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ctrlProps/ctrlProp5.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1 - INFORMES/2026/Trimestre 1/"/>
    </mc:Choice>
  </mc:AlternateContent>
  <xr:revisionPtr revIDLastSave="65" documentId="8_{6A4F9CE1-9172-4A8F-89F7-10C7269F3390}" xr6:coauthVersionLast="47" xr6:coauthVersionMax="47" xr10:uidLastSave="{B12BE4D9-7324-4870-B65A-C894B8EEBD9F}"/>
  <bookViews>
    <workbookView showSheetTabs="0" xWindow="-110" yWindow="-110" windowWidth="22780" windowHeight="14540" tabRatio="666" xr2:uid="{00000000-000D-0000-FFFF-FFFF00000000}"/>
  </bookViews>
  <sheets>
    <sheet name="PORTADA" sheetId="20" r:id="rId1"/>
    <sheet name="VARIABLES" sheetId="21" r:id="rId2"/>
    <sheet name="Conclusiones " sheetId="22" r:id="rId3"/>
    <sheet name="METODOLOGÍA " sheetId="23" r:id="rId4"/>
    <sheet name="DESPLEGABLES" sheetId="18" state="hidden" r:id="rId5"/>
    <sheet name="KPI_DATOS" sheetId="3" state="hidden" r:id="rId6"/>
    <sheet name="KPI" sheetId="5" r:id="rId7"/>
    <sheet name="PERFIL_DATOS" sheetId="7" state="hidden" r:id="rId8"/>
    <sheet name="PERFIL" sheetId="8" r:id="rId9"/>
    <sheet name="MOTIVOS_DATOS" sheetId="10" state="hidden" r:id="rId10"/>
    <sheet name="MOTIVOS" sheetId="9" r:id="rId11"/>
  </sheets>
  <definedNames>
    <definedName name="_xlnm.Print_Area" localSheetId="2">'Conclusiones '!$A$1:$A$8</definedName>
    <definedName name="_xlnm.Print_Area" localSheetId="4">DESPLEGABLES!$A$1:$P$33</definedName>
    <definedName name="_xlnm.Print_Area" localSheetId="6">KPI!$A$1:$N$17</definedName>
    <definedName name="_xlnm.Print_Area" localSheetId="5">KPI_DATOS!$A$1:$L$70</definedName>
    <definedName name="_xlnm.Print_Area" localSheetId="3">'METODOLOGÍA '!$A$1:$J$42</definedName>
    <definedName name="_xlnm.Print_Area" localSheetId="10">MOTIVOS!$A$1:$K$62</definedName>
    <definedName name="_xlnm.Print_Area" localSheetId="8">PERFIL!$A$1:$O$44</definedName>
    <definedName name="_xlnm.Print_Area" localSheetId="1">VARIABLES!$A$1:$A$55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7" l="1"/>
  <c r="E9" i="8"/>
  <c r="C20" i="7" l="1"/>
  <c r="C23" i="7"/>
  <c r="C5" i="7"/>
  <c r="C6" i="7"/>
  <c r="C13" i="7"/>
  <c r="C14" i="7"/>
  <c r="C16" i="7"/>
  <c r="C18" i="7"/>
  <c r="C19" i="7"/>
  <c r="C31" i="7"/>
  <c r="C15" i="7"/>
  <c r="C17" i="7"/>
  <c r="C24" i="7"/>
  <c r="C32" i="7"/>
  <c r="C21" i="7"/>
  <c r="C4" i="7"/>
  <c r="C22" i="7"/>
  <c r="C7" i="7"/>
  <c r="C25" i="7"/>
  <c r="C8" i="7"/>
  <c r="C26" i="7"/>
  <c r="C9" i="7"/>
  <c r="C27" i="7"/>
  <c r="C10" i="7"/>
  <c r="C28" i="7"/>
  <c r="C11" i="7"/>
  <c r="C29" i="7"/>
  <c r="C12" i="7"/>
  <c r="M39" i="8"/>
  <c r="M37" i="8"/>
  <c r="M38" i="8"/>
  <c r="M36" i="8"/>
  <c r="M41" i="8"/>
  <c r="M40" i="8"/>
  <c r="A8" i="5"/>
  <c r="C391" i="7" l="1"/>
  <c r="C373" i="7"/>
  <c r="C390" i="7"/>
  <c r="C372" i="7"/>
  <c r="C389" i="7"/>
  <c r="C371" i="7"/>
  <c r="C388" i="7"/>
  <c r="C370" i="7"/>
  <c r="C387" i="7"/>
  <c r="C369" i="7"/>
  <c r="C366" i="7"/>
  <c r="C383" i="7"/>
  <c r="C365" i="7"/>
  <c r="C392" i="7"/>
  <c r="C364" i="7"/>
  <c r="C386" i="7"/>
  <c r="C385" i="7"/>
  <c r="C384" i="7"/>
  <c r="C381" i="7"/>
  <c r="C380" i="7"/>
  <c r="C374" i="7"/>
  <c r="C368" i="7"/>
  <c r="C382" i="7"/>
  <c r="C379" i="7"/>
  <c r="C378" i="7"/>
  <c r="C377" i="7"/>
  <c r="C376" i="7"/>
  <c r="C375" i="7"/>
  <c r="C367" i="7"/>
  <c r="C541" i="7"/>
  <c r="C523" i="7"/>
  <c r="C540" i="7"/>
  <c r="C522" i="7"/>
  <c r="C539" i="7"/>
  <c r="C521" i="7"/>
  <c r="C538" i="7"/>
  <c r="C520" i="7"/>
  <c r="C537" i="7"/>
  <c r="C519" i="7"/>
  <c r="C516" i="7"/>
  <c r="C515" i="7"/>
  <c r="C542" i="7"/>
  <c r="C514" i="7"/>
  <c r="C533" i="7"/>
  <c r="C536" i="7"/>
  <c r="C535" i="7"/>
  <c r="C534" i="7"/>
  <c r="C531" i="7"/>
  <c r="C530" i="7"/>
  <c r="C524" i="7"/>
  <c r="C518" i="7"/>
  <c r="C532" i="7"/>
  <c r="C529" i="7"/>
  <c r="C528" i="7"/>
  <c r="C527" i="7"/>
  <c r="C526" i="7"/>
  <c r="C525" i="7"/>
  <c r="C517" i="7"/>
  <c r="C317" i="7"/>
  <c r="C316" i="7"/>
  <c r="C315" i="7"/>
  <c r="C332" i="7"/>
  <c r="C314" i="7"/>
  <c r="C331" i="7"/>
  <c r="C313" i="7"/>
  <c r="C318" i="7"/>
  <c r="C307" i="7"/>
  <c r="C312" i="7"/>
  <c r="C330" i="7"/>
  <c r="C311" i="7"/>
  <c r="C310" i="7"/>
  <c r="C309" i="7"/>
  <c r="C308" i="7"/>
  <c r="C328" i="7"/>
  <c r="C305" i="7"/>
  <c r="C327" i="7"/>
  <c r="C304" i="7"/>
  <c r="C321" i="7"/>
  <c r="C320" i="7"/>
  <c r="C324" i="7"/>
  <c r="C323" i="7"/>
  <c r="C322" i="7"/>
  <c r="C319" i="7"/>
  <c r="C306" i="7"/>
  <c r="C329" i="7"/>
  <c r="C325" i="7"/>
  <c r="C326" i="7"/>
  <c r="C411" i="7"/>
  <c r="C410" i="7"/>
  <c r="C409" i="7"/>
  <c r="C408" i="7"/>
  <c r="C407" i="7"/>
  <c r="C415" i="7"/>
  <c r="C404" i="7"/>
  <c r="C414" i="7"/>
  <c r="C413" i="7"/>
  <c r="C412" i="7"/>
  <c r="C406" i="7"/>
  <c r="C405" i="7"/>
  <c r="C402" i="7"/>
  <c r="C401" i="7"/>
  <c r="C418" i="7"/>
  <c r="C395" i="7"/>
  <c r="C417" i="7"/>
  <c r="C394" i="7"/>
  <c r="C400" i="7"/>
  <c r="C399" i="7"/>
  <c r="C397" i="7"/>
  <c r="C421" i="7"/>
  <c r="C420" i="7"/>
  <c r="C398" i="7"/>
  <c r="C422" i="7"/>
  <c r="C396" i="7"/>
  <c r="C419" i="7"/>
  <c r="C403" i="7"/>
  <c r="C416" i="7"/>
  <c r="C205" i="7"/>
  <c r="C187" i="7"/>
  <c r="C204" i="7"/>
  <c r="C186" i="7"/>
  <c r="C203" i="7"/>
  <c r="C185" i="7"/>
  <c r="C202" i="7"/>
  <c r="C184" i="7"/>
  <c r="C201" i="7"/>
  <c r="C212" i="7"/>
  <c r="C189" i="7"/>
  <c r="C211" i="7"/>
  <c r="C188" i="7"/>
  <c r="C206" i="7"/>
  <c r="C210" i="7"/>
  <c r="C209" i="7"/>
  <c r="C208" i="7"/>
  <c r="C207" i="7"/>
  <c r="C199" i="7"/>
  <c r="C198" i="7"/>
  <c r="C192" i="7"/>
  <c r="C191" i="7"/>
  <c r="C194" i="7"/>
  <c r="C193" i="7"/>
  <c r="C190" i="7"/>
  <c r="C200" i="7"/>
  <c r="C197" i="7"/>
  <c r="C195" i="7"/>
  <c r="C196" i="7"/>
  <c r="C354" i="7"/>
  <c r="C336" i="7"/>
  <c r="C353" i="7"/>
  <c r="C335" i="7"/>
  <c r="C352" i="7"/>
  <c r="C334" i="7"/>
  <c r="C351" i="7"/>
  <c r="C350" i="7"/>
  <c r="C342" i="7"/>
  <c r="C341" i="7"/>
  <c r="C340" i="7"/>
  <c r="C362" i="7"/>
  <c r="C339" i="7"/>
  <c r="C361" i="7"/>
  <c r="C338" i="7"/>
  <c r="C359" i="7"/>
  <c r="C360" i="7"/>
  <c r="C337" i="7"/>
  <c r="C357" i="7"/>
  <c r="C356" i="7"/>
  <c r="C345" i="7"/>
  <c r="C344" i="7"/>
  <c r="C346" i="7"/>
  <c r="C343" i="7"/>
  <c r="C347" i="7"/>
  <c r="C348" i="7"/>
  <c r="C358" i="7"/>
  <c r="C355" i="7"/>
  <c r="C349" i="7"/>
  <c r="C49" i="7"/>
  <c r="C48" i="7"/>
  <c r="C43" i="7"/>
  <c r="C47" i="7"/>
  <c r="C46" i="7"/>
  <c r="C45" i="7"/>
  <c r="C61" i="7"/>
  <c r="C62" i="7"/>
  <c r="C44" i="7"/>
  <c r="C59" i="7"/>
  <c r="C41" i="7"/>
  <c r="C58" i="7"/>
  <c r="C40" i="7"/>
  <c r="C52" i="7"/>
  <c r="C34" i="7"/>
  <c r="C51" i="7"/>
  <c r="C55" i="7"/>
  <c r="C54" i="7"/>
  <c r="C53" i="7"/>
  <c r="C50" i="7"/>
  <c r="C42" i="7"/>
  <c r="C39" i="7"/>
  <c r="C38" i="7"/>
  <c r="C37" i="7"/>
  <c r="C36" i="7"/>
  <c r="C35" i="7"/>
  <c r="C60" i="7"/>
  <c r="C57" i="7"/>
  <c r="C56" i="7"/>
  <c r="C242" i="7"/>
  <c r="C224" i="7"/>
  <c r="C241" i="7"/>
  <c r="C223" i="7"/>
  <c r="C240" i="7"/>
  <c r="C222" i="7"/>
  <c r="C239" i="7"/>
  <c r="C221" i="7"/>
  <c r="C238" i="7"/>
  <c r="C220" i="7"/>
  <c r="C236" i="7"/>
  <c r="C235" i="7"/>
  <c r="C234" i="7"/>
  <c r="C233" i="7"/>
  <c r="C232" i="7"/>
  <c r="C230" i="7"/>
  <c r="C231" i="7"/>
  <c r="C228" i="7"/>
  <c r="C227" i="7"/>
  <c r="C216" i="7"/>
  <c r="C215" i="7"/>
  <c r="C218" i="7"/>
  <c r="C217" i="7"/>
  <c r="C219" i="7"/>
  <c r="C237" i="7"/>
  <c r="C229" i="7"/>
  <c r="C214" i="7"/>
  <c r="C226" i="7"/>
  <c r="C225" i="7"/>
  <c r="B362" i="7"/>
  <c r="B344" i="7"/>
  <c r="A344" i="7" s="1"/>
  <c r="B326" i="7"/>
  <c r="B308" i="7"/>
  <c r="A308" i="7" s="1"/>
  <c r="B290" i="7"/>
  <c r="B272" i="7"/>
  <c r="B254" i="7"/>
  <c r="B236" i="7"/>
  <c r="B218" i="7"/>
  <c r="B200" i="7"/>
  <c r="B361" i="7"/>
  <c r="B343" i="7"/>
  <c r="A343" i="7" s="1"/>
  <c r="B325" i="7"/>
  <c r="B307" i="7"/>
  <c r="B289" i="7"/>
  <c r="B271" i="7"/>
  <c r="B253" i="7"/>
  <c r="B235" i="7"/>
  <c r="B217" i="7"/>
  <c r="B199" i="7"/>
  <c r="B360" i="7"/>
  <c r="B342" i="7"/>
  <c r="B324" i="7"/>
  <c r="B306" i="7"/>
  <c r="B288" i="7"/>
  <c r="B270" i="7"/>
  <c r="B252" i="7"/>
  <c r="B234" i="7"/>
  <c r="B216" i="7"/>
  <c r="B198" i="7"/>
  <c r="B359" i="7"/>
  <c r="B341" i="7"/>
  <c r="A341" i="7" s="1"/>
  <c r="B323" i="7"/>
  <c r="B305" i="7"/>
  <c r="B287" i="7"/>
  <c r="B269" i="7"/>
  <c r="B251" i="7"/>
  <c r="B233" i="7"/>
  <c r="A233" i="7" s="1"/>
  <c r="B215" i="7"/>
  <c r="B197" i="7"/>
  <c r="B358" i="7"/>
  <c r="B340" i="7"/>
  <c r="B322" i="7"/>
  <c r="B304" i="7"/>
  <c r="B286" i="7"/>
  <c r="B268" i="7"/>
  <c r="B250" i="7"/>
  <c r="B232" i="7"/>
  <c r="A232" i="7" s="1"/>
  <c r="B214" i="7"/>
  <c r="B196" i="7"/>
  <c r="A196" i="7" s="1"/>
  <c r="B356" i="7"/>
  <c r="B333" i="7"/>
  <c r="A333" i="7" s="1"/>
  <c r="B310" i="7"/>
  <c r="B282" i="7"/>
  <c r="B259" i="7"/>
  <c r="B231" i="7"/>
  <c r="A231" i="7" s="1"/>
  <c r="B208" i="7"/>
  <c r="B185" i="7"/>
  <c r="B276" i="7"/>
  <c r="B355" i="7"/>
  <c r="B332" i="7"/>
  <c r="B309" i="7"/>
  <c r="B281" i="7"/>
  <c r="B258" i="7"/>
  <c r="B230" i="7"/>
  <c r="B207" i="7"/>
  <c r="B184" i="7"/>
  <c r="B248" i="7"/>
  <c r="A248" i="7" s="1"/>
  <c r="B354" i="7"/>
  <c r="B331" i="7"/>
  <c r="B303" i="7"/>
  <c r="A303" i="7" s="1"/>
  <c r="B280" i="7"/>
  <c r="B257" i="7"/>
  <c r="B229" i="7"/>
  <c r="B206" i="7"/>
  <c r="B350" i="7"/>
  <c r="B202" i="7"/>
  <c r="B353" i="7"/>
  <c r="A353" i="7" s="1"/>
  <c r="B330" i="7"/>
  <c r="B302" i="7"/>
  <c r="B279" i="7"/>
  <c r="B256" i="7"/>
  <c r="B228" i="7"/>
  <c r="B205" i="7"/>
  <c r="A205" i="7" s="1"/>
  <c r="B352" i="7"/>
  <c r="B329" i="7"/>
  <c r="B301" i="7"/>
  <c r="B278" i="7"/>
  <c r="B255" i="7"/>
  <c r="B227" i="7"/>
  <c r="B204" i="7"/>
  <c r="B327" i="7"/>
  <c r="A327" i="7" s="1"/>
  <c r="B225" i="7"/>
  <c r="B351" i="7"/>
  <c r="B328" i="7"/>
  <c r="A328" i="7" s="1"/>
  <c r="B300" i="7"/>
  <c r="B277" i="7"/>
  <c r="B249" i="7"/>
  <c r="B226" i="7"/>
  <c r="B203" i="7"/>
  <c r="B299" i="7"/>
  <c r="B348" i="7"/>
  <c r="A348" i="7" s="1"/>
  <c r="B320" i="7"/>
  <c r="B297" i="7"/>
  <c r="B274" i="7"/>
  <c r="B246" i="7"/>
  <c r="B223" i="7"/>
  <c r="B195" i="7"/>
  <c r="B347" i="7"/>
  <c r="B319" i="7"/>
  <c r="B296" i="7"/>
  <c r="B273" i="7"/>
  <c r="A273" i="7" s="1"/>
  <c r="B245" i="7"/>
  <c r="B222" i="7"/>
  <c r="B194" i="7"/>
  <c r="B336" i="7"/>
  <c r="A336" i="7" s="1"/>
  <c r="B313" i="7"/>
  <c r="B285" i="7"/>
  <c r="B262" i="7"/>
  <c r="B239" i="7"/>
  <c r="B211" i="7"/>
  <c r="A211" i="7" s="1"/>
  <c r="B188" i="7"/>
  <c r="A188" i="7" s="1"/>
  <c r="B335" i="7"/>
  <c r="B312" i="7"/>
  <c r="A312" i="7" s="1"/>
  <c r="B284" i="7"/>
  <c r="B261" i="7"/>
  <c r="B238" i="7"/>
  <c r="B210" i="7"/>
  <c r="A210" i="7" s="1"/>
  <c r="B187" i="7"/>
  <c r="A183" i="7"/>
  <c r="B314" i="7"/>
  <c r="B243" i="7"/>
  <c r="A243" i="7" s="1"/>
  <c r="B186" i="7"/>
  <c r="B295" i="7"/>
  <c r="B220" i="7"/>
  <c r="B266" i="7"/>
  <c r="B318" i="7"/>
  <c r="B311" i="7"/>
  <c r="B242" i="7"/>
  <c r="B291" i="7"/>
  <c r="B337" i="7"/>
  <c r="A337" i="7" s="1"/>
  <c r="B209" i="7"/>
  <c r="B298" i="7"/>
  <c r="B241" i="7"/>
  <c r="B338" i="7"/>
  <c r="B265" i="7"/>
  <c r="B193" i="7"/>
  <c r="B263" i="7"/>
  <c r="B240" i="7"/>
  <c r="B212" i="7"/>
  <c r="B334" i="7"/>
  <c r="B201" i="7"/>
  <c r="B321" i="7"/>
  <c r="B294" i="7"/>
  <c r="B237" i="7"/>
  <c r="B264" i="7"/>
  <c r="B357" i="7"/>
  <c r="A357" i="7" s="1"/>
  <c r="B293" i="7"/>
  <c r="A293" i="7" s="1"/>
  <c r="B224" i="7"/>
  <c r="B349" i="7"/>
  <c r="B292" i="7"/>
  <c r="B221" i="7"/>
  <c r="B346" i="7"/>
  <c r="B192" i="7"/>
  <c r="B345" i="7"/>
  <c r="B283" i="7"/>
  <c r="B219" i="7"/>
  <c r="B339" i="7"/>
  <c r="B275" i="7"/>
  <c r="B213" i="7"/>
  <c r="A213" i="7" s="1"/>
  <c r="B317" i="7"/>
  <c r="B260" i="7"/>
  <c r="B191" i="7"/>
  <c r="B244" i="7"/>
  <c r="B316" i="7"/>
  <c r="B247" i="7"/>
  <c r="A247" i="7" s="1"/>
  <c r="B190" i="7"/>
  <c r="B315" i="7"/>
  <c r="B189" i="7"/>
  <c r="A189" i="7" s="1"/>
  <c r="B267" i="7"/>
  <c r="B168" i="7"/>
  <c r="B150" i="7"/>
  <c r="B132" i="7"/>
  <c r="B114" i="7"/>
  <c r="B96" i="7"/>
  <c r="B78" i="7"/>
  <c r="B60" i="7"/>
  <c r="A60" i="7" s="1"/>
  <c r="B42" i="7"/>
  <c r="B24" i="7"/>
  <c r="A24" i="7" s="1"/>
  <c r="B6" i="7"/>
  <c r="A6" i="7" s="1"/>
  <c r="B167" i="7"/>
  <c r="B149" i="7"/>
  <c r="B131" i="7"/>
  <c r="B113" i="7"/>
  <c r="B95" i="7"/>
  <c r="B77" i="7"/>
  <c r="B59" i="7"/>
  <c r="A59" i="7" s="1"/>
  <c r="B41" i="7"/>
  <c r="B23" i="7"/>
  <c r="A23" i="7" s="1"/>
  <c r="B5" i="7"/>
  <c r="A5" i="7" s="1"/>
  <c r="B166" i="7"/>
  <c r="B148" i="7"/>
  <c r="B130" i="7"/>
  <c r="B112" i="7"/>
  <c r="B94" i="7"/>
  <c r="B76" i="7"/>
  <c r="B58" i="7"/>
  <c r="B40" i="7"/>
  <c r="B22" i="7"/>
  <c r="A22" i="7" s="1"/>
  <c r="B4" i="7"/>
  <c r="A4" i="7" s="1"/>
  <c r="B165" i="7"/>
  <c r="B147" i="7"/>
  <c r="A147" i="7" s="1"/>
  <c r="B129" i="7"/>
  <c r="B111" i="7"/>
  <c r="B93" i="7"/>
  <c r="A93" i="7" s="1"/>
  <c r="B75" i="7"/>
  <c r="B57" i="7"/>
  <c r="B39" i="7"/>
  <c r="B21" i="7"/>
  <c r="A21" i="7" s="1"/>
  <c r="B182" i="7"/>
  <c r="B164" i="7"/>
  <c r="B146" i="7"/>
  <c r="B128" i="7"/>
  <c r="B110" i="7"/>
  <c r="B92" i="7"/>
  <c r="B74" i="7"/>
  <c r="B56" i="7"/>
  <c r="B38" i="7"/>
  <c r="B20" i="7"/>
  <c r="A20" i="7" s="1"/>
  <c r="B160" i="7"/>
  <c r="A160" i="7" s="1"/>
  <c r="B137" i="7"/>
  <c r="B109" i="7"/>
  <c r="B86" i="7"/>
  <c r="B63" i="7"/>
  <c r="A63" i="7" s="1"/>
  <c r="B35" i="7"/>
  <c r="A35" i="7" s="1"/>
  <c r="B12" i="7"/>
  <c r="A12" i="7" s="1"/>
  <c r="B177" i="7"/>
  <c r="B52" i="7"/>
  <c r="B159" i="7"/>
  <c r="B136" i="7"/>
  <c r="B108" i="7"/>
  <c r="B85" i="7"/>
  <c r="B62" i="7"/>
  <c r="A62" i="7" s="1"/>
  <c r="B34" i="7"/>
  <c r="B11" i="7"/>
  <c r="A11" i="7" s="1"/>
  <c r="B80" i="7"/>
  <c r="B181" i="7"/>
  <c r="B158" i="7"/>
  <c r="A158" i="7" s="1"/>
  <c r="B135" i="7"/>
  <c r="B107" i="7"/>
  <c r="B84" i="7"/>
  <c r="B61" i="7"/>
  <c r="A61" i="7" s="1"/>
  <c r="B33" i="7"/>
  <c r="A33" i="7" s="1"/>
  <c r="B10" i="7"/>
  <c r="A10" i="7" s="1"/>
  <c r="B126" i="7"/>
  <c r="B180" i="7"/>
  <c r="B157" i="7"/>
  <c r="B134" i="7"/>
  <c r="B106" i="7"/>
  <c r="B83" i="7"/>
  <c r="B55" i="7"/>
  <c r="B32" i="7"/>
  <c r="A32" i="7" s="1"/>
  <c r="B9" i="7"/>
  <c r="A9" i="7" s="1"/>
  <c r="B179" i="7"/>
  <c r="B156" i="7"/>
  <c r="A156" i="7" s="1"/>
  <c r="B133" i="7"/>
  <c r="A133" i="7" s="1"/>
  <c r="B105" i="7"/>
  <c r="B82" i="7"/>
  <c r="B54" i="7"/>
  <c r="B31" i="7"/>
  <c r="A31" i="7" s="1"/>
  <c r="B8" i="7"/>
  <c r="A8" i="7" s="1"/>
  <c r="B103" i="7"/>
  <c r="A103" i="7" s="1"/>
  <c r="B29" i="7"/>
  <c r="A29" i="7" s="1"/>
  <c r="B178" i="7"/>
  <c r="B155" i="7"/>
  <c r="B127" i="7"/>
  <c r="B104" i="7"/>
  <c r="B81" i="7"/>
  <c r="B53" i="7"/>
  <c r="B30" i="7"/>
  <c r="A30" i="7" s="1"/>
  <c r="B7" i="7"/>
  <c r="A7" i="7" s="1"/>
  <c r="B154" i="7"/>
  <c r="B175" i="7"/>
  <c r="B152" i="7"/>
  <c r="A152" i="7" s="1"/>
  <c r="B124" i="7"/>
  <c r="B101" i="7"/>
  <c r="B73" i="7"/>
  <c r="B50" i="7"/>
  <c r="B27" i="7"/>
  <c r="A27" i="7" s="1"/>
  <c r="B174" i="7"/>
  <c r="B151" i="7"/>
  <c r="B123" i="7"/>
  <c r="A123" i="7" s="1"/>
  <c r="B100" i="7"/>
  <c r="B72" i="7"/>
  <c r="B49" i="7"/>
  <c r="B26" i="7"/>
  <c r="A26" i="7" s="1"/>
  <c r="B163" i="7"/>
  <c r="B140" i="7"/>
  <c r="B117" i="7"/>
  <c r="B89" i="7"/>
  <c r="B66" i="7"/>
  <c r="B43" i="7"/>
  <c r="B15" i="7"/>
  <c r="A15" i="7" s="1"/>
  <c r="A3" i="7"/>
  <c r="B162" i="7"/>
  <c r="A162" i="7" s="1"/>
  <c r="B139" i="7"/>
  <c r="B116" i="7"/>
  <c r="B88" i="7"/>
  <c r="B65" i="7"/>
  <c r="B37" i="7"/>
  <c r="B14" i="7"/>
  <c r="A14" i="7" s="1"/>
  <c r="B122" i="7"/>
  <c r="B67" i="7"/>
  <c r="B170" i="7"/>
  <c r="B91" i="7"/>
  <c r="B145" i="7"/>
  <c r="B142" i="7"/>
  <c r="B121" i="7"/>
  <c r="B64" i="7"/>
  <c r="A64" i="7" s="1"/>
  <c r="B99" i="7"/>
  <c r="A99" i="7" s="1"/>
  <c r="B19" i="7"/>
  <c r="A19" i="7" s="1"/>
  <c r="B79" i="7"/>
  <c r="B71" i="7"/>
  <c r="B120" i="7"/>
  <c r="B51" i="7"/>
  <c r="B176" i="7"/>
  <c r="A176" i="7" s="1"/>
  <c r="B153" i="7"/>
  <c r="A153" i="7" s="1"/>
  <c r="B144" i="7"/>
  <c r="B119" i="7"/>
  <c r="B48" i="7"/>
  <c r="B25" i="7"/>
  <c r="A25" i="7" s="1"/>
  <c r="B18" i="7"/>
  <c r="A18" i="7" s="1"/>
  <c r="B143" i="7"/>
  <c r="B173" i="7"/>
  <c r="B118" i="7"/>
  <c r="B47" i="7"/>
  <c r="B16" i="7"/>
  <c r="A16" i="7" s="1"/>
  <c r="B172" i="7"/>
  <c r="B115" i="7"/>
  <c r="B46" i="7"/>
  <c r="B171" i="7"/>
  <c r="B102" i="7"/>
  <c r="B45" i="7"/>
  <c r="B44" i="7"/>
  <c r="A44" i="7" s="1"/>
  <c r="B90" i="7"/>
  <c r="B169" i="7"/>
  <c r="B98" i="7"/>
  <c r="B36" i="7"/>
  <c r="A36" i="7" s="1"/>
  <c r="B87" i="7"/>
  <c r="B161" i="7"/>
  <c r="B97" i="7"/>
  <c r="B28" i="7"/>
  <c r="A28" i="7" s="1"/>
  <c r="B17" i="7"/>
  <c r="A17" i="7" s="1"/>
  <c r="B141" i="7"/>
  <c r="A141" i="7" s="1"/>
  <c r="B70" i="7"/>
  <c r="B13" i="7"/>
  <c r="A13" i="7" s="1"/>
  <c r="B68" i="7"/>
  <c r="B138" i="7"/>
  <c r="B69" i="7"/>
  <c r="B125" i="7"/>
  <c r="B542" i="7"/>
  <c r="A542" i="7" s="1"/>
  <c r="B524" i="7"/>
  <c r="B506" i="7"/>
  <c r="B488" i="7"/>
  <c r="B470" i="7"/>
  <c r="B452" i="7"/>
  <c r="B434" i="7"/>
  <c r="B416" i="7"/>
  <c r="B398" i="7"/>
  <c r="A398" i="7" s="1"/>
  <c r="B380" i="7"/>
  <c r="A380" i="7" s="1"/>
  <c r="B541" i="7"/>
  <c r="B523" i="7"/>
  <c r="B505" i="7"/>
  <c r="A505" i="7" s="1"/>
  <c r="B487" i="7"/>
  <c r="B469" i="7"/>
  <c r="B451" i="7"/>
  <c r="B433" i="7"/>
  <c r="B415" i="7"/>
  <c r="A415" i="7" s="1"/>
  <c r="B397" i="7"/>
  <c r="B379" i="7"/>
  <c r="A379" i="7" s="1"/>
  <c r="B540" i="7"/>
  <c r="B522" i="7"/>
  <c r="B504" i="7"/>
  <c r="B486" i="7"/>
  <c r="B468" i="7"/>
  <c r="B450" i="7"/>
  <c r="B432" i="7"/>
  <c r="A432" i="7" s="1"/>
  <c r="B414" i="7"/>
  <c r="A414" i="7" s="1"/>
  <c r="B396" i="7"/>
  <c r="A396" i="7" s="1"/>
  <c r="B378" i="7"/>
  <c r="A378" i="7" s="1"/>
  <c r="B539" i="7"/>
  <c r="B521" i="7"/>
  <c r="B503" i="7"/>
  <c r="B485" i="7"/>
  <c r="B467" i="7"/>
  <c r="B449" i="7"/>
  <c r="B431" i="7"/>
  <c r="B413" i="7"/>
  <c r="A413" i="7" s="1"/>
  <c r="B395" i="7"/>
  <c r="B377" i="7"/>
  <c r="B538" i="7"/>
  <c r="B520" i="7"/>
  <c r="A520" i="7" s="1"/>
  <c r="B502" i="7"/>
  <c r="B484" i="7"/>
  <c r="B466" i="7"/>
  <c r="B448" i="7"/>
  <c r="B430" i="7"/>
  <c r="B412" i="7"/>
  <c r="A412" i="7" s="1"/>
  <c r="B394" i="7"/>
  <c r="B376" i="7"/>
  <c r="A376" i="7" s="1"/>
  <c r="B536" i="7"/>
  <c r="B513" i="7"/>
  <c r="A513" i="7" s="1"/>
  <c r="B490" i="7"/>
  <c r="B462" i="7"/>
  <c r="B439" i="7"/>
  <c r="B411" i="7"/>
  <c r="B388" i="7"/>
  <c r="B365" i="7"/>
  <c r="B530" i="7"/>
  <c r="B428" i="7"/>
  <c r="A363" i="7"/>
  <c r="B535" i="7"/>
  <c r="B512" i="7"/>
  <c r="B489" i="7"/>
  <c r="B461" i="7"/>
  <c r="B438" i="7"/>
  <c r="B410" i="7"/>
  <c r="B387" i="7"/>
  <c r="A387" i="7" s="1"/>
  <c r="B364" i="7"/>
  <c r="B479" i="7"/>
  <c r="B382" i="7"/>
  <c r="A382" i="7" s="1"/>
  <c r="B534" i="7"/>
  <c r="B511" i="7"/>
  <c r="B483" i="7"/>
  <c r="A483" i="7" s="1"/>
  <c r="B460" i="7"/>
  <c r="B437" i="7"/>
  <c r="B409" i="7"/>
  <c r="B386" i="7"/>
  <c r="B456" i="7"/>
  <c r="B533" i="7"/>
  <c r="B510" i="7"/>
  <c r="B482" i="7"/>
  <c r="B459" i="7"/>
  <c r="B436" i="7"/>
  <c r="B408" i="7"/>
  <c r="A408" i="7" s="1"/>
  <c r="B385" i="7"/>
  <c r="B532" i="7"/>
  <c r="B509" i="7"/>
  <c r="B481" i="7"/>
  <c r="B458" i="7"/>
  <c r="B435" i="7"/>
  <c r="B407" i="7"/>
  <c r="A407" i="7" s="1"/>
  <c r="B384" i="7"/>
  <c r="B507" i="7"/>
  <c r="B405" i="7"/>
  <c r="B531" i="7"/>
  <c r="B508" i="7"/>
  <c r="B480" i="7"/>
  <c r="B457" i="7"/>
  <c r="B429" i="7"/>
  <c r="B406" i="7"/>
  <c r="B383" i="7"/>
  <c r="B528" i="7"/>
  <c r="B500" i="7"/>
  <c r="A500" i="7" s="1"/>
  <c r="B477" i="7"/>
  <c r="B454" i="7"/>
  <c r="B426" i="7"/>
  <c r="B403" i="7"/>
  <c r="B375" i="7"/>
  <c r="B527" i="7"/>
  <c r="A527" i="7" s="1"/>
  <c r="B499" i="7"/>
  <c r="B476" i="7"/>
  <c r="B453" i="7"/>
  <c r="A453" i="7" s="1"/>
  <c r="B425" i="7"/>
  <c r="B402" i="7"/>
  <c r="B374" i="7"/>
  <c r="A374" i="7" s="1"/>
  <c r="B526" i="7"/>
  <c r="A526" i="7" s="1"/>
  <c r="B498" i="7"/>
  <c r="B475" i="7"/>
  <c r="B447" i="7"/>
  <c r="A447" i="7" s="1"/>
  <c r="B401" i="7"/>
  <c r="A401" i="7" s="1"/>
  <c r="B373" i="7"/>
  <c r="A373" i="7" s="1"/>
  <c r="B516" i="7"/>
  <c r="A516" i="7" s="1"/>
  <c r="B493" i="7"/>
  <c r="A493" i="7" s="1"/>
  <c r="B465" i="7"/>
  <c r="B442" i="7"/>
  <c r="B419" i="7"/>
  <c r="A419" i="7" s="1"/>
  <c r="B391" i="7"/>
  <c r="A391" i="7" s="1"/>
  <c r="B368" i="7"/>
  <c r="B515" i="7"/>
  <c r="B492" i="7"/>
  <c r="B464" i="7"/>
  <c r="B441" i="7"/>
  <c r="B418" i="7"/>
  <c r="B390" i="7"/>
  <c r="A390" i="7" s="1"/>
  <c r="B367" i="7"/>
  <c r="B497" i="7"/>
  <c r="B424" i="7"/>
  <c r="A424" i="7" s="1"/>
  <c r="B519" i="7"/>
  <c r="A519" i="7" s="1"/>
  <c r="B496" i="7"/>
  <c r="A496" i="7" s="1"/>
  <c r="B423" i="7"/>
  <c r="A423" i="7" s="1"/>
  <c r="B495" i="7"/>
  <c r="B422" i="7"/>
  <c r="A422" i="7" s="1"/>
  <c r="B381" i="7"/>
  <c r="A381" i="7" s="1"/>
  <c r="B372" i="7"/>
  <c r="A372" i="7" s="1"/>
  <c r="B494" i="7"/>
  <c r="B421" i="7"/>
  <c r="A421" i="7" s="1"/>
  <c r="B537" i="7"/>
  <c r="A537" i="7" s="1"/>
  <c r="B445" i="7"/>
  <c r="B491" i="7"/>
  <c r="B420" i="7"/>
  <c r="A420" i="7" s="1"/>
  <c r="B463" i="7"/>
  <c r="B529" i="7"/>
  <c r="B518" i="7"/>
  <c r="B478" i="7"/>
  <c r="B417" i="7"/>
  <c r="B474" i="7"/>
  <c r="B404" i="7"/>
  <c r="A404" i="7" s="1"/>
  <c r="B473" i="7"/>
  <c r="B400" i="7"/>
  <c r="B392" i="7"/>
  <c r="B525" i="7"/>
  <c r="A525" i="7" s="1"/>
  <c r="B472" i="7"/>
  <c r="B399" i="7"/>
  <c r="B455" i="7"/>
  <c r="B444" i="7"/>
  <c r="B471" i="7"/>
  <c r="B393" i="7"/>
  <c r="A393" i="7" s="1"/>
  <c r="B389" i="7"/>
  <c r="A389" i="7" s="1"/>
  <c r="B446" i="7"/>
  <c r="B517" i="7"/>
  <c r="A517" i="7" s="1"/>
  <c r="B443" i="7"/>
  <c r="B370" i="7"/>
  <c r="B501" i="7"/>
  <c r="A501" i="7" s="1"/>
  <c r="B427" i="7"/>
  <c r="B514" i="7"/>
  <c r="A514" i="7" s="1"/>
  <c r="B440" i="7"/>
  <c r="B369" i="7"/>
  <c r="B366" i="7"/>
  <c r="B371" i="7"/>
  <c r="A371" i="7" s="1"/>
  <c r="C448" i="7"/>
  <c r="C430" i="7"/>
  <c r="C447" i="7"/>
  <c r="C429" i="7"/>
  <c r="C446" i="7"/>
  <c r="C428" i="7"/>
  <c r="C445" i="7"/>
  <c r="C427" i="7"/>
  <c r="C444" i="7"/>
  <c r="C426" i="7"/>
  <c r="C439" i="7"/>
  <c r="C438" i="7"/>
  <c r="C437" i="7"/>
  <c r="C436" i="7"/>
  <c r="C433" i="7"/>
  <c r="C435" i="7"/>
  <c r="C434" i="7"/>
  <c r="C431" i="7"/>
  <c r="C425" i="7"/>
  <c r="C442" i="7"/>
  <c r="C441" i="7"/>
  <c r="C432" i="7"/>
  <c r="C452" i="7"/>
  <c r="C451" i="7"/>
  <c r="C450" i="7"/>
  <c r="C449" i="7"/>
  <c r="C424" i="7"/>
  <c r="C443" i="7"/>
  <c r="C440" i="7"/>
  <c r="C298" i="7"/>
  <c r="C280" i="7"/>
  <c r="C297" i="7"/>
  <c r="C279" i="7"/>
  <c r="C296" i="7"/>
  <c r="C278" i="7"/>
  <c r="C295" i="7"/>
  <c r="C277" i="7"/>
  <c r="C294" i="7"/>
  <c r="C276" i="7"/>
  <c r="C289" i="7"/>
  <c r="C288" i="7"/>
  <c r="C287" i="7"/>
  <c r="C283" i="7"/>
  <c r="C286" i="7"/>
  <c r="C285" i="7"/>
  <c r="C284" i="7"/>
  <c r="C281" i="7"/>
  <c r="C275" i="7"/>
  <c r="C292" i="7"/>
  <c r="C291" i="7"/>
  <c r="C282" i="7"/>
  <c r="C274" i="7"/>
  <c r="C290" i="7"/>
  <c r="C302" i="7"/>
  <c r="C301" i="7"/>
  <c r="C300" i="7"/>
  <c r="C299" i="7"/>
  <c r="C293" i="7"/>
  <c r="C111" i="7"/>
  <c r="C110" i="7"/>
  <c r="C109" i="7"/>
  <c r="C108" i="7"/>
  <c r="C107" i="7"/>
  <c r="C115" i="7"/>
  <c r="C114" i="7"/>
  <c r="C113" i="7"/>
  <c r="C112" i="7"/>
  <c r="C104" i="7"/>
  <c r="C106" i="7"/>
  <c r="C105" i="7"/>
  <c r="C102" i="7"/>
  <c r="C101" i="7"/>
  <c r="C118" i="7"/>
  <c r="C95" i="7"/>
  <c r="C117" i="7"/>
  <c r="C94" i="7"/>
  <c r="C116" i="7"/>
  <c r="C103" i="7"/>
  <c r="C100" i="7"/>
  <c r="C122" i="7"/>
  <c r="C99" i="7"/>
  <c r="C98" i="7"/>
  <c r="C97" i="7"/>
  <c r="C96" i="7"/>
  <c r="C121" i="7"/>
  <c r="C119" i="7"/>
  <c r="C120" i="7"/>
  <c r="C261" i="7"/>
  <c r="C260" i="7"/>
  <c r="C259" i="7"/>
  <c r="C258" i="7"/>
  <c r="C257" i="7"/>
  <c r="C265" i="7"/>
  <c r="C264" i="7"/>
  <c r="C263" i="7"/>
  <c r="C262" i="7"/>
  <c r="C254" i="7"/>
  <c r="C256" i="7"/>
  <c r="C255" i="7"/>
  <c r="C252" i="7"/>
  <c r="C251" i="7"/>
  <c r="C268" i="7"/>
  <c r="C245" i="7"/>
  <c r="C267" i="7"/>
  <c r="C244" i="7"/>
  <c r="C253" i="7"/>
  <c r="C272" i="7"/>
  <c r="C250" i="7"/>
  <c r="C271" i="7"/>
  <c r="C249" i="7"/>
  <c r="C248" i="7"/>
  <c r="C247" i="7"/>
  <c r="C246" i="7"/>
  <c r="C270" i="7"/>
  <c r="C269" i="7"/>
  <c r="C266" i="7"/>
  <c r="C92" i="7"/>
  <c r="C91" i="7"/>
  <c r="C90" i="7"/>
  <c r="C89" i="7"/>
  <c r="C88" i="7"/>
  <c r="C86" i="7"/>
  <c r="C68" i="7"/>
  <c r="C85" i="7"/>
  <c r="C67" i="7"/>
  <c r="C84" i="7"/>
  <c r="C66" i="7"/>
  <c r="C83" i="7"/>
  <c r="C65" i="7"/>
  <c r="C82" i="7"/>
  <c r="C64" i="7"/>
  <c r="C81" i="7"/>
  <c r="C80" i="7"/>
  <c r="C78" i="7"/>
  <c r="C77" i="7"/>
  <c r="C71" i="7"/>
  <c r="C70" i="7"/>
  <c r="C72" i="7"/>
  <c r="C69" i="7"/>
  <c r="C87" i="7"/>
  <c r="C75" i="7"/>
  <c r="C74" i="7"/>
  <c r="C79" i="7"/>
  <c r="C76" i="7"/>
  <c r="C73" i="7"/>
  <c r="C148" i="7"/>
  <c r="C130" i="7"/>
  <c r="C147" i="7"/>
  <c r="C129" i="7"/>
  <c r="C146" i="7"/>
  <c r="C128" i="7"/>
  <c r="C145" i="7"/>
  <c r="C127" i="7"/>
  <c r="C144" i="7"/>
  <c r="C126" i="7"/>
  <c r="C139" i="7"/>
  <c r="C133" i="7"/>
  <c r="C138" i="7"/>
  <c r="C137" i="7"/>
  <c r="C136" i="7"/>
  <c r="C135" i="7"/>
  <c r="C134" i="7"/>
  <c r="C131" i="7"/>
  <c r="C125" i="7"/>
  <c r="C142" i="7"/>
  <c r="C141" i="7"/>
  <c r="C151" i="7"/>
  <c r="C140" i="7"/>
  <c r="C143" i="7"/>
  <c r="C124" i="7"/>
  <c r="C152" i="7"/>
  <c r="C150" i="7"/>
  <c r="C149" i="7"/>
  <c r="C132" i="7"/>
  <c r="C167" i="7"/>
  <c r="C166" i="7"/>
  <c r="C165" i="7"/>
  <c r="C182" i="7"/>
  <c r="C164" i="7"/>
  <c r="C181" i="7"/>
  <c r="C163" i="7"/>
  <c r="C168" i="7"/>
  <c r="C162" i="7"/>
  <c r="C180" i="7"/>
  <c r="C161" i="7"/>
  <c r="C157" i="7"/>
  <c r="C160" i="7"/>
  <c r="C159" i="7"/>
  <c r="C158" i="7"/>
  <c r="C178" i="7"/>
  <c r="C155" i="7"/>
  <c r="C177" i="7"/>
  <c r="C154" i="7"/>
  <c r="C171" i="7"/>
  <c r="C170" i="7"/>
  <c r="C175" i="7"/>
  <c r="C174" i="7"/>
  <c r="C173" i="7"/>
  <c r="C172" i="7"/>
  <c r="C169" i="7"/>
  <c r="C156" i="7"/>
  <c r="C179" i="7"/>
  <c r="C176" i="7"/>
  <c r="C467" i="7"/>
  <c r="C466" i="7"/>
  <c r="C465" i="7"/>
  <c r="C482" i="7"/>
  <c r="C464" i="7"/>
  <c r="C481" i="7"/>
  <c r="C463" i="7"/>
  <c r="C468" i="7"/>
  <c r="C462" i="7"/>
  <c r="C457" i="7"/>
  <c r="C461" i="7"/>
  <c r="C460" i="7"/>
  <c r="C459" i="7"/>
  <c r="C480" i="7"/>
  <c r="C458" i="7"/>
  <c r="C478" i="7"/>
  <c r="C455" i="7"/>
  <c r="C477" i="7"/>
  <c r="C454" i="7"/>
  <c r="C471" i="7"/>
  <c r="C470" i="7"/>
  <c r="C473" i="7"/>
  <c r="C472" i="7"/>
  <c r="C469" i="7"/>
  <c r="C456" i="7"/>
  <c r="C476" i="7"/>
  <c r="C474" i="7"/>
  <c r="C479" i="7"/>
  <c r="C475" i="7"/>
  <c r="C504" i="7"/>
  <c r="C486" i="7"/>
  <c r="C503" i="7"/>
  <c r="C485" i="7"/>
  <c r="C502" i="7"/>
  <c r="C484" i="7"/>
  <c r="C501" i="7"/>
  <c r="C500" i="7"/>
  <c r="C492" i="7"/>
  <c r="C509" i="7"/>
  <c r="C491" i="7"/>
  <c r="C490" i="7"/>
  <c r="C512" i="7"/>
  <c r="C489" i="7"/>
  <c r="C511" i="7"/>
  <c r="C488" i="7"/>
  <c r="C510" i="7"/>
  <c r="C487" i="7"/>
  <c r="C507" i="7"/>
  <c r="C506" i="7"/>
  <c r="C495" i="7"/>
  <c r="C494" i="7"/>
  <c r="C493" i="7"/>
  <c r="C498" i="7"/>
  <c r="C496" i="7"/>
  <c r="C508" i="7"/>
  <c r="C505" i="7"/>
  <c r="C499" i="7"/>
  <c r="C497" i="7"/>
  <c r="D7" i="9"/>
  <c r="A467" i="7" l="1"/>
  <c r="A454" i="7"/>
  <c r="A451" i="7"/>
  <c r="A315" i="7"/>
  <c r="A305" i="7"/>
  <c r="A477" i="7"/>
  <c r="A354" i="7"/>
  <c r="A356" i="7"/>
  <c r="A498" i="7"/>
  <c r="A429" i="7"/>
  <c r="A140" i="7"/>
  <c r="A335" i="7"/>
  <c r="A56" i="7"/>
  <c r="A265" i="7"/>
  <c r="A199" i="7"/>
  <c r="A223" i="7"/>
  <c r="A536" i="7"/>
  <c r="A224" i="7"/>
  <c r="A40" i="7"/>
  <c r="A441" i="7"/>
  <c r="A399" i="7"/>
  <c r="A411" i="7"/>
  <c r="A39" i="7"/>
  <c r="A478" i="7"/>
  <c r="A142" i="7"/>
  <c r="A117" i="7"/>
  <c r="A465" i="7"/>
  <c r="A481" i="7"/>
  <c r="A369" i="7"/>
  <c r="A509" i="7"/>
  <c r="A479" i="7"/>
  <c r="A138" i="7"/>
  <c r="A82" i="7"/>
  <c r="A107" i="7"/>
  <c r="A109" i="7"/>
  <c r="A111" i="7"/>
  <c r="A77" i="7"/>
  <c r="A349" i="7"/>
  <c r="A209" i="7"/>
  <c r="A246" i="7"/>
  <c r="A331" i="7"/>
  <c r="A440" i="7"/>
  <c r="A473" i="7"/>
  <c r="A469" i="7"/>
  <c r="A115" i="7"/>
  <c r="A124" i="7"/>
  <c r="A129" i="7"/>
  <c r="A323" i="7"/>
  <c r="A289" i="7"/>
  <c r="A198" i="7"/>
  <c r="A482" i="7"/>
  <c r="A145" i="7"/>
  <c r="A266" i="7"/>
  <c r="A285" i="7"/>
  <c r="A256" i="7"/>
  <c r="A58" i="7"/>
  <c r="A321" i="7"/>
  <c r="A317" i="7"/>
  <c r="A304" i="7"/>
  <c r="A116" i="7"/>
  <c r="A57" i="7"/>
  <c r="A346" i="7"/>
  <c r="A338" i="7"/>
  <c r="A366" i="7"/>
  <c r="A392" i="7"/>
  <c r="A426" i="7"/>
  <c r="A490" i="7"/>
  <c r="A433" i="7"/>
  <c r="A69" i="7"/>
  <c r="A171" i="7"/>
  <c r="A71" i="7"/>
  <c r="A54" i="7"/>
  <c r="A86" i="7"/>
  <c r="A292" i="7"/>
  <c r="A298" i="7"/>
  <c r="A284" i="7"/>
  <c r="A255" i="7"/>
  <c r="A287" i="7"/>
  <c r="A228" i="7"/>
  <c r="A230" i="7"/>
  <c r="A400" i="7"/>
  <c r="A532" i="7"/>
  <c r="A539" i="7"/>
  <c r="A184" i="7"/>
  <c r="A84" i="7"/>
  <c r="A46" i="7"/>
  <c r="A311" i="7"/>
  <c r="A370" i="7"/>
  <c r="A497" i="7"/>
  <c r="A406" i="7"/>
  <c r="A216" i="7"/>
  <c r="A73" i="7"/>
  <c r="A310" i="7"/>
  <c r="A101" i="7"/>
  <c r="A385" i="7"/>
  <c r="A521" i="7"/>
  <c r="A47" i="7"/>
  <c r="A271" i="7"/>
  <c r="A253" i="7"/>
  <c r="A485" i="7"/>
  <c r="A503" i="7"/>
  <c r="A218" i="7"/>
  <c r="A386" i="7"/>
  <c r="A301" i="7"/>
  <c r="A200" i="7"/>
  <c r="A529" i="7"/>
  <c r="A34" i="7"/>
  <c r="A495" i="7"/>
  <c r="A172" i="7"/>
  <c r="A38" i="7"/>
  <c r="A472" i="7"/>
  <c r="A375" i="7"/>
  <c r="A397" i="7"/>
  <c r="A45" i="7"/>
  <c r="A51" i="7"/>
  <c r="A217" i="7"/>
  <c r="A403" i="7"/>
  <c r="A449" i="7"/>
  <c r="A41" i="7"/>
  <c r="A195" i="7"/>
  <c r="A227" i="7"/>
  <c r="A113" i="7"/>
  <c r="A427" i="7"/>
  <c r="A528" i="7"/>
  <c r="A410" i="7"/>
  <c r="A70" i="7"/>
  <c r="A181" i="7"/>
  <c r="A316" i="7"/>
  <c r="A242" i="7"/>
  <c r="A320" i="7"/>
  <c r="A352" i="7"/>
  <c r="A359" i="7"/>
  <c r="A268" i="7"/>
  <c r="A334" i="7"/>
  <c r="A322" i="7"/>
  <c r="A405" i="7"/>
  <c r="A314" i="7"/>
  <c r="A95" i="7"/>
  <c r="A443" i="7"/>
  <c r="A489" i="7"/>
  <c r="A234" i="7"/>
  <c r="A535" i="7"/>
  <c r="A402" i="7"/>
  <c r="A409" i="7"/>
  <c r="A538" i="7"/>
  <c r="A240" i="7"/>
  <c r="A515" i="7"/>
  <c r="A368" i="7"/>
  <c r="A384" i="7"/>
  <c r="A388" i="7"/>
  <c r="A345" i="7"/>
  <c r="A79" i="7"/>
  <c r="A494" i="7"/>
  <c r="A524" i="7"/>
  <c r="A88" i="7"/>
  <c r="A174" i="7"/>
  <c r="A150" i="7"/>
  <c r="A192" i="7"/>
  <c r="A319" i="7"/>
  <c r="A229" i="7"/>
  <c r="A435" i="7"/>
  <c r="A511" i="7"/>
  <c r="A439" i="7"/>
  <c r="A431" i="7"/>
  <c r="A168" i="7"/>
  <c r="A238" i="7"/>
  <c r="A347" i="7"/>
  <c r="A204" i="7"/>
  <c r="A257" i="7"/>
  <c r="A259" i="7"/>
  <c r="A251" i="7"/>
  <c r="A362" i="7"/>
  <c r="A364" i="7"/>
  <c r="A442" i="7"/>
  <c r="A458" i="7"/>
  <c r="A534" i="7"/>
  <c r="A462" i="7"/>
  <c r="A125" i="7"/>
  <c r="A102" i="7"/>
  <c r="A120" i="7"/>
  <c r="A139" i="7"/>
  <c r="A50" i="7"/>
  <c r="A75" i="7"/>
  <c r="A267" i="7"/>
  <c r="A221" i="7"/>
  <c r="A241" i="7"/>
  <c r="A261" i="7"/>
  <c r="A280" i="7"/>
  <c r="A282" i="7"/>
  <c r="A269" i="7"/>
  <c r="A235" i="7"/>
  <c r="A105" i="7"/>
  <c r="A190" i="7"/>
  <c r="A274" i="7"/>
  <c r="A417" i="7"/>
  <c r="A383" i="7"/>
  <c r="A436" i="7"/>
  <c r="A438" i="7"/>
  <c r="A523" i="7"/>
  <c r="A121" i="7"/>
  <c r="A89" i="7"/>
  <c r="A154" i="7"/>
  <c r="A179" i="7"/>
  <c r="A80" i="7"/>
  <c r="A149" i="7"/>
  <c r="A244" i="7"/>
  <c r="A264" i="7"/>
  <c r="A239" i="7"/>
  <c r="A207" i="7"/>
  <c r="A475" i="7"/>
  <c r="A459" i="7"/>
  <c r="A461" i="7"/>
  <c r="A430" i="7"/>
  <c r="A541" i="7"/>
  <c r="A118" i="7"/>
  <c r="A167" i="7"/>
  <c r="A191" i="7"/>
  <c r="A237" i="7"/>
  <c r="A318" i="7"/>
  <c r="A262" i="7"/>
  <c r="A299" i="7"/>
  <c r="A250" i="7"/>
  <c r="A361" i="7"/>
  <c r="A325" i="7"/>
  <c r="A294" i="7"/>
  <c r="A457" i="7"/>
  <c r="A510" i="7"/>
  <c r="A512" i="7"/>
  <c r="A466" i="7"/>
  <c r="A97" i="7"/>
  <c r="A143" i="7"/>
  <c r="A91" i="7"/>
  <c r="A163" i="7"/>
  <c r="A53" i="7"/>
  <c r="A55" i="7"/>
  <c r="A92" i="7"/>
  <c r="A220" i="7"/>
  <c r="A313" i="7"/>
  <c r="A226" i="7"/>
  <c r="A279" i="7"/>
  <c r="A281" i="7"/>
  <c r="A286" i="7"/>
  <c r="A252" i="7"/>
  <c r="A137" i="7"/>
  <c r="A43" i="7"/>
  <c r="A329" i="7"/>
  <c r="A394" i="7"/>
  <c r="A367" i="7"/>
  <c r="A448" i="7"/>
  <c r="A446" i="7"/>
  <c r="A463" i="7"/>
  <c r="A418" i="7"/>
  <c r="A480" i="7"/>
  <c r="A533" i="7"/>
  <c r="A484" i="7"/>
  <c r="A450" i="7"/>
  <c r="A416" i="7"/>
  <c r="A161" i="7"/>
  <c r="A170" i="7"/>
  <c r="A81" i="7"/>
  <c r="A83" i="7"/>
  <c r="A85" i="7"/>
  <c r="A110" i="7"/>
  <c r="A76" i="7"/>
  <c r="A42" i="7"/>
  <c r="A201" i="7"/>
  <c r="A295" i="7"/>
  <c r="A249" i="7"/>
  <c r="A302" i="7"/>
  <c r="A309" i="7"/>
  <c r="A270" i="7"/>
  <c r="A236" i="7"/>
  <c r="A135" i="7"/>
  <c r="A474" i="7"/>
  <c r="A508" i="7"/>
  <c r="A456" i="7"/>
  <c r="A502" i="7"/>
  <c r="A468" i="7"/>
  <c r="A434" i="7"/>
  <c r="A87" i="7"/>
  <c r="A67" i="7"/>
  <c r="A49" i="7"/>
  <c r="A104" i="7"/>
  <c r="A106" i="7"/>
  <c r="A108" i="7"/>
  <c r="A128" i="7"/>
  <c r="A94" i="7"/>
  <c r="A275" i="7"/>
  <c r="A186" i="7"/>
  <c r="A194" i="7"/>
  <c r="A277" i="7"/>
  <c r="A330" i="7"/>
  <c r="A332" i="7"/>
  <c r="A288" i="7"/>
  <c r="A254" i="7"/>
  <c r="A68" i="7"/>
  <c r="A66" i="7"/>
  <c r="A131" i="7"/>
  <c r="A518" i="7"/>
  <c r="A173" i="7"/>
  <c r="A260" i="7"/>
  <c r="A203" i="7"/>
  <c r="A491" i="7"/>
  <c r="A464" i="7"/>
  <c r="A425" i="7"/>
  <c r="A531" i="7"/>
  <c r="A428" i="7"/>
  <c r="A486" i="7"/>
  <c r="A452" i="7"/>
  <c r="A48" i="7"/>
  <c r="A122" i="7"/>
  <c r="A72" i="7"/>
  <c r="A127" i="7"/>
  <c r="A134" i="7"/>
  <c r="A136" i="7"/>
  <c r="A146" i="7"/>
  <c r="A112" i="7"/>
  <c r="A78" i="7"/>
  <c r="A339" i="7"/>
  <c r="A212" i="7"/>
  <c r="A222" i="7"/>
  <c r="A300" i="7"/>
  <c r="A355" i="7"/>
  <c r="A340" i="7"/>
  <c r="A306" i="7"/>
  <c r="A272" i="7"/>
  <c r="A278" i="7"/>
  <c r="A297" i="7"/>
  <c r="A258" i="7"/>
  <c r="A471" i="7"/>
  <c r="A445" i="7"/>
  <c r="A492" i="7"/>
  <c r="A530" i="7"/>
  <c r="A504" i="7"/>
  <c r="A470" i="7"/>
  <c r="A98" i="7"/>
  <c r="A119" i="7"/>
  <c r="A100" i="7"/>
  <c r="A155" i="7"/>
  <c r="A157" i="7"/>
  <c r="A159" i="7"/>
  <c r="A164" i="7"/>
  <c r="A130" i="7"/>
  <c r="A96" i="7"/>
  <c r="A219" i="7"/>
  <c r="A245" i="7"/>
  <c r="A202" i="7"/>
  <c r="A276" i="7"/>
  <c r="A358" i="7"/>
  <c r="A324" i="7"/>
  <c r="A290" i="7"/>
  <c r="A487" i="7"/>
  <c r="A291" i="7"/>
  <c r="A307" i="7"/>
  <c r="A165" i="7"/>
  <c r="A444" i="7"/>
  <c r="A476" i="7"/>
  <c r="A507" i="7"/>
  <c r="A437" i="7"/>
  <c r="A365" i="7"/>
  <c r="A377" i="7"/>
  <c r="A522" i="7"/>
  <c r="A488" i="7"/>
  <c r="A169" i="7"/>
  <c r="A144" i="7"/>
  <c r="A37" i="7"/>
  <c r="A178" i="7"/>
  <c r="A180" i="7"/>
  <c r="A52" i="7"/>
  <c r="A182" i="7"/>
  <c r="A148" i="7"/>
  <c r="A114" i="7"/>
  <c r="A283" i="7"/>
  <c r="A263" i="7"/>
  <c r="A351" i="7"/>
  <c r="A350" i="7"/>
  <c r="A185" i="7"/>
  <c r="A197" i="7"/>
  <c r="A342" i="7"/>
  <c r="A175" i="7"/>
  <c r="A214" i="7"/>
  <c r="A74" i="7"/>
  <c r="A455" i="7"/>
  <c r="A499" i="7"/>
  <c r="A460" i="7"/>
  <c r="A395" i="7"/>
  <c r="A540" i="7"/>
  <c r="A506" i="7"/>
  <c r="A90" i="7"/>
  <c r="A65" i="7"/>
  <c r="A151" i="7"/>
  <c r="A126" i="7"/>
  <c r="A177" i="7"/>
  <c r="A166" i="7"/>
  <c r="A132" i="7"/>
  <c r="A193" i="7"/>
  <c r="A187" i="7"/>
  <c r="A296" i="7"/>
  <c r="A225" i="7"/>
  <c r="A206" i="7"/>
  <c r="A208" i="7"/>
  <c r="A215" i="7"/>
  <c r="A360" i="7"/>
  <c r="A326" i="7"/>
  <c r="A7" i="9"/>
  <c r="A11" i="8"/>
  <c r="D35" i="8" l="1"/>
  <c r="F37" i="8"/>
  <c r="H39" i="8"/>
  <c r="H37" i="8"/>
  <c r="I35" i="8"/>
  <c r="F38" i="8"/>
  <c r="I38" i="8"/>
  <c r="D39" i="8"/>
  <c r="F39" i="8"/>
  <c r="E35" i="8"/>
  <c r="G37" i="8"/>
  <c r="I39" i="8"/>
  <c r="F35" i="8"/>
  <c r="J39" i="8"/>
  <c r="G35" i="8"/>
  <c r="I37" i="8"/>
  <c r="K39" i="8"/>
  <c r="H35" i="8"/>
  <c r="J37" i="8"/>
  <c r="C39" i="8"/>
  <c r="K37" i="8"/>
  <c r="C38" i="8"/>
  <c r="J35" i="8"/>
  <c r="D38" i="8"/>
  <c r="C37" i="8"/>
  <c r="K35" i="8"/>
  <c r="E38" i="8"/>
  <c r="C36" i="8"/>
  <c r="D36" i="8"/>
  <c r="C35" i="8"/>
  <c r="E36" i="8"/>
  <c r="G38" i="8"/>
  <c r="F36" i="8"/>
  <c r="H38" i="8"/>
  <c r="G36" i="8"/>
  <c r="H36" i="8"/>
  <c r="J38" i="8"/>
  <c r="I36" i="8"/>
  <c r="K38" i="8"/>
  <c r="J36" i="8"/>
  <c r="K36" i="8"/>
  <c r="E39" i="8"/>
  <c r="D37" i="8"/>
  <c r="E37" i="8"/>
  <c r="G39" i="8"/>
  <c r="H8" i="5"/>
  <c r="F8" i="5"/>
  <c r="I8" i="5"/>
  <c r="G8" i="5"/>
  <c r="K8" i="5"/>
  <c r="J8" i="5"/>
  <c r="M8" i="5" l="1"/>
  <c r="K9" i="9"/>
  <c r="K11" i="8"/>
  <c r="I11" i="8"/>
  <c r="I9" i="9"/>
  <c r="G9" i="9"/>
  <c r="G11" i="8"/>
  <c r="H9" i="9"/>
  <c r="H11" i="8"/>
  <c r="F11" i="8"/>
  <c r="F9" i="9"/>
  <c r="J9" i="9"/>
  <c r="J11" i="8"/>
  <c r="M16" i="8" l="1"/>
  <c r="E8" i="5"/>
  <c r="M21" i="8"/>
  <c r="M26" i="8"/>
  <c r="M34" i="8"/>
  <c r="M22" i="8"/>
  <c r="M18" i="8"/>
  <c r="M29" i="8"/>
  <c r="C8" i="5"/>
  <c r="D8" i="5"/>
  <c r="M15" i="8"/>
  <c r="M35" i="8"/>
  <c r="M28" i="8"/>
  <c r="M20" i="8"/>
  <c r="M12" i="8"/>
  <c r="M30" i="8"/>
  <c r="M31" i="8"/>
  <c r="M14" i="8"/>
  <c r="M33" i="8"/>
  <c r="M24" i="8"/>
  <c r="M13" i="8"/>
  <c r="M25" i="8"/>
  <c r="M23" i="8"/>
  <c r="M19" i="8"/>
  <c r="M27" i="8"/>
  <c r="M32" i="8"/>
  <c r="M17" i="8"/>
  <c r="A611" i="10" l="1"/>
  <c r="A827" i="10"/>
  <c r="A786" i="10"/>
  <c r="A788" i="10"/>
  <c r="A654" i="10"/>
  <c r="A744" i="10"/>
  <c r="A799" i="10"/>
  <c r="A740" i="10"/>
  <c r="A793" i="10"/>
  <c r="A770" i="10"/>
  <c r="A576" i="10"/>
  <c r="A556" i="10"/>
  <c r="A816" i="10"/>
  <c r="A741" i="10"/>
  <c r="A814" i="10"/>
  <c r="A656" i="10"/>
  <c r="A771" i="10"/>
  <c r="A675" i="10"/>
  <c r="A589" i="10"/>
  <c r="A756" i="10"/>
  <c r="A667" i="10"/>
  <c r="A734" i="10"/>
  <c r="A755" i="10"/>
  <c r="A629" i="10"/>
  <c r="A700" i="10"/>
  <c r="A720" i="10"/>
  <c r="A752" i="10"/>
  <c r="A721" i="10"/>
  <c r="A761" i="10"/>
  <c r="A673" i="10"/>
  <c r="A780" i="10"/>
  <c r="A828" i="10"/>
  <c r="A776" i="10"/>
  <c r="A647" i="10"/>
  <c r="A662" i="10"/>
  <c r="A822" i="10"/>
  <c r="A769" i="10"/>
  <c r="A688" i="10"/>
  <c r="A596" i="10"/>
  <c r="A830" i="10"/>
  <c r="A650" i="10"/>
  <c r="A634" i="10"/>
  <c r="A739" i="10"/>
  <c r="A679" i="10"/>
  <c r="A565" i="10"/>
  <c r="A592" i="10"/>
  <c r="A579" i="10"/>
  <c r="A684" i="10"/>
  <c r="A665" i="10"/>
  <c r="A577" i="10"/>
  <c r="A615" i="10"/>
  <c r="A758" i="10"/>
  <c r="A690" i="10"/>
  <c r="A798" i="10"/>
  <c r="A595" i="10"/>
  <c r="A766" i="10"/>
  <c r="A801" i="10"/>
  <c r="A659" i="10"/>
  <c r="A608" i="10"/>
  <c r="A794" i="10"/>
  <c r="A818" i="10"/>
  <c r="A817" i="10"/>
  <c r="A597" i="10"/>
  <c r="A677" i="10"/>
  <c r="A683" i="10"/>
  <c r="A605" i="10"/>
  <c r="A751" i="10"/>
  <c r="A698" i="10"/>
  <c r="A658" i="10"/>
  <c r="A636" i="10"/>
  <c r="A625" i="10"/>
  <c r="A787" i="10"/>
  <c r="A648" i="10"/>
  <c r="A829" i="10"/>
  <c r="A680" i="10"/>
  <c r="A804" i="10"/>
  <c r="A646" i="10"/>
  <c r="A599" i="10"/>
  <c r="A586" i="10"/>
  <c r="A655" i="10"/>
  <c r="A757" i="10"/>
  <c r="A685" i="10"/>
  <c r="A762" i="10"/>
  <c r="A699" i="10"/>
  <c r="A567" i="10"/>
  <c r="A588" i="10"/>
  <c r="A705" i="10"/>
  <c r="A727" i="10"/>
  <c r="A701" i="10"/>
  <c r="A630" i="10"/>
  <c r="A735" i="10"/>
  <c r="A712" i="10"/>
  <c r="A587" i="10"/>
  <c r="A774" i="10"/>
  <c r="A759" i="10"/>
  <c r="A651" i="10"/>
  <c r="A754" i="10"/>
  <c r="A607" i="10"/>
  <c r="A768" i="10"/>
  <c r="A725" i="10"/>
  <c r="A614" i="10"/>
  <c r="A743" i="10"/>
  <c r="A666" i="10"/>
  <c r="A773" i="10"/>
  <c r="A581" i="10"/>
  <c r="A652" i="10"/>
  <c r="A709" i="10"/>
  <c r="A697" i="10"/>
  <c r="A815" i="10"/>
  <c r="A591" i="10"/>
  <c r="A711" i="10"/>
  <c r="A692" i="10"/>
  <c r="A806" i="10"/>
  <c r="A686" i="10"/>
  <c r="A626" i="10"/>
  <c r="A644" i="10"/>
  <c r="A572" i="10"/>
  <c r="A820" i="10"/>
  <c r="A803" i="10"/>
  <c r="A627" i="10"/>
  <c r="A631" i="10"/>
  <c r="A811" i="10"/>
  <c r="A819" i="10"/>
  <c r="A621" i="10"/>
  <c r="A559" i="10"/>
  <c r="A561" i="10"/>
  <c r="A578" i="10"/>
  <c r="A635" i="10"/>
  <c r="A558" i="10"/>
  <c r="A638" i="10"/>
  <c r="A800" i="10"/>
  <c r="A619" i="10"/>
  <c r="A731" i="10"/>
  <c r="A764" i="10"/>
  <c r="A575" i="10"/>
  <c r="A657" i="10"/>
  <c r="A736" i="10"/>
  <c r="A583" i="10"/>
  <c r="A763" i="10"/>
  <c r="A669" i="10"/>
  <c r="A805" i="10"/>
  <c r="A781" i="10"/>
  <c r="A785" i="10"/>
  <c r="A610" i="10"/>
  <c r="A672" i="10"/>
  <c r="A706" i="10"/>
  <c r="A778" i="10"/>
  <c r="A696" i="10"/>
  <c r="A733" i="10"/>
  <c r="A760" i="10"/>
  <c r="A765" i="10"/>
  <c r="A724" i="10"/>
  <c r="A642" i="10"/>
  <c r="A687" i="10"/>
  <c r="A726" i="10"/>
  <c r="A574" i="10"/>
  <c r="A748" i="10"/>
  <c r="A716" i="10"/>
  <c r="A594" i="10"/>
  <c r="A775" i="10"/>
  <c r="A590" i="10"/>
  <c r="A613" i="10"/>
  <c r="A753" i="10"/>
  <c r="A600" i="10"/>
  <c r="A694" i="10"/>
  <c r="A670" i="10"/>
  <c r="A821" i="10"/>
  <c r="A566" i="10"/>
  <c r="A702" i="10"/>
  <c r="A573" i="10"/>
  <c r="A825" i="10"/>
  <c r="A749" i="10"/>
  <c r="A784" i="10"/>
  <c r="A628" i="10"/>
  <c r="A676" i="10"/>
  <c r="A772" i="10"/>
  <c r="A745" i="10"/>
  <c r="A729" i="10"/>
  <c r="A571" i="10"/>
  <c r="A603" i="10"/>
  <c r="A730" i="10"/>
  <c r="A616" i="10"/>
  <c r="A728" i="10"/>
  <c r="A678" i="10"/>
  <c r="A606" i="10"/>
  <c r="A622" i="10"/>
  <c r="A682" i="10"/>
  <c r="A580" i="10"/>
  <c r="A632" i="10"/>
  <c r="A612" i="10"/>
  <c r="A792" i="10"/>
  <c r="A570" i="10"/>
  <c r="A767" i="10"/>
  <c r="A750" i="10"/>
  <c r="A710" i="10"/>
  <c r="A557" i="10"/>
  <c r="A742" i="10"/>
  <c r="A812" i="10"/>
  <c r="A738" i="10"/>
  <c r="A640" i="10"/>
  <c r="A808" i="10"/>
  <c r="A810" i="10"/>
  <c r="A637" i="10"/>
  <c r="A789" i="10"/>
  <c r="A661" i="10"/>
  <c r="A779" i="10"/>
  <c r="A708" i="10"/>
  <c r="A813" i="10"/>
  <c r="A791" i="10"/>
  <c r="A695" i="10"/>
  <c r="A674" i="10"/>
  <c r="A641" i="10"/>
  <c r="A568" i="10"/>
  <c r="A555" i="10"/>
  <c r="A582" i="10"/>
  <c r="A719" i="10"/>
  <c r="A722" i="10"/>
  <c r="A790" i="10"/>
  <c r="A564" i="10"/>
  <c r="A671" i="10"/>
  <c r="A693" i="10"/>
  <c r="A593" i="10"/>
  <c r="A617" i="10"/>
  <c r="A660" i="10"/>
  <c r="A826" i="10"/>
  <c r="A713" i="10"/>
  <c r="A823" i="10"/>
  <c r="A718" i="10"/>
  <c r="A604" i="10"/>
  <c r="A689" i="10"/>
  <c r="A569" i="10"/>
  <c r="A703" i="10"/>
  <c r="A691" i="10"/>
  <c r="A639" i="10"/>
  <c r="A663" i="10"/>
  <c r="A598" i="10"/>
  <c r="A633" i="10"/>
  <c r="A824" i="10"/>
  <c r="A618" i="10"/>
  <c r="A585" i="10"/>
  <c r="A643" i="10"/>
  <c r="A563" i="10"/>
  <c r="A783" i="10"/>
  <c r="A624" i="10"/>
  <c r="A717" i="10"/>
  <c r="A732" i="10"/>
  <c r="A602" i="10"/>
  <c r="A795" i="10"/>
  <c r="A746" i="10"/>
  <c r="A681" i="10"/>
  <c r="A802" i="10"/>
  <c r="A653" i="10"/>
  <c r="A809" i="10"/>
  <c r="A704" i="10"/>
  <c r="A777" i="10"/>
  <c r="A715" i="10"/>
  <c r="A601" i="10"/>
  <c r="A782" i="10"/>
  <c r="A737" i="10"/>
  <c r="A623" i="10"/>
  <c r="A796" i="10"/>
  <c r="A664" i="10"/>
  <c r="A797" i="10"/>
  <c r="A707" i="10"/>
  <c r="A609" i="10"/>
  <c r="A560" i="10"/>
  <c r="A562" i="10"/>
  <c r="A668" i="10"/>
  <c r="A645" i="10"/>
  <c r="A723" i="10"/>
  <c r="A747" i="10"/>
  <c r="A807" i="10"/>
  <c r="A714" i="10"/>
  <c r="A649" i="10"/>
  <c r="A584" i="10"/>
  <c r="A620" i="10"/>
  <c r="A10" i="3"/>
  <c r="A14" i="3"/>
  <c r="A9" i="3"/>
  <c r="A11" i="3"/>
  <c r="A13" i="3"/>
  <c r="A12" i="3"/>
  <c r="A262" i="10"/>
  <c r="A198" i="10"/>
  <c r="A201" i="10"/>
  <c r="A157" i="10"/>
  <c r="A272" i="10"/>
  <c r="A72" i="10"/>
  <c r="A151" i="10"/>
  <c r="A251" i="10"/>
  <c r="A101" i="10"/>
  <c r="A241" i="10"/>
  <c r="A135" i="10"/>
  <c r="A81" i="10"/>
  <c r="A247" i="10"/>
  <c r="A275" i="10"/>
  <c r="A125" i="10"/>
  <c r="A138" i="10"/>
  <c r="A260" i="10"/>
  <c r="A88" i="10"/>
  <c r="A95" i="10"/>
  <c r="A24" i="10"/>
  <c r="A41" i="10"/>
  <c r="A226" i="10"/>
  <c r="A77" i="10"/>
  <c r="A173" i="10"/>
  <c r="A227" i="10"/>
  <c r="A6" i="10"/>
  <c r="A10" i="10"/>
  <c r="A249" i="10"/>
  <c r="A58" i="10"/>
  <c r="A267" i="10"/>
  <c r="A162" i="10"/>
  <c r="A144" i="10"/>
  <c r="A141" i="10"/>
  <c r="A197" i="10"/>
  <c r="A152" i="10"/>
  <c r="A59" i="10"/>
  <c r="A167" i="10"/>
  <c r="A25" i="10"/>
  <c r="A250" i="10"/>
  <c r="A233" i="10"/>
  <c r="A32" i="10"/>
  <c r="A140" i="10"/>
  <c r="A3" i="10"/>
  <c r="A119" i="10"/>
  <c r="A176" i="10"/>
  <c r="A237" i="10"/>
  <c r="A31" i="10"/>
  <c r="A129" i="10"/>
  <c r="A51" i="10"/>
  <c r="A214" i="10"/>
  <c r="A82" i="10"/>
  <c r="A273" i="10"/>
  <c r="A194" i="10"/>
  <c r="A23" i="10"/>
  <c r="A90" i="10"/>
  <c r="A64" i="10"/>
  <c r="A20" i="10"/>
  <c r="A261" i="10"/>
  <c r="A161" i="10"/>
  <c r="A270" i="10"/>
  <c r="A83" i="10"/>
  <c r="A109" i="10"/>
  <c r="A85" i="10"/>
  <c r="A205" i="10"/>
  <c r="A278" i="10"/>
  <c r="A48" i="10"/>
  <c r="A37" i="10"/>
  <c r="A78" i="10"/>
  <c r="A112" i="10"/>
  <c r="A171" i="10"/>
  <c r="A12" i="10"/>
  <c r="A132" i="10"/>
  <c r="A11" i="10"/>
  <c r="A254" i="10"/>
  <c r="A264" i="10"/>
  <c r="A54" i="10"/>
  <c r="A53" i="10"/>
  <c r="A7" i="10"/>
  <c r="A252" i="10"/>
  <c r="A222" i="10"/>
  <c r="A255" i="10"/>
  <c r="A191" i="10"/>
  <c r="A190" i="10"/>
  <c r="A46" i="10"/>
  <c r="A80" i="10"/>
  <c r="A39" i="10"/>
  <c r="A182" i="10"/>
  <c r="A216" i="10"/>
  <c r="A165" i="10"/>
  <c r="A68" i="10"/>
  <c r="A203" i="10"/>
  <c r="A96" i="10"/>
  <c r="A244" i="10"/>
  <c r="A155" i="10"/>
  <c r="A177" i="10"/>
  <c r="A187" i="10"/>
  <c r="A181" i="10"/>
  <c r="A192" i="10"/>
  <c r="A202" i="10"/>
  <c r="A52" i="10"/>
  <c r="A230" i="10"/>
  <c r="A14" i="10"/>
  <c r="A123" i="10"/>
  <c r="A231" i="10"/>
  <c r="A239" i="10"/>
  <c r="A232" i="10"/>
  <c r="A193" i="10"/>
  <c r="A108" i="10"/>
  <c r="A36" i="10"/>
  <c r="A175" i="10"/>
  <c r="A225" i="10"/>
  <c r="A131" i="10"/>
  <c r="A19" i="10"/>
  <c r="A210" i="10"/>
  <c r="A246" i="10"/>
  <c r="A196" i="10"/>
  <c r="A160" i="10"/>
  <c r="A28" i="10"/>
  <c r="A8" i="10"/>
  <c r="A136" i="10"/>
  <c r="A257" i="10"/>
  <c r="A120" i="10"/>
  <c r="A206" i="10"/>
  <c r="A50" i="10"/>
  <c r="A200" i="10"/>
  <c r="A97" i="10"/>
  <c r="A133" i="10"/>
  <c r="A169" i="10"/>
  <c r="A111" i="10"/>
  <c r="A5" i="10"/>
  <c r="A33" i="10"/>
  <c r="A34" i="10"/>
  <c r="A245" i="10"/>
  <c r="A234" i="10"/>
  <c r="A126" i="10"/>
  <c r="A185" i="10"/>
  <c r="A195" i="10"/>
  <c r="A66" i="10"/>
  <c r="A199" i="10"/>
  <c r="A235" i="10"/>
  <c r="A86" i="10"/>
  <c r="A75" i="10"/>
  <c r="A277" i="10"/>
  <c r="A130" i="10"/>
  <c r="A137" i="10"/>
  <c r="A188" i="10"/>
  <c r="A172" i="10"/>
  <c r="A215" i="10"/>
  <c r="A121" i="10"/>
  <c r="A61" i="10"/>
  <c r="A100" i="10"/>
  <c r="A269" i="10"/>
  <c r="A22" i="10"/>
  <c r="A217" i="10"/>
  <c r="A116" i="10"/>
  <c r="A265" i="10"/>
  <c r="A224" i="10"/>
  <c r="A124" i="10"/>
  <c r="A87" i="10"/>
  <c r="A142" i="10"/>
  <c r="A70" i="10"/>
  <c r="A236" i="10"/>
  <c r="A107" i="10"/>
  <c r="A183" i="10"/>
  <c r="A146" i="10"/>
  <c r="A258" i="10"/>
  <c r="A110" i="10"/>
  <c r="A242" i="10"/>
  <c r="A148" i="10"/>
  <c r="A56" i="10"/>
  <c r="A127" i="10"/>
  <c r="A178" i="10"/>
  <c r="A93" i="10"/>
  <c r="A30" i="10"/>
  <c r="A62" i="10"/>
  <c r="A15" i="10"/>
  <c r="A271" i="10"/>
  <c r="A105" i="10"/>
  <c r="A63" i="10"/>
  <c r="A27" i="10"/>
  <c r="A60" i="10"/>
  <c r="A18" i="10"/>
  <c r="A228" i="10"/>
  <c r="A149" i="10"/>
  <c r="A218" i="10"/>
  <c r="A259" i="10"/>
  <c r="A248" i="10"/>
  <c r="A274" i="10"/>
  <c r="A223" i="10"/>
  <c r="A43" i="10"/>
  <c r="A147" i="10"/>
  <c r="A179" i="10"/>
  <c r="A21" i="10"/>
  <c r="A276" i="10"/>
  <c r="A47" i="10"/>
  <c r="A45" i="10"/>
  <c r="A29" i="10"/>
  <c r="A208" i="10"/>
  <c r="A159" i="10"/>
  <c r="A243" i="10"/>
  <c r="A115" i="10"/>
  <c r="A26" i="10"/>
  <c r="A145" i="10"/>
  <c r="A79" i="10"/>
  <c r="A49" i="10"/>
  <c r="A40" i="10"/>
  <c r="A69" i="10"/>
  <c r="A229" i="10"/>
  <c r="A9" i="10"/>
  <c r="A65" i="10"/>
  <c r="A153" i="10"/>
  <c r="A139" i="10"/>
  <c r="A91" i="10"/>
  <c r="A184" i="10"/>
  <c r="A253" i="10"/>
  <c r="A174" i="10"/>
  <c r="A118" i="10"/>
  <c r="A84" i="10"/>
  <c r="A164" i="10"/>
  <c r="A76" i="10"/>
  <c r="A143" i="10"/>
  <c r="A238" i="10"/>
  <c r="A209" i="10"/>
  <c r="A189" i="10"/>
  <c r="A180" i="10"/>
  <c r="A106" i="10"/>
  <c r="A207" i="10"/>
  <c r="A102" i="10"/>
  <c r="A92" i="10"/>
  <c r="A219" i="10"/>
  <c r="A67" i="10"/>
  <c r="A55" i="10"/>
  <c r="A71" i="10"/>
  <c r="A117" i="10"/>
  <c r="A104" i="10"/>
  <c r="A114" i="10"/>
  <c r="A211" i="10"/>
  <c r="A166" i="10"/>
  <c r="A154" i="10"/>
  <c r="A74" i="10"/>
  <c r="A13" i="10"/>
  <c r="A98" i="10"/>
  <c r="A256" i="10"/>
  <c r="A220" i="10"/>
  <c r="A122" i="10"/>
  <c r="A17" i="10"/>
  <c r="A240" i="10"/>
  <c r="A103" i="10"/>
  <c r="A156" i="10"/>
  <c r="A113" i="10"/>
  <c r="A16" i="10"/>
  <c r="A99" i="10"/>
  <c r="A134" i="10"/>
  <c r="A128" i="10"/>
  <c r="A94" i="10"/>
  <c r="A263" i="10"/>
  <c r="A73" i="10"/>
  <c r="A38" i="10"/>
  <c r="A268" i="10"/>
  <c r="A42" i="10"/>
  <c r="A212" i="10"/>
  <c r="A44" i="10"/>
  <c r="A266" i="10"/>
  <c r="A4" i="10"/>
  <c r="A221" i="10"/>
  <c r="A150" i="10"/>
  <c r="A170" i="10"/>
  <c r="A57" i="10"/>
  <c r="A168" i="10"/>
  <c r="A204" i="10"/>
  <c r="A89" i="10"/>
  <c r="A213" i="10"/>
  <c r="A163" i="10"/>
  <c r="A35" i="10"/>
  <c r="A158" i="10"/>
  <c r="A186" i="10"/>
  <c r="A38" i="3"/>
  <c r="A34" i="3"/>
  <c r="A35" i="3"/>
  <c r="A36" i="3"/>
  <c r="A37" i="3"/>
  <c r="A33" i="3"/>
  <c r="A66" i="3"/>
  <c r="A67" i="3"/>
  <c r="A63" i="3"/>
  <c r="A68" i="3"/>
  <c r="A65" i="3"/>
  <c r="A64" i="3"/>
  <c r="A22" i="3"/>
  <c r="A26" i="3"/>
  <c r="A21" i="3"/>
  <c r="A23" i="3"/>
  <c r="A24" i="3"/>
  <c r="A25" i="3"/>
  <c r="A45" i="3"/>
  <c r="A47" i="3"/>
  <c r="A48" i="3"/>
  <c r="A46" i="3"/>
  <c r="A49" i="3"/>
  <c r="A50" i="3"/>
  <c r="A318" i="10"/>
  <c r="A282" i="10"/>
  <c r="A546" i="10"/>
  <c r="A348" i="10"/>
  <c r="A401" i="10"/>
  <c r="A435" i="10"/>
  <c r="A384" i="10"/>
  <c r="A361" i="10"/>
  <c r="A312" i="10"/>
  <c r="A330" i="10"/>
  <c r="A512" i="10"/>
  <c r="A293" i="10"/>
  <c r="A372" i="10"/>
  <c r="A455" i="10"/>
  <c r="A514" i="10"/>
  <c r="A297" i="10"/>
  <c r="A311" i="10"/>
  <c r="A376" i="10"/>
  <c r="A467" i="10"/>
  <c r="A548" i="10"/>
  <c r="A334" i="10"/>
  <c r="A394" i="10"/>
  <c r="A542" i="10"/>
  <c r="A453" i="10"/>
  <c r="A310" i="10"/>
  <c r="A424" i="10"/>
  <c r="A488" i="10"/>
  <c r="A371" i="10"/>
  <c r="A448" i="10"/>
  <c r="A373" i="10"/>
  <c r="A398" i="10"/>
  <c r="A333" i="10"/>
  <c r="A532" i="10"/>
  <c r="A474" i="10"/>
  <c r="A485" i="10"/>
  <c r="A475" i="10"/>
  <c r="A445" i="10"/>
  <c r="A378" i="10"/>
  <c r="A325" i="10"/>
  <c r="A547" i="10"/>
  <c r="A529" i="10"/>
  <c r="A350" i="10"/>
  <c r="A479" i="10"/>
  <c r="A399" i="10"/>
  <c r="A395" i="10"/>
  <c r="A414" i="10"/>
  <c r="A285" i="10"/>
  <c r="A493" i="10"/>
  <c r="A525" i="10"/>
  <c r="A367" i="10"/>
  <c r="A289" i="10"/>
  <c r="A482" i="10"/>
  <c r="A510" i="10"/>
  <c r="A366" i="10"/>
  <c r="A491" i="10"/>
  <c r="A443" i="10"/>
  <c r="A428" i="10"/>
  <c r="A336" i="10"/>
  <c r="A506" i="10"/>
  <c r="A365" i="10"/>
  <c r="A409" i="10"/>
  <c r="A379" i="10"/>
  <c r="A349" i="10"/>
  <c r="A324" i="10"/>
  <c r="A416" i="10"/>
  <c r="A300" i="10"/>
  <c r="A489" i="10"/>
  <c r="A420" i="10"/>
  <c r="A534" i="10"/>
  <c r="A329" i="10"/>
  <c r="A537" i="10"/>
  <c r="A331" i="10"/>
  <c r="A342" i="10"/>
  <c r="A281" i="10"/>
  <c r="A520" i="10"/>
  <c r="A363" i="10"/>
  <c r="A391" i="10"/>
  <c r="A551" i="10"/>
  <c r="A457" i="10"/>
  <c r="A509" i="10"/>
  <c r="A463" i="10"/>
  <c r="A417" i="10"/>
  <c r="A476" i="10"/>
  <c r="A446" i="10"/>
  <c r="A521" i="10"/>
  <c r="A319" i="10"/>
  <c r="A439" i="10"/>
  <c r="A458" i="10"/>
  <c r="A299" i="10"/>
  <c r="A369" i="10"/>
  <c r="A511" i="10"/>
  <c r="A464" i="10"/>
  <c r="A517" i="10"/>
  <c r="A301" i="10"/>
  <c r="A321" i="10"/>
  <c r="A296" i="10"/>
  <c r="A450" i="10"/>
  <c r="A468" i="10"/>
  <c r="A530" i="10"/>
  <c r="A303" i="10"/>
  <c r="A309" i="10"/>
  <c r="A502" i="10"/>
  <c r="A549" i="10"/>
  <c r="A291" i="10"/>
  <c r="A397" i="10"/>
  <c r="A526" i="10"/>
  <c r="A451" i="10"/>
  <c r="A441" i="10"/>
  <c r="A492" i="10"/>
  <c r="A346" i="10"/>
  <c r="A360" i="10"/>
  <c r="A382" i="10"/>
  <c r="A359" i="10"/>
  <c r="A337" i="10"/>
  <c r="A410" i="10"/>
  <c r="A323" i="10"/>
  <c r="A306" i="10"/>
  <c r="A539" i="10"/>
  <c r="A422" i="10"/>
  <c r="A288" i="10"/>
  <c r="A465" i="10"/>
  <c r="A462" i="10"/>
  <c r="A405" i="10"/>
  <c r="A419" i="10"/>
  <c r="A292" i="10"/>
  <c r="A386" i="10"/>
  <c r="A356" i="10"/>
  <c r="A483" i="10"/>
  <c r="A519" i="10"/>
  <c r="A370" i="10"/>
  <c r="A494" i="10"/>
  <c r="A484" i="10"/>
  <c r="A452" i="10"/>
  <c r="A495" i="10"/>
  <c r="A456" i="10"/>
  <c r="A368" i="10"/>
  <c r="A477" i="10"/>
  <c r="A461" i="10"/>
  <c r="A447" i="10"/>
  <c r="A413" i="10"/>
  <c r="A516" i="10"/>
  <c r="A438" i="10"/>
  <c r="A500" i="10"/>
  <c r="A326" i="10"/>
  <c r="A358" i="10"/>
  <c r="A298" i="10"/>
  <c r="A470" i="10"/>
  <c r="A505" i="10"/>
  <c r="A508" i="10"/>
  <c r="A478" i="10"/>
  <c r="A498" i="10"/>
  <c r="A316" i="10"/>
  <c r="A364" i="10"/>
  <c r="A335" i="10"/>
  <c r="A279" i="10"/>
  <c r="A313" i="10"/>
  <c r="A357" i="10"/>
  <c r="A543" i="10"/>
  <c r="A353" i="10"/>
  <c r="A418" i="10"/>
  <c r="A535" i="10"/>
  <c r="A522" i="10"/>
  <c r="A466" i="10"/>
  <c r="A283" i="10"/>
  <c r="A533" i="10"/>
  <c r="A449" i="10"/>
  <c r="A481" i="10"/>
  <c r="A442" i="10"/>
  <c r="A344" i="10"/>
  <c r="A513" i="10"/>
  <c r="A531" i="10"/>
  <c r="A411" i="10"/>
  <c r="A295" i="10"/>
  <c r="A286" i="10"/>
  <c r="A421" i="10"/>
  <c r="A527" i="10"/>
  <c r="A332" i="10"/>
  <c r="A377" i="10"/>
  <c r="A550" i="10"/>
  <c r="A308" i="10"/>
  <c r="A347" i="10"/>
  <c r="A389" i="10"/>
  <c r="A496" i="10"/>
  <c r="A503" i="10"/>
  <c r="A540" i="10"/>
  <c r="A381" i="10"/>
  <c r="A407" i="10"/>
  <c r="A304" i="10"/>
  <c r="A431" i="10"/>
  <c r="A393" i="10"/>
  <c r="A327" i="10"/>
  <c r="A340" i="10"/>
  <c r="A425" i="10"/>
  <c r="A415" i="10"/>
  <c r="A284" i="10"/>
  <c r="A280" i="10"/>
  <c r="A328" i="10"/>
  <c r="A499" i="10"/>
  <c r="A403" i="10"/>
  <c r="A554" i="10"/>
  <c r="A320" i="10"/>
  <c r="A385" i="10"/>
  <c r="A432" i="10"/>
  <c r="A545" i="10"/>
  <c r="A497" i="10"/>
  <c r="A490" i="10"/>
  <c r="A294" i="10"/>
  <c r="A444" i="10"/>
  <c r="A469" i="10"/>
  <c r="A404" i="10"/>
  <c r="A354" i="10"/>
  <c r="A472" i="10"/>
  <c r="A426" i="10"/>
  <c r="A538" i="10"/>
  <c r="A375" i="10"/>
  <c r="A392" i="10"/>
  <c r="A515" i="10"/>
  <c r="A471" i="10"/>
  <c r="A341" i="10"/>
  <c r="A544" i="10"/>
  <c r="A553" i="10"/>
  <c r="A437" i="10"/>
  <c r="A402" i="10"/>
  <c r="A459" i="10"/>
  <c r="A388" i="10"/>
  <c r="A339" i="10"/>
  <c r="A536" i="10"/>
  <c r="A412" i="10"/>
  <c r="A504" i="10"/>
  <c r="A351" i="10"/>
  <c r="A290" i="10"/>
  <c r="A501" i="10"/>
  <c r="A480" i="10"/>
  <c r="A317" i="10"/>
  <c r="A305" i="10"/>
  <c r="A400" i="10"/>
  <c r="A454" i="10"/>
  <c r="A429" i="10"/>
  <c r="A433" i="10"/>
  <c r="A338" i="10"/>
  <c r="A387" i="10"/>
  <c r="A322" i="10"/>
  <c r="A362" i="10"/>
  <c r="A440" i="10"/>
  <c r="A374" i="10"/>
  <c r="A380" i="10"/>
  <c r="A423" i="10"/>
  <c r="A355" i="10"/>
  <c r="A343" i="10"/>
  <c r="A315" i="10"/>
  <c r="A523" i="10"/>
  <c r="A430" i="10"/>
  <c r="A302" i="10"/>
  <c r="A507" i="10"/>
  <c r="A486" i="10"/>
  <c r="A552" i="10"/>
  <c r="A473" i="10"/>
  <c r="A307" i="10"/>
  <c r="A345" i="10"/>
  <c r="A408" i="10"/>
  <c r="A434" i="10"/>
  <c r="A460" i="10"/>
  <c r="A541" i="10"/>
  <c r="A287" i="10"/>
  <c r="A436" i="10"/>
  <c r="A396" i="10"/>
  <c r="A528" i="10"/>
  <c r="A524" i="10"/>
  <c r="A314" i="10"/>
  <c r="A390" i="10"/>
  <c r="A487" i="10"/>
  <c r="A518" i="10"/>
  <c r="A352" i="10"/>
  <c r="A427" i="10"/>
  <c r="A383" i="10"/>
  <c r="A406" i="10"/>
  <c r="A5" i="3"/>
  <c r="A7" i="3"/>
  <c r="A8" i="3"/>
  <c r="A3" i="3"/>
  <c r="A4" i="3"/>
  <c r="A6" i="3"/>
  <c r="A59" i="3"/>
  <c r="A61" i="3"/>
  <c r="A62" i="3"/>
  <c r="A60" i="3"/>
  <c r="A58" i="3"/>
  <c r="A57" i="3"/>
  <c r="A20" i="3"/>
  <c r="A17" i="3"/>
  <c r="A18" i="3"/>
  <c r="A16" i="3"/>
  <c r="A19" i="3"/>
  <c r="A15" i="3"/>
  <c r="E11" i="8"/>
  <c r="E9" i="9"/>
  <c r="D9" i="9"/>
  <c r="D11" i="8"/>
  <c r="C9" i="9"/>
  <c r="C11" i="8"/>
  <c r="A29" i="3"/>
  <c r="A28" i="3"/>
  <c r="A32" i="3"/>
  <c r="A27" i="3"/>
  <c r="A30" i="3"/>
  <c r="A31" i="3"/>
  <c r="A53" i="3"/>
  <c r="A56" i="3"/>
  <c r="A54" i="3"/>
  <c r="A52" i="3"/>
  <c r="A51" i="3"/>
  <c r="A55" i="3"/>
  <c r="A42" i="3"/>
  <c r="A41" i="3"/>
  <c r="A43" i="3"/>
  <c r="A44" i="3"/>
  <c r="A39" i="3"/>
  <c r="A40" i="3"/>
  <c r="C13" i="8"/>
  <c r="C41" i="8" l="1"/>
  <c r="C40" i="8"/>
  <c r="C9" i="5"/>
  <c r="F40" i="8"/>
  <c r="K20" i="8"/>
  <c r="E17" i="8"/>
  <c r="J12" i="8"/>
  <c r="H23" i="8"/>
  <c r="K32" i="8"/>
  <c r="J19" i="8"/>
  <c r="H22" i="8"/>
  <c r="F12" i="8"/>
  <c r="D29" i="8"/>
  <c r="G29" i="8"/>
  <c r="D28" i="8"/>
  <c r="K14" i="8"/>
  <c r="J14" i="8"/>
  <c r="F21" i="8"/>
  <c r="H18" i="8"/>
  <c r="H27" i="8"/>
  <c r="K12" i="8"/>
  <c r="F31" i="8"/>
  <c r="I33" i="8"/>
  <c r="J41" i="8"/>
  <c r="I23" i="8"/>
  <c r="I21" i="8"/>
  <c r="C16" i="8"/>
  <c r="K17" i="8"/>
  <c r="E26" i="8"/>
  <c r="J28" i="8"/>
  <c r="H13" i="8"/>
  <c r="J29" i="8"/>
  <c r="D34" i="8"/>
  <c r="H17" i="8"/>
  <c r="I14" i="8"/>
  <c r="K16" i="8"/>
  <c r="E18" i="8"/>
  <c r="F14" i="8"/>
  <c r="K13" i="8"/>
  <c r="G21" i="8"/>
  <c r="E33" i="8"/>
  <c r="C22" i="8"/>
  <c r="H21" i="8"/>
  <c r="D14" i="8"/>
  <c r="D26" i="8"/>
  <c r="K30" i="8"/>
  <c r="E16" i="8"/>
  <c r="G20" i="8"/>
  <c r="K21" i="8"/>
  <c r="F23" i="8"/>
  <c r="K40" i="8"/>
  <c r="K31" i="8"/>
  <c r="G41" i="8"/>
  <c r="H29" i="8"/>
  <c r="H33" i="8"/>
  <c r="C27" i="8"/>
  <c r="C32" i="8"/>
  <c r="F13" i="8"/>
  <c r="J34" i="8"/>
  <c r="H12" i="8"/>
  <c r="F33" i="8"/>
  <c r="E12" i="8"/>
  <c r="J27" i="8"/>
  <c r="D18" i="8"/>
  <c r="G23" i="8"/>
  <c r="I12" i="8"/>
  <c r="H41" i="8"/>
  <c r="D23" i="8"/>
  <c r="C19" i="8"/>
  <c r="K28" i="8"/>
  <c r="G18" i="8"/>
  <c r="I19" i="8"/>
  <c r="H20" i="8"/>
  <c r="C20" i="8"/>
  <c r="F22" i="8"/>
  <c r="G22" i="8"/>
  <c r="C33" i="8"/>
  <c r="F26" i="8"/>
  <c r="F18" i="8"/>
  <c r="H30" i="8"/>
  <c r="G28" i="8"/>
  <c r="J18" i="8"/>
  <c r="C31" i="8"/>
  <c r="D15" i="8"/>
  <c r="E34" i="8"/>
  <c r="D24" i="8"/>
  <c r="G31" i="8"/>
  <c r="E29" i="8"/>
  <c r="F16" i="8"/>
  <c r="E22" i="8"/>
  <c r="D25" i="8"/>
  <c r="C12" i="8"/>
  <c r="K24" i="8"/>
  <c r="I27" i="8"/>
  <c r="G26" i="8"/>
  <c r="I25" i="8"/>
  <c r="E24" i="8"/>
  <c r="H24" i="8"/>
  <c r="J31" i="8"/>
  <c r="K34" i="8"/>
  <c r="D30" i="8"/>
  <c r="K33" i="8"/>
  <c r="K18" i="8"/>
  <c r="J22" i="8"/>
  <c r="F20" i="8"/>
  <c r="D31" i="8"/>
  <c r="E25" i="8"/>
  <c r="H31" i="8"/>
  <c r="K26" i="8"/>
  <c r="D20" i="8"/>
  <c r="K15" i="8"/>
  <c r="E40" i="8"/>
  <c r="F15" i="8"/>
  <c r="I28" i="8"/>
  <c r="I32" i="8"/>
  <c r="J24" i="8"/>
  <c r="G15" i="8"/>
  <c r="F28" i="8"/>
  <c r="I31" i="8"/>
  <c r="G25" i="8"/>
  <c r="F30" i="8"/>
  <c r="C29" i="8"/>
  <c r="C23" i="8"/>
  <c r="H14" i="8"/>
  <c r="J26" i="8"/>
  <c r="E30" i="8"/>
  <c r="I30" i="8"/>
  <c r="K29" i="8"/>
  <c r="I15" i="8"/>
  <c r="E14" i="8"/>
  <c r="G40" i="8"/>
  <c r="G33" i="8"/>
  <c r="E13" i="8"/>
  <c r="D22" i="8"/>
  <c r="E28" i="8"/>
  <c r="D40" i="8"/>
  <c r="E20" i="8"/>
  <c r="C30" i="8"/>
  <c r="K19" i="8"/>
  <c r="F25" i="8"/>
  <c r="F24" i="8"/>
  <c r="H16" i="8"/>
  <c r="E21" i="8"/>
  <c r="E41" i="8"/>
  <c r="F32" i="8"/>
  <c r="C21" i="8"/>
  <c r="D17" i="8"/>
  <c r="D13" i="8"/>
  <c r="G14" i="8"/>
  <c r="I24" i="8"/>
  <c r="E15" i="8"/>
  <c r="J13" i="8"/>
  <c r="D19" i="8"/>
  <c r="C34" i="8"/>
  <c r="G27" i="8"/>
  <c r="C24" i="8"/>
  <c r="G13" i="8"/>
  <c r="I22" i="8"/>
  <c r="F19" i="8"/>
  <c r="J21" i="8"/>
  <c r="I18" i="8"/>
  <c r="G34" i="8"/>
  <c r="K23" i="8"/>
  <c r="J20" i="8"/>
  <c r="J25" i="8"/>
  <c r="F27" i="8"/>
  <c r="I29" i="8"/>
  <c r="J40" i="8"/>
  <c r="J32" i="8"/>
  <c r="I13" i="8"/>
  <c r="J23" i="8"/>
  <c r="H40" i="8"/>
  <c r="K27" i="8"/>
  <c r="E19" i="8"/>
  <c r="E27" i="8"/>
  <c r="C28" i="8"/>
  <c r="E31" i="8"/>
  <c r="C25" i="8"/>
  <c r="H19" i="8"/>
  <c r="J17" i="8"/>
  <c r="H15" i="8"/>
  <c r="D27" i="8"/>
  <c r="D12" i="8"/>
  <c r="G32" i="8"/>
  <c r="H32" i="8"/>
  <c r="G17" i="8"/>
  <c r="I26" i="8"/>
  <c r="I20" i="8"/>
  <c r="K41" i="8"/>
  <c r="I41" i="8"/>
  <c r="I40" i="8"/>
  <c r="C17" i="8"/>
  <c r="K25" i="8"/>
  <c r="I17" i="8"/>
  <c r="I34" i="8"/>
  <c r="E32" i="8"/>
  <c r="H28" i="8"/>
  <c r="G30" i="8"/>
  <c r="G19" i="8"/>
  <c r="J33" i="8"/>
  <c r="G16" i="8"/>
  <c r="D21" i="8"/>
  <c r="F17" i="8"/>
  <c r="F34" i="8"/>
  <c r="H25" i="8"/>
  <c r="E23" i="8"/>
  <c r="F41" i="8"/>
  <c r="F29" i="8"/>
  <c r="C18" i="8"/>
  <c r="H26" i="8"/>
  <c r="D32" i="8"/>
  <c r="J15" i="8"/>
  <c r="G24" i="8"/>
  <c r="D16" i="8"/>
  <c r="D41" i="8"/>
  <c r="G12" i="8"/>
  <c r="D33" i="8"/>
  <c r="J16" i="8"/>
  <c r="K22" i="8"/>
  <c r="H34" i="8"/>
  <c r="C26" i="8"/>
  <c r="C14" i="8"/>
  <c r="I16" i="8"/>
  <c r="C15" i="8"/>
  <c r="J30" i="8"/>
  <c r="K11" i="5"/>
  <c r="C13" i="5"/>
  <c r="J12" i="5"/>
  <c r="F11" i="5"/>
  <c r="E10" i="5"/>
  <c r="H9" i="5"/>
  <c r="D13" i="5"/>
  <c r="I12" i="5"/>
  <c r="G14" i="5"/>
  <c r="F13" i="5"/>
  <c r="J11" i="5"/>
  <c r="H14" i="5"/>
  <c r="I13" i="5"/>
  <c r="F12" i="5"/>
  <c r="G9" i="5"/>
  <c r="J14" i="5"/>
  <c r="D14" i="5"/>
  <c r="H12" i="5"/>
  <c r="I14" i="5"/>
  <c r="E14" i="5"/>
  <c r="K10" i="5"/>
  <c r="K9" i="5"/>
  <c r="J10" i="5"/>
  <c r="C12" i="5"/>
  <c r="J9" i="5"/>
  <c r="E9" i="5"/>
  <c r="H13" i="5"/>
  <c r="H11" i="5"/>
  <c r="F10" i="5"/>
  <c r="C14" i="5"/>
  <c r="C11" i="5"/>
  <c r="I9" i="5"/>
  <c r="K13" i="5"/>
  <c r="E12" i="5"/>
  <c r="I10" i="5"/>
  <c r="J13" i="5"/>
  <c r="H10" i="5"/>
  <c r="G10" i="5"/>
  <c r="D12" i="5"/>
  <c r="G12" i="5"/>
  <c r="C10" i="5"/>
  <c r="G11" i="5"/>
  <c r="D9" i="5"/>
  <c r="F14" i="5"/>
  <c r="D11" i="5"/>
  <c r="I11" i="5"/>
  <c r="F9" i="5"/>
  <c r="D10" i="5"/>
  <c r="E13" i="5"/>
  <c r="G13" i="5"/>
  <c r="E11" i="5"/>
  <c r="K14" i="5"/>
  <c r="K12" i="5"/>
  <c r="J29" i="9"/>
  <c r="F44" i="9"/>
  <c r="K48" i="9"/>
  <c r="J31" i="9"/>
  <c r="D23" i="9"/>
  <c r="C13" i="9"/>
  <c r="F43" i="9"/>
  <c r="C54" i="9"/>
  <c r="G12" i="9"/>
  <c r="E46" i="9"/>
  <c r="G22" i="9"/>
  <c r="F32" i="9"/>
  <c r="D25" i="9"/>
  <c r="C25" i="9"/>
  <c r="G54" i="9"/>
  <c r="D26" i="9"/>
  <c r="D54" i="9"/>
  <c r="I17" i="9"/>
  <c r="K17" i="9"/>
  <c r="E14" i="9"/>
  <c r="J49" i="9"/>
  <c r="F14" i="9"/>
  <c r="H43" i="9"/>
  <c r="D14" i="9"/>
  <c r="E52" i="9"/>
  <c r="H37" i="9"/>
  <c r="H17" i="9"/>
  <c r="F20" i="9"/>
  <c r="F30" i="9"/>
  <c r="G13" i="9"/>
  <c r="F17" i="9"/>
  <c r="H57" i="9"/>
  <c r="J47" i="9"/>
  <c r="K12" i="9"/>
  <c r="J17" i="9"/>
  <c r="C40" i="9"/>
  <c r="D32" i="9"/>
  <c r="D30" i="9"/>
  <c r="C44" i="9"/>
  <c r="C16" i="9"/>
  <c r="I13" i="9"/>
  <c r="H56" i="9"/>
  <c r="D59" i="9"/>
  <c r="C59" i="9"/>
  <c r="E48" i="9"/>
  <c r="F18" i="9"/>
  <c r="F12" i="9"/>
  <c r="G31" i="9"/>
  <c r="K55" i="9"/>
  <c r="G35" i="9"/>
  <c r="K36" i="9"/>
  <c r="G58" i="9"/>
  <c r="F19" i="9"/>
  <c r="H40" i="9"/>
  <c r="F34" i="9"/>
  <c r="E16" i="9"/>
  <c r="H25" i="9"/>
  <c r="G37" i="9"/>
  <c r="J21" i="9"/>
  <c r="I60" i="9"/>
  <c r="I41" i="9"/>
  <c r="E20" i="9"/>
  <c r="F26" i="9"/>
  <c r="J52" i="9"/>
  <c r="D53" i="9"/>
  <c r="H18" i="9"/>
  <c r="H22" i="9"/>
  <c r="C14" i="9"/>
  <c r="D41" i="9"/>
  <c r="E44" i="9"/>
  <c r="E15" i="9"/>
  <c r="E55" i="9"/>
  <c r="D57" i="9"/>
  <c r="J40" i="9"/>
  <c r="F49" i="9"/>
  <c r="F41" i="9"/>
  <c r="F23" i="9"/>
  <c r="I29" i="9"/>
  <c r="E36" i="9"/>
  <c r="D58" i="9"/>
  <c r="I58" i="9"/>
  <c r="J59" i="9"/>
  <c r="F52" i="9"/>
  <c r="G47" i="9"/>
  <c r="D49" i="9"/>
  <c r="G21" i="9"/>
  <c r="K60" i="9"/>
  <c r="H45" i="9"/>
  <c r="H20" i="9"/>
  <c r="D52" i="9"/>
  <c r="H47" i="9"/>
  <c r="J50" i="9"/>
  <c r="K18" i="9"/>
  <c r="H30" i="9"/>
  <c r="H48" i="9"/>
  <c r="K14" i="9"/>
  <c r="E27" i="9"/>
  <c r="K44" i="9"/>
  <c r="C35" i="9"/>
  <c r="K27" i="9"/>
  <c r="J57" i="9"/>
  <c r="I22" i="9"/>
  <c r="J12" i="9"/>
  <c r="C58" i="9"/>
  <c r="J60" i="9"/>
  <c r="H23" i="9"/>
  <c r="J16" i="9"/>
  <c r="C20" i="9"/>
  <c r="J34" i="9"/>
  <c r="G36" i="9"/>
  <c r="D22" i="9"/>
  <c r="I34" i="9"/>
  <c r="I18" i="9"/>
  <c r="J20" i="9"/>
  <c r="K57" i="9"/>
  <c r="I16" i="9"/>
  <c r="G49" i="9"/>
  <c r="K20" i="9"/>
  <c r="I26" i="9"/>
  <c r="H21" i="9"/>
  <c r="K56" i="9"/>
  <c r="D29" i="9"/>
  <c r="C17" i="9"/>
  <c r="I52" i="9"/>
  <c r="H34" i="9"/>
  <c r="I25" i="9"/>
  <c r="E13" i="9"/>
  <c r="I59" i="9"/>
  <c r="H41" i="9"/>
  <c r="E49" i="9"/>
  <c r="C26" i="9"/>
  <c r="D38" i="9"/>
  <c r="D28" i="9"/>
  <c r="K49" i="9"/>
  <c r="D37" i="9"/>
  <c r="D60" i="9"/>
  <c r="K28" i="9"/>
  <c r="C29" i="9"/>
  <c r="K58" i="9"/>
  <c r="F28" i="9"/>
  <c r="J38" i="9"/>
  <c r="E19" i="9"/>
  <c r="F16" i="9"/>
  <c r="G60" i="9"/>
  <c r="H54" i="9"/>
  <c r="F29" i="9"/>
  <c r="J46" i="9"/>
  <c r="H16" i="9"/>
  <c r="I39" i="9"/>
  <c r="K39" i="9"/>
  <c r="K46" i="9"/>
  <c r="K21" i="9"/>
  <c r="H19" i="9"/>
  <c r="F45" i="9"/>
  <c r="G27" i="9"/>
  <c r="G46" i="9"/>
  <c r="H58" i="9"/>
  <c r="F13" i="9"/>
  <c r="E23" i="9"/>
  <c r="E56" i="9"/>
  <c r="E39" i="9"/>
  <c r="K13" i="9"/>
  <c r="D48" i="9"/>
  <c r="F54" i="9"/>
  <c r="G52" i="9"/>
  <c r="G17" i="9"/>
  <c r="D13" i="9"/>
  <c r="K35" i="9"/>
  <c r="H12" i="9"/>
  <c r="F57" i="9"/>
  <c r="K38" i="9"/>
  <c r="I23" i="9"/>
  <c r="D45" i="9"/>
  <c r="E35" i="9"/>
  <c r="K31" i="9"/>
  <c r="D50" i="9"/>
  <c r="I37" i="9"/>
  <c r="C48" i="9"/>
  <c r="C15" i="9"/>
  <c r="D27" i="9"/>
  <c r="I10" i="9"/>
  <c r="K29" i="9"/>
  <c r="E53" i="9"/>
  <c r="H35" i="9"/>
  <c r="I45" i="9"/>
  <c r="H59" i="9"/>
  <c r="K52" i="9"/>
  <c r="F27" i="9"/>
  <c r="G14" i="9"/>
  <c r="C43" i="9"/>
  <c r="E60" i="9"/>
  <c r="G30" i="9"/>
  <c r="D15" i="9"/>
  <c r="E31" i="9"/>
  <c r="I32" i="9"/>
  <c r="J28" i="9"/>
  <c r="K59" i="9"/>
  <c r="I50" i="9"/>
  <c r="D55" i="9"/>
  <c r="J25" i="9"/>
  <c r="I55" i="9"/>
  <c r="J18" i="9"/>
  <c r="D10" i="9"/>
  <c r="F21" i="9"/>
  <c r="F56" i="9"/>
  <c r="H49" i="9"/>
  <c r="G40" i="9"/>
  <c r="E40" i="9"/>
  <c r="D16" i="9"/>
  <c r="J43" i="9"/>
  <c r="C32" i="9"/>
  <c r="E18" i="9"/>
  <c r="F48" i="9"/>
  <c r="E57" i="9"/>
  <c r="J58" i="9"/>
  <c r="D47" i="9"/>
  <c r="F59" i="9"/>
  <c r="C45" i="9"/>
  <c r="I27" i="9"/>
  <c r="K43" i="9"/>
  <c r="F35" i="9"/>
  <c r="H36" i="9"/>
  <c r="F25" i="9"/>
  <c r="D36" i="9"/>
  <c r="C55" i="9"/>
  <c r="D39" i="9"/>
  <c r="G19" i="9"/>
  <c r="H39" i="9"/>
  <c r="D12" i="9"/>
  <c r="C39" i="9"/>
  <c r="J48" i="9"/>
  <c r="F47" i="9"/>
  <c r="J45" i="9"/>
  <c r="E37" i="9"/>
  <c r="J30" i="9"/>
  <c r="C60" i="9"/>
  <c r="I54" i="9"/>
  <c r="E32" i="9"/>
  <c r="D35" i="9"/>
  <c r="H13" i="9"/>
  <c r="G57" i="9"/>
  <c r="C19" i="9"/>
  <c r="J19" i="9"/>
  <c r="D43" i="9"/>
  <c r="D44" i="9"/>
  <c r="D56" i="9"/>
  <c r="C41" i="9"/>
  <c r="I57" i="9"/>
  <c r="K19" i="9"/>
  <c r="K10" i="9"/>
  <c r="E47" i="9"/>
  <c r="F58" i="9"/>
  <c r="H26" i="9"/>
  <c r="F60" i="9"/>
  <c r="I20" i="9"/>
  <c r="H10" i="9"/>
  <c r="D34" i="9"/>
  <c r="E30" i="9"/>
  <c r="K25" i="9"/>
  <c r="I35" i="9"/>
  <c r="F53" i="9"/>
  <c r="D31" i="9"/>
  <c r="K40" i="9"/>
  <c r="G53" i="9"/>
  <c r="G56" i="9"/>
  <c r="C31" i="9"/>
  <c r="I19" i="9"/>
  <c r="E59" i="9"/>
  <c r="K50" i="9"/>
  <c r="G25" i="9"/>
  <c r="F38" i="9"/>
  <c r="K47" i="9"/>
  <c r="E25" i="9"/>
  <c r="H14" i="9"/>
  <c r="G45" i="9"/>
  <c r="C10" i="9"/>
  <c r="C52" i="9"/>
  <c r="C28" i="9"/>
  <c r="G34" i="9"/>
  <c r="E12" i="9"/>
  <c r="E22" i="9"/>
  <c r="C22" i="9"/>
  <c r="E29" i="9"/>
  <c r="I53" i="9"/>
  <c r="K34" i="9"/>
  <c r="E17" i="9"/>
  <c r="K53" i="9"/>
  <c r="H27" i="9"/>
  <c r="G10" i="9"/>
  <c r="J37" i="9"/>
  <c r="C21" i="9"/>
  <c r="E34" i="9"/>
  <c r="F40" i="9"/>
  <c r="I47" i="9"/>
  <c r="K26" i="9"/>
  <c r="G39" i="9"/>
  <c r="C57" i="9"/>
  <c r="G43" i="9"/>
  <c r="I15" i="9"/>
  <c r="H32" i="9"/>
  <c r="E58" i="9"/>
  <c r="J53" i="9"/>
  <c r="E28" i="9"/>
  <c r="G55" i="9"/>
  <c r="G23" i="9"/>
  <c r="E10" i="9"/>
  <c r="C38" i="9"/>
  <c r="G28" i="9"/>
  <c r="I44" i="9"/>
  <c r="H31" i="9"/>
  <c r="J22" i="9"/>
  <c r="H15" i="9"/>
  <c r="D17" i="9"/>
  <c r="J10" i="9"/>
  <c r="C30" i="9"/>
  <c r="E50" i="9"/>
  <c r="C27" i="9"/>
  <c r="H44" i="9"/>
  <c r="K16" i="9"/>
  <c r="J15" i="9"/>
  <c r="G16" i="9"/>
  <c r="I56" i="9"/>
  <c r="J23" i="9"/>
  <c r="G50" i="9"/>
  <c r="J27" i="9"/>
  <c r="I43" i="9"/>
  <c r="I46" i="9"/>
  <c r="I12" i="9"/>
  <c r="G29" i="9"/>
  <c r="G48" i="9"/>
  <c r="I14" i="9"/>
  <c r="H53" i="9"/>
  <c r="C23" i="9"/>
  <c r="K37" i="9"/>
  <c r="G44" i="9"/>
  <c r="D18" i="9"/>
  <c r="H50" i="9"/>
  <c r="C46" i="9"/>
  <c r="H38" i="9"/>
  <c r="J35" i="9"/>
  <c r="E45" i="9"/>
  <c r="F37" i="9"/>
  <c r="G38" i="9"/>
  <c r="J13" i="9"/>
  <c r="E54" i="9"/>
  <c r="J36" i="9"/>
  <c r="C49" i="9"/>
  <c r="G18" i="9"/>
  <c r="J32" i="9"/>
  <c r="F46" i="9"/>
  <c r="D21" i="9"/>
  <c r="H29" i="9"/>
  <c r="J41" i="9"/>
  <c r="G15" i="9"/>
  <c r="I48" i="9"/>
  <c r="K41" i="9"/>
  <c r="G41" i="9"/>
  <c r="I21" i="9"/>
  <c r="J55" i="9"/>
  <c r="F39" i="9"/>
  <c r="F22" i="9"/>
  <c r="K30" i="9"/>
  <c r="F36" i="9"/>
  <c r="D20" i="9"/>
  <c r="D19" i="9"/>
  <c r="G59" i="9"/>
  <c r="E26" i="9"/>
  <c r="I30" i="9"/>
  <c r="J26" i="9"/>
  <c r="E43" i="9"/>
  <c r="G26" i="9"/>
  <c r="E41" i="9"/>
  <c r="H28" i="9"/>
  <c r="J56" i="9"/>
  <c r="C50" i="9"/>
  <c r="H46" i="9"/>
  <c r="I38" i="9"/>
  <c r="C53" i="9"/>
  <c r="I49" i="9"/>
  <c r="J14" i="9"/>
  <c r="D40" i="9"/>
  <c r="I31" i="9"/>
  <c r="G32" i="9"/>
  <c r="J39" i="9"/>
  <c r="C12" i="9"/>
  <c r="C34" i="9"/>
  <c r="C18" i="9"/>
  <c r="K23" i="9"/>
  <c r="K15" i="9"/>
  <c r="F31" i="9"/>
  <c r="E38" i="9"/>
  <c r="H52" i="9"/>
  <c r="F50" i="9"/>
  <c r="E21" i="9"/>
  <c r="C56" i="9"/>
  <c r="H60" i="9"/>
  <c r="G20" i="9"/>
  <c r="C36" i="9"/>
  <c r="C37" i="9"/>
  <c r="K45" i="9"/>
  <c r="H55" i="9"/>
  <c r="D46" i="9"/>
  <c r="F10" i="9"/>
  <c r="K22" i="9"/>
  <c r="I40" i="9"/>
  <c r="C47" i="9"/>
  <c r="F15" i="9"/>
  <c r="J44" i="9"/>
  <c r="F55" i="9"/>
  <c r="J54" i="9"/>
  <c r="K32" i="9"/>
  <c r="I28" i="9"/>
  <c r="K54" i="9"/>
  <c r="I36" i="9"/>
  <c r="M9" i="5" l="1"/>
  <c r="M10" i="5"/>
  <c r="M14" i="5"/>
  <c r="M13" i="5"/>
  <c r="M11" i="5"/>
  <c r="M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tc={C2FC50E9-05CD-49E6-998E-3D8843F1B69E}</author>
  </authors>
  <commentList>
    <comment ref="M8" authorId="0" shapeId="0" xr:uid="{C2FC50E9-05CD-49E6-998E-3D8843F1B69E}">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<sst xmlns="http://schemas.openxmlformats.org/spreadsheetml/2006/main" count="1795" uniqueCount="211">
  <si>
    <t>Informe consumo de alimentación fuera del hogar</t>
  </si>
  <si>
    <t>Principales variables</t>
  </si>
  <si>
    <t>Perfil sociodemográfico</t>
  </si>
  <si>
    <t>Lugares y motivos de consumo</t>
  </si>
  <si>
    <t>Metodología</t>
  </si>
  <si>
    <t>Glosario variables</t>
  </si>
  <si>
    <t>Conclusiones</t>
  </si>
  <si>
    <t>Periodicidad</t>
  </si>
  <si>
    <t>Trim 1: de enero a marzo</t>
  </si>
  <si>
    <t>Trim 2: de abril a junio</t>
  </si>
  <si>
    <t>Trim 3: de julio a septiembre</t>
  </si>
  <si>
    <t>Trim 4: de octubre a diciembre</t>
  </si>
  <si>
    <t>TAM : Últimos 12 meses</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</si>
  <si>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</si>
  <si>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</si>
  <si>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</si>
  <si>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Penetración (%):</t>
    </r>
    <r>
      <rPr>
        <sz val="11"/>
        <color theme="1"/>
        <rFont val="Calibri"/>
        <family val="2"/>
        <scheme val="minor"/>
      </rPr>
      <t xml:space="preserve"> Porcentaje de individuos que han consumido el producto/categoría a lo largo del periodo de estudio.</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</si>
  <si>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</si>
  <si>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 xml:space="preserve">Consumo medio (consumiciones medias por consumidor): </t>
    </r>
    <r>
      <rPr>
        <sz val="11"/>
        <color theme="1"/>
        <rFont val="Calibri"/>
        <family val="2"/>
        <scheme val="minor"/>
      </rPr>
      <t>Promedio de consumiciones por consumidor en el periodo de estudio.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</si>
  <si>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</si>
  <si>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Consumo per cápita (kilos o litros por individuo):</t>
    </r>
    <r>
      <rPr>
        <sz val="11"/>
        <color theme="1"/>
        <rFont val="Calibri"/>
        <family val="2"/>
        <scheme val="minor"/>
      </rPr>
      <t xml:space="preserve"> Ratio entre volumen total y total individuos.</t>
    </r>
  </si>
  <si>
    <r>
      <rPr>
        <b/>
        <sz val="11"/>
        <color theme="1"/>
        <rFont val="Calibri"/>
        <family val="2"/>
        <scheme val="minor"/>
      </rPr>
      <t xml:space="preserve">Gasto per cápita (euros por individuo): </t>
    </r>
    <r>
      <rPr>
        <sz val="11"/>
        <color theme="1"/>
        <rFont val="Calibri"/>
        <family val="2"/>
        <scheme val="minor"/>
      </rPr>
      <t>Ratio entre gasto total y total individuos.</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</si>
  <si>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</si>
  <si>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</si>
  <si>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 xml:space="preserve">Rto Cat Aragón: </t>
    </r>
    <r>
      <rPr>
        <sz val="11"/>
        <color theme="1"/>
        <rFont val="Calibri"/>
        <family val="2"/>
        <scheme val="minor"/>
      </rPr>
      <t>Zaragoza, Huesca, Islas Baleares, Tarragona, Lleida y Girona.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</si>
  <si>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</si>
  <si>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</si>
  <si>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</si>
  <si>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r>
      <rPr>
        <b/>
        <sz val="11"/>
        <color theme="1"/>
        <rFont val="Calibri"/>
        <family val="2"/>
        <scheme val="minor"/>
      </rPr>
      <t xml:space="preserve">Noroeste: </t>
    </r>
    <r>
      <rPr>
        <sz val="11"/>
        <color theme="1"/>
        <rFont val="Calibri"/>
        <family val="2"/>
        <scheme val="minor"/>
      </rPr>
      <t>La Coruña, Pontevedra, Orense, Lugo, Asturias y León.</t>
    </r>
  </si>
  <si>
    <t>* No se incluye Canarias</t>
  </si>
  <si>
    <t>Metodología del panel de consumo alimentario fuera de hogares: alimentación</t>
  </si>
  <si>
    <r>
      <t xml:space="preserve">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alimentación en el sector extradoméstico.
Para ello se aplica la siguiente metodología:
</t>
    </r>
    <r>
      <rPr>
        <b/>
        <sz val="12"/>
        <rFont val="Arial"/>
        <family val="2"/>
      </rPr>
      <t>Universo:</t>
    </r>
    <r>
      <rPr>
        <sz val="12"/>
        <rFont val="Arial"/>
        <family val="2"/>
      </rPr>
      <t xml:space="preserve">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t>
    </r>
    <r>
      <rPr>
        <b/>
        <sz val="12"/>
        <rFont val="Arial"/>
        <family val="2"/>
      </rPr>
      <t xml:space="preserve">Muestra*: </t>
    </r>
    <r>
      <rPr>
        <sz val="12"/>
        <rFont val="Arial"/>
        <family val="2"/>
      </rPr>
      <t>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
**Los informes desde T1 2024 están elaborados con el panel ya adaptado al nuevo censo de población publicado por el INE (censo 2021). Por ello, los datos pueden sufrir alguna ligera variación respecto a informes de meses anteriores. En todo caso, la tendencia en el consumo alimentario fuera del hogar no se ha visto afectada. Para más información consultar el apartado de metodología de la web.</t>
    </r>
  </si>
  <si>
    <t>KPI</t>
  </si>
  <si>
    <t>PERFIL - NOMECLATURA</t>
  </si>
  <si>
    <t>Motivos</t>
  </si>
  <si>
    <t>Volumen (millones de consumiciones)</t>
  </si>
  <si>
    <t>VOLUMEN (miles consumiciones)</t>
  </si>
  <si>
    <t>TotalAlimentacion</t>
  </si>
  <si>
    <t>VOLUMEN (miles kg ó litros)</t>
  </si>
  <si>
    <t>.T.Alimentos TOTAL ING</t>
  </si>
  <si>
    <t>Valor (millones de euros)</t>
  </si>
  <si>
    <t>VALOR (miles euros)</t>
  </si>
  <si>
    <t>Total Bebidas</t>
  </si>
  <si>
    <t>CONSUMO PER CAPITA (kg ó litros por individuo)</t>
  </si>
  <si>
    <t>% Penetración (población 15-75 años)</t>
  </si>
  <si>
    <t>PENETRACION (%)</t>
  </si>
  <si>
    <t>Total Bebidas Frias</t>
  </si>
  <si>
    <t>Frecuencia (actos de consumo)</t>
  </si>
  <si>
    <t>FRECUENCIA COMPRA (actos)</t>
  </si>
  <si>
    <t>Total Bebidas Calientes</t>
  </si>
  <si>
    <t>Consumo medio (consumiciones por consumidor)</t>
  </si>
  <si>
    <t>Total Aperitivos</t>
  </si>
  <si>
    <t>CONSUMO MEDIO (kg ó litros por consumidor)</t>
  </si>
  <si>
    <t>Consumo por acto (consumiciones)</t>
  </si>
  <si>
    <t>VOLUMEN POR ACTO (consumiciones)</t>
  </si>
  <si>
    <t>Gasto per cápita (euros por individuo)</t>
  </si>
  <si>
    <t>GASTO PER CAPITA (€ por individuo)</t>
  </si>
  <si>
    <t>PRECIO MEDIO (kg ó litros)</t>
  </si>
  <si>
    <t>Informe consumo de alimentacion fuera del hogar</t>
  </si>
  <si>
    <t>Dimensión</t>
  </si>
  <si>
    <t>Total Alimentacion</t>
  </si>
  <si>
    <t>Perfil de la categoría</t>
  </si>
  <si>
    <t xml:space="preserve">% Población </t>
  </si>
  <si>
    <t>T.ESPAÑA</t>
  </si>
  <si>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</si>
  <si>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</si>
  <si>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</si>
  <si>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</si>
  <si>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</si>
  <si>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</si>
  <si>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</si>
  <si>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</si>
  <si>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</si>
  <si>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</si>
  <si>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</si>
  <si>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</si>
  <si>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</si>
  <si>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</si>
  <si>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</si>
  <si>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</si>
  <si>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</si>
  <si>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DE 15 A 19 AÑOS</t>
  </si>
  <si>
    <t>DE 20 A 24 AÑOS</t>
  </si>
  <si>
    <t>DE 25 A 34 AÑOS</t>
  </si>
  <si>
    <t>DE 35 A 49 AÑOS</t>
  </si>
  <si>
    <t>DE 50 A 59 AÑOS</t>
  </si>
  <si>
    <t>DE 60 A 75 AÑOS</t>
  </si>
  <si>
    <t>NIVEL ALTO</t>
  </si>
  <si>
    <t>NIVEL MEDIO ALTO</t>
  </si>
  <si>
    <t>NIVEL MEDIO</t>
  </si>
  <si>
    <t>NIVEL MEDIO BAJO</t>
  </si>
  <si>
    <t>NIVEL BAJO</t>
  </si>
  <si>
    <t>HOMBRE</t>
  </si>
  <si>
    <t>MUJER</t>
  </si>
  <si>
    <r>
      <t xml:space="preserve">Datos en color </t>
    </r>
    <r>
      <rPr>
        <sz val="11"/>
        <color theme="2" tint="-0.499984740745262"/>
        <rFont val="Calibri"/>
        <family val="2"/>
        <scheme val="minor"/>
      </rPr>
      <t>gris</t>
    </r>
    <r>
      <rPr>
        <sz val="11"/>
        <rFont val="Calibri"/>
        <family val="2"/>
        <scheme val="minor"/>
      </rPr>
      <t xml:space="preserve"> no tienen suficiente base muestral</t>
    </r>
  </si>
  <si>
    <t>(-) o celda en blanco, dato no disponible</t>
  </si>
  <si>
    <t>Motivos y lugares de consumo</t>
  </si>
  <si>
    <t>Hiper+Super+Discount+G.A</t>
  </si>
  <si>
    <t>Restaurantes</t>
  </si>
  <si>
    <t>Restaurantes fast food</t>
  </si>
  <si>
    <t>Restaurantes Fast Food</t>
  </si>
  <si>
    <t>Bares/Cafeterias/Cervecerias</t>
  </si>
  <si>
    <t>Panaderias/Pastelerias</t>
  </si>
  <si>
    <t>Tda.Alimentacion/Delicatesen</t>
  </si>
  <si>
    <t>Tda.Alimentacion/24 horas</t>
  </si>
  <si>
    <t>Canal Conveniencia/24h</t>
  </si>
  <si>
    <t>Hoteles</t>
  </si>
  <si>
    <t>Estaciones de servicio</t>
  </si>
  <si>
    <t>Maquinas dispensadoras</t>
  </si>
  <si>
    <t>Servicio en la empresa</t>
  </si>
  <si>
    <t>Resto de canales</t>
  </si>
  <si>
    <t>En la calle</t>
  </si>
  <si>
    <t>En casa de otros</t>
  </si>
  <si>
    <t>En el establecimiento</t>
  </si>
  <si>
    <t>En el trabajo</t>
  </si>
  <si>
    <t>En colegio/instituto/univ.</t>
  </si>
  <si>
    <t>En mi casa</t>
  </si>
  <si>
    <t>En otro lugar</t>
  </si>
  <si>
    <t>En m.transp.(avion,tren,autoc,e</t>
  </si>
  <si>
    <t>Desayuno</t>
  </si>
  <si>
    <t>Aperitivo/Antes de comer</t>
  </si>
  <si>
    <t/>
  </si>
  <si>
    <t>Comida</t>
  </si>
  <si>
    <t>Aperitivo/antes de comer</t>
  </si>
  <si>
    <t>Tarde/Merienda</t>
  </si>
  <si>
    <t>Antes de cenar</t>
  </si>
  <si>
    <t>Tarde/merienda</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</si>
  <si>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</si>
  <si>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</si>
  <si>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</si>
  <si>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</si>
  <si>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</si>
  <si>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</si>
  <si>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</si>
  <si>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</si>
  <si>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</si>
  <si>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</si>
  <si>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</si>
  <si>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</si>
  <si>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</si>
  <si>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</si>
  <si>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</si>
  <si>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</si>
  <si>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</si>
  <si>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</si>
  <si>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</si>
  <si>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</si>
  <si>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COMPRA MEDIA (Consumiciones)</t>
  </si>
  <si>
    <t>Volumen (millones de kilos o litros)</t>
  </si>
  <si>
    <t>Consumo medio (kilos o litros por consumidor)</t>
  </si>
  <si>
    <t>Consumo per cápita (kilos o litros por individuo)</t>
  </si>
  <si>
    <t>Precio medio (€/kg o L)</t>
  </si>
  <si>
    <t>DISTRIBUCION VOLUMEN POR CRITERIO (consumiciones)</t>
  </si>
  <si>
    <t>DISTRIBUCION VOLUMEN POR CRITERIO (kg o litros)</t>
  </si>
  <si>
    <t>CONSUMO PER CAPITA (kg o litros por individuo)</t>
  </si>
  <si>
    <t>DISTRIBUCION VOLUMEN POR CRITERIO (Consumiciones)</t>
  </si>
  <si>
    <r>
      <rPr>
        <b/>
        <sz val="11"/>
        <color theme="1"/>
        <rFont val="Calibri"/>
        <family val="2"/>
        <scheme val="minor"/>
      </rPr>
      <t>Volumen (millones de kilos o litros consumidos):</t>
    </r>
    <r>
      <rPr>
        <sz val="11"/>
        <color theme="1"/>
        <rFont val="Calibri"/>
        <family val="2"/>
        <scheme val="minor"/>
      </rPr>
      <t xml:space="preserve"> Volumen total de kilos o litros consumidos por los individuos residentes en España.</t>
    </r>
  </si>
  <si>
    <r>
      <rPr>
        <b/>
        <sz val="11"/>
        <color theme="1"/>
        <rFont val="Calibri"/>
        <family val="2"/>
        <scheme val="minor"/>
      </rPr>
      <t>Consumo medio (kilos o litros por consumidor):</t>
    </r>
    <r>
      <rPr>
        <sz val="11"/>
        <color theme="1"/>
        <rFont val="Calibri"/>
        <family val="2"/>
        <scheme val="minor"/>
      </rPr>
      <t xml:space="preserve"> Promedio de kilos o litros consumidos por consumidor en el periodo de estudio.</t>
    </r>
  </si>
  <si>
    <r>
      <rPr>
        <b/>
        <sz val="11"/>
        <color theme="1"/>
        <rFont val="Calibri"/>
        <family val="2"/>
        <scheme val="minor"/>
      </rPr>
      <t>Precio medio (€/kg o L):</t>
    </r>
    <r>
      <rPr>
        <sz val="11"/>
        <color theme="1"/>
        <rFont val="Calibri"/>
        <family val="2"/>
        <scheme val="minor"/>
      </rPr>
      <t xml:space="preserve"> Precio medio pagado por kilo o litro.</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</si>
  <si>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</si>
  <si>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r>
      <rPr>
        <b/>
        <sz val="11"/>
        <color theme="1"/>
        <rFont val="Calibri"/>
        <family val="2"/>
        <scheme val="minor"/>
      </rPr>
      <t xml:space="preserve">Norte centro: </t>
    </r>
    <r>
      <rPr>
        <sz val="11"/>
        <color theme="1"/>
        <rFont val="Calibri"/>
        <family val="2"/>
        <scheme val="minor"/>
      </rPr>
      <t>Cantabria, Palencia, Burgos, La Rioja, Álava, Navarra, Vizcaya y Guipúzcoa.</t>
    </r>
  </si>
  <si>
    <t>%POBLACION</t>
  </si>
  <si>
    <t>TRIM 1 24</t>
  </si>
  <si>
    <t>TRIM 2 24</t>
  </si>
  <si>
    <t>TRIM 3 24</t>
  </si>
  <si>
    <t>TRIM 4 24</t>
  </si>
  <si>
    <t>TRIM 1 25</t>
  </si>
  <si>
    <t>TRIM 2 25</t>
  </si>
  <si>
    <t>TRIM 3 25</t>
  </si>
  <si>
    <t>TRIM 4 25</t>
  </si>
  <si>
    <t>TRIM 1 26</t>
  </si>
  <si>
    <t>VOLUMEN (miles Consumiciones)</t>
  </si>
  <si>
    <t>VOLUMEN (Miles kg ó litros)</t>
  </si>
  <si>
    <t>VALOR (Miles Euros)</t>
  </si>
  <si>
    <t>FRECUENCIA COMPRA (Actos)</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</si>
  <si>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</si>
  <si>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</si>
  <si>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</si>
  <si>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</si>
  <si>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</si>
  <si>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</si>
  <si>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</si>
  <si>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</si>
  <si>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</si>
  <si>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</si>
  <si>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</si>
  <si>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</si>
  <si>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</si>
  <si>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</si>
  <si>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</si>
  <si>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</si>
  <si>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</si>
  <si>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</si>
  <si>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</si>
  <si>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</si>
  <si>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</si>
  <si>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</si>
  <si>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</si>
  <si>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</si>
  <si>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</si>
  <si>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</si>
  <si>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</si>
  <si>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</si>
  <si>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</si>
  <si>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</si>
  <si>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</si>
  <si>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</si>
  <si>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</si>
  <si>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 xml:space="preserve">El consumo fuera del hogar crece en alcance, pero reduce volumen en el primer trimestre de 2026, debido a la menor frecuencia de consumo, reducción de consumiciones y menor gasto medio. </t>
  </si>
  <si>
    <t xml:space="preserve">Aunque los establecimientos continúan siendo el principal canal, con una cuota del 69,1 %,cae en estos tres primeros meses. Además, se reduce el consumo en la calle, en el entorno laboral y en casa de otras personas. En contraposición, el consumo vinculado al propio hogar se fortalece, aumenta su cuota al 13,3 %, lo que supone un crecimiento del 7,3 %. El análisis por canales muestra que restaurantes, bares, cafeterías y establecimientos de comida rápida concentran aproximadamente tres cuartas partes del consumo extradoméstico. Sin embargo, mientras que restaurantes y bares presentan disminución, los restaurantes de comida rápida crecen, probablemente impulsado por el mayor protagonismo de los consumidores jóvenes. 
El componente social del consumo fuera del hogar también pierde fuerza. Aunque las ocasiones con familiares y amigos siguen representando cerca de seis de cada diez kilos o litros consumidos, caen (5,4 % y 3,1% respectivamente). Al mismo tiempo, ganan relevancia otras situaciones como el consumo en solitario, en pareja o con compañeros. En lo que respecta a las motivaciones, crece el consumo asociado al placer y al relax, que aumenta un 2,3 %. Por el contrario, descienden de forma significativa los motivos ligados a las celebraciones o el ocio social, que caen un 8,6 % y representan el 31,2 % del total.
En conclusión, tenemos más consumidores, pero menos consumo por persona, donde se reduce la frecuencia, el volumen y gasto medio, y donde la caída del consumo en adultos es clave y no se compensa por los jóvenes. Hay un desplazamiento hacia momentos principales como comida y menos cenas y ocio social con amigos y familia en momentos tardíos. </t>
  </si>
  <si>
    <t>En conjunto, el mercado evoluciona hacia un modelo de consumo más selectivo (menos actos de consumo), menos social (menos ocasiones con familia y amigos) y más contenido en gasto, pese a seguir teniendo un alcance masivo.
El consumo de alimentación fuera del hogar en España alcanza en el primer trimestre de 2026 al 91,4 % de personas, superando en más de un punto el dato de 2025 (90,1 %). A pesar de ser un hábito ampliamente extendido, el mayor alcance no se traduce en un crecimiento del mercado, ya que hay reducción tanto en el volumen consumido como en la frecuencia y el gasto medio por persona.
La compra media baja a 80,8 consumiciones por trimestre, siendo inferior en un 4,4 %. Los actos de compra se sitúan en 24,8 por persona, un 3,1% más baja. También hay descenso en gasto, siendo el gasto medio de 235,95 €, un 2,5 % más bajo, equivalente a 6 € menos. 
El análisis por edad revela diferencias. Mientras que los colectivos más jóvenes consumen más fuera de casa, con aumentos del volumen del 20,3 % entre los jóvenes de 15 a 19 años y del 34,5 % entre los de 20 a 24 años, los de mayor edad compran menos. El consumo cae un 5,3 % entre los adultos de 35 a 49 años y un 4,3 % entre los de 50 a 59 años. El retroceso del consumo de adultos es por tanto determinante para explicar la tendencia del mercado.
Desde el punto de vista geográfico, las mayores caídas se concentran en las regiones del Norte centro y Noroeste de la península, con retrocesos del 9,0 % y 8,3 % respectivamente. Menos consumo también en Andalucía y Madrid metropolitana en este primer trimestre de 2026. Se observan incrementos en zonas como el área metropolitana de Barcelona o resto centro entre otras. 
En cuanto a los momentos de consumo, la comida se consolida como la principal ocasión para consumir fuera del hogar, concentra el 42,4 % del volumen total y crece un 1,6 %. Por el contrario, la cena pierde relevancia, con caída no solo en volumen sino en consumidores, pierde 1,9 puntos porcentuales respecto al primer trimestre de 2025. Menor consumo en otros momentos como el aperitivo o las ocasiones previas y posteriores a la cena, lo que refleja un ajuste en los hábitos más vinculados al ocio nocturno.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</si>
</sst>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0\ _€_-;\-* #,##0.0\ _€_-;_-* &quot;-&quot;?\ _€_-;_-@_-"/>
    <numFmt numFmtId="167" formatCode="0.0"/>
  </numFmts>
  <fonts count="39" x14ac:knownFonts="1">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sz val="10"/>
      <color theme="0"/>
      <name val="Calibri"/>
      <family val="2"/>
      <scheme val="minor"/>
    </font>
    <font>
      <b/>
      <sz val="10"/>
      <color theme="1"/>
      <name val="Calibri"/>
      <family val="2"/>
      <scheme val="minor"/>
    </font>
    <font>
      <sz val="10"/>
      <color theme="1"/>
      <name val="Calibri"/>
      <family val="2"/>
      <scheme val="minor"/>
    </font>
    <font>
      <b/>
      <sz val="16"/>
      <color theme="0"/>
      <name val="Calibri"/>
      <family val="2"/>
      <scheme val="minor"/>
    </font>
    <font>
      <b/>
      <sz val="18"/>
      <color theme="0"/>
      <name val="Calibri"/>
      <family val="2"/>
      <scheme val="minor"/>
    </font>
    <font>
      <b/>
      <sz val="10"/>
      <color theme="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sz val="11"/>
      <color theme="0" tint="-0.34998626667073579"/>
      <name val="Calibri"/>
      <family val="2"/>
      <scheme val="minor"/>
    </font>
    <font>
      <b/>
      <sz val="11"/>
      <color theme="1"/>
      <name val="Calibri"/>
      <family val="2"/>
      <scheme val="minor"/>
    </font>
    <font>
      <sz val="11"/>
      <name val="Calibri"/>
      <family val="2"/>
      <scheme val="minor"/>
    </font>
    <font>
      <sz val="11"/>
      <color theme="0" tint="-0.499984740745262"/>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b/>
      <sz val="11"/>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11"/>
      <color theme="2" tint="-0.499984740745262"/>
      <name val="Calibri"/>
      <family val="2"/>
      <scheme val="minor"/>
    </font>
    <font>
      <sz val="14"/>
      <color theme="0"/>
      <name val="Calibri"/>
      <family val="2"/>
      <scheme val="minor"/>
    </font>
    <font>
      <sz val="20"/>
      <color theme="2" tint="-0.749992370372631"/>
      <name val="Calibri"/>
      <family val="2"/>
      <scheme val="minor"/>
    </font>
    <font>
      <b/>
      <sz val="12"/>
      <name val="Arial"/>
      <family val="2"/>
    </font>
    <font>
      <b/>
      <sz val="20"/>
      <color theme="1"/>
      <name val="Calibri"/>
      <family val="2"/>
      <scheme val="minor"/>
    </font>
    <font>
      <b/>
      <sz val="20"/>
      <name val="Calibri"/>
      <family val="2"/>
      <scheme val="minor"/>
    </font>
    <font>
      <sz val="20"/>
      <name val="Calibri"/>
      <family val="2"/>
      <scheme val="minor"/>
    </font>
    <font>
      <sz val="18"/>
      <color theme="2" tint="-0.749992370372631"/>
      <name val="Calibri"/>
      <family val="2"/>
      <scheme val="minor"/>
    </font>
    <font>
      <b/>
      <sz val="12"/>
      <name val="Calibri"/>
      <family val="2"/>
    </font>
  </fonts>
  <fills count="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s>
  <borders count="2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double">
        <color indexed="64"/>
      </bottom>
      <diagonal/>
    </border>
    <border>
      <left style="thin">
        <color auto="1"/>
      </left>
      <right style="thin">
        <color indexed="64"/>
      </right>
      <top/>
      <bottom style="hair">
        <color theme="0" tint="-0.24994659260841701"/>
      </bottom>
      <diagonal/>
    </border>
    <border>
      <left/>
      <right/>
      <top style="thick">
        <color theme="2" tint="-0.499984740745262"/>
      </top>
      <bottom style="thick">
        <color theme="2" tint="-0.499984740745262"/>
      </bottom>
      <diagonal/>
    </border>
    <border>
      <left/>
      <right/>
      <top/>
      <bottom style="double">
        <color theme="2" tint="-0.749961851863155"/>
      </bottom>
      <diagonal/>
    </border>
    <border>
      <left/>
      <right style="thin">
        <color indexed="64"/>
      </right>
      <top style="thin">
        <color indexed="64"/>
      </top>
      <bottom style="thin">
        <color indexed="64"/>
      </bottom>
      <diagonal/>
    </border>
    <border>
      <left style="hair">
        <color theme="0" tint="-0.24994659260841701"/>
      </left>
      <right style="thin">
        <color indexed="64"/>
      </right>
      <top style="thin">
        <color indexed="64"/>
      </top>
      <bottom style="thin">
        <color indexed="64"/>
      </bottom>
      <diagonal/>
    </border>
    <border>
      <left style="hair">
        <color theme="0" tint="-0.24994659260841701"/>
      </left>
      <right style="thin">
        <color indexed="64"/>
      </right>
      <top style="thin">
        <color indexed="64"/>
      </top>
      <bottom style="hair">
        <color theme="0" tint="-0.24994659260841701"/>
      </bottom>
      <diagonal/>
    </border>
    <border>
      <left style="hair">
        <color theme="0" tint="-0.24994659260841701"/>
      </left>
      <right style="thin">
        <color indexed="64"/>
      </right>
      <top style="hair">
        <color theme="0" tint="-0.24994659260841701"/>
      </top>
      <bottom style="hair">
        <color theme="0" tint="-0.24994659260841701"/>
      </bottom>
      <diagonal/>
    </border>
    <border>
      <left style="hair">
        <color theme="0" tint="-0.24994659260841701"/>
      </left>
      <right style="thin">
        <color indexed="64"/>
      </right>
      <top style="hair">
        <color theme="0" tint="-0.24994659260841701"/>
      </top>
      <bottom style="thin">
        <color indexed="64"/>
      </bottom>
      <diagonal/>
    </border>
  </borders>
  <cellStyleXfs count="11">
    <xf numFmtId="0" fontId="0" fillId="0" borderId="0"/>
    <xf numFmtId="164" fontId="1" fillId="0" borderId="0" applyFont="0" applyFill="0" applyBorder="0" applyAlignment="0" applyProtection="0"/>
    <xf numFmtId="0" fontId="25" fillId="0" borderId="0" applyNumberFormat="0" applyFill="0" applyBorder="0" applyAlignment="0" applyProtection="0"/>
    <xf numFmtId="0" fontId="28" fillId="0" borderId="0"/>
    <xf numFmtId="164" fontId="1"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cellStyleXfs>
  <cellXfs count="115">
    <xf numFmtId="0" fontId="0" fillId="0" borderId="0" xfId="0"/>
    <xf numFmtId="164" fontId="0" fillId="0" borderId="0" xfId="1" applyFont="1" applyFill="1"/>
    <xf numFmtId="164" fontId="0" fillId="0" borderId="0" xfId="1" applyFont="1"/>
    <xf numFmtId="0" fontId="0" fillId="0" borderId="0" xfId="0" applyAlignment="1">
      <alignment horizontal="left" indent="2"/>
    </xf>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4" fillId="0" borderId="0" xfId="0" applyFont="1"/>
    <xf numFmtId="0" fontId="11" fillId="0" borderId="0" xfId="0" applyFont="1" applyAlignment="1" applyProtection="1">
      <alignment vertical="top"/>
      <protection locked="0"/>
    </xf>
    <xf numFmtId="0" fontId="12" fillId="0" borderId="0" xfId="0" applyFont="1" applyAlignment="1" applyProtection="1">
      <alignment vertical="top"/>
      <protection locked="0"/>
    </xf>
    <xf numFmtId="0" fontId="0" fillId="0" borderId="0" xfId="0" applyProtection="1">
      <protection hidden="1"/>
    </xf>
    <xf numFmtId="165" fontId="15" fillId="0" borderId="0" xfId="1" applyNumberFormat="1" applyFont="1" applyBorder="1" applyAlignment="1">
      <alignment horizontal="right"/>
    </xf>
    <xf numFmtId="0" fontId="16" fillId="0" borderId="0" xfId="0" applyFont="1" applyAlignment="1">
      <alignment horizontal="right"/>
    </xf>
    <xf numFmtId="49" fontId="14" fillId="0" borderId="0" xfId="0" applyNumberFormat="1" applyFont="1" applyAlignment="1">
      <alignment horizontal="left"/>
    </xf>
    <xf numFmtId="0" fontId="0" fillId="0" borderId="0" xfId="0" applyAlignment="1">
      <alignment horizontal="center"/>
    </xf>
    <xf numFmtId="166" fontId="0" fillId="0" borderId="0" xfId="0" applyNumberFormat="1"/>
    <xf numFmtId="164" fontId="4" fillId="0" borderId="0" xfId="1" applyFont="1"/>
    <xf numFmtId="164" fontId="17" fillId="0" borderId="0" xfId="1" applyFont="1"/>
    <xf numFmtId="0" fontId="10" fillId="0" borderId="3" xfId="0" applyFont="1" applyBorder="1" applyAlignment="1" applyProtection="1">
      <alignment horizontal="left" vertical="center" indent="2"/>
      <protection hidden="1"/>
    </xf>
    <xf numFmtId="0" fontId="10" fillId="0" borderId="6" xfId="0" applyFont="1" applyBorder="1" applyAlignment="1" applyProtection="1">
      <alignment horizontal="left" vertical="center" indent="2"/>
      <protection hidden="1"/>
    </xf>
    <xf numFmtId="0" fontId="10" fillId="0" borderId="7" xfId="0" applyFont="1" applyBorder="1" applyAlignment="1" applyProtection="1">
      <alignment horizontal="left" vertical="center" indent="2"/>
      <protection hidden="1"/>
    </xf>
    <xf numFmtId="0" fontId="9" fillId="0" borderId="11" xfId="0" applyFont="1" applyBorder="1" applyAlignment="1" applyProtection="1">
      <alignment vertical="center"/>
      <protection hidden="1"/>
    </xf>
    <xf numFmtId="0" fontId="19" fillId="0" borderId="0" xfId="0" applyFont="1"/>
    <xf numFmtId="164" fontId="19" fillId="0" borderId="0" xfId="1" applyFont="1" applyFill="1" applyBorder="1"/>
    <xf numFmtId="0" fontId="19" fillId="0" borderId="6" xfId="0" applyFont="1" applyBorder="1" applyAlignment="1">
      <alignment horizontal="left" indent="5"/>
    </xf>
    <xf numFmtId="0" fontId="6" fillId="0" borderId="0" xfId="0" applyFont="1" applyAlignment="1">
      <alignment vertical="center" wrapText="1"/>
    </xf>
    <xf numFmtId="0" fontId="26" fillId="0" borderId="0" xfId="0" applyFont="1" applyAlignment="1">
      <alignment vertical="center" wrapText="1"/>
    </xf>
    <xf numFmtId="0" fontId="26" fillId="0" borderId="0" xfId="0" applyFont="1" applyAlignment="1">
      <alignment vertical="center"/>
    </xf>
    <xf numFmtId="0" fontId="27" fillId="0" borderId="0" xfId="0" applyFont="1" applyAlignment="1">
      <alignment horizontal="center" vertical="center"/>
    </xf>
    <xf numFmtId="0" fontId="0" fillId="0" borderId="0" xfId="0" applyAlignment="1">
      <alignment wrapText="1"/>
    </xf>
    <xf numFmtId="0" fontId="0" fillId="0" borderId="0" xfId="0"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10" fillId="0" borderId="0" xfId="0" applyFont="1"/>
    <xf numFmtId="0" fontId="5" fillId="0" borderId="0" xfId="0" applyFont="1" applyAlignment="1">
      <alignment horizontal="left"/>
    </xf>
    <xf numFmtId="0" fontId="3" fillId="0" borderId="0" xfId="0" applyFont="1" applyAlignment="1" applyProtection="1">
      <alignment vertical="top"/>
      <protection locked="0"/>
    </xf>
    <xf numFmtId="0" fontId="13" fillId="0" borderId="0" xfId="0" applyFont="1" applyAlignment="1" applyProtection="1">
      <alignment horizontal="center" vertical="center"/>
      <protection locked="0"/>
    </xf>
    <xf numFmtId="0" fontId="5" fillId="0" borderId="0" xfId="0" applyFont="1"/>
    <xf numFmtId="0" fontId="5" fillId="0" borderId="12" xfId="0" applyFont="1" applyBorder="1"/>
    <xf numFmtId="0" fontId="5" fillId="0" borderId="4" xfId="0" applyFont="1" applyBorder="1"/>
    <xf numFmtId="0" fontId="5" fillId="0" borderId="8" xfId="0" applyFont="1" applyBorder="1"/>
    <xf numFmtId="0" fontId="21" fillId="0" borderId="0" xfId="0" applyFont="1" applyAlignment="1">
      <alignment vertical="center" wrapText="1"/>
    </xf>
    <xf numFmtId="0" fontId="5" fillId="0" borderId="0" xfId="0" applyFont="1" applyAlignment="1" applyProtection="1">
      <alignment horizontal="left" indent="2"/>
      <protection locked="0"/>
    </xf>
    <xf numFmtId="0" fontId="5" fillId="0" borderId="0" xfId="0" applyFont="1" applyProtection="1">
      <protection locked="0"/>
    </xf>
    <xf numFmtId="0" fontId="23" fillId="0" borderId="0" xfId="0" applyFont="1" applyAlignment="1">
      <alignment horizontal="left"/>
    </xf>
    <xf numFmtId="49" fontId="23" fillId="0" borderId="0" xfId="0" applyNumberFormat="1" applyFont="1" applyAlignment="1">
      <alignment horizontal="left"/>
    </xf>
    <xf numFmtId="0" fontId="21" fillId="0" borderId="0" xfId="0" applyFont="1" applyAlignment="1" applyProtection="1">
      <alignment vertical="center" wrapText="1"/>
      <protection hidden="1"/>
    </xf>
    <xf numFmtId="0" fontId="5" fillId="0" borderId="0" xfId="0" applyFont="1" applyAlignment="1">
      <alignment horizontal="left" indent="2"/>
    </xf>
    <xf numFmtId="0" fontId="13" fillId="0" borderId="0" xfId="0" applyFont="1" applyAlignment="1" applyProtection="1">
      <alignment horizontal="center" vertical="center"/>
      <protection hidden="1"/>
    </xf>
    <xf numFmtId="0" fontId="19" fillId="0" borderId="0" xfId="0" applyFont="1" applyAlignment="1">
      <alignment horizontal="left" indent="3"/>
    </xf>
    <xf numFmtId="0" fontId="19" fillId="0" borderId="0" xfId="0" quotePrefix="1" applyFont="1" applyAlignment="1">
      <alignment horizontal="left" indent="3"/>
    </xf>
    <xf numFmtId="164" fontId="0" fillId="0" borderId="0" xfId="1" applyFont="1" applyBorder="1"/>
    <xf numFmtId="0" fontId="19" fillId="0" borderId="0" xfId="0" applyFont="1" applyAlignment="1">
      <alignment horizontal="left" indent="5"/>
    </xf>
    <xf numFmtId="0" fontId="31" fillId="0" borderId="0" xfId="0" applyFont="1"/>
    <xf numFmtId="164" fontId="19" fillId="0" borderId="0" xfId="1" applyFont="1" applyBorder="1"/>
    <xf numFmtId="165" fontId="19" fillId="0" borderId="18" xfId="1" applyNumberFormat="1" applyFont="1" applyFill="1" applyBorder="1" applyProtection="1">
      <protection hidden="1"/>
    </xf>
    <xf numFmtId="165" fontId="19" fillId="0" borderId="0" xfId="1" applyNumberFormat="1" applyFont="1" applyFill="1" applyBorder="1" applyProtection="1">
      <protection hidden="1"/>
    </xf>
    <xf numFmtId="164" fontId="9" fillId="3" borderId="10" xfId="0" applyNumberFormat="1" applyFont="1" applyFill="1" applyBorder="1" applyAlignment="1" applyProtection="1">
      <alignment horizontal="center" vertical="center" wrapText="1"/>
      <protection hidden="1"/>
    </xf>
    <xf numFmtId="0" fontId="22" fillId="4" borderId="1" xfId="0" applyFont="1" applyFill="1" applyBorder="1" applyAlignment="1" applyProtection="1">
      <alignment horizontal="center" vertical="center" wrapText="1"/>
      <protection hidden="1"/>
    </xf>
    <xf numFmtId="165" fontId="19" fillId="0" borderId="13" xfId="1" applyNumberFormat="1" applyFont="1" applyFill="1" applyBorder="1" applyProtection="1">
      <protection hidden="1"/>
    </xf>
    <xf numFmtId="165" fontId="19" fillId="0" borderId="14" xfId="1" applyNumberFormat="1" applyFont="1" applyFill="1" applyBorder="1" applyProtection="1">
      <protection hidden="1"/>
    </xf>
    <xf numFmtId="165" fontId="19" fillId="0" borderId="5" xfId="1" applyNumberFormat="1" applyFont="1" applyFill="1" applyBorder="1" applyProtection="1">
      <protection hidden="1"/>
    </xf>
    <xf numFmtId="165" fontId="19" fillId="0" borderId="15" xfId="1" applyNumberFormat="1" applyFont="1" applyFill="1" applyBorder="1" applyProtection="1">
      <protection hidden="1"/>
    </xf>
    <xf numFmtId="165" fontId="19" fillId="0" borderId="2" xfId="1" applyNumberFormat="1" applyFont="1" applyFill="1" applyBorder="1" applyProtection="1">
      <protection hidden="1"/>
    </xf>
    <xf numFmtId="165" fontId="19" fillId="0" borderId="16" xfId="1" applyNumberFormat="1" applyFont="1" applyFill="1" applyBorder="1" applyProtection="1">
      <protection hidden="1"/>
    </xf>
    <xf numFmtId="165" fontId="19" fillId="0" borderId="9" xfId="1" applyNumberFormat="1" applyFont="1" applyFill="1" applyBorder="1" applyProtection="1">
      <protection hidden="1"/>
    </xf>
    <xf numFmtId="165" fontId="19" fillId="0" borderId="17" xfId="1" applyNumberFormat="1" applyFont="1" applyFill="1" applyBorder="1" applyProtection="1">
      <protection hidden="1"/>
    </xf>
    <xf numFmtId="165" fontId="20" fillId="0" borderId="5" xfId="1" applyNumberFormat="1" applyFont="1" applyFill="1" applyBorder="1" applyProtection="1">
      <protection hidden="1"/>
    </xf>
    <xf numFmtId="0" fontId="19"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21" fillId="0" borderId="0" xfId="0" applyFont="1" applyAlignment="1" applyProtection="1">
      <alignment vertical="center" wrapText="1"/>
      <protection locked="0"/>
    </xf>
    <xf numFmtId="0" fontId="8" fillId="0" borderId="0" xfId="0" applyFont="1" applyAlignment="1" applyProtection="1">
      <alignment horizontal="center" vertical="center"/>
      <protection locked="0"/>
    </xf>
    <xf numFmtId="0" fontId="24" fillId="0" borderId="0" xfId="0" applyFont="1" applyAlignment="1" applyProtection="1">
      <alignment horizontal="left" indent="5"/>
      <protection locked="0"/>
    </xf>
    <xf numFmtId="0" fontId="18" fillId="0" borderId="0" xfId="0" applyFont="1" applyAlignment="1">
      <alignment horizontal="left"/>
    </xf>
    <xf numFmtId="0" fontId="7" fillId="0" borderId="19" xfId="0" applyFont="1" applyBorder="1" applyAlignment="1" applyProtection="1">
      <alignment vertical="center" wrapText="1"/>
      <protection locked="0"/>
    </xf>
    <xf numFmtId="0" fontId="5" fillId="0" borderId="0" xfId="0" applyFont="1" applyAlignment="1" applyProtection="1">
      <alignment horizontal="left"/>
      <protection locked="0"/>
    </xf>
    <xf numFmtId="0" fontId="19" fillId="0" borderId="0" xfId="0" applyFont="1" applyProtection="1">
      <protection locked="0"/>
    </xf>
    <xf numFmtId="164" fontId="0" fillId="0" borderId="0" xfId="0" applyNumberFormat="1" applyProtection="1">
      <protection locked="0"/>
    </xf>
    <xf numFmtId="0" fontId="18" fillId="0" borderId="0" xfId="0" applyFont="1" applyAlignment="1" applyProtection="1">
      <alignment horizontal="left" indent="8"/>
      <protection locked="0"/>
    </xf>
    <xf numFmtId="0" fontId="0" fillId="0" borderId="0" xfId="0" applyAlignment="1" applyProtection="1">
      <alignment horizontal="left" indent="11"/>
      <protection locked="0"/>
    </xf>
    <xf numFmtId="164" fontId="19" fillId="3" borderId="0" xfId="1" applyFont="1" applyFill="1" applyBorder="1"/>
    <xf numFmtId="164" fontId="22" fillId="3" borderId="1" xfId="0" applyNumberFormat="1" applyFont="1" applyFill="1" applyBorder="1" applyAlignment="1" applyProtection="1">
      <alignment horizontal="center" vertical="center" wrapText="1"/>
      <protection locked="0" hidden="1"/>
    </xf>
    <xf numFmtId="0" fontId="0" fillId="0" borderId="0" xfId="0" applyProtection="1">
      <protection locked="0" hidden="1"/>
    </xf>
    <xf numFmtId="0" fontId="22" fillId="3" borderId="1" xfId="0" applyFont="1" applyFill="1" applyBorder="1" applyAlignment="1" applyProtection="1">
      <alignment horizontal="center" vertical="center" wrapText="1"/>
      <protection locked="0" hidden="1"/>
    </xf>
    <xf numFmtId="164" fontId="19" fillId="0" borderId="2" xfId="1" applyFont="1" applyFill="1" applyBorder="1" applyProtection="1">
      <protection locked="0" hidden="1"/>
    </xf>
    <xf numFmtId="167" fontId="19" fillId="0" borderId="2" xfId="1" applyNumberFormat="1" applyFont="1" applyFill="1" applyBorder="1" applyAlignment="1" applyProtection="1">
      <alignment horizontal="center"/>
      <protection locked="0" hidden="1"/>
    </xf>
    <xf numFmtId="164" fontId="32" fillId="0" borderId="0" xfId="4" applyFont="1" applyFill="1" applyAlignment="1">
      <alignment horizontal="center" vertical="center" wrapText="1"/>
    </xf>
    <xf numFmtId="165" fontId="19" fillId="0" borderId="20" xfId="1" applyNumberFormat="1" applyFont="1" applyFill="1" applyBorder="1" applyProtection="1">
      <protection hidden="1"/>
    </xf>
    <xf numFmtId="0" fontId="36" fillId="0" borderId="0" xfId="2" applyFont="1" applyAlignment="1">
      <alignment horizontal="left" vertical="center"/>
    </xf>
    <xf numFmtId="0" fontId="35" fillId="0" borderId="0" xfId="0" applyFont="1" applyAlignment="1">
      <alignment vertical="center" wrapText="1"/>
    </xf>
    <xf numFmtId="0" fontId="26" fillId="0" borderId="21" xfId="0" applyFont="1" applyBorder="1" applyAlignment="1">
      <alignment horizontal="center" vertical="center"/>
    </xf>
    <xf numFmtId="0" fontId="7" fillId="0" borderId="22" xfId="0" applyFont="1" applyBorder="1" applyAlignment="1">
      <alignment vertical="center" wrapText="1"/>
    </xf>
    <xf numFmtId="164" fontId="37" fillId="0" borderId="0" xfId="4" applyFont="1" applyFill="1" applyAlignment="1">
      <alignment horizontal="center" vertical="center" wrapText="1"/>
    </xf>
    <xf numFmtId="0" fontId="18" fillId="0" borderId="0" xfId="0" applyFont="1" applyAlignment="1">
      <alignment horizontal="left" vertical="top" wrapText="1"/>
    </xf>
    <xf numFmtId="0" fontId="19" fillId="5" borderId="0" xfId="0" applyFont="1" applyFill="1"/>
    <xf numFmtId="165" fontId="19" fillId="0" borderId="24" xfId="1" applyNumberFormat="1" applyFont="1" applyFill="1" applyBorder="1" applyProtection="1">
      <protection hidden="1"/>
    </xf>
    <xf numFmtId="165" fontId="19" fillId="0" borderId="25" xfId="1" applyNumberFormat="1" applyFont="1" applyFill="1" applyBorder="1" applyProtection="1">
      <protection hidden="1"/>
    </xf>
    <xf numFmtId="165" fontId="19" fillId="0" borderId="26" xfId="1" applyNumberFormat="1" applyFont="1" applyFill="1" applyBorder="1" applyProtection="1">
      <protection hidden="1"/>
    </xf>
    <xf numFmtId="165" fontId="19" fillId="0" borderId="27" xfId="1" applyNumberFormat="1" applyFont="1" applyFill="1" applyBorder="1" applyProtection="1">
      <protection hidden="1"/>
    </xf>
    <xf numFmtId="0" fontId="36" fillId="0" borderId="0" xfId="0" applyFont="1"/>
    <xf numFmtId="0" fontId="35" fillId="0" borderId="0" xfId="0" applyFont="1" applyAlignment="1">
      <alignment horizontal="center" vertical="center" wrapText="1"/>
    </xf>
    <xf numFmtId="164" fontId="35" fillId="0" borderId="0" xfId="4" applyFont="1" applyFill="1" applyAlignment="1">
      <alignment horizont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3" xfId="0" applyFont="1" applyBorder="1" applyAlignment="1">
      <alignment horizontal="center" vertical="center"/>
    </xf>
    <xf numFmtId="0" fontId="29" fillId="0" borderId="0" xfId="3" applyFont="1" applyAlignment="1">
      <alignment horizontal="left" vertical="top" wrapText="1"/>
    </xf>
    <xf numFmtId="0" fontId="0" fillId="2" borderId="0" xfId="0" applyFill="1" applyAlignment="1">
      <alignment horizontal="center"/>
    </xf>
    <xf numFmtId="0" fontId="35" fillId="0" borderId="0" xfId="0" applyFont="1" applyAlignment="1" applyProtection="1">
      <alignment horizontal="center" vertical="center" wrapText="1"/>
      <protection locked="0"/>
    </xf>
    <xf numFmtId="0" fontId="35" fillId="0" borderId="0" xfId="0" applyFont="1" applyAlignment="1" applyProtection="1">
      <alignment horizontal="center" vertical="center"/>
      <protection locked="0"/>
    </xf>
    <xf numFmtId="0" fontId="34" fillId="0" borderId="0" xfId="0" applyFont="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38" fillId="0" borderId="22" xfId="0" applyFont="1" applyBorder="1" applyAlignment="1">
      <alignment vertical="center" wrapText="1"/>
    </xf>
    <xf numFmtId="0" fontId="0" fillId="0" borderId="0" xfId="0" applyBorder="1" applyAlignment="1">
      <alignment horizontal="left" vertical="top" wrapText="1"/>
    </xf>
    <xf numFmtId="0" fontId="0" fillId="0" borderId="0" xfId="0" applyFont="1" applyBorder="1" applyAlignment="1">
      <alignment horizontal="left" vertical="top" wrapText="1"/>
    </xf>
  </cellXfs>
  <cellStyles count="11">
    <cellStyle name="Hipervínculo" xfId="2" builtinId="8"/>
    <cellStyle name="Millares" xfId="1" builtinId="3"/>
    <cellStyle name="Millares 2" xfId="4" xr:uid="{00000000-0005-0000-0000-000032000000}"/>
    <cellStyle name="Millares 2 2" xfId="6" xr:uid="{00000000-0005-0000-0000-000001000000}"/>
    <cellStyle name="Millares 2 2 2" xfId="10" xr:uid="{00000000-0005-0000-0000-000003000000}"/>
    <cellStyle name="Millares 2 3" xfId="8" xr:uid="{00000000-0005-0000-0000-000002000000}"/>
    <cellStyle name="Millares 3" xfId="5" xr:uid="{00000000-0005-0000-0000-000002000000}"/>
    <cellStyle name="Millares 3 2" xfId="9" xr:uid="{00000000-0005-0000-0000-000004000000}"/>
    <cellStyle name="Millares 4" xfId="7" xr:uid="{00000000-0005-0000-0000-000035000000}"/>
    <cellStyle name="Normal" xfId="0" builtinId="0"/>
    <cellStyle name="Normal 2 2" xfId="3" xr:uid="{2053DB67-3F42-4BA4-ACD8-764ED0D7768D}"/>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11" dropStyle="combo" dx="22" fmlaLink="A7" fmlaRange="DESPLEGABLES!$D$3:$D$13" noThreeD="1" sel="1" val="0"/>
</file>

<file path=xl/ctrlProps/ctrlProp2.xml><?xml version="1.0" encoding="utf-8"?>
<formControlPr xmlns="http://schemas.microsoft.com/office/spreadsheetml/2009/9/main" objectType="Drop" dropStyle="combo" dx="22" fmlaLink="A9" fmlaRange="DESPLEGABLES!$L$3:$L$5" noThreeD="1" sel="1" val="0"/>
</file>

<file path=xl/ctrlProps/ctrlProp3.xml><?xml version="1.0" encoding="utf-8"?>
<formControlPr xmlns="http://schemas.microsoft.com/office/spreadsheetml/2009/9/main" objectType="Drop" dropStyle="combo" dx="22" fmlaLink="D9" fmlaRange="DESPLEGABLES!$G$3:$G$8" noThreeD="1" sel="1" val="0"/>
</file>

<file path=xl/ctrlProps/ctrlProp4.xml><?xml version="1.0" encoding="utf-8"?>
<formControlPr xmlns="http://schemas.microsoft.com/office/spreadsheetml/2009/9/main" objectType="Drop" dropStyle="combo" dx="22" fmlaLink="A9" fmlaRange="DESPLEGABLES!$L$3:$L$5" noThreeD="1" sel="1" val="0"/>
</file>

<file path=xl/ctrlProps/ctrlProp5.xml><?xml version="1.0" encoding="utf-8"?>
<formControlPr xmlns="http://schemas.microsoft.com/office/spreadsheetml/2009/9/main" objectType="Drop" dropStyle="combo" dx="31" fmlaLink="$C$7" fmlaRange="DESPLEGABLES!$G$3:$G$8"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408216</xdr:colOff>
      <xdr:row>0</xdr:row>
      <xdr:rowOff>68037</xdr:rowOff>
    </xdr:from>
    <xdr:to>
      <xdr:col>3</xdr:col>
      <xdr:colOff>282577</xdr:colOff>
      <xdr:row>2</xdr:row>
      <xdr:rowOff>16783</xdr:rowOff>
    </xdr:to>
    <xdr:sp macro="" textlink="">
      <xdr:nvSpPr>
        <xdr:cNvPr id="3" name="Freeform 2">
          <a:extLst>
            <a:ext uri="{FF2B5EF4-FFF2-40B4-BE49-F238E27FC236}">
              <a16:creationId xmlns:a16="http://schemas.microsoft.com/office/drawing/2014/main" id="{57E2E831-CE1F-4E8F-B5A9-B39C0E0C5D5A}"/>
            </a:ext>
          </a:extLst>
        </xdr:cNvPr>
        <xdr:cNvSpPr/>
      </xdr:nvSpPr>
      <xdr:spPr>
        <a:xfrm>
          <a:off x="408216" y="68037"/>
          <a:ext cx="2274661" cy="105999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476198</xdr:colOff>
      <xdr:row>12</xdr:row>
      <xdr:rowOff>106797</xdr:rowOff>
    </xdr:from>
    <xdr:to>
      <xdr:col>3</xdr:col>
      <xdr:colOff>772432</xdr:colOff>
      <xdr:row>16</xdr:row>
      <xdr:rowOff>1</xdr:rowOff>
    </xdr:to>
    <xdr:sp macro="" textlink="">
      <xdr:nvSpPr>
        <xdr:cNvPr id="4" name="Freeform 11">
          <a:extLst>
            <a:ext uri="{FF2B5EF4-FFF2-40B4-BE49-F238E27FC236}">
              <a16:creationId xmlns:a16="http://schemas.microsoft.com/office/drawing/2014/main" id="{C7C4DFBD-925D-4B52-BAD9-6B0A49FABD82}"/>
            </a:ext>
          </a:extLst>
        </xdr:cNvPr>
        <xdr:cNvSpPr/>
      </xdr:nvSpPr>
      <xdr:spPr>
        <a:xfrm>
          <a:off x="476198" y="5866621"/>
          <a:ext cx="2683087" cy="767262"/>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1</xdr:col>
      <xdr:colOff>47625</xdr:colOff>
      <xdr:row>3</xdr:row>
      <xdr:rowOff>111125</xdr:rowOff>
    </xdr:from>
    <xdr:to>
      <xdr:col>8</xdr:col>
      <xdr:colOff>76932</xdr:colOff>
      <xdr:row>10</xdr:row>
      <xdr:rowOff>27142</xdr:rowOff>
    </xdr:to>
    <xdr:pic>
      <xdr:nvPicPr>
        <xdr:cNvPr id="5" name="Imagen 4">
          <a:extLst>
            <a:ext uri="{FF2B5EF4-FFF2-40B4-BE49-F238E27FC236}">
              <a16:creationId xmlns:a16="http://schemas.microsoft.com/office/drawing/2014/main" id="{2E8946B0-573D-4C3B-9B95-29BBC13DAA7F}"/>
            </a:ext>
          </a:extLst>
        </xdr:cNvPr>
        <xdr:cNvPicPr>
          <a:picLocks noChangeAspect="1"/>
        </xdr:cNvPicPr>
      </xdr:nvPicPr>
      <xdr:blipFill>
        <a:blip xmlns:r="http://schemas.openxmlformats.org/officeDocument/2006/relationships" r:embed="rId3"/>
        <a:stretch>
          <a:fillRect/>
        </a:stretch>
      </xdr:blipFill>
      <xdr:spPr>
        <a:xfrm>
          <a:off x="841375" y="1381125"/>
          <a:ext cx="5585557" cy="37101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1504950</xdr:colOff>
      <xdr:row>37</xdr:row>
      <xdr:rowOff>126778</xdr:rowOff>
    </xdr:from>
    <xdr:to>
      <xdr:col>0</xdr:col>
      <xdr:colOff>5740400</xdr:colOff>
      <xdr:row>54</xdr:row>
      <xdr:rowOff>57150</xdr:rowOff>
    </xdr:to>
    <xdr:grpSp>
      <xdr:nvGrpSpPr>
        <xdr:cNvPr id="2" name="5 Grupo">
          <a:extLst>
            <a:ext uri="{FF2B5EF4-FFF2-40B4-BE49-F238E27FC236}">
              <a16:creationId xmlns:a16="http://schemas.microsoft.com/office/drawing/2014/main" id="{78239B45-3F70-4FBB-B128-24BE41AA76E3}"/>
            </a:ext>
          </a:extLst>
        </xdr:cNvPr>
        <xdr:cNvGrpSpPr/>
      </xdr:nvGrpSpPr>
      <xdr:grpSpPr>
        <a:xfrm>
          <a:off x="1543812" y="10972461"/>
          <a:ext cx="4343400" cy="3080460"/>
          <a:chOff x="2450483" y="941737"/>
          <a:chExt cx="6608172" cy="4643216"/>
        </a:xfrm>
        <a:noFill/>
      </xdr:grpSpPr>
      <xdr:grpSp>
        <xdr:nvGrpSpPr>
          <xdr:cNvPr id="3" name="Group 248">
            <a:extLst>
              <a:ext uri="{FF2B5EF4-FFF2-40B4-BE49-F238E27FC236}">
                <a16:creationId xmlns:a16="http://schemas.microsoft.com/office/drawing/2014/main" id="{0ABED65E-1B89-0789-B987-B401A4BC5775}"/>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8080144B-AA44-83C8-C3DB-B6BB74233907}"/>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D8AF83B7-9675-8B15-EAA8-8F70C13E4CEF}"/>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D68C4365-5699-B19E-C3F1-9B681B40A5EA}"/>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64090E4E-EC4F-53B4-CD34-947C8A415E9B}"/>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822F2B67-1D9D-7C6A-E61A-A8DED34421E3}"/>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ECA16FD7-32A2-2E97-F434-E8A73531FC64}"/>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1E5AF726-F506-C0FA-373A-11E62F590CA2}"/>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67A6F7AF-D2D4-661A-9AAB-FC78EA585AC9}"/>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C83C4986-9D5B-3C95-1F46-E500CF03C20F}"/>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D8FDDDF7-C191-A3AB-38C8-F517F7249886}"/>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D752593C-619C-DE47-F5A5-151CF0D1826D}"/>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A3828D8C-12BD-35AF-63C0-EA771108D12E}"/>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BAB714BD-F50B-9645-A5E6-977C902D3201}"/>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FEA19104-EE0A-6073-4FD2-96680D249761}"/>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9491EB8E-46AF-5695-A890-75A9C7AD2EBE}"/>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DB60E90B-7494-E602-F0C9-46D99DDCEAE4}"/>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7BA15201-E365-0953-30C5-C00664FA6C7B}"/>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A524CDB8-C48F-BD58-5545-2A84B8441EDE}"/>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5D30D4F1-6E12-05F3-F02A-63923198F087}"/>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6EBECCFD-5424-D59D-9CC6-B1EF9A407136}"/>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EC1C3D31-24E4-DA4B-1E47-9EDC70F0E14F}"/>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2B5EBEB-8284-3417-EBAD-999DD36E380F}"/>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211E6909-9804-2B72-1FD1-785A826E9AE8}"/>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50AC01A2-46BE-D332-09BE-8537E1682BAC}"/>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6A4644BE-A240-353B-C32E-AD4DC0D747E1}"/>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41C406E-37AF-6BF7-DF14-F59F06BC1DCB}"/>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87A55832-6305-B6A2-4F4E-AF1057150533}"/>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560092C8-C123-3DF4-7F42-F8E3A0C7B013}"/>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479DB742-C443-E487-1E28-BFCFD463166A}"/>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342810B5-606B-9BF8-8610-A79179E910E2}"/>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8EF2267C-583C-D0F2-561B-60E8EE05F5E1}"/>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DB344680-1246-C4EC-1828-DEEFFFB8C381}"/>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21C6341B-8BD8-775F-9BFC-11F659A86E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765C1BB2-E1C7-3AB9-D1CB-7828657355DF}"/>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FFB4C51B-EC5C-B6BE-AF92-0B76468CC8CD}"/>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B9D25ED5-966F-BDB1-BA5A-ED2B3FF1527C}"/>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DF9AD068-C3D1-9B07-F6EB-3CFFCD1B6FC2}"/>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8F7595E7-70C3-F273-E4AF-28D5ADD1DB98}"/>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3470EF88-B494-A9EC-F956-07B5D1D397DF}"/>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3F4E87A-C9C7-1BF9-53D0-D388479CDEE9}"/>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B48080CA-6C5B-0B9E-3034-B9ACBC217C1B}"/>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C7D679C3-80A7-19D5-DDAE-715CB9A47549}"/>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FDDC29CB-9DC9-83D7-C854-77AA126C6AB5}"/>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44513B08-E64D-7931-58F7-22F2871DE17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E5099521-8A84-073D-6435-82FF805CDCDC}"/>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86D14776-9B87-3A06-F131-0D9833DF7CD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DFD994A0-5BE9-85AC-F5FD-B4ABC43B73F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70E33B15-0440-9F81-F2E7-7CB975A8BBF1}"/>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8D57232-9F86-535E-CFC2-8A57847392EB}"/>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FE453A3-FC2C-38E5-1F18-04F9D48C9FFF}"/>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5C4A45B9-030D-D4D4-605D-F2CAF5FE8439}"/>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7C5AC3DA-40F7-0F00-6BB5-317A1DEC30FC}"/>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7B6E71A8-9024-9424-BC6F-799B7BC20D25}"/>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C2D3EFF8-EB1B-8B64-FAC6-E65F9A5D216D}"/>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342183BF-4C6B-9DDC-A3BD-6597CB527437}"/>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EE65ED8E-5F4C-B4B5-0EB2-B6FA6CE4E55D}"/>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42652968-C079-D552-B38E-60DE83957D63}"/>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39C6AA30-21FE-4237-3777-395F69B68652}"/>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9A65B155-95BA-6F83-6B2F-71E976EF210F}"/>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B466C122-4BD5-30A7-3C3E-BCA669CA20B1}"/>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44FD5EAF-FEA3-9FC7-3D5D-1F196EE67C06}"/>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A3190CDE-AD0A-0C36-E601-B8031FA349BE}"/>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E7172511-510C-C9DE-B2F0-48CF633B2B0B}"/>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DC5062F4-827A-F95B-3D47-2D9DA7DDFA8A}"/>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92720BE3-9C4C-2A4C-079A-F7EE838D07F3}"/>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A5FF486C-DE75-B8CF-7737-7AAD6235BF2C}"/>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584307D5-D993-D371-7844-5E59098179B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A4573C90-CB1C-7764-93A0-129595F43337}"/>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5301F1E3-A497-840E-82C9-0086DF380224}"/>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76B324D6-C1E2-A49F-0687-A305E88C2992}"/>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7E7B11AC-8547-21B2-02A9-0260EC74172E}"/>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94C29112-C154-2DEA-7E4B-ABD9EDAD52B5}"/>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86EF53FF-56E8-D252-DE04-FF8DDFC787D9}"/>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9C550BA1-915D-F044-05C8-330B08823E4F}"/>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ED690F9-CBAF-846B-EB0D-741266F31A87}"/>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BB89884E-069B-5A41-FB2A-DEF73AB79E7D}"/>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E35B9EDC-9E24-8741-6DD7-E3366B3273D3}"/>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44CBAE57-AB6C-63BD-DFE9-36372606EC24}"/>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0</xdr:col>
      <xdr:colOff>0</xdr:colOff>
      <xdr:row>1</xdr:row>
      <xdr:rowOff>74990</xdr:rowOff>
    </xdr:from>
    <xdr:to>
      <xdr:col>0</xdr:col>
      <xdr:colOff>836083</xdr:colOff>
      <xdr:row>1</xdr:row>
      <xdr:rowOff>969709</xdr:rowOff>
    </xdr:to>
    <xdr:pic>
      <xdr:nvPicPr>
        <xdr:cNvPr id="82" name="Imagen 81">
          <a:hlinkClick xmlns:r="http://schemas.openxmlformats.org/officeDocument/2006/relationships" r:id="rId1"/>
          <a:extLst>
            <a:ext uri="{FF2B5EF4-FFF2-40B4-BE49-F238E27FC236}">
              <a16:creationId xmlns:a16="http://schemas.microsoft.com/office/drawing/2014/main" id="{1ECA4A29-5083-446F-B4A0-D91A4F58C565}"/>
            </a:ext>
          </a:extLst>
        </xdr:cNvPr>
        <xdr:cNvPicPr>
          <a:picLocks noChangeAspect="1"/>
        </xdr:cNvPicPr>
      </xdr:nvPicPr>
      <xdr:blipFill>
        <a:blip xmlns:r="http://schemas.openxmlformats.org/officeDocument/2006/relationships" r:embed="rId2"/>
        <a:stretch>
          <a:fillRect/>
        </a:stretch>
      </xdr:blipFill>
      <xdr:spPr>
        <a:xfrm>
          <a:off x="0" y="259140"/>
          <a:ext cx="836083" cy="894719"/>
        </a:xfrm>
        <a:prstGeom prst="rect">
          <a:avLst/>
        </a:prstGeom>
      </xdr:spPr>
    </xdr:pic>
    <xdr:clientData/>
  </xdr:twoCellAnchor>
  <xdr:twoCellAnchor>
    <xdr:from>
      <xdr:col>0</xdr:col>
      <xdr:colOff>1303466</xdr:colOff>
      <xdr:row>1</xdr:row>
      <xdr:rowOff>0</xdr:rowOff>
    </xdr:from>
    <xdr:to>
      <xdr:col>0</xdr:col>
      <xdr:colOff>3592641</xdr:colOff>
      <xdr:row>1</xdr:row>
      <xdr:rowOff>1054101</xdr:rowOff>
    </xdr:to>
    <xdr:sp macro="" textlink="">
      <xdr:nvSpPr>
        <xdr:cNvPr id="83" name="Freeform 2">
          <a:extLst>
            <a:ext uri="{FF2B5EF4-FFF2-40B4-BE49-F238E27FC236}">
              <a16:creationId xmlns:a16="http://schemas.microsoft.com/office/drawing/2014/main" id="{BAC7A07C-EE6C-4B2E-8F00-339A65A7AA4C}"/>
            </a:ext>
          </a:extLst>
        </xdr:cNvPr>
        <xdr:cNvSpPr/>
      </xdr:nvSpPr>
      <xdr:spPr>
        <a:xfrm>
          <a:off x="1303466" y="184150"/>
          <a:ext cx="2289175" cy="1054101"/>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8093528</xdr:colOff>
      <xdr:row>1</xdr:row>
      <xdr:rowOff>57809</xdr:rowOff>
    </xdr:from>
    <xdr:to>
      <xdr:col>0</xdr:col>
      <xdr:colOff>10791876</xdr:colOff>
      <xdr:row>1</xdr:row>
      <xdr:rowOff>838654</xdr:rowOff>
    </xdr:to>
    <xdr:sp macro="" textlink="">
      <xdr:nvSpPr>
        <xdr:cNvPr id="84" name="Freeform 11">
          <a:extLst>
            <a:ext uri="{FF2B5EF4-FFF2-40B4-BE49-F238E27FC236}">
              <a16:creationId xmlns:a16="http://schemas.microsoft.com/office/drawing/2014/main" id="{17CB07F0-4745-49E2-AF88-3C63A27B6574}"/>
            </a:ext>
          </a:extLst>
        </xdr:cNvPr>
        <xdr:cNvSpPr/>
      </xdr:nvSpPr>
      <xdr:spPr>
        <a:xfrm>
          <a:off x="8093528" y="241959"/>
          <a:ext cx="2698348"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1212903</xdr:colOff>
      <xdr:row>0</xdr:row>
      <xdr:rowOff>137584</xdr:rowOff>
    </xdr:from>
    <xdr:to>
      <xdr:col>0</xdr:col>
      <xdr:colOff>3489378</xdr:colOff>
      <xdr:row>1</xdr:row>
      <xdr:rowOff>570442</xdr:rowOff>
    </xdr:to>
    <xdr:sp macro="" textlink="">
      <xdr:nvSpPr>
        <xdr:cNvPr id="2" name="Freeform 2">
          <a:extLst>
            <a:ext uri="{FF2B5EF4-FFF2-40B4-BE49-F238E27FC236}">
              <a16:creationId xmlns:a16="http://schemas.microsoft.com/office/drawing/2014/main" id="{6CF44372-75D2-44B7-BC26-B3D9A81C893F}"/>
            </a:ext>
          </a:extLst>
        </xdr:cNvPr>
        <xdr:cNvSpPr/>
      </xdr:nvSpPr>
      <xdr:spPr>
        <a:xfrm>
          <a:off x="1212903" y="137584"/>
          <a:ext cx="2276475" cy="1048808"/>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5408083</xdr:colOff>
      <xdr:row>0</xdr:row>
      <xdr:rowOff>208093</xdr:rowOff>
    </xdr:from>
    <xdr:to>
      <xdr:col>0</xdr:col>
      <xdr:colOff>8115956</xdr:colOff>
      <xdr:row>1</xdr:row>
      <xdr:rowOff>367695</xdr:rowOff>
    </xdr:to>
    <xdr:sp macro="" textlink="">
      <xdr:nvSpPr>
        <xdr:cNvPr id="3" name="Freeform 11">
          <a:extLst>
            <a:ext uri="{FF2B5EF4-FFF2-40B4-BE49-F238E27FC236}">
              <a16:creationId xmlns:a16="http://schemas.microsoft.com/office/drawing/2014/main" id="{013D6712-6E96-412B-B81F-FCB7A9327D7A}"/>
            </a:ext>
          </a:extLst>
        </xdr:cNvPr>
        <xdr:cNvSpPr/>
      </xdr:nvSpPr>
      <xdr:spPr>
        <a:xfrm>
          <a:off x="5408083" y="208093"/>
          <a:ext cx="2707873" cy="775552"/>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0</xdr:col>
      <xdr:colOff>201083</xdr:colOff>
      <xdr:row>0</xdr:row>
      <xdr:rowOff>127000</xdr:rowOff>
    </xdr:from>
    <xdr:to>
      <xdr:col>0</xdr:col>
      <xdr:colOff>1027641</xdr:colOff>
      <xdr:row>1</xdr:row>
      <xdr:rowOff>390952</xdr:rowOff>
    </xdr:to>
    <xdr:pic>
      <xdr:nvPicPr>
        <xdr:cNvPr id="4" name="Imagen 3">
          <a:hlinkClick xmlns:r="http://schemas.openxmlformats.org/officeDocument/2006/relationships" r:id="rId3"/>
          <a:extLst>
            <a:ext uri="{FF2B5EF4-FFF2-40B4-BE49-F238E27FC236}">
              <a16:creationId xmlns:a16="http://schemas.microsoft.com/office/drawing/2014/main" id="{AF54E939-15F3-480C-8C4A-D34C1787738B}"/>
            </a:ext>
          </a:extLst>
        </xdr:cNvPr>
        <xdr:cNvPicPr>
          <a:picLocks noChangeAspect="1"/>
        </xdr:cNvPicPr>
      </xdr:nvPicPr>
      <xdr:blipFill>
        <a:blip xmlns:r="http://schemas.openxmlformats.org/officeDocument/2006/relationships" r:embed="rId4"/>
        <a:stretch>
          <a:fillRect/>
        </a:stretch>
      </xdr:blipFill>
      <xdr:spPr>
        <a:xfrm>
          <a:off x="201083" y="127000"/>
          <a:ext cx="829733" cy="8862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82906</xdr:colOff>
      <xdr:row>0</xdr:row>
      <xdr:rowOff>54428</xdr:rowOff>
    </xdr:from>
    <xdr:to>
      <xdr:col>4</xdr:col>
      <xdr:colOff>766438</xdr:colOff>
      <xdr:row>1</xdr:row>
      <xdr:rowOff>101600</xdr:rowOff>
    </xdr:to>
    <xdr:sp macro="" textlink="">
      <xdr:nvSpPr>
        <xdr:cNvPr id="2" name="Freeform 2">
          <a:extLst>
            <a:ext uri="{FF2B5EF4-FFF2-40B4-BE49-F238E27FC236}">
              <a16:creationId xmlns:a16="http://schemas.microsoft.com/office/drawing/2014/main" id="{89F13F40-36BE-44A5-949D-6182174A5D5B}"/>
            </a:ext>
          </a:extLst>
        </xdr:cNvPr>
        <xdr:cNvSpPr/>
      </xdr:nvSpPr>
      <xdr:spPr>
        <a:xfrm>
          <a:off x="1314806" y="54428"/>
          <a:ext cx="2283732" cy="1044122"/>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8</xdr:col>
      <xdr:colOff>861785</xdr:colOff>
      <xdr:row>0</xdr:row>
      <xdr:rowOff>162583</xdr:rowOff>
    </xdr:from>
    <xdr:to>
      <xdr:col>9</xdr:col>
      <xdr:colOff>752980</xdr:colOff>
      <xdr:row>0</xdr:row>
      <xdr:rowOff>943428</xdr:rowOff>
    </xdr:to>
    <xdr:sp macro="" textlink="">
      <xdr:nvSpPr>
        <xdr:cNvPr id="3" name="Freeform 11">
          <a:extLst>
            <a:ext uri="{FF2B5EF4-FFF2-40B4-BE49-F238E27FC236}">
              <a16:creationId xmlns:a16="http://schemas.microsoft.com/office/drawing/2014/main" id="{203C0375-1992-4121-B5BA-1010F4018500}"/>
            </a:ext>
          </a:extLst>
        </xdr:cNvPr>
        <xdr:cNvSpPr/>
      </xdr:nvSpPr>
      <xdr:spPr>
        <a:xfrm>
          <a:off x="6894285" y="162583"/>
          <a:ext cx="2704245"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1</xdr:col>
      <xdr:colOff>0</xdr:colOff>
      <xdr:row>0</xdr:row>
      <xdr:rowOff>0</xdr:rowOff>
    </xdr:from>
    <xdr:to>
      <xdr:col>2</xdr:col>
      <xdr:colOff>30087</xdr:colOff>
      <xdr:row>0</xdr:row>
      <xdr:rowOff>894719</xdr:rowOff>
    </xdr:to>
    <xdr:pic>
      <xdr:nvPicPr>
        <xdr:cNvPr id="4" name="Imagen 3">
          <a:hlinkClick xmlns:r="http://schemas.openxmlformats.org/officeDocument/2006/relationships" r:id="rId3"/>
          <a:extLst>
            <a:ext uri="{FF2B5EF4-FFF2-40B4-BE49-F238E27FC236}">
              <a16:creationId xmlns:a16="http://schemas.microsoft.com/office/drawing/2014/main" id="{73C2DF33-3045-4752-9374-B438A5FA7630}"/>
            </a:ext>
          </a:extLst>
        </xdr:cNvPr>
        <xdr:cNvPicPr>
          <a:picLocks noChangeAspect="1"/>
        </xdr:cNvPicPr>
      </xdr:nvPicPr>
      <xdr:blipFill>
        <a:blip xmlns:r="http://schemas.openxmlformats.org/officeDocument/2006/relationships" r:embed="rId4"/>
        <a:stretch>
          <a:fillRect/>
        </a:stretch>
      </xdr:blipFill>
      <xdr:spPr>
        <a:xfrm>
          <a:off x="431800" y="0"/>
          <a:ext cx="830187" cy="8947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5</xdr:row>
          <xdr:rowOff>177800</xdr:rowOff>
        </xdr:from>
        <xdr:to>
          <xdr:col>1</xdr:col>
          <xdr:colOff>266700</xdr:colOff>
          <xdr:row>7</xdr:row>
          <xdr:rowOff>114300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535782</xdr:colOff>
      <xdr:row>0</xdr:row>
      <xdr:rowOff>120234</xdr:rowOff>
    </xdr:from>
    <xdr:to>
      <xdr:col>0</xdr:col>
      <xdr:colOff>1368690</xdr:colOff>
      <xdr:row>1</xdr:row>
      <xdr:rowOff>336297</xdr:rowOff>
    </xdr:to>
    <xdr:pic>
      <xdr:nvPicPr>
        <xdr:cNvPr id="3" name="Imagen 2">
          <a:hlinkClick xmlns:r="http://schemas.openxmlformats.org/officeDocument/2006/relationships" r:id="rId1"/>
          <a:extLst>
            <a:ext uri="{FF2B5EF4-FFF2-40B4-BE49-F238E27FC236}">
              <a16:creationId xmlns:a16="http://schemas.microsoft.com/office/drawing/2014/main" id="{2F7BE495-B1AF-4FA7-A89B-B8298B3BE39B}"/>
            </a:ext>
          </a:extLst>
        </xdr:cNvPr>
        <xdr:cNvPicPr>
          <a:picLocks noChangeAspect="1"/>
        </xdr:cNvPicPr>
      </xdr:nvPicPr>
      <xdr:blipFill>
        <a:blip xmlns:r="http://schemas.openxmlformats.org/officeDocument/2006/relationships" r:embed="rId2"/>
        <a:stretch>
          <a:fillRect/>
        </a:stretch>
      </xdr:blipFill>
      <xdr:spPr>
        <a:xfrm>
          <a:off x="535782" y="120234"/>
          <a:ext cx="832908" cy="891544"/>
        </a:xfrm>
        <a:prstGeom prst="rect">
          <a:avLst/>
        </a:prstGeom>
      </xdr:spPr>
    </xdr:pic>
    <xdr:clientData/>
  </xdr:twoCellAnchor>
  <xdr:twoCellAnchor>
    <xdr:from>
      <xdr:col>0</xdr:col>
      <xdr:colOff>1836073</xdr:colOff>
      <xdr:row>0</xdr:row>
      <xdr:rowOff>35719</xdr:rowOff>
    </xdr:from>
    <xdr:to>
      <xdr:col>1</xdr:col>
      <xdr:colOff>302321</xdr:colOff>
      <xdr:row>1</xdr:row>
      <xdr:rowOff>415700</xdr:rowOff>
    </xdr:to>
    <xdr:sp macro="" textlink="">
      <xdr:nvSpPr>
        <xdr:cNvPr id="6" name="Freeform 2">
          <a:extLst>
            <a:ext uri="{FF2B5EF4-FFF2-40B4-BE49-F238E27FC236}">
              <a16:creationId xmlns:a16="http://schemas.microsoft.com/office/drawing/2014/main" id="{253E558B-5615-428E-BA5C-945C9480F4D4}"/>
            </a:ext>
          </a:extLst>
        </xdr:cNvPr>
        <xdr:cNvSpPr/>
      </xdr:nvSpPr>
      <xdr:spPr>
        <a:xfrm>
          <a:off x="1836073" y="35719"/>
          <a:ext cx="2300061" cy="1058637"/>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9</xdr:col>
      <xdr:colOff>1257073</xdr:colOff>
      <xdr:row>0</xdr:row>
      <xdr:rowOff>195128</xdr:rowOff>
    </xdr:from>
    <xdr:to>
      <xdr:col>12</xdr:col>
      <xdr:colOff>1200882</xdr:colOff>
      <xdr:row>1</xdr:row>
      <xdr:rowOff>290967</xdr:rowOff>
    </xdr:to>
    <xdr:sp macro="" textlink="">
      <xdr:nvSpPr>
        <xdr:cNvPr id="5" name="Freeform 11">
          <a:extLst>
            <a:ext uri="{FF2B5EF4-FFF2-40B4-BE49-F238E27FC236}">
              <a16:creationId xmlns:a16="http://schemas.microsoft.com/office/drawing/2014/main" id="{17AB1CFF-5A3E-4DCF-8BBB-569627B08D2E}"/>
            </a:ext>
          </a:extLst>
        </xdr:cNvPr>
        <xdr:cNvSpPr/>
      </xdr:nvSpPr>
      <xdr:spPr>
        <a:xfrm>
          <a:off x="14770667" y="195128"/>
          <a:ext cx="2706059" cy="77449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304800</xdr:colOff>
          <xdr:row>8</xdr:row>
          <xdr:rowOff>12700</xdr:rowOff>
        </xdr:from>
        <xdr:to>
          <xdr:col>2</xdr:col>
          <xdr:colOff>228600</xdr:colOff>
          <xdr:row>8</xdr:row>
          <xdr:rowOff>457200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488950</xdr:colOff>
          <xdr:row>8</xdr:row>
          <xdr:rowOff>0</xdr:rowOff>
        </xdr:from>
        <xdr:to>
          <xdr:col>5</xdr:col>
          <xdr:colOff>450850</xdr:colOff>
          <xdr:row>8</xdr:row>
          <xdr:rowOff>463550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119063</xdr:colOff>
      <xdr:row>1</xdr:row>
      <xdr:rowOff>144047</xdr:rowOff>
    </xdr:from>
    <xdr:to>
      <xdr:col>0</xdr:col>
      <xdr:colOff>942446</xdr:colOff>
      <xdr:row>2</xdr:row>
      <xdr:rowOff>163259</xdr:rowOff>
    </xdr:to>
    <xdr:pic>
      <xdr:nvPicPr>
        <xdr:cNvPr id="3" name="Imagen 2">
          <a:hlinkClick xmlns:r="http://schemas.openxmlformats.org/officeDocument/2006/relationships" r:id="rId1"/>
          <a:extLst>
            <a:ext uri="{FF2B5EF4-FFF2-40B4-BE49-F238E27FC236}">
              <a16:creationId xmlns:a16="http://schemas.microsoft.com/office/drawing/2014/main" id="{47446129-7703-4415-B50F-E2F90DCDA947}"/>
            </a:ext>
          </a:extLst>
        </xdr:cNvPr>
        <xdr:cNvPicPr>
          <a:picLocks noChangeAspect="1"/>
        </xdr:cNvPicPr>
      </xdr:nvPicPr>
      <xdr:blipFill>
        <a:blip xmlns:r="http://schemas.openxmlformats.org/officeDocument/2006/relationships" r:embed="rId2"/>
        <a:stretch>
          <a:fillRect/>
        </a:stretch>
      </xdr:blipFill>
      <xdr:spPr>
        <a:xfrm>
          <a:off x="119063" y="822703"/>
          <a:ext cx="829733" cy="888369"/>
        </a:xfrm>
        <a:prstGeom prst="rect">
          <a:avLst/>
        </a:prstGeom>
      </xdr:spPr>
    </xdr:pic>
    <xdr:clientData/>
  </xdr:twoCellAnchor>
  <xdr:twoCellAnchor>
    <xdr:from>
      <xdr:col>0</xdr:col>
      <xdr:colOff>1425704</xdr:colOff>
      <xdr:row>1</xdr:row>
      <xdr:rowOff>59532</xdr:rowOff>
    </xdr:from>
    <xdr:to>
      <xdr:col>2</xdr:col>
      <xdr:colOff>114996</xdr:colOff>
      <xdr:row>2</xdr:row>
      <xdr:rowOff>242662</xdr:rowOff>
    </xdr:to>
    <xdr:sp macro="" textlink="">
      <xdr:nvSpPr>
        <xdr:cNvPr id="4" name="Freeform 2">
          <a:extLst>
            <a:ext uri="{FF2B5EF4-FFF2-40B4-BE49-F238E27FC236}">
              <a16:creationId xmlns:a16="http://schemas.microsoft.com/office/drawing/2014/main" id="{EC886A65-430D-46DC-A998-F698D0698DCD}"/>
            </a:ext>
          </a:extLst>
        </xdr:cNvPr>
        <xdr:cNvSpPr/>
      </xdr:nvSpPr>
      <xdr:spPr>
        <a:xfrm>
          <a:off x="1425704" y="738188"/>
          <a:ext cx="2296886" cy="1052287"/>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9</xdr:col>
      <xdr:colOff>795106</xdr:colOff>
      <xdr:row>1</xdr:row>
      <xdr:rowOff>245928</xdr:rowOff>
    </xdr:from>
    <xdr:to>
      <xdr:col>13</xdr:col>
      <xdr:colOff>107771</xdr:colOff>
      <xdr:row>2</xdr:row>
      <xdr:rowOff>141741</xdr:rowOff>
    </xdr:to>
    <xdr:sp macro="" textlink="">
      <xdr:nvSpPr>
        <xdr:cNvPr id="5" name="Freeform 11">
          <a:extLst>
            <a:ext uri="{FF2B5EF4-FFF2-40B4-BE49-F238E27FC236}">
              <a16:creationId xmlns:a16="http://schemas.microsoft.com/office/drawing/2014/main" id="{29EFA62C-B93C-4AC2-842A-0249470EEB0E}"/>
            </a:ext>
          </a:extLst>
        </xdr:cNvPr>
        <xdr:cNvSpPr/>
      </xdr:nvSpPr>
      <xdr:spPr>
        <a:xfrm>
          <a:off x="12259124" y="926285"/>
          <a:ext cx="2680433" cy="763269"/>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101600</xdr:colOff>
          <xdr:row>6</xdr:row>
          <xdr:rowOff>241300</xdr:rowOff>
        </xdr:from>
        <xdr:to>
          <xdr:col>1</xdr:col>
          <xdr:colOff>387350</xdr:colOff>
          <xdr:row>7</xdr:row>
          <xdr:rowOff>190500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488950</xdr:colOff>
          <xdr:row>6</xdr:row>
          <xdr:rowOff>247650</xdr:rowOff>
        </xdr:from>
        <xdr:to>
          <xdr:col>5</xdr:col>
          <xdr:colOff>0</xdr:colOff>
          <xdr:row>7</xdr:row>
          <xdr:rowOff>196850</xdr:rowOff>
        </xdr:to>
        <xdr:sp macro="" textlink="">
          <xdr:nvSpPr>
            <xdr:cNvPr id="9218" name="Drop Down 2" hidden="1">
              <a:extLst>
                <a:ext uri="{63B3BB69-23CF-44E3-9099-C40C66FF867C}">
                  <a14:compatExt spid="_x0000_s9218"/>
                </a:ext>
                <a:ext uri="{FF2B5EF4-FFF2-40B4-BE49-F238E27FC236}">
                  <a16:creationId xmlns:a16="http://schemas.microsoft.com/office/drawing/2014/main" id="{00000000-0008-0000-0A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87690</xdr:rowOff>
    </xdr:from>
    <xdr:to>
      <xdr:col>0</xdr:col>
      <xdr:colOff>826558</xdr:colOff>
      <xdr:row>0</xdr:row>
      <xdr:rowOff>982409</xdr:rowOff>
    </xdr:to>
    <xdr:pic>
      <xdr:nvPicPr>
        <xdr:cNvPr id="8" name="Imagen 7">
          <a:hlinkClick xmlns:r="http://schemas.openxmlformats.org/officeDocument/2006/relationships" r:id="rId1"/>
          <a:extLst>
            <a:ext uri="{FF2B5EF4-FFF2-40B4-BE49-F238E27FC236}">
              <a16:creationId xmlns:a16="http://schemas.microsoft.com/office/drawing/2014/main" id="{43CFF404-41EE-4322-91AB-9030E5F36585}"/>
            </a:ext>
          </a:extLst>
        </xdr:cNvPr>
        <xdr:cNvPicPr>
          <a:picLocks noChangeAspect="1"/>
        </xdr:cNvPicPr>
      </xdr:nvPicPr>
      <xdr:blipFill>
        <a:blip xmlns:r="http://schemas.openxmlformats.org/officeDocument/2006/relationships" r:embed="rId2"/>
        <a:stretch>
          <a:fillRect/>
        </a:stretch>
      </xdr:blipFill>
      <xdr:spPr>
        <a:xfrm>
          <a:off x="0" y="87690"/>
          <a:ext cx="832908" cy="891544"/>
        </a:xfrm>
        <a:prstGeom prst="rect">
          <a:avLst/>
        </a:prstGeom>
      </xdr:spPr>
    </xdr:pic>
    <xdr:clientData/>
  </xdr:twoCellAnchor>
  <xdr:twoCellAnchor>
    <xdr:from>
      <xdr:col>0</xdr:col>
      <xdr:colOff>1303466</xdr:colOff>
      <xdr:row>0</xdr:row>
      <xdr:rowOff>0</xdr:rowOff>
    </xdr:from>
    <xdr:to>
      <xdr:col>1</xdr:col>
      <xdr:colOff>88008</xdr:colOff>
      <xdr:row>1</xdr:row>
      <xdr:rowOff>19618</xdr:rowOff>
    </xdr:to>
    <xdr:sp macro="" textlink="">
      <xdr:nvSpPr>
        <xdr:cNvPr id="9" name="Freeform 2">
          <a:extLst>
            <a:ext uri="{FF2B5EF4-FFF2-40B4-BE49-F238E27FC236}">
              <a16:creationId xmlns:a16="http://schemas.microsoft.com/office/drawing/2014/main" id="{7A82DBA8-AD2C-46AD-BC05-EB352946F712}"/>
            </a:ext>
          </a:extLst>
        </xdr:cNvPr>
        <xdr:cNvSpPr/>
      </xdr:nvSpPr>
      <xdr:spPr>
        <a:xfrm>
          <a:off x="1303466" y="0"/>
          <a:ext cx="2296886" cy="1055462"/>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8</xdr:col>
      <xdr:colOff>420460</xdr:colOff>
      <xdr:row>0</xdr:row>
      <xdr:rowOff>171315</xdr:rowOff>
    </xdr:from>
    <xdr:to>
      <xdr:col>10</xdr:col>
      <xdr:colOff>894494</xdr:colOff>
      <xdr:row>0</xdr:row>
      <xdr:rowOff>952160</xdr:rowOff>
    </xdr:to>
    <xdr:sp macro="" textlink="">
      <xdr:nvSpPr>
        <xdr:cNvPr id="10" name="Freeform 11">
          <a:extLst>
            <a:ext uri="{FF2B5EF4-FFF2-40B4-BE49-F238E27FC236}">
              <a16:creationId xmlns:a16="http://schemas.microsoft.com/office/drawing/2014/main" id="{AEA2855B-C83C-4B18-884E-352EEF5BCE8E}"/>
            </a:ext>
          </a:extLst>
        </xdr:cNvPr>
        <xdr:cNvSpPr/>
      </xdr:nvSpPr>
      <xdr:spPr>
        <a:xfrm>
          <a:off x="11171804" y="171315"/>
          <a:ext cx="2712409"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persons/person.xml><?xml version="1.0" encoding="utf-8"?>
<personList xmlns="http://schemas.microsoft.com/office/spreadsheetml/2018/threadedcomments" xmlns:x="http://schemas.openxmlformats.org/spreadsheetml/2006/main">
  <person displayName="Cubillo, Gema (KWMAT)" id="{5845E761-CE42-43A7-8ADE-1B0DF49DD719}"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8" dT="2020-11-12T13:39:13.04" personId="{5845E761-CE42-43A7-8ADE-1B0DF49DD719}" id="{C2FC50E9-05CD-49E6-998E-3D8843F1B69E}">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1.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1CCA7-FE3F-4A43-8A49-94B14F718BFE}">
  <sheetPr>
    <pageSetUpPr fitToPage="1"/>
  </sheetPr>
  <dimension ref="B1:P33"/>
  <sheetViews>
    <sheetView showGridLines="0" showRowColHeaders="0" tabSelected="1" zoomScale="85" zoomScaleNormal="85" workbookViewId="0">
      <selection activeCell="J16" sqref="J16"/>
    </sheetView>
  </sheetViews>
  <sheetFormatPr baseColWidth="10" defaultColWidth="11.453125" defaultRowHeight="14.5" x14ac:dyDescent="0.35"/>
  <cols>
    <col min="13" max="13" width="14.453125" customWidth="1"/>
  </cols>
  <sheetData>
    <row r="1" spans="2:16" ht="73" customHeight="1" x14ac:dyDescent="0.35">
      <c r="B1" s="90"/>
      <c r="C1" s="90"/>
      <c r="D1" s="90"/>
      <c r="E1" s="101" t="s">
        <v>0</v>
      </c>
      <c r="F1" s="101"/>
      <c r="G1" s="101"/>
      <c r="H1" s="101"/>
      <c r="I1" s="101"/>
      <c r="J1" s="101"/>
      <c r="K1" s="101"/>
      <c r="L1" s="101"/>
      <c r="M1" s="101"/>
      <c r="N1" s="90"/>
      <c r="O1" s="90"/>
      <c r="P1" s="90"/>
    </row>
    <row r="4" spans="2:16" x14ac:dyDescent="0.35">
      <c r="B4" s="23"/>
    </row>
    <row r="5" spans="2:16" ht="47.5" customHeight="1" x14ac:dyDescent="0.35">
      <c r="J5" s="89" t="s">
        <v>1</v>
      </c>
    </row>
    <row r="6" spans="2:16" ht="47.5" customHeight="1" x14ac:dyDescent="0.35">
      <c r="J6" s="89" t="s">
        <v>2</v>
      </c>
    </row>
    <row r="7" spans="2:16" ht="47.5" customHeight="1" x14ac:dyDescent="0.35">
      <c r="J7" s="89" t="s">
        <v>3</v>
      </c>
    </row>
    <row r="8" spans="2:16" ht="47.5" customHeight="1" x14ac:dyDescent="0.35">
      <c r="J8" s="89" t="s">
        <v>4</v>
      </c>
    </row>
    <row r="9" spans="2:16" ht="47.5" customHeight="1" x14ac:dyDescent="0.35">
      <c r="J9" s="89" t="s">
        <v>5</v>
      </c>
    </row>
    <row r="10" spans="2:16" ht="47.5" customHeight="1" x14ac:dyDescent="0.35">
      <c r="J10" s="89" t="s">
        <v>6</v>
      </c>
    </row>
    <row r="11" spans="2:16" ht="26" x14ac:dyDescent="0.6">
      <c r="J11" s="100"/>
    </row>
    <row r="12" spans="2:16" ht="26" x14ac:dyDescent="0.6">
      <c r="J12" s="100"/>
    </row>
    <row r="13" spans="2:16" ht="26" x14ac:dyDescent="0.6">
      <c r="J13" s="100"/>
    </row>
    <row r="33" ht="57" customHeight="1" x14ac:dyDescent="0.35"/>
  </sheetData>
  <mergeCells count="1">
    <mergeCell ref="E1:M1"/>
  </mergeCells>
  <hyperlinks>
    <hyperlink ref="J5" location="KPI!A1" display="Principales variables" xr:uid="{9C095777-2656-4DC7-9B89-B34736653204}"/>
    <hyperlink ref="J6" location="PERFIL!A1" display="Perfil sociodemografico" xr:uid="{C6296200-1FFF-4618-97C3-B47838F3F6DF}"/>
    <hyperlink ref="J7" location="MOTIVOS!A1" display="Lugares y motivos de consumo" xr:uid="{205E42E0-6CFA-43D1-9C16-A7A7D6BA68E1}"/>
    <hyperlink ref="J8" location="'METODOLOGÍA '!A1" display="Metodología" xr:uid="{1E9FFA2F-ACC1-427B-8726-4EF204F2083F}"/>
    <hyperlink ref="J9" location="VARIABLES!A1" display="Glosario Variables" xr:uid="{A693EFBB-791C-493F-8A2A-FDC35EA7860C}"/>
    <hyperlink ref="J10" location="'Conclusiones '!A1" display="Conclusiones" xr:uid="{71A7D334-DC13-4D6A-AE75-17A1D96C8CCC}"/>
  </hyperlinks>
  <pageMargins left="0.23622047244094491" right="0.23622047244094491" top="0.74803149606299213" bottom="0.74803149606299213" header="0.31496062992125984" footer="0.31496062992125984"/>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FFFF00"/>
  </sheetPr>
  <dimension ref="A2:N830"/>
  <sheetViews>
    <sheetView showGridLines="0" topLeftCell="A724" zoomScale="60" zoomScaleNormal="60" workbookViewId="0">
      <selection activeCell="B556" sqref="B556"/>
    </sheetView>
  </sheetViews>
  <sheetFormatPr baseColWidth="10" defaultColWidth="11.453125" defaultRowHeight="14.5" x14ac:dyDescent="0.35"/>
  <cols>
    <col min="1" max="1" width="97.81640625" style="23" bestFit="1" customWidth="1"/>
    <col min="2" max="2" width="46.26953125" style="23" bestFit="1" customWidth="1"/>
    <col min="3" max="3" width="29.7265625" style="23" bestFit="1" customWidth="1"/>
    <col min="4" max="4" width="34.54296875" style="23" bestFit="1" customWidth="1"/>
    <col min="5" max="5" width="11.453125" style="24"/>
    <col min="6" max="8" width="12" style="24" bestFit="1" customWidth="1"/>
    <col min="9" max="12" width="11.453125" style="24"/>
    <col min="13" max="13" width="12" style="81" bestFit="1" customWidth="1"/>
    <col min="14" max="16384" width="11.453125" style="23"/>
  </cols>
  <sheetData>
    <row r="2" spans="1:14" x14ac:dyDescent="0.35">
      <c r="B2" s="23">
        <v>0</v>
      </c>
      <c r="C2" s="23">
        <v>0</v>
      </c>
      <c r="D2" s="23">
        <v>0</v>
      </c>
      <c r="E2" s="55" t="s">
        <v>162</v>
      </c>
      <c r="F2" s="55" t="s">
        <v>163</v>
      </c>
      <c r="G2" s="55" t="s">
        <v>164</v>
      </c>
      <c r="H2" s="55" t="s">
        <v>165</v>
      </c>
      <c r="I2" s="55" t="s">
        <v>166</v>
      </c>
      <c r="J2" s="55" t="s">
        <v>167</v>
      </c>
      <c r="K2" s="55" t="s">
        <v>168</v>
      </c>
      <c r="L2" s="55" t="s">
        <v>169</v>
      </c>
      <c r="M2" s="81" t="s">
        <v>170</v>
      </c>
    </row>
    <row r="3" spans="1:14" x14ac:dyDescent="0.35">
      <c r="A3" s="23" t="str">
        <f>B3&amp;C3&amp;D3</f>
        <v>DISTRIBUCION VOLUMEN POR CRITERIO (Consumiciones)TotalAlimentacionT.ESPAÑA</v>
      </c>
      <c r="B3" s="23" t="s">
        <v>155</v>
      </c>
      <c r="C3" s="23" t="s">
        <v>37</v>
      </c>
      <c r="D3" s="24" t="s">
        <v>63</v>
      </c>
      <c r="E3" s="24">
        <v>100</v>
      </c>
      <c r="F3" s="24">
        <v>100</v>
      </c>
      <c r="G3" s="24">
        <v>100</v>
      </c>
      <c r="H3" s="24">
        <v>100</v>
      </c>
      <c r="I3" s="24">
        <v>100</v>
      </c>
      <c r="J3" s="24">
        <v>100</v>
      </c>
      <c r="K3" s="24">
        <v>100</v>
      </c>
      <c r="L3" s="24">
        <v>100</v>
      </c>
      <c r="M3" s="81">
        <v>100</v>
      </c>
      <c r="N3" s="24"/>
    </row>
    <row r="4" spans="1:14" x14ac:dyDescent="0.35">
      <c r="A4" s="23" t="str">
        <f>B3&amp;C3&amp;D4</f>
        <v>DISTRIBUCION VOLUMEN POR CRITERIO (Consumiciones)TotalAlimentacionHiper+Super+Discount+G.A</v>
      </c>
      <c r="B4" s="23">
        <v>0</v>
      </c>
      <c r="C4" s="23">
        <v>0</v>
      </c>
      <c r="D4" s="23" t="s">
        <v>97</v>
      </c>
      <c r="E4" s="55">
        <v>6.4925820621759041</v>
      </c>
      <c r="F4" s="55">
        <v>6.2589649731602499</v>
      </c>
      <c r="G4" s="55">
        <v>6.900218516195455</v>
      </c>
      <c r="H4" s="55">
        <v>6.8458984442623523</v>
      </c>
      <c r="I4" s="55">
        <v>7.4040639322536475</v>
      </c>
      <c r="J4" s="55">
        <v>7.2106750443309071</v>
      </c>
      <c r="K4" s="55">
        <v>7.1482575075301815</v>
      </c>
      <c r="L4" s="55">
        <v>7.4021292575067381</v>
      </c>
      <c r="M4" s="81">
        <v>8.428825928047198</v>
      </c>
      <c r="N4" s="24"/>
    </row>
    <row r="5" spans="1:14" x14ac:dyDescent="0.35">
      <c r="A5" s="23" t="str">
        <f>B3&amp;C3&amp;D5</f>
        <v>DISTRIBUCION VOLUMEN POR CRITERIO (Consumiciones)TotalAlimentacionRestaurantes</v>
      </c>
      <c r="B5" s="23">
        <v>0</v>
      </c>
      <c r="C5" s="23">
        <v>0</v>
      </c>
      <c r="D5" s="24" t="s">
        <v>98</v>
      </c>
      <c r="E5" s="24">
        <v>16.486380327419884</v>
      </c>
      <c r="F5" s="24">
        <v>16.806307617192886</v>
      </c>
      <c r="G5" s="24">
        <v>16.466342030979774</v>
      </c>
      <c r="H5" s="24">
        <v>17.099600245825012</v>
      </c>
      <c r="I5" s="24">
        <v>17.137775894633698</v>
      </c>
      <c r="J5" s="24">
        <v>16.646619040058525</v>
      </c>
      <c r="K5" s="24">
        <v>16.722708402543365</v>
      </c>
      <c r="L5" s="24">
        <v>16.84595057021096</v>
      </c>
      <c r="M5" s="81">
        <v>17.08397669280297</v>
      </c>
      <c r="N5" s="24"/>
    </row>
    <row r="6" spans="1:14" x14ac:dyDescent="0.35">
      <c r="A6" s="23" t="str">
        <f>B3&amp;C3&amp;D6</f>
        <v>DISTRIBUCION VOLUMEN POR CRITERIO (Consumiciones)TotalAlimentacionRestaurantes Fast Food</v>
      </c>
      <c r="B6" s="23">
        <v>0</v>
      </c>
      <c r="C6" s="23">
        <v>0</v>
      </c>
      <c r="D6" s="23" t="s">
        <v>100</v>
      </c>
      <c r="E6" s="55">
        <v>9.5615542895031762</v>
      </c>
      <c r="F6" s="55">
        <v>9.5757947103899905</v>
      </c>
      <c r="G6" s="55">
        <v>9.9268210465546751</v>
      </c>
      <c r="H6" s="55">
        <v>10.285457805809779</v>
      </c>
      <c r="I6" s="55">
        <v>10.120090683632526</v>
      </c>
      <c r="J6" s="55">
        <v>10.44165799176151</v>
      </c>
      <c r="K6" s="55">
        <v>10.349541323004164</v>
      </c>
      <c r="L6" s="55">
        <v>10.81015119755747</v>
      </c>
      <c r="M6" s="81">
        <v>10.381683821058425</v>
      </c>
      <c r="N6" s="24"/>
    </row>
    <row r="7" spans="1:14" x14ac:dyDescent="0.35">
      <c r="A7" s="23" t="str">
        <f>B3&amp;C3&amp;D7</f>
        <v>DISTRIBUCION VOLUMEN POR CRITERIO (Consumiciones)TotalAlimentacionBares/Cafeterias/Cervecerias</v>
      </c>
      <c r="B7" s="23">
        <v>0</v>
      </c>
      <c r="C7" s="23">
        <v>0</v>
      </c>
      <c r="D7" s="24" t="s">
        <v>101</v>
      </c>
      <c r="E7" s="24">
        <v>49.202603215100375</v>
      </c>
      <c r="F7" s="24">
        <v>48.679597376159236</v>
      </c>
      <c r="G7" s="24">
        <v>46.68642258689367</v>
      </c>
      <c r="H7" s="24">
        <v>47.495441273211995</v>
      </c>
      <c r="I7" s="24">
        <v>46.987689067543648</v>
      </c>
      <c r="J7" s="24">
        <v>47.425075750668263</v>
      </c>
      <c r="K7" s="24">
        <v>45.973092429499985</v>
      </c>
      <c r="L7" s="24">
        <v>46.979700438953621</v>
      </c>
      <c r="M7" s="81">
        <v>46.664225343097137</v>
      </c>
      <c r="N7" s="24"/>
    </row>
    <row r="8" spans="1:14" x14ac:dyDescent="0.35">
      <c r="A8" s="23" t="str">
        <f>B3&amp;C3&amp;D8</f>
        <v>DISTRIBUCION VOLUMEN POR CRITERIO (Consumiciones)TotalAlimentacionPanaderias/Pastelerias</v>
      </c>
      <c r="B8" s="23">
        <v>0</v>
      </c>
      <c r="C8" s="23">
        <v>0</v>
      </c>
      <c r="D8" s="23" t="s">
        <v>102</v>
      </c>
      <c r="E8" s="55">
        <v>3.2025657380280577</v>
      </c>
      <c r="F8" s="55">
        <v>2.8055635244205868</v>
      </c>
      <c r="G8" s="55">
        <v>2.3889378214909023</v>
      </c>
      <c r="H8" s="55">
        <v>3.1488027571641255</v>
      </c>
      <c r="I8" s="55">
        <v>3.2836428446501267</v>
      </c>
      <c r="J8" s="55">
        <v>3.1720211689981825</v>
      </c>
      <c r="K8" s="55">
        <v>2.5779221734622206</v>
      </c>
      <c r="L8" s="55">
        <v>3.3931031124976245</v>
      </c>
      <c r="M8" s="81">
        <v>3.3980488763398902</v>
      </c>
      <c r="N8" s="24"/>
    </row>
    <row r="9" spans="1:14" x14ac:dyDescent="0.35">
      <c r="A9" s="23" t="str">
        <f>B3&amp;C3&amp;D9</f>
        <v>DISTRIBUCION VOLUMEN POR CRITERIO (Consumiciones)TotalAlimentacionTda.Alimentacion/Delicatesen</v>
      </c>
      <c r="B9" s="23">
        <v>0</v>
      </c>
      <c r="C9" s="23">
        <v>0</v>
      </c>
      <c r="D9" s="24" t="s">
        <v>103</v>
      </c>
      <c r="E9" s="24">
        <v>1.1140185871864448</v>
      </c>
      <c r="F9" s="24">
        <v>1.1516273495125815</v>
      </c>
      <c r="G9" s="24">
        <v>1.2996429897127852</v>
      </c>
      <c r="H9" s="24">
        <v>1.187291539233903</v>
      </c>
      <c r="I9" s="24">
        <v>1.3927248192291453</v>
      </c>
      <c r="J9" s="24">
        <v>1.2056862551129719</v>
      </c>
      <c r="K9" s="24">
        <v>1.2207666497077885</v>
      </c>
      <c r="L9" s="24">
        <v>1.1961288076891914</v>
      </c>
      <c r="M9" s="81">
        <v>1.0516060820217732</v>
      </c>
      <c r="N9" s="24"/>
    </row>
    <row r="10" spans="1:14" x14ac:dyDescent="0.35">
      <c r="A10" s="23" t="str">
        <f>B3&amp;C3&amp;D10</f>
        <v>DISTRIBUCION VOLUMEN POR CRITERIO (Consumiciones)TotalAlimentacionCanal Conveniencia/24h</v>
      </c>
      <c r="B10" s="23">
        <v>0</v>
      </c>
      <c r="C10" s="23">
        <v>0</v>
      </c>
      <c r="D10" s="23" t="s">
        <v>105</v>
      </c>
      <c r="E10" s="55">
        <v>3.7937211489605516</v>
      </c>
      <c r="F10" s="55">
        <v>3.7732951379502486</v>
      </c>
      <c r="G10" s="55">
        <v>3.2420715592348923</v>
      </c>
      <c r="H10" s="55">
        <v>3.8017256800581669</v>
      </c>
      <c r="I10" s="55">
        <v>3.7839194619281686</v>
      </c>
      <c r="J10" s="55">
        <v>3.556143153009133</v>
      </c>
      <c r="K10" s="55">
        <v>3.349486858418147</v>
      </c>
      <c r="L10" s="55">
        <v>3.863961802569337</v>
      </c>
      <c r="M10" s="81">
        <v>3.8512623615265271</v>
      </c>
      <c r="N10" s="24"/>
    </row>
    <row r="11" spans="1:14" x14ac:dyDescent="0.35">
      <c r="A11" s="23" t="str">
        <f>B3&amp;C3&amp;D11</f>
        <v>DISTRIBUCION VOLUMEN POR CRITERIO (Consumiciones)TotalAlimentacionHoteles</v>
      </c>
      <c r="B11" s="23">
        <v>0</v>
      </c>
      <c r="C11" s="23">
        <v>0</v>
      </c>
      <c r="D11" s="24" t="s">
        <v>106</v>
      </c>
      <c r="E11" s="24">
        <v>0.45250754045902208</v>
      </c>
      <c r="F11" s="24">
        <v>0.71007380241750839</v>
      </c>
      <c r="G11" s="24">
        <v>0.77930037253032469</v>
      </c>
      <c r="H11" s="24">
        <v>0.75031737971308887</v>
      </c>
      <c r="I11" s="24">
        <v>0.49214019080737853</v>
      </c>
      <c r="J11" s="24">
        <v>0.42810612944096765</v>
      </c>
      <c r="K11" s="24">
        <v>0.63071255424195238</v>
      </c>
      <c r="L11" s="24">
        <v>0.3188390347162498</v>
      </c>
      <c r="M11" s="81">
        <v>0.34210293230500022</v>
      </c>
      <c r="N11" s="24"/>
    </row>
    <row r="12" spans="1:14" x14ac:dyDescent="0.35">
      <c r="A12" s="23" t="str">
        <f>B3&amp;C3&amp;D12</f>
        <v>DISTRIBUCION VOLUMEN POR CRITERIO (Consumiciones)TotalAlimentacionEstaciones de servicio</v>
      </c>
      <c r="B12" s="23">
        <v>0</v>
      </c>
      <c r="C12" s="23">
        <v>0</v>
      </c>
      <c r="D12" s="23" t="s">
        <v>107</v>
      </c>
      <c r="E12" s="55">
        <v>1.2641214689570923</v>
      </c>
      <c r="F12" s="55">
        <v>1.3776622522219339</v>
      </c>
      <c r="G12" s="55">
        <v>1.7365829523757272</v>
      </c>
      <c r="H12" s="55">
        <v>1.4301122658603298</v>
      </c>
      <c r="I12" s="55">
        <v>1.3385641806969437</v>
      </c>
      <c r="J12" s="55">
        <v>1.5502534879455487</v>
      </c>
      <c r="K12" s="55">
        <v>1.4991338582067419</v>
      </c>
      <c r="L12" s="55">
        <v>1.2201468120180494</v>
      </c>
      <c r="M12" s="81">
        <v>1.3548002338609346</v>
      </c>
      <c r="N12" s="24"/>
    </row>
    <row r="13" spans="1:14" x14ac:dyDescent="0.35">
      <c r="A13" s="23" t="str">
        <f>B3&amp;C3&amp;D13</f>
        <v>DISTRIBUCION VOLUMEN POR CRITERIO (Consumiciones)TotalAlimentacionMaquinas dispensadoras</v>
      </c>
      <c r="B13" s="23">
        <v>0</v>
      </c>
      <c r="C13" s="23">
        <v>0</v>
      </c>
      <c r="D13" s="24" t="s">
        <v>108</v>
      </c>
      <c r="E13" s="24">
        <v>3.2053902119977078</v>
      </c>
      <c r="F13" s="24">
        <v>2.8159746167129169</v>
      </c>
      <c r="G13" s="24">
        <v>2.5368637958551612</v>
      </c>
      <c r="H13" s="24">
        <v>2.8012359054554685</v>
      </c>
      <c r="I13" s="24">
        <v>3.0005909218307378</v>
      </c>
      <c r="J13" s="24">
        <v>2.7205228952368343</v>
      </c>
      <c r="K13" s="24">
        <v>2.5029838074978894</v>
      </c>
      <c r="L13" s="24">
        <v>2.8554221726623563</v>
      </c>
      <c r="M13" s="81">
        <v>2.7907100939425775</v>
      </c>
      <c r="N13" s="24"/>
    </row>
    <row r="14" spans="1:14" x14ac:dyDescent="0.35">
      <c r="A14" s="23" t="str">
        <f>B3&amp;C3&amp;D14</f>
        <v>DISTRIBUCION VOLUMEN POR CRITERIO (Consumiciones)TotalAlimentacionServicio en la empresa</v>
      </c>
      <c r="B14" s="23">
        <v>0</v>
      </c>
      <c r="C14" s="23">
        <v>0</v>
      </c>
      <c r="D14" s="23" t="s">
        <v>109</v>
      </c>
      <c r="E14" s="55">
        <v>1.6932274606040294</v>
      </c>
      <c r="F14" s="55">
        <v>1.5201832578436618</v>
      </c>
      <c r="G14" s="55">
        <v>1.1753895208114311</v>
      </c>
      <c r="H14" s="55">
        <v>1.3368592536383257</v>
      </c>
      <c r="I14" s="55">
        <v>1.318078768599402</v>
      </c>
      <c r="J14" s="55">
        <v>1.2135684787097234</v>
      </c>
      <c r="K14" s="55">
        <v>1.0904501898129542</v>
      </c>
      <c r="L14" s="55">
        <v>1.4093539522721057</v>
      </c>
      <c r="M14" s="81">
        <v>1.4991297202488811</v>
      </c>
      <c r="N14" s="24"/>
    </row>
    <row r="15" spans="1:14" x14ac:dyDescent="0.35">
      <c r="A15" s="23" t="str">
        <f>B3&amp;C3&amp;D15</f>
        <v>DISTRIBUCION VOLUMEN POR CRITERIO (Consumiciones)TotalAlimentacionResto de canales</v>
      </c>
      <c r="B15" s="23">
        <v>0</v>
      </c>
      <c r="C15" s="23">
        <v>0</v>
      </c>
      <c r="D15" s="24" t="s">
        <v>110</v>
      </c>
      <c r="E15" s="24">
        <v>3.5313409224404784</v>
      </c>
      <c r="F15" s="24">
        <v>4.5249736567711762</v>
      </c>
      <c r="G15" s="24">
        <v>6.8613937092444566</v>
      </c>
      <c r="H15" s="24">
        <v>3.8172412201230279</v>
      </c>
      <c r="I15" s="24">
        <v>3.7407400902591932</v>
      </c>
      <c r="J15" s="24">
        <v>4.4296970078882083</v>
      </c>
      <c r="K15" s="24">
        <v>6.9349292747666089</v>
      </c>
      <c r="L15" s="24">
        <v>3.70512316026258</v>
      </c>
      <c r="M15" s="81">
        <v>3.1536221463774448</v>
      </c>
      <c r="N15" s="24"/>
    </row>
    <row r="16" spans="1:14" x14ac:dyDescent="0.35">
      <c r="A16" s="23" t="str">
        <f>B3&amp;C3&amp;D16</f>
        <v>DISTRIBUCION VOLUMEN POR CRITERIO (Consumiciones)TotalAlimentacionEN LA CALLE</v>
      </c>
      <c r="B16" s="23">
        <v>0</v>
      </c>
      <c r="C16" s="23">
        <v>0</v>
      </c>
      <c r="D16" s="23" t="s">
        <v>175</v>
      </c>
      <c r="E16" s="55">
        <v>4.1660342410712676</v>
      </c>
      <c r="F16" s="55">
        <v>4.5935350130474841</v>
      </c>
      <c r="G16" s="55">
        <v>5.8627163723049378</v>
      </c>
      <c r="H16" s="55">
        <v>4.0737345205258118</v>
      </c>
      <c r="I16" s="55">
        <v>4.3324266433664178</v>
      </c>
      <c r="J16" s="55">
        <v>5.4719072129562774</v>
      </c>
      <c r="K16" s="55">
        <v>5.9491796368528558</v>
      </c>
      <c r="L16" s="55">
        <v>4.3620675184132711</v>
      </c>
      <c r="M16" s="81">
        <v>3.9345874144559847</v>
      </c>
      <c r="N16" s="24"/>
    </row>
    <row r="17" spans="1:14" x14ac:dyDescent="0.35">
      <c r="A17" s="23" t="str">
        <f>B3&amp;C3&amp;D17</f>
        <v>DISTRIBUCION VOLUMEN POR CRITERIO (Consumiciones)TotalAlimentacionEN CASA DE OTROS</v>
      </c>
      <c r="B17" s="23">
        <v>0</v>
      </c>
      <c r="C17" s="23">
        <v>0</v>
      </c>
      <c r="D17" s="24" t="s">
        <v>176</v>
      </c>
      <c r="E17" s="24">
        <v>4.6111105105170029</v>
      </c>
      <c r="F17" s="24">
        <v>4.3476430395948382</v>
      </c>
      <c r="G17" s="24">
        <v>4.4007313199791813</v>
      </c>
      <c r="H17" s="24">
        <v>5.1071408992809904</v>
      </c>
      <c r="I17" s="24">
        <v>5.0646172107172367</v>
      </c>
      <c r="J17" s="24">
        <v>4.3784431921914235</v>
      </c>
      <c r="K17" s="24">
        <v>4.2767090070744596</v>
      </c>
      <c r="L17" s="24">
        <v>4.7745480296501706</v>
      </c>
      <c r="M17" s="81">
        <v>5.1314686235959135</v>
      </c>
      <c r="N17" s="24"/>
    </row>
    <row r="18" spans="1:14" x14ac:dyDescent="0.35">
      <c r="A18" s="23" t="str">
        <f>B3&amp;C3&amp;D18</f>
        <v>DISTRIBUCION VOLUMEN POR CRITERIO (Consumiciones)TotalAlimentacionEN EL ESTABLECIMIENTO</v>
      </c>
      <c r="B18" s="23">
        <v>0</v>
      </c>
      <c r="C18" s="23">
        <v>0</v>
      </c>
      <c r="D18" s="23" t="s">
        <v>177</v>
      </c>
      <c r="E18" s="55">
        <v>72.582026140257938</v>
      </c>
      <c r="F18" s="55">
        <v>73.902204555861445</v>
      </c>
      <c r="G18" s="55">
        <v>74.317748546726435</v>
      </c>
      <c r="H18" s="55">
        <v>72.600681500802096</v>
      </c>
      <c r="I18" s="55">
        <v>71.623714150437351</v>
      </c>
      <c r="J18" s="55">
        <v>72.822522529817093</v>
      </c>
      <c r="K18" s="55">
        <v>73.757078137579612</v>
      </c>
      <c r="L18" s="55">
        <v>72.418917480280513</v>
      </c>
      <c r="M18" s="81">
        <v>71.259704354227111</v>
      </c>
      <c r="N18" s="24"/>
    </row>
    <row r="19" spans="1:14" x14ac:dyDescent="0.35">
      <c r="A19" s="23" t="str">
        <f>B3&amp;C3&amp;D19</f>
        <v>DISTRIBUCION VOLUMEN POR CRITERIO (Consumiciones)TotalAlimentacionEN EL TRABAJO</v>
      </c>
      <c r="B19" s="23">
        <v>0</v>
      </c>
      <c r="C19" s="23">
        <v>0</v>
      </c>
      <c r="D19" s="24" t="s">
        <v>178</v>
      </c>
      <c r="E19" s="24">
        <v>6.9854524095235</v>
      </c>
      <c r="F19" s="24">
        <v>6.4397195204704829</v>
      </c>
      <c r="G19" s="24">
        <v>5.3075661170892907</v>
      </c>
      <c r="H19" s="24">
        <v>6.0316824298590834</v>
      </c>
      <c r="I19" s="24">
        <v>6.1262274891713115</v>
      </c>
      <c r="J19" s="24">
        <v>5.5932596603004541</v>
      </c>
      <c r="K19" s="24">
        <v>4.9910236683473252</v>
      </c>
      <c r="L19" s="24">
        <v>5.8198978499956571</v>
      </c>
      <c r="M19" s="81">
        <v>5.9855336692386159</v>
      </c>
      <c r="N19" s="24"/>
    </row>
    <row r="20" spans="1:14" x14ac:dyDescent="0.35">
      <c r="A20" s="23" t="str">
        <f>B3&amp;C3&amp;D20</f>
        <v>DISTRIBUCION VOLUMEN POR CRITERIO (Consumiciones)TotalAlimentacionEN COLEGIO/INSTITUTO/UNIV.</v>
      </c>
      <c r="B20" s="23">
        <v>0</v>
      </c>
      <c r="C20" s="23">
        <v>0</v>
      </c>
      <c r="D20" s="23" t="s">
        <v>179</v>
      </c>
      <c r="E20" s="55">
        <v>0.34547435523219572</v>
      </c>
      <c r="F20" s="55">
        <v>0.25635626941261497</v>
      </c>
      <c r="G20" s="55">
        <v>0.14435792270724809</v>
      </c>
      <c r="H20" s="55">
        <v>0.36379252888155383</v>
      </c>
      <c r="I20" s="55">
        <v>0.21377575998401768</v>
      </c>
      <c r="J20" s="55">
        <v>0.30103708095103476</v>
      </c>
      <c r="K20" s="55">
        <v>0.13334853695473786</v>
      </c>
      <c r="L20" s="55">
        <v>0.31290543984925662</v>
      </c>
      <c r="M20" s="81">
        <v>0.37041264694925735</v>
      </c>
      <c r="N20" s="24"/>
    </row>
    <row r="21" spans="1:14" x14ac:dyDescent="0.35">
      <c r="A21" s="23" t="str">
        <f>B3&amp;C3&amp;D21</f>
        <v>DISTRIBUCION VOLUMEN POR CRITERIO (Consumiciones)TotalAlimentacionEN MI CASA</v>
      </c>
      <c r="B21" s="23">
        <v>0</v>
      </c>
      <c r="C21" s="23">
        <v>0</v>
      </c>
      <c r="D21" s="24" t="s">
        <v>180</v>
      </c>
      <c r="E21" s="24">
        <v>8.4997171201752781</v>
      </c>
      <c r="F21" s="24">
        <v>7.886990306795175</v>
      </c>
      <c r="G21" s="24">
        <v>7.0160429736984806</v>
      </c>
      <c r="H21" s="24">
        <v>8.6198346451694796</v>
      </c>
      <c r="I21" s="24">
        <v>9.0423846458384105</v>
      </c>
      <c r="J21" s="24">
        <v>8.4360668584357565</v>
      </c>
      <c r="K21" s="24">
        <v>7.5504281406900287</v>
      </c>
      <c r="L21" s="24">
        <v>9.117296647405901</v>
      </c>
      <c r="M21" s="81">
        <v>10.129207794223218</v>
      </c>
      <c r="N21" s="24"/>
    </row>
    <row r="22" spans="1:14" x14ac:dyDescent="0.35">
      <c r="A22" s="23" t="str">
        <f>B3&amp;C3&amp;D22</f>
        <v>DISTRIBUCION VOLUMEN POR CRITERIO (Consumiciones)TotalAlimentacionEN M.TRANSP.(AVION,TREN,AUTOC,E</v>
      </c>
      <c r="B22" s="23">
        <v>0</v>
      </c>
      <c r="C22" s="23">
        <v>0</v>
      </c>
      <c r="D22" s="23" t="s">
        <v>181</v>
      </c>
      <c r="E22" s="55">
        <v>0.1302807537215814</v>
      </c>
      <c r="F22" s="55">
        <v>9.4655014040527188E-2</v>
      </c>
      <c r="G22" s="55">
        <v>0.15009450417681772</v>
      </c>
      <c r="H22" s="55">
        <v>0.12628841737163432</v>
      </c>
      <c r="I22" s="55">
        <v>0.13394800180606201</v>
      </c>
      <c r="J22" s="55">
        <v>0.12170406703727317</v>
      </c>
      <c r="K22" s="55">
        <v>0.15815692357173075</v>
      </c>
      <c r="L22" s="55">
        <v>0.1603639525373452</v>
      </c>
      <c r="M22" s="81">
        <v>0.12693650735169612</v>
      </c>
      <c r="N22" s="24"/>
    </row>
    <row r="23" spans="1:14" x14ac:dyDescent="0.35">
      <c r="A23" s="23" t="str">
        <f>B3&amp;C3&amp;D23</f>
        <v>DISTRIBUCION VOLUMEN POR CRITERIO (Consumiciones)TotalAlimentacionEN OTRO LUGAR</v>
      </c>
      <c r="B23" s="23">
        <v>0</v>
      </c>
      <c r="C23" s="23">
        <v>0</v>
      </c>
      <c r="D23" s="24" t="s">
        <v>182</v>
      </c>
      <c r="E23" s="24">
        <v>2.6799126495929775</v>
      </c>
      <c r="F23" s="24">
        <v>2.4789202448403134</v>
      </c>
      <c r="G23" s="24">
        <v>2.8007316165404061</v>
      </c>
      <c r="H23" s="24">
        <v>3.0768354645861944</v>
      </c>
      <c r="I23" s="24">
        <v>3.4629040130727278</v>
      </c>
      <c r="J23" s="24">
        <v>2.8750824218668867</v>
      </c>
      <c r="K23" s="24">
        <v>3.1840745550488538</v>
      </c>
      <c r="L23" s="24">
        <v>3.0340291698322845</v>
      </c>
      <c r="M23" s="81">
        <v>3.0621707609077111</v>
      </c>
      <c r="N23" s="24"/>
    </row>
    <row r="24" spans="1:14" x14ac:dyDescent="0.35">
      <c r="A24" s="23" t="str">
        <f>B3&amp;C3&amp;D24</f>
        <v>DISTRIBUCION VOLUMEN POR CRITERIO (Consumiciones)TotalAlimentacionDESAYUNO</v>
      </c>
      <c r="B24" s="23">
        <v>0</v>
      </c>
      <c r="C24" s="23">
        <v>0</v>
      </c>
      <c r="D24" s="23" t="s">
        <v>183</v>
      </c>
      <c r="E24" s="55">
        <v>22.589986414561285</v>
      </c>
      <c r="F24" s="55">
        <v>20.505124516581059</v>
      </c>
      <c r="G24" s="55">
        <v>19.001512956512759</v>
      </c>
      <c r="H24" s="55">
        <v>20.573660224820244</v>
      </c>
      <c r="I24" s="55">
        <v>20.997680951973241</v>
      </c>
      <c r="J24" s="55">
        <v>19.599052161732384</v>
      </c>
      <c r="K24" s="55">
        <v>18.976979548935141</v>
      </c>
      <c r="L24" s="55">
        <v>21.751781375591474</v>
      </c>
      <c r="M24" s="81">
        <v>22.079572262247275</v>
      </c>
      <c r="N24" s="24"/>
    </row>
    <row r="25" spans="1:14" x14ac:dyDescent="0.35">
      <c r="A25" s="23" t="str">
        <f>B3&amp;C3&amp;D25</f>
        <v>DISTRIBUCION VOLUMEN POR CRITERIO (Consumiciones)TotalAlimentacionAPERITIVO/ANTES DE COMER</v>
      </c>
      <c r="B25" s="23">
        <v>0</v>
      </c>
      <c r="C25" s="23">
        <v>0</v>
      </c>
      <c r="D25" s="24" t="s">
        <v>184</v>
      </c>
      <c r="E25" s="24">
        <v>11.548311189428583</v>
      </c>
      <c r="F25" s="24">
        <v>11.470296975080133</v>
      </c>
      <c r="G25" s="24">
        <v>11.140584354121779</v>
      </c>
      <c r="H25" s="24">
        <v>11.111002112017728</v>
      </c>
      <c r="I25" s="24">
        <v>11.169523947518822</v>
      </c>
      <c r="J25" s="24">
        <v>11.73806374708729</v>
      </c>
      <c r="K25" s="24">
        <v>11.383715398532347</v>
      </c>
      <c r="L25" s="24">
        <v>11.102641606233789</v>
      </c>
      <c r="M25" s="81">
        <v>11.163234857932459</v>
      </c>
      <c r="N25" s="24"/>
    </row>
    <row r="26" spans="1:14" x14ac:dyDescent="0.35">
      <c r="A26" s="23" t="str">
        <f>B3&amp;C3&amp;D26</f>
        <v>DISTRIBUCION VOLUMEN POR CRITERIO (Consumiciones)TotalAlimentacionCOMIDA</v>
      </c>
      <c r="B26" s="23">
        <v>0</v>
      </c>
      <c r="C26" s="23">
        <v>0</v>
      </c>
      <c r="D26" s="23" t="s">
        <v>185</v>
      </c>
      <c r="E26" s="55">
        <v>28.769231323625334</v>
      </c>
      <c r="F26" s="55">
        <v>29.365479888117136</v>
      </c>
      <c r="G26" s="55">
        <v>28.134961059039902</v>
      </c>
      <c r="H26" s="55">
        <v>30.435250210624719</v>
      </c>
      <c r="I26" s="55">
        <v>30.49181527527444</v>
      </c>
      <c r="J26" s="55">
        <v>29.826239038727802</v>
      </c>
      <c r="K26" s="55">
        <v>28.032431983153668</v>
      </c>
      <c r="L26" s="55">
        <v>30.411401385132841</v>
      </c>
      <c r="M26" s="81">
        <v>30.607201085793545</v>
      </c>
      <c r="N26" s="24"/>
    </row>
    <row r="27" spans="1:14" x14ac:dyDescent="0.35">
      <c r="A27" s="23" t="str">
        <f>B3&amp;C3&amp;D27</f>
        <v>DISTRIBUCION VOLUMEN POR CRITERIO (Consumiciones)TotalAlimentacionTARDE/MERIENDA</v>
      </c>
      <c r="B27" s="23">
        <v>0</v>
      </c>
      <c r="C27" s="23">
        <v>0</v>
      </c>
      <c r="D27" s="24" t="s">
        <v>186</v>
      </c>
      <c r="E27" s="24">
        <v>12.669225197565432</v>
      </c>
      <c r="F27" s="24">
        <v>13.380581040598916</v>
      </c>
      <c r="G27" s="24">
        <v>11.908774307517184</v>
      </c>
      <c r="H27" s="24">
        <v>12.40808611377197</v>
      </c>
      <c r="I27" s="24">
        <v>12.345879170938501</v>
      </c>
      <c r="J27" s="24">
        <v>12.931849217533529</v>
      </c>
      <c r="K27" s="24">
        <v>11.250447525952634</v>
      </c>
      <c r="L27" s="24">
        <v>12.006415168516259</v>
      </c>
      <c r="M27" s="81">
        <v>12.389367291548741</v>
      </c>
      <c r="N27" s="24"/>
    </row>
    <row r="28" spans="1:14" x14ac:dyDescent="0.35">
      <c r="A28" s="23" t="str">
        <f>B3&amp;C3&amp;D28</f>
        <v>DISTRIBUCION VOLUMEN POR CRITERIO (Consumiciones)TotalAlimentacionANTES DE CENAR</v>
      </c>
      <c r="B28" s="23">
        <v>0</v>
      </c>
      <c r="C28" s="23">
        <v>0</v>
      </c>
      <c r="D28" s="23" t="s">
        <v>187</v>
      </c>
      <c r="E28" s="55">
        <v>4.7765141277751955</v>
      </c>
      <c r="F28" s="55">
        <v>4.9405070588819431</v>
      </c>
      <c r="G28" s="55">
        <v>5.3459139547378376</v>
      </c>
      <c r="H28" s="55">
        <v>4.9190970258635609</v>
      </c>
      <c r="I28" s="55">
        <v>4.7597966789827213</v>
      </c>
      <c r="J28" s="55">
        <v>4.7497913270193406</v>
      </c>
      <c r="K28" s="55">
        <v>5.4700900369300873</v>
      </c>
      <c r="L28" s="55">
        <v>4.6655962607735484</v>
      </c>
      <c r="M28" s="81">
        <v>4.395461668800964</v>
      </c>
      <c r="N28" s="24"/>
    </row>
    <row r="29" spans="1:14" x14ac:dyDescent="0.35">
      <c r="A29" s="23" t="str">
        <f>B3&amp;C3&amp;D29</f>
        <v>DISTRIBUCION VOLUMEN POR CRITERIO (Consumiciones)TotalAlimentacionCENA</v>
      </c>
      <c r="B29" s="23">
        <v>0</v>
      </c>
      <c r="C29" s="23">
        <v>0</v>
      </c>
      <c r="D29" s="24" t="s">
        <v>188</v>
      </c>
      <c r="E29" s="24">
        <v>14.394867803230957</v>
      </c>
      <c r="F29" s="24">
        <v>15.004092855054314</v>
      </c>
      <c r="G29" s="24">
        <v>17.890117640894999</v>
      </c>
      <c r="H29" s="24">
        <v>15.232058669082601</v>
      </c>
      <c r="I29" s="24">
        <v>14.621319727861287</v>
      </c>
      <c r="J29" s="24">
        <v>15.514743700997935</v>
      </c>
      <c r="K29" s="24">
        <v>18.133648350303826</v>
      </c>
      <c r="L29" s="24">
        <v>14.51521258965921</v>
      </c>
      <c r="M29" s="81">
        <v>13.922444062615485</v>
      </c>
      <c r="N29" s="24"/>
    </row>
    <row r="30" spans="1:14" x14ac:dyDescent="0.35">
      <c r="A30" s="23" t="str">
        <f>B3&amp;C3&amp;D30</f>
        <v>DISTRIBUCION VOLUMEN POR CRITERIO (Consumiciones)TotalAlimentacionDESPUES DE LA CENA</v>
      </c>
      <c r="B30" s="23">
        <v>0</v>
      </c>
      <c r="C30" s="23">
        <v>0</v>
      </c>
      <c r="D30" s="23" t="s">
        <v>189</v>
      </c>
      <c r="E30" s="55">
        <v>1.5086081952267183</v>
      </c>
      <c r="F30" s="55">
        <v>1.6714247687036925</v>
      </c>
      <c r="G30" s="55">
        <v>2.7781806067741504</v>
      </c>
      <c r="H30" s="55">
        <v>1.6967191593476982</v>
      </c>
      <c r="I30" s="55">
        <v>1.696659151165488</v>
      </c>
      <c r="J30" s="55">
        <v>1.6860093875558031</v>
      </c>
      <c r="K30" s="55">
        <v>2.7990409070341142</v>
      </c>
      <c r="L30" s="55">
        <v>1.4705509392938882</v>
      </c>
      <c r="M30" s="81">
        <v>1.4034089957563396</v>
      </c>
      <c r="N30" s="24"/>
    </row>
    <row r="31" spans="1:14" x14ac:dyDescent="0.35">
      <c r="A31" s="23" t="str">
        <f>B3&amp;C3&amp;D31</f>
        <v>DISTRIBUCION VOLUMEN POR CRITERIO (Consumiciones)TotalAlimentacionDURANTE EL DIA</v>
      </c>
      <c r="B31" s="23">
        <v>0</v>
      </c>
      <c r="C31" s="23">
        <v>0</v>
      </c>
      <c r="D31" s="24" t="s">
        <v>190</v>
      </c>
      <c r="E31" s="24">
        <v>3.7432568296558957</v>
      </c>
      <c r="F31" s="24">
        <v>3.6625087580891642</v>
      </c>
      <c r="G31" s="24">
        <v>3.7999600630884576</v>
      </c>
      <c r="H31" s="24">
        <v>3.6241264844714767</v>
      </c>
      <c r="I31" s="24">
        <v>3.9173397321203152</v>
      </c>
      <c r="J31" s="24">
        <v>3.9542676132845211</v>
      </c>
      <c r="K31" s="24">
        <v>3.953628180338181</v>
      </c>
      <c r="L31" s="24">
        <v>4.0764188419051193</v>
      </c>
      <c r="M31" s="81">
        <v>4.039311263917126</v>
      </c>
      <c r="N31" s="24"/>
    </row>
    <row r="32" spans="1:14" x14ac:dyDescent="0.35">
      <c r="A32" s="23" t="str">
        <f>B3&amp;C3&amp;D32</f>
        <v>DISTRIBUCION VOLUMEN POR CRITERIO (Consumiciones)TotalAlimentacionCON AMIGOS</v>
      </c>
      <c r="B32" s="23">
        <v>0</v>
      </c>
      <c r="C32" s="23">
        <v>0</v>
      </c>
      <c r="D32" s="23" t="s">
        <v>191</v>
      </c>
      <c r="E32" s="55">
        <v>25.027844744020783</v>
      </c>
      <c r="F32" s="55">
        <v>24.729533655888471</v>
      </c>
      <c r="G32" s="55">
        <v>24.366342574675354</v>
      </c>
      <c r="H32" s="55">
        <v>25.949362066776693</v>
      </c>
      <c r="I32" s="55">
        <v>25.996777189173287</v>
      </c>
      <c r="J32" s="55">
        <v>25.123677685703111</v>
      </c>
      <c r="K32" s="55">
        <v>25.089697494396727</v>
      </c>
      <c r="L32" s="55">
        <v>25.683477416652039</v>
      </c>
      <c r="M32" s="81">
        <v>25.423404031235545</v>
      </c>
      <c r="N32" s="24"/>
    </row>
    <row r="33" spans="1:14" x14ac:dyDescent="0.35">
      <c r="A33" s="23" t="str">
        <f>B3&amp;C3&amp;D33</f>
        <v>DISTRIBUCION VOLUMEN POR CRITERIO (Consumiciones)TotalAlimentacionCON CLIENTES</v>
      </c>
      <c r="B33" s="23">
        <v>0</v>
      </c>
      <c r="C33" s="23">
        <v>0</v>
      </c>
      <c r="D33" s="24" t="s">
        <v>192</v>
      </c>
      <c r="E33" s="24">
        <v>0.57546260761144929</v>
      </c>
      <c r="F33" s="24">
        <v>0.4600238054518071</v>
      </c>
      <c r="G33" s="24">
        <v>0.49474320516451492</v>
      </c>
      <c r="H33" s="24">
        <v>0.60728011356423195</v>
      </c>
      <c r="I33" s="24">
        <v>0.64112237826461449</v>
      </c>
      <c r="J33" s="24">
        <v>0.58191369405214233</v>
      </c>
      <c r="K33" s="24">
        <v>0.52353528337201349</v>
      </c>
      <c r="L33" s="24">
        <v>0.49820236484853897</v>
      </c>
      <c r="M33" s="81">
        <v>0.67233902243598698</v>
      </c>
      <c r="N33" s="24"/>
    </row>
    <row r="34" spans="1:14" x14ac:dyDescent="0.35">
      <c r="A34" s="23" t="str">
        <f>B3&amp;C3&amp;D34</f>
        <v>DISTRIBUCION VOLUMEN POR CRITERIO (Consumiciones)TotalAlimentacionCON COMPAÑEROS DE TRABAJO</v>
      </c>
      <c r="B34" s="23">
        <v>0</v>
      </c>
      <c r="C34" s="23">
        <v>0</v>
      </c>
      <c r="D34" s="23" t="s">
        <v>193</v>
      </c>
      <c r="E34" s="55">
        <v>8.6296004007163898</v>
      </c>
      <c r="F34" s="55">
        <v>7.7906616701882925</v>
      </c>
      <c r="G34" s="55">
        <v>5.9147628671736872</v>
      </c>
      <c r="H34" s="55">
        <v>7.4412631135526919</v>
      </c>
      <c r="I34" s="55">
        <v>7.1842739418474366</v>
      </c>
      <c r="J34" s="55">
        <v>6.7306761427023947</v>
      </c>
      <c r="K34" s="55">
        <v>5.6646705783080726</v>
      </c>
      <c r="L34" s="55">
        <v>7.5770312550527272</v>
      </c>
      <c r="M34" s="81">
        <v>6.9725615327046171</v>
      </c>
      <c r="N34" s="24"/>
    </row>
    <row r="35" spans="1:14" x14ac:dyDescent="0.35">
      <c r="A35" s="23" t="str">
        <f>B3&amp;C3&amp;D35</f>
        <v>DISTRIBUCION VOLUMEN POR CRITERIO (Consumiciones)TotalAlimentacionCON COMPAÑEROS DE CLASE</v>
      </c>
      <c r="B35" s="23">
        <v>0</v>
      </c>
      <c r="C35" s="23">
        <v>0</v>
      </c>
      <c r="D35" s="24" t="s">
        <v>194</v>
      </c>
      <c r="E35" s="24">
        <v>0.40454517608818646</v>
      </c>
      <c r="F35" s="24">
        <v>0.41368765205973712</v>
      </c>
      <c r="G35" s="24">
        <v>0.33012182240826493</v>
      </c>
      <c r="H35" s="24">
        <v>0.52043961418167972</v>
      </c>
      <c r="I35" s="24">
        <v>0.38655398537441027</v>
      </c>
      <c r="J35" s="24">
        <v>0.55361549041758884</v>
      </c>
      <c r="K35" s="24">
        <v>0.24821432305036786</v>
      </c>
      <c r="L35" s="24">
        <v>0.44968202114142475</v>
      </c>
      <c r="M35" s="81">
        <v>0.46052703561169112</v>
      </c>
      <c r="N35" s="24"/>
    </row>
    <row r="36" spans="1:14" x14ac:dyDescent="0.35">
      <c r="A36" s="23" t="str">
        <f>B3&amp;C3&amp;D36</f>
        <v>DISTRIBUCION VOLUMEN POR CRITERIO (Consumiciones)TotalAlimentacionCON FAMILIA</v>
      </c>
      <c r="B36" s="23">
        <v>0</v>
      </c>
      <c r="C36" s="23">
        <v>0</v>
      </c>
      <c r="D36" s="23" t="s">
        <v>195</v>
      </c>
      <c r="E36" s="55">
        <v>29.655949665409022</v>
      </c>
      <c r="F36" s="55">
        <v>31.392732716910977</v>
      </c>
      <c r="G36" s="55">
        <v>34.005884763227989</v>
      </c>
      <c r="H36" s="55">
        <v>29.299615104966126</v>
      </c>
      <c r="I36" s="55">
        <v>29.602600495130293</v>
      </c>
      <c r="J36" s="55">
        <v>30.713828813874965</v>
      </c>
      <c r="K36" s="55">
        <v>33.19040896709074</v>
      </c>
      <c r="L36" s="55">
        <v>29.471511615865985</v>
      </c>
      <c r="M36" s="81">
        <v>29.421477023088745</v>
      </c>
      <c r="N36" s="24"/>
    </row>
    <row r="37" spans="1:14" x14ac:dyDescent="0.35">
      <c r="A37" s="23" t="str">
        <f>B3&amp;C3&amp;D37</f>
        <v>DISTRIBUCION VOLUMEN POR CRITERIO (Consumiciones)TotalAlimentacionCON LA PAREJA</v>
      </c>
      <c r="B37" s="23">
        <v>0</v>
      </c>
      <c r="C37" s="23">
        <v>0</v>
      </c>
      <c r="D37" s="24" t="s">
        <v>196</v>
      </c>
      <c r="E37" s="24">
        <v>17.814953351855657</v>
      </c>
      <c r="F37" s="24">
        <v>18.150322601111107</v>
      </c>
      <c r="G37" s="24">
        <v>18.995692942485412</v>
      </c>
      <c r="H37" s="24">
        <v>18.200817685551719</v>
      </c>
      <c r="I37" s="24">
        <v>17.464919733422906</v>
      </c>
      <c r="J37" s="24">
        <v>18.54664681618366</v>
      </c>
      <c r="K37" s="24">
        <v>18.8305343440515</v>
      </c>
      <c r="L37" s="24">
        <v>17.602828545755855</v>
      </c>
      <c r="M37" s="81">
        <v>17.926869705891217</v>
      </c>
      <c r="N37" s="24"/>
    </row>
    <row r="38" spans="1:14" x14ac:dyDescent="0.35">
      <c r="A38" s="23" t="str">
        <f>B3&amp;C3&amp;D38</f>
        <v>DISTRIBUCION VOLUMEN POR CRITERIO (Consumiciones)TotalAlimentacionESTABA SOLO/A</v>
      </c>
      <c r="B38" s="23">
        <v>0</v>
      </c>
      <c r="C38" s="23">
        <v>0</v>
      </c>
      <c r="D38" s="23" t="s">
        <v>197</v>
      </c>
      <c r="E38" s="55">
        <v>17.346565622713989</v>
      </c>
      <c r="F38" s="55">
        <v>16.367958358389284</v>
      </c>
      <c r="G38" s="55">
        <v>15.392743443402029</v>
      </c>
      <c r="H38" s="55">
        <v>17.374851408588874</v>
      </c>
      <c r="I38" s="55">
        <v>18.117901162743895</v>
      </c>
      <c r="J38" s="55">
        <v>17.095384762700714</v>
      </c>
      <c r="K38" s="55">
        <v>15.850701986563509</v>
      </c>
      <c r="L38" s="55">
        <v>17.906789665242002</v>
      </c>
      <c r="M38" s="81">
        <v>18.372016775167872</v>
      </c>
      <c r="N38" s="24"/>
    </row>
    <row r="39" spans="1:14" x14ac:dyDescent="0.35">
      <c r="A39" s="23" t="str">
        <f>B3&amp;C3&amp;D39</f>
        <v>DISTRIBUCION VOLUMEN POR CRITERIO (Consumiciones)TotalAlimentacionOTROS</v>
      </c>
      <c r="B39" s="23">
        <v>0</v>
      </c>
      <c r="C39" s="23">
        <v>0</v>
      </c>
      <c r="D39" s="24" t="s">
        <v>198</v>
      </c>
      <c r="E39" s="24">
        <v>0.54507482801987717</v>
      </c>
      <c r="F39" s="24">
        <v>0.69509264265341142</v>
      </c>
      <c r="G39" s="24">
        <v>0.49970269737261586</v>
      </c>
      <c r="H39" s="24">
        <v>0.60637161413551532</v>
      </c>
      <c r="I39" s="24">
        <v>0.60586538398210332</v>
      </c>
      <c r="J39" s="24">
        <v>0.65427208421974614</v>
      </c>
      <c r="K39" s="24">
        <v>0.60221415320345983</v>
      </c>
      <c r="L39" s="24">
        <v>0.81048983241571271</v>
      </c>
      <c r="M39" s="81">
        <v>0.75080301309941289</v>
      </c>
      <c r="N39" s="24"/>
    </row>
    <row r="40" spans="1:14" x14ac:dyDescent="0.35">
      <c r="A40" s="23" t="str">
        <f>B3&amp;C3&amp;D40</f>
        <v>DISTRIBUCION VOLUMEN POR CRITERIO (Consumiciones)TotalAlimentacionESTAR TRABAJANDO</v>
      </c>
      <c r="B40" s="23">
        <v>0</v>
      </c>
      <c r="C40" s="23">
        <v>0</v>
      </c>
      <c r="D40" s="23" t="s">
        <v>199</v>
      </c>
      <c r="E40" s="55">
        <v>12.901626288724808</v>
      </c>
      <c r="F40" s="55">
        <v>11.339398022740689</v>
      </c>
      <c r="G40" s="55">
        <v>9.4828441803072465</v>
      </c>
      <c r="H40" s="55">
        <v>11.135000346232413</v>
      </c>
      <c r="I40" s="55">
        <v>11.559594558103898</v>
      </c>
      <c r="J40" s="55">
        <v>10.935337251093003</v>
      </c>
      <c r="K40" s="55">
        <v>9.3537454211674156</v>
      </c>
      <c r="L40" s="55">
        <v>10.735822299541427</v>
      </c>
      <c r="M40" s="81">
        <v>11.059277643616628</v>
      </c>
      <c r="N40" s="24"/>
    </row>
    <row r="41" spans="1:14" x14ac:dyDescent="0.35">
      <c r="A41" s="23" t="str">
        <f>B3&amp;C3&amp;D41</f>
        <v>DISTRIBUCION VOLUMEN POR CRITERIO (Consumiciones)TotalAlimentacionCOMIDA DE NEGOCIOS</v>
      </c>
      <c r="B41" s="23">
        <v>0</v>
      </c>
      <c r="C41" s="23">
        <v>0</v>
      </c>
      <c r="D41" s="24" t="s">
        <v>200</v>
      </c>
      <c r="E41" s="24">
        <v>0.23358349279106891</v>
      </c>
      <c r="F41" s="24">
        <v>0.17733368595561097</v>
      </c>
      <c r="G41" s="24">
        <v>0.28396280924539502</v>
      </c>
      <c r="H41" s="24">
        <v>0.42249262813484595</v>
      </c>
      <c r="I41" s="24">
        <v>0.26714514869642275</v>
      </c>
      <c r="J41" s="24">
        <v>0.27203954559808258</v>
      </c>
      <c r="K41" s="24">
        <v>0.1712201641836236</v>
      </c>
      <c r="L41" s="24">
        <v>0.37126479756211966</v>
      </c>
      <c r="M41" s="81">
        <v>0.26466150639340214</v>
      </c>
      <c r="N41" s="24"/>
    </row>
    <row r="42" spans="1:14" x14ac:dyDescent="0.35">
      <c r="A42" s="23" t="str">
        <f>B3&amp;C3&amp;D42</f>
        <v>DISTRIBUCION VOLUMEN POR CRITERIO (Consumiciones)TotalAlimentacionPOR PLACER/RELAX</v>
      </c>
      <c r="B42" s="23">
        <v>0</v>
      </c>
      <c r="C42" s="23">
        <v>0</v>
      </c>
      <c r="D42" s="23" t="s">
        <v>201</v>
      </c>
      <c r="E42" s="55">
        <v>15.837940490733432</v>
      </c>
      <c r="F42" s="55">
        <v>17.307153083123232</v>
      </c>
      <c r="G42" s="55">
        <v>19.839619689885929</v>
      </c>
      <c r="H42" s="55">
        <v>16.337582374461896</v>
      </c>
      <c r="I42" s="55">
        <v>15.586703051352021</v>
      </c>
      <c r="J42" s="55">
        <v>16.882677379074405</v>
      </c>
      <c r="K42" s="55">
        <v>19.235286237212115</v>
      </c>
      <c r="L42" s="55">
        <v>16.22526048905123</v>
      </c>
      <c r="M42" s="81">
        <v>16.035934347747936</v>
      </c>
      <c r="N42" s="24"/>
    </row>
    <row r="43" spans="1:14" x14ac:dyDescent="0.35">
      <c r="A43" s="23" t="str">
        <f>B3&amp;C3&amp;D43</f>
        <v>DISTRIBUCION VOLUMEN POR CRITERIO (Consumiciones)TotalAlimentacionTENER HAMBRE/SIN PLANIFICAR</v>
      </c>
      <c r="B43" s="23">
        <v>0</v>
      </c>
      <c r="C43" s="23">
        <v>0</v>
      </c>
      <c r="D43" s="24" t="s">
        <v>202</v>
      </c>
      <c r="E43" s="24">
        <v>24.242876653585725</v>
      </c>
      <c r="F43" s="24">
        <v>24.006670629644546</v>
      </c>
      <c r="G43" s="24">
        <v>23.930024402046072</v>
      </c>
      <c r="H43" s="24">
        <v>23.831400683231962</v>
      </c>
      <c r="I43" s="24">
        <v>23.816228067286787</v>
      </c>
      <c r="J43" s="24">
        <v>24.498859207433441</v>
      </c>
      <c r="K43" s="24">
        <v>24.493039245218924</v>
      </c>
      <c r="L43" s="24">
        <v>23.817762851683383</v>
      </c>
      <c r="M43" s="81">
        <v>24.134053970369923</v>
      </c>
      <c r="N43" s="24"/>
    </row>
    <row r="44" spans="1:14" x14ac:dyDescent="0.35">
      <c r="A44" s="23" t="str">
        <f>B3&amp;C3&amp;D44</f>
        <v>DISTRIBUCION VOLUMEN POR CRITERIO (Consumiciones)TotalAlimentacionESTAR DE COMPRAS</v>
      </c>
      <c r="B44" s="23">
        <v>0</v>
      </c>
      <c r="C44" s="23">
        <v>0</v>
      </c>
      <c r="D44" s="23" t="s">
        <v>203</v>
      </c>
      <c r="E44" s="55">
        <v>2.9980216430092645</v>
      </c>
      <c r="F44" s="55">
        <v>2.6927862309046069</v>
      </c>
      <c r="G44" s="55">
        <v>2.9222797056728704</v>
      </c>
      <c r="H44" s="55">
        <v>3.3952394485671751</v>
      </c>
      <c r="I44" s="55">
        <v>3.3650587006744925</v>
      </c>
      <c r="J44" s="55">
        <v>2.5335783077263745</v>
      </c>
      <c r="K44" s="55">
        <v>2.8862281260800962</v>
      </c>
      <c r="L44" s="55">
        <v>3.3720365362304787</v>
      </c>
      <c r="M44" s="81">
        <v>3.6389211731601776</v>
      </c>
      <c r="N44" s="24"/>
    </row>
    <row r="45" spans="1:14" x14ac:dyDescent="0.35">
      <c r="A45" s="23" t="str">
        <f>B3&amp;C3&amp;D45</f>
        <v>DISTRIBUCION VOLUMEN POR CRITERIO (Consumiciones)TotalAlimentacionNO COCINAR EN CASA</v>
      </c>
      <c r="B45" s="23">
        <v>0</v>
      </c>
      <c r="C45" s="23">
        <v>0</v>
      </c>
      <c r="D45" s="24" t="s">
        <v>204</v>
      </c>
      <c r="E45" s="24">
        <v>5.8670428788157247</v>
      </c>
      <c r="F45" s="24">
        <v>5.8678921555105621</v>
      </c>
      <c r="G45" s="24">
        <v>5.2513504656752623</v>
      </c>
      <c r="H45" s="24">
        <v>5.7828170623333754</v>
      </c>
      <c r="I45" s="24">
        <v>5.6843679770861373</v>
      </c>
      <c r="J45" s="24">
        <v>5.7178966608450628</v>
      </c>
      <c r="K45" s="24">
        <v>5.7334095321285563</v>
      </c>
      <c r="L45" s="24">
        <v>5.7109787819100681</v>
      </c>
      <c r="M45" s="81">
        <v>5.5822426459779386</v>
      </c>
      <c r="N45" s="24"/>
    </row>
    <row r="46" spans="1:14" x14ac:dyDescent="0.35">
      <c r="A46" s="23" t="str">
        <f>B3&amp;C3&amp;D46</f>
        <v>DISTRIBUCION VOLUMEN POR CRITERIO (Consumiciones)TotalAlimentacionCELEBRACION/FIESTA/SALIR TOMAR</v>
      </c>
      <c r="B46" s="23">
        <v>0</v>
      </c>
      <c r="C46" s="23">
        <v>0</v>
      </c>
      <c r="D46" s="23" t="s">
        <v>205</v>
      </c>
      <c r="E46" s="55">
        <v>30.460928350324139</v>
      </c>
      <c r="F46" s="55">
        <v>31.441560788034934</v>
      </c>
      <c r="G46" s="55">
        <v>30.935586407808259</v>
      </c>
      <c r="H46" s="55">
        <v>31.889682418318007</v>
      </c>
      <c r="I46" s="55">
        <v>32.222971089103694</v>
      </c>
      <c r="J46" s="55">
        <v>31.262095728003793</v>
      </c>
      <c r="K46" s="55">
        <v>31.205574902099258</v>
      </c>
      <c r="L46" s="55">
        <v>32.113662862837991</v>
      </c>
      <c r="M46" s="81">
        <v>31.313871220926011</v>
      </c>
      <c r="N46" s="24"/>
    </row>
    <row r="47" spans="1:14" x14ac:dyDescent="0.35">
      <c r="A47" s="23" t="str">
        <f>B3&amp;C3&amp;D47</f>
        <v>DISTRIBUCION VOLUMEN POR CRITERIO (Consumiciones)TotalAlimentacionVIENDO DEPORTES</v>
      </c>
      <c r="B47" s="23">
        <v>0</v>
      </c>
      <c r="C47" s="23">
        <v>0</v>
      </c>
      <c r="D47" s="24" t="s">
        <v>206</v>
      </c>
      <c r="E47" s="24">
        <v>1.150653506448579</v>
      </c>
      <c r="F47" s="24">
        <v>1.1403214839375266</v>
      </c>
      <c r="G47" s="24">
        <v>1.2859455681643503</v>
      </c>
      <c r="H47" s="24">
        <v>1.1886916165591423</v>
      </c>
      <c r="I47" s="24">
        <v>1.3322554040990582</v>
      </c>
      <c r="J47" s="24">
        <v>1.4509459196379317</v>
      </c>
      <c r="K47" s="24">
        <v>0.81506562724488962</v>
      </c>
      <c r="L47" s="24">
        <v>1.1480735418989787</v>
      </c>
      <c r="M47" s="81">
        <v>1.3809841734500852</v>
      </c>
      <c r="N47" s="24"/>
    </row>
    <row r="48" spans="1:14" x14ac:dyDescent="0.35">
      <c r="A48" s="23" t="str">
        <f>B3&amp;C3&amp;D48</f>
        <v>DISTRIBUCION VOLUMEN POR CRITERIO (Consumiciones)TotalAlimentacionOTROS MOTIVOS</v>
      </c>
      <c r="B48" s="23">
        <v>0</v>
      </c>
      <c r="C48" s="23">
        <v>0</v>
      </c>
      <c r="D48" s="23" t="s">
        <v>207</v>
      </c>
      <c r="E48" s="55">
        <v>6.3073228037174367</v>
      </c>
      <c r="F48" s="55">
        <v>6.0268928506407891</v>
      </c>
      <c r="G48" s="55">
        <v>6.0683815813731865</v>
      </c>
      <c r="H48" s="55">
        <v>6.0170865696446505</v>
      </c>
      <c r="I48" s="55">
        <v>6.1656893587967589</v>
      </c>
      <c r="J48" s="55">
        <v>6.4465816531828661</v>
      </c>
      <c r="K48" s="55">
        <v>6.1064170897997121</v>
      </c>
      <c r="L48" s="55">
        <v>6.505150192916501</v>
      </c>
      <c r="M48" s="81">
        <v>6.5900515320235789</v>
      </c>
      <c r="N48" s="24"/>
    </row>
    <row r="49" spans="1:14" x14ac:dyDescent="0.35">
      <c r="A49" s="23" t="str">
        <f>B3&amp;C49&amp;D49</f>
        <v>DISTRIBUCION VOLUMEN POR CRITERIO (Consumiciones).T.Alimentos TOTAL INGT.ESPAÑA</v>
      </c>
      <c r="B49" s="23">
        <v>0</v>
      </c>
      <c r="C49" s="23" t="s">
        <v>39</v>
      </c>
      <c r="D49" s="24" t="s">
        <v>63</v>
      </c>
      <c r="E49" s="24">
        <v>100</v>
      </c>
      <c r="F49" s="24">
        <v>100</v>
      </c>
      <c r="G49" s="24">
        <v>100</v>
      </c>
      <c r="H49" s="24">
        <v>100</v>
      </c>
      <c r="I49" s="24">
        <v>100</v>
      </c>
      <c r="J49" s="24">
        <v>100</v>
      </c>
      <c r="K49" s="24">
        <v>100</v>
      </c>
      <c r="L49" s="24">
        <v>100</v>
      </c>
      <c r="M49" s="81">
        <v>100</v>
      </c>
      <c r="N49" s="24"/>
    </row>
    <row r="50" spans="1:14" x14ac:dyDescent="0.35">
      <c r="A50" s="23" t="str">
        <f>B3&amp;C49&amp;D50</f>
        <v>DISTRIBUCION VOLUMEN POR CRITERIO (Consumiciones).T.Alimentos TOTAL INGHiper+Super+Discount+G.A</v>
      </c>
      <c r="B50" s="23">
        <v>0</v>
      </c>
      <c r="C50" s="23">
        <v>0</v>
      </c>
      <c r="D50" s="23" t="s">
        <v>97</v>
      </c>
      <c r="E50" s="55">
        <v>6.9905679569454984</v>
      </c>
      <c r="F50" s="55">
        <v>6.561393925686315</v>
      </c>
      <c r="G50" s="55">
        <v>7.228816136841977</v>
      </c>
      <c r="H50" s="55">
        <v>7.3788509299148446</v>
      </c>
      <c r="I50" s="55">
        <v>8.0104188685887028</v>
      </c>
      <c r="J50" s="55">
        <v>7.2329302053498186</v>
      </c>
      <c r="K50" s="55">
        <v>7.1651096630942837</v>
      </c>
      <c r="L50" s="55">
        <v>8.1543550661983488</v>
      </c>
      <c r="M50" s="81">
        <v>10.182885653264327</v>
      </c>
      <c r="N50" s="24"/>
    </row>
    <row r="51" spans="1:14" x14ac:dyDescent="0.35">
      <c r="A51" s="23" t="str">
        <f>B3&amp;C49&amp;D51</f>
        <v>DISTRIBUCION VOLUMEN POR CRITERIO (Consumiciones).T.Alimentos TOTAL INGRestaurantes</v>
      </c>
      <c r="B51" s="23">
        <v>0</v>
      </c>
      <c r="C51" s="23">
        <v>0</v>
      </c>
      <c r="D51" s="24" t="s">
        <v>98</v>
      </c>
      <c r="E51" s="24">
        <v>24.500097314729928</v>
      </c>
      <c r="F51" s="24">
        <v>24.619397348195506</v>
      </c>
      <c r="G51" s="24">
        <v>23.886261055756293</v>
      </c>
      <c r="H51" s="24">
        <v>25.127516837111045</v>
      </c>
      <c r="I51" s="24">
        <v>25.353370344786718</v>
      </c>
      <c r="J51" s="24">
        <v>24.313295526365529</v>
      </c>
      <c r="K51" s="24">
        <v>24.225659334767332</v>
      </c>
      <c r="L51" s="24">
        <v>24.211894771518327</v>
      </c>
      <c r="M51" s="81">
        <v>24.492170399057077</v>
      </c>
      <c r="N51" s="24"/>
    </row>
    <row r="52" spans="1:14" x14ac:dyDescent="0.35">
      <c r="A52" s="23" t="str">
        <f>B3&amp;C49&amp;D52</f>
        <v>DISTRIBUCION VOLUMEN POR CRITERIO (Consumiciones).T.Alimentos TOTAL INGRestaurantes Fast Food</v>
      </c>
      <c r="B52" s="23">
        <v>0</v>
      </c>
      <c r="C52" s="23">
        <v>0</v>
      </c>
      <c r="D52" s="23" t="s">
        <v>100</v>
      </c>
      <c r="E52" s="55">
        <v>16.191550615548692</v>
      </c>
      <c r="F52" s="55">
        <v>16.443560604444141</v>
      </c>
      <c r="G52" s="55">
        <v>16.528133630181149</v>
      </c>
      <c r="H52" s="55">
        <v>17.099503725333577</v>
      </c>
      <c r="I52" s="55">
        <v>16.639074648805412</v>
      </c>
      <c r="J52" s="55">
        <v>17.277633196011539</v>
      </c>
      <c r="K52" s="55">
        <v>17.04945404999653</v>
      </c>
      <c r="L52" s="55">
        <v>17.947979252463394</v>
      </c>
      <c r="M52" s="81">
        <v>17.200104571919784</v>
      </c>
      <c r="N52" s="24"/>
    </row>
    <row r="53" spans="1:14" x14ac:dyDescent="0.35">
      <c r="A53" s="23" t="str">
        <f>B3&amp;C49&amp;D53</f>
        <v>DISTRIBUCION VOLUMEN POR CRITERIO (Consumiciones).T.Alimentos TOTAL INGBares/Cafeterias/Cervecerias</v>
      </c>
      <c r="B53" s="23">
        <v>0</v>
      </c>
      <c r="C53" s="23">
        <v>0</v>
      </c>
      <c r="D53" s="24" t="s">
        <v>101</v>
      </c>
      <c r="E53" s="24">
        <v>33.7682377050985</v>
      </c>
      <c r="F53" s="24">
        <v>32.757245093478879</v>
      </c>
      <c r="G53" s="24">
        <v>31.470187476428578</v>
      </c>
      <c r="H53" s="24">
        <v>32.183503777710847</v>
      </c>
      <c r="I53" s="24">
        <v>31.654353592342748</v>
      </c>
      <c r="J53" s="24">
        <v>32.449128646603491</v>
      </c>
      <c r="K53" s="24">
        <v>31.053308185780697</v>
      </c>
      <c r="L53" s="24">
        <v>31.608313851974646</v>
      </c>
      <c r="M53" s="81">
        <v>31.0114851871217</v>
      </c>
      <c r="N53" s="24"/>
    </row>
    <row r="54" spans="1:14" x14ac:dyDescent="0.35">
      <c r="A54" s="23" t="str">
        <f>B3&amp;C49&amp;D54</f>
        <v>DISTRIBUCION VOLUMEN POR CRITERIO (Consumiciones).T.Alimentos TOTAL INGPanaderias/Pastelerias</v>
      </c>
      <c r="B54" s="23">
        <v>0</v>
      </c>
      <c r="C54" s="23">
        <v>0</v>
      </c>
      <c r="D54" s="23" t="s">
        <v>102</v>
      </c>
      <c r="E54" s="55">
        <v>4.7719409488934748</v>
      </c>
      <c r="F54" s="55">
        <v>4.212016335866787</v>
      </c>
      <c r="G54" s="55">
        <v>3.3626002165529156</v>
      </c>
      <c r="H54" s="55">
        <v>4.4742063751871397</v>
      </c>
      <c r="I54" s="55">
        <v>4.7102961948133846</v>
      </c>
      <c r="J54" s="55">
        <v>4.5697805388476427</v>
      </c>
      <c r="K54" s="55">
        <v>3.5748642221395186</v>
      </c>
      <c r="L54" s="55">
        <v>4.9960813545071492</v>
      </c>
      <c r="M54" s="81">
        <v>4.7328524206627023</v>
      </c>
      <c r="N54" s="24"/>
    </row>
    <row r="55" spans="1:14" x14ac:dyDescent="0.35">
      <c r="A55" s="23" t="str">
        <f>B3&amp;C49&amp;D55</f>
        <v>DISTRIBUCION VOLUMEN POR CRITERIO (Consumiciones).T.Alimentos TOTAL INGTda.Alimentacion/Delicatesen</v>
      </c>
      <c r="B55" s="23">
        <v>0</v>
      </c>
      <c r="C55" s="23">
        <v>0</v>
      </c>
      <c r="D55" s="24" t="s">
        <v>103</v>
      </c>
      <c r="E55" s="24">
        <v>0.97030711824224058</v>
      </c>
      <c r="F55" s="24">
        <v>0.96236349437334379</v>
      </c>
      <c r="G55" s="24">
        <v>1.1835158217453192</v>
      </c>
      <c r="H55" s="24">
        <v>1.1006516605778087</v>
      </c>
      <c r="I55" s="24">
        <v>1.4504453668317354</v>
      </c>
      <c r="J55" s="24">
        <v>0.97711655019828569</v>
      </c>
      <c r="K55" s="24">
        <v>1.1331070894651518</v>
      </c>
      <c r="L55" s="24">
        <v>1.0597617724960013</v>
      </c>
      <c r="M55" s="81">
        <v>0.8861888852456109</v>
      </c>
      <c r="N55" s="24"/>
    </row>
    <row r="56" spans="1:14" x14ac:dyDescent="0.35">
      <c r="A56" s="23" t="str">
        <f>B3&amp;C49&amp;D56</f>
        <v>DISTRIBUCION VOLUMEN POR CRITERIO (Consumiciones).T.Alimentos TOTAL INGCanal Conveniencia/24h</v>
      </c>
      <c r="B56" s="23">
        <v>0</v>
      </c>
      <c r="C56" s="23">
        <v>0</v>
      </c>
      <c r="D56" s="23" t="s">
        <v>105</v>
      </c>
      <c r="E56" s="55">
        <v>6.0683554515183307</v>
      </c>
      <c r="F56" s="55">
        <v>5.9585739829557332</v>
      </c>
      <c r="G56" s="55">
        <v>5.2114103921067683</v>
      </c>
      <c r="H56" s="55">
        <v>6.0635345057113055</v>
      </c>
      <c r="I56" s="55">
        <v>5.9532592573593215</v>
      </c>
      <c r="J56" s="55">
        <v>5.6290960280447759</v>
      </c>
      <c r="K56" s="55">
        <v>5.5068857195122725</v>
      </c>
      <c r="L56" s="55">
        <v>6.1617657838748228</v>
      </c>
      <c r="M56" s="81">
        <v>6.2885493747839876</v>
      </c>
      <c r="N56" s="24"/>
    </row>
    <row r="57" spans="1:14" x14ac:dyDescent="0.35">
      <c r="A57" s="23" t="str">
        <f>B3&amp;C49&amp;D57</f>
        <v>DISTRIBUCION VOLUMEN POR CRITERIO (Consumiciones).T.Alimentos TOTAL INGHoteles</v>
      </c>
      <c r="B57" s="23">
        <v>0</v>
      </c>
      <c r="C57" s="23">
        <v>0</v>
      </c>
      <c r="D57" s="24" t="s">
        <v>106</v>
      </c>
      <c r="E57" s="24">
        <v>0.5814558635867656</v>
      </c>
      <c r="F57" s="24">
        <v>0.89920923821432075</v>
      </c>
      <c r="G57" s="24">
        <v>0.89955533656946118</v>
      </c>
      <c r="H57" s="24">
        <v>0.89275229477929541</v>
      </c>
      <c r="I57" s="24">
        <v>0.54198494482333481</v>
      </c>
      <c r="J57" s="24">
        <v>0.42393153694646163</v>
      </c>
      <c r="K57" s="24">
        <v>0.59445250455746834</v>
      </c>
      <c r="L57" s="24">
        <v>0.39347342836880311</v>
      </c>
      <c r="M57" s="81">
        <v>0.42901436534592924</v>
      </c>
      <c r="N57" s="24"/>
    </row>
    <row r="58" spans="1:14" x14ac:dyDescent="0.35">
      <c r="A58" s="23" t="str">
        <f>B3&amp;C49&amp;D58</f>
        <v>DISTRIBUCION VOLUMEN POR CRITERIO (Consumiciones).T.Alimentos TOTAL INGEstaciones de servicio</v>
      </c>
      <c r="B58" s="23">
        <v>0</v>
      </c>
      <c r="C58" s="23">
        <v>0</v>
      </c>
      <c r="D58" s="23" t="s">
        <v>107</v>
      </c>
      <c r="E58" s="55">
        <v>0.93011833647294417</v>
      </c>
      <c r="F58" s="55">
        <v>1.0995480751586431</v>
      </c>
      <c r="G58" s="55">
        <v>1.34110916456805</v>
      </c>
      <c r="H58" s="55">
        <v>1.0620277861435923</v>
      </c>
      <c r="I58" s="55">
        <v>1.0352313422209172</v>
      </c>
      <c r="J58" s="55">
        <v>1.2787296037794424</v>
      </c>
      <c r="K58" s="55">
        <v>1.0509767805665771</v>
      </c>
      <c r="L58" s="55">
        <v>0.78273199449958886</v>
      </c>
      <c r="M58" s="81">
        <v>1.0182841343128828</v>
      </c>
      <c r="N58" s="24"/>
    </row>
    <row r="59" spans="1:14" x14ac:dyDescent="0.35">
      <c r="A59" s="23" t="str">
        <f>B3&amp;C49&amp;D59</f>
        <v>DISTRIBUCION VOLUMEN POR CRITERIO (Consumiciones).T.Alimentos TOTAL INGMaquinas dispensadoras</v>
      </c>
      <c r="B59" s="23">
        <v>0</v>
      </c>
      <c r="C59" s="23">
        <v>0</v>
      </c>
      <c r="D59" s="24" t="s">
        <v>108</v>
      </c>
      <c r="E59" s="24">
        <v>0.38122653548112662</v>
      </c>
      <c r="F59" s="24">
        <v>0.29860914689050955</v>
      </c>
      <c r="G59" s="24">
        <v>0.3005753251335207</v>
      </c>
      <c r="H59" s="24">
        <v>0.26573915244841934</v>
      </c>
      <c r="I59" s="24">
        <v>0.2932380835296084</v>
      </c>
      <c r="J59" s="24">
        <v>0.24549664620666001</v>
      </c>
      <c r="K59" s="24">
        <v>0.28403687606840305</v>
      </c>
      <c r="L59" s="24">
        <v>0.30532722058785866</v>
      </c>
      <c r="M59" s="81">
        <v>0.23643197064896626</v>
      </c>
      <c r="N59" s="24"/>
    </row>
    <row r="60" spans="1:14" x14ac:dyDescent="0.35">
      <c r="A60" s="23" t="str">
        <f>B3&amp;C49&amp;D60</f>
        <v>DISTRIBUCION VOLUMEN POR CRITERIO (Consumiciones).T.Alimentos TOTAL INGServicio en la empresa</v>
      </c>
      <c r="B60" s="23">
        <v>0</v>
      </c>
      <c r="C60" s="23">
        <v>0</v>
      </c>
      <c r="D60" s="23" t="s">
        <v>109</v>
      </c>
      <c r="E60" s="55">
        <v>1.584425592100686</v>
      </c>
      <c r="F60" s="55">
        <v>1.4413107954133255</v>
      </c>
      <c r="G60" s="55">
        <v>1.0344313052787815</v>
      </c>
      <c r="H60" s="55">
        <v>1.1295883582780097</v>
      </c>
      <c r="I60" s="55">
        <v>1.1676951393059336</v>
      </c>
      <c r="J60" s="55">
        <v>1.0068110697843875</v>
      </c>
      <c r="K60" s="55">
        <v>0.88260781802928134</v>
      </c>
      <c r="L60" s="55">
        <v>1.0883660299272528</v>
      </c>
      <c r="M60" s="81">
        <v>1.1135535842468607</v>
      </c>
      <c r="N60" s="24"/>
    </row>
    <row r="61" spans="1:14" x14ac:dyDescent="0.35">
      <c r="A61" s="23" t="str">
        <f>B3&amp;C49&amp;D61</f>
        <v>DISTRIBUCION VOLUMEN POR CRITERIO (Consumiciones).T.Alimentos TOTAL INGResto de canales</v>
      </c>
      <c r="B61" s="23">
        <v>0</v>
      </c>
      <c r="C61" s="23">
        <v>0</v>
      </c>
      <c r="D61" s="24" t="s">
        <v>110</v>
      </c>
      <c r="E61" s="24">
        <v>3.2616841524943831</v>
      </c>
      <c r="F61" s="24">
        <v>4.7468102811834543</v>
      </c>
      <c r="G61" s="24">
        <v>7.5533778605058579</v>
      </c>
      <c r="H61" s="24">
        <v>3.2221084471447838</v>
      </c>
      <c r="I61" s="24">
        <v>3.1906422993682342</v>
      </c>
      <c r="J61" s="24">
        <v>4.5960327485540162</v>
      </c>
      <c r="K61" s="24">
        <v>7.4795150475301355</v>
      </c>
      <c r="L61" s="24">
        <v>3.2899453226634074</v>
      </c>
      <c r="M61" s="81">
        <v>2.4085084322187855</v>
      </c>
      <c r="N61" s="24"/>
    </row>
    <row r="62" spans="1:14" x14ac:dyDescent="0.35">
      <c r="A62" s="23" t="str">
        <f>B3&amp;C49&amp;D62</f>
        <v>DISTRIBUCION VOLUMEN POR CRITERIO (Consumiciones).T.Alimentos TOTAL INGEN LA CALLE</v>
      </c>
      <c r="B62" s="23">
        <v>0</v>
      </c>
      <c r="C62" s="23">
        <v>0</v>
      </c>
      <c r="D62" s="23" t="s">
        <v>175</v>
      </c>
      <c r="E62" s="55">
        <v>3.6100884991602751</v>
      </c>
      <c r="F62" s="55">
        <v>4.1863116702442271</v>
      </c>
      <c r="G62" s="55">
        <v>5.7292760076401814</v>
      </c>
      <c r="H62" s="55">
        <v>3.5562902923088342</v>
      </c>
      <c r="I62" s="55">
        <v>3.5507274192250242</v>
      </c>
      <c r="J62" s="55">
        <v>4.9581201310557921</v>
      </c>
      <c r="K62" s="55">
        <v>5.8152929080116822</v>
      </c>
      <c r="L62" s="55">
        <v>3.4983595032673045</v>
      </c>
      <c r="M62" s="81">
        <v>3.277617178153331</v>
      </c>
      <c r="N62" s="24"/>
    </row>
    <row r="63" spans="1:14" x14ac:dyDescent="0.35">
      <c r="A63" s="23" t="str">
        <f>B3&amp;C49&amp;D63</f>
        <v>DISTRIBUCION VOLUMEN POR CRITERIO (Consumiciones).T.Alimentos TOTAL INGEN CASA DE OTROS</v>
      </c>
      <c r="B63" s="23">
        <v>0</v>
      </c>
      <c r="C63" s="23">
        <v>0</v>
      </c>
      <c r="D63" s="24" t="s">
        <v>176</v>
      </c>
      <c r="E63" s="24">
        <v>6.9043700038133284</v>
      </c>
      <c r="F63" s="24">
        <v>6.2695725277492089</v>
      </c>
      <c r="G63" s="24">
        <v>6.6014513911699932</v>
      </c>
      <c r="H63" s="24">
        <v>7.7271257534689024</v>
      </c>
      <c r="I63" s="24">
        <v>7.6402943109262811</v>
      </c>
      <c r="J63" s="24">
        <v>6.2628393882352542</v>
      </c>
      <c r="K63" s="24">
        <v>6.3924342873002749</v>
      </c>
      <c r="L63" s="24">
        <v>7.2505151115581938</v>
      </c>
      <c r="M63" s="81">
        <v>7.8921110234755094</v>
      </c>
      <c r="N63" s="24"/>
    </row>
    <row r="64" spans="1:14" x14ac:dyDescent="0.35">
      <c r="A64" s="23" t="str">
        <f>B3&amp;C49&amp;D64</f>
        <v>DISTRIBUCION VOLUMEN POR CRITERIO (Consumiciones).T.Alimentos TOTAL INGEN EL ESTABLECIMIENTO</v>
      </c>
      <c r="B64" s="23">
        <v>0</v>
      </c>
      <c r="C64" s="23">
        <v>0</v>
      </c>
      <c r="D64" s="23" t="s">
        <v>177</v>
      </c>
      <c r="E64" s="55">
        <v>64.321804400034878</v>
      </c>
      <c r="F64" s="55">
        <v>65.927683490447279</v>
      </c>
      <c r="G64" s="55">
        <v>67.191260021655296</v>
      </c>
      <c r="H64" s="55">
        <v>64.783817168397306</v>
      </c>
      <c r="I64" s="55">
        <v>63.374793590538467</v>
      </c>
      <c r="J64" s="55">
        <v>65.399876675506917</v>
      </c>
      <c r="K64" s="55">
        <v>67.088834360472077</v>
      </c>
      <c r="L64" s="55">
        <v>64.641594518665443</v>
      </c>
      <c r="M64" s="81">
        <v>61.793000770996365</v>
      </c>
      <c r="N64" s="24"/>
    </row>
    <row r="65" spans="1:14" x14ac:dyDescent="0.35">
      <c r="A65" s="23" t="str">
        <f>B3&amp;C49&amp;D65</f>
        <v>DISTRIBUCION VOLUMEN POR CRITERIO (Consumiciones).T.Alimentos TOTAL INGEN EL TRABAJO</v>
      </c>
      <c r="B65" s="23">
        <v>0</v>
      </c>
      <c r="C65" s="23">
        <v>0</v>
      </c>
      <c r="D65" s="24" t="s">
        <v>178</v>
      </c>
      <c r="E65" s="24">
        <v>4.4723974034140292</v>
      </c>
      <c r="F65" s="24">
        <v>4.4139998549060939</v>
      </c>
      <c r="G65" s="24">
        <v>3.3117108896918381</v>
      </c>
      <c r="H65" s="24">
        <v>3.481193503472177</v>
      </c>
      <c r="I65" s="24">
        <v>3.766010608141753</v>
      </c>
      <c r="J65" s="24">
        <v>3.4781107577101329</v>
      </c>
      <c r="K65" s="24">
        <v>2.8682528969097523</v>
      </c>
      <c r="L65" s="24">
        <v>3.2871015006018833</v>
      </c>
      <c r="M65" s="81">
        <v>3.7810015863028505</v>
      </c>
      <c r="N65" s="24"/>
    </row>
    <row r="66" spans="1:14" x14ac:dyDescent="0.35">
      <c r="A66" s="23" t="str">
        <f>B3&amp;C49&amp;D66</f>
        <v>DISTRIBUCION VOLUMEN POR CRITERIO (Consumiciones).T.Alimentos TOTAL INGEN COLEGIO/INSTITUTO/UNIV.</v>
      </c>
      <c r="B66" s="23">
        <v>0</v>
      </c>
      <c r="C66" s="23">
        <v>0</v>
      </c>
      <c r="D66" s="23" t="s">
        <v>179</v>
      </c>
      <c r="E66" s="55">
        <v>0.39343358952206575</v>
      </c>
      <c r="F66" s="55">
        <v>0.34248784838540353</v>
      </c>
      <c r="G66" s="55">
        <v>0.13311154908329986</v>
      </c>
      <c r="H66" s="55">
        <v>0.37008279973985952</v>
      </c>
      <c r="I66" s="55">
        <v>0.25847965888376589</v>
      </c>
      <c r="J66" s="55">
        <v>0.38374280428950297</v>
      </c>
      <c r="K66" s="55">
        <v>0.13104610454737561</v>
      </c>
      <c r="L66" s="55">
        <v>0.34658374835177552</v>
      </c>
      <c r="M66" s="81">
        <v>0.46082000336757034</v>
      </c>
      <c r="N66" s="24"/>
    </row>
    <row r="67" spans="1:14" x14ac:dyDescent="0.35">
      <c r="A67" s="23" t="str">
        <f>B3&amp;C49&amp;D67</f>
        <v>DISTRIBUCION VOLUMEN POR CRITERIO (Consumiciones).T.Alimentos TOTAL INGEN MI CASA</v>
      </c>
      <c r="B67" s="23">
        <v>0</v>
      </c>
      <c r="C67" s="23">
        <v>0</v>
      </c>
      <c r="D67" s="24" t="s">
        <v>180</v>
      </c>
      <c r="E67" s="24">
        <v>17.320198927160142</v>
      </c>
      <c r="F67" s="24">
        <v>16.194033226504388</v>
      </c>
      <c r="G67" s="24">
        <v>13.99154470357799</v>
      </c>
      <c r="H67" s="24">
        <v>16.745651595106214</v>
      </c>
      <c r="I67" s="24">
        <v>17.738291818534798</v>
      </c>
      <c r="J67" s="24">
        <v>16.549779221789951</v>
      </c>
      <c r="K67" s="24">
        <v>14.63365524723871</v>
      </c>
      <c r="L67" s="24">
        <v>17.734065543916298</v>
      </c>
      <c r="M67" s="81">
        <v>19.682890084277879</v>
      </c>
      <c r="N67" s="24"/>
    </row>
    <row r="68" spans="1:14" x14ac:dyDescent="0.35">
      <c r="A68" s="23" t="str">
        <f>B3&amp;C49&amp;D68</f>
        <v>DISTRIBUCION VOLUMEN POR CRITERIO (Consumiciones).T.Alimentos TOTAL INGEN M.TRANSP.(AVION,TREN,AUTOC,E</v>
      </c>
      <c r="B68" s="23">
        <v>0</v>
      </c>
      <c r="C68" s="23">
        <v>0</v>
      </c>
      <c r="D68" s="23" t="s">
        <v>181</v>
      </c>
      <c r="E68" s="55">
        <v>0.10012443955962663</v>
      </c>
      <c r="F68" s="55">
        <v>0.10536514588338718</v>
      </c>
      <c r="G68" s="55">
        <v>0.13045403116902077</v>
      </c>
      <c r="H68" s="55">
        <v>7.2466786261441166E-2</v>
      </c>
      <c r="I68" s="55">
        <v>8.9637117352015364E-2</v>
      </c>
      <c r="J68" s="55">
        <v>0.11292025044621745</v>
      </c>
      <c r="K68" s="55">
        <v>0.12955636437037552</v>
      </c>
      <c r="L68" s="55">
        <v>0.13959192036591689</v>
      </c>
      <c r="M68" s="81">
        <v>7.9992555897235931E-2</v>
      </c>
      <c r="N68" s="24"/>
    </row>
    <row r="69" spans="1:14" x14ac:dyDescent="0.35">
      <c r="A69" s="23" t="str">
        <f>B3&amp;C49&amp;D69</f>
        <v>DISTRIBUCION VOLUMEN POR CRITERIO (Consumiciones).T.Alimentos TOTAL INGEN OTRO LUGAR</v>
      </c>
      <c r="B69" s="23">
        <v>0</v>
      </c>
      <c r="C69" s="23">
        <v>0</v>
      </c>
      <c r="D69" s="24" t="s">
        <v>182</v>
      </c>
      <c r="E69" s="24">
        <v>2.877554291491522</v>
      </c>
      <c r="F69" s="24">
        <v>2.5605788393341045</v>
      </c>
      <c r="G69" s="24">
        <v>2.9111901894229719</v>
      </c>
      <c r="H69" s="24">
        <v>3.2633572959359607</v>
      </c>
      <c r="I69" s="24">
        <v>3.5817620270271466</v>
      </c>
      <c r="J69" s="24">
        <v>2.8545942649834557</v>
      </c>
      <c r="K69" s="24">
        <v>2.9408929483823352</v>
      </c>
      <c r="L69" s="24">
        <v>3.1021850621622411</v>
      </c>
      <c r="M69" s="81">
        <v>3.0326060563093207</v>
      </c>
      <c r="N69" s="24"/>
    </row>
    <row r="70" spans="1:14" x14ac:dyDescent="0.35">
      <c r="A70" s="23" t="str">
        <f>B3&amp;C49&amp;D70</f>
        <v>DISTRIBUCION VOLUMEN POR CRITERIO (Consumiciones).T.Alimentos TOTAL INGDESAYUNO</v>
      </c>
      <c r="B70" s="23">
        <v>0</v>
      </c>
      <c r="C70" s="23">
        <v>0</v>
      </c>
      <c r="D70" s="23" t="s">
        <v>183</v>
      </c>
      <c r="E70" s="55">
        <v>16.71928707493058</v>
      </c>
      <c r="F70" s="55">
        <v>15.161673018081261</v>
      </c>
      <c r="G70" s="55">
        <v>14.09023443677993</v>
      </c>
      <c r="H70" s="55">
        <v>15.028715840196941</v>
      </c>
      <c r="I70" s="55">
        <v>15.303876296720178</v>
      </c>
      <c r="J70" s="55">
        <v>14.458650802678246</v>
      </c>
      <c r="K70" s="55">
        <v>13.784912730002336</v>
      </c>
      <c r="L70" s="55">
        <v>15.216435171896677</v>
      </c>
      <c r="M70" s="81">
        <v>15.452344449269326</v>
      </c>
      <c r="N70" s="24"/>
    </row>
    <row r="71" spans="1:14" x14ac:dyDescent="0.35">
      <c r="A71" s="23" t="str">
        <f>B3&amp;C49&amp;D71</f>
        <v>DISTRIBUCION VOLUMEN POR CRITERIO (Consumiciones).T.Alimentos TOTAL INGAPERITIVO/ANTES DE COMER</v>
      </c>
      <c r="B71" s="23">
        <v>0</v>
      </c>
      <c r="C71" s="23">
        <v>0</v>
      </c>
      <c r="D71" s="24" t="s">
        <v>184</v>
      </c>
      <c r="E71" s="24">
        <v>4.8961119022519775</v>
      </c>
      <c r="F71" s="24">
        <v>4.8239200105833202</v>
      </c>
      <c r="G71" s="24">
        <v>4.3833607065951314</v>
      </c>
      <c r="H71" s="24">
        <v>4.4421890208505195</v>
      </c>
      <c r="I71" s="24">
        <v>4.5783595323360817</v>
      </c>
      <c r="J71" s="24">
        <v>4.8867184994436714</v>
      </c>
      <c r="K71" s="24">
        <v>4.3383048110464202</v>
      </c>
      <c r="L71" s="24">
        <v>4.4649560753135935</v>
      </c>
      <c r="M71" s="81">
        <v>4.6659051231378665</v>
      </c>
      <c r="N71" s="24"/>
    </row>
    <row r="72" spans="1:14" x14ac:dyDescent="0.35">
      <c r="A72" s="23" t="str">
        <f>B3&amp;C49&amp;D72</f>
        <v>DISTRIBUCION VOLUMEN POR CRITERIO (Consumiciones).T.Alimentos TOTAL INGCOMIDA</v>
      </c>
      <c r="B72" s="23">
        <v>0</v>
      </c>
      <c r="C72" s="23">
        <v>0</v>
      </c>
      <c r="D72" s="23" t="s">
        <v>185</v>
      </c>
      <c r="E72" s="55">
        <v>42.531503992545957</v>
      </c>
      <c r="F72" s="55">
        <v>43.177462648987976</v>
      </c>
      <c r="G72" s="55">
        <v>41.414102704478267</v>
      </c>
      <c r="H72" s="55">
        <v>44.70873434683358</v>
      </c>
      <c r="I72" s="55">
        <v>45.276007149926457</v>
      </c>
      <c r="J72" s="55">
        <v>43.706320080939179</v>
      </c>
      <c r="K72" s="55">
        <v>41.394074345080774</v>
      </c>
      <c r="L72" s="55">
        <v>45.02675577309126</v>
      </c>
      <c r="M72" s="81">
        <v>44.672946889871589</v>
      </c>
      <c r="N72" s="24"/>
    </row>
    <row r="73" spans="1:14" x14ac:dyDescent="0.35">
      <c r="A73" s="23" t="str">
        <f>B3&amp;C49&amp;D73</f>
        <v>DISTRIBUCION VOLUMEN POR CRITERIO (Consumiciones).T.Alimentos TOTAL INGTARDE/MERIENDA</v>
      </c>
      <c r="B73" s="23">
        <v>0</v>
      </c>
      <c r="C73" s="23">
        <v>0</v>
      </c>
      <c r="D73" s="24" t="s">
        <v>186</v>
      </c>
      <c r="E73" s="24">
        <v>8.8316684148090996</v>
      </c>
      <c r="F73" s="24">
        <v>9.7173314670274102</v>
      </c>
      <c r="G73" s="24">
        <v>8.9231358808715644</v>
      </c>
      <c r="H73" s="24">
        <v>8.5462879789792545</v>
      </c>
      <c r="I73" s="24">
        <v>8.569358443573158</v>
      </c>
      <c r="J73" s="24">
        <v>9.3321063601058096</v>
      </c>
      <c r="K73" s="24">
        <v>8.2608764216462394</v>
      </c>
      <c r="L73" s="24">
        <v>8.4366467981831335</v>
      </c>
      <c r="M73" s="81">
        <v>9.1292349412004494</v>
      </c>
      <c r="N73" s="24"/>
    </row>
    <row r="74" spans="1:14" x14ac:dyDescent="0.35">
      <c r="A74" s="23" t="str">
        <f>B3&amp;C49&amp;D74</f>
        <v>DISTRIBUCION VOLUMEN POR CRITERIO (Consumiciones).T.Alimentos TOTAL INGANTES DE CENAR</v>
      </c>
      <c r="B74" s="23">
        <v>0</v>
      </c>
      <c r="C74" s="23">
        <v>0</v>
      </c>
      <c r="D74" s="23" t="s">
        <v>187</v>
      </c>
      <c r="E74" s="55">
        <v>1.5288399467719251</v>
      </c>
      <c r="F74" s="55">
        <v>1.6848099483209649</v>
      </c>
      <c r="G74" s="55">
        <v>1.6719600472036693</v>
      </c>
      <c r="H74" s="55">
        <v>1.4184664807273457</v>
      </c>
      <c r="I74" s="55">
        <v>1.5037301849128062</v>
      </c>
      <c r="J74" s="55">
        <v>1.618486871757066</v>
      </c>
      <c r="K74" s="55">
        <v>2.1363499883303581</v>
      </c>
      <c r="L74" s="55">
        <v>1.6621141962360868</v>
      </c>
      <c r="M74" s="81">
        <v>1.5342818656339452</v>
      </c>
      <c r="N74" s="24"/>
    </row>
    <row r="75" spans="1:14" x14ac:dyDescent="0.35">
      <c r="A75" s="23" t="str">
        <f>B3&amp;C49&amp;D75</f>
        <v>DISTRIBUCION VOLUMEN POR CRITERIO (Consumiciones).T.Alimentos TOTAL INGCENA</v>
      </c>
      <c r="B75" s="23">
        <v>0</v>
      </c>
      <c r="C75" s="23">
        <v>0</v>
      </c>
      <c r="D75" s="24" t="s">
        <v>188</v>
      </c>
      <c r="E75" s="24">
        <v>22.322061557511244</v>
      </c>
      <c r="F75" s="24">
        <v>22.564415292897653</v>
      </c>
      <c r="G75" s="24">
        <v>25.517950776792343</v>
      </c>
      <c r="H75" s="24">
        <v>23.258241782224026</v>
      </c>
      <c r="I75" s="24">
        <v>22.063917724547405</v>
      </c>
      <c r="J75" s="24">
        <v>22.761305529162136</v>
      </c>
      <c r="K75" s="24">
        <v>25.581154474519181</v>
      </c>
      <c r="L75" s="24">
        <v>22.066107381661233</v>
      </c>
      <c r="M75" s="81">
        <v>21.092005565353016</v>
      </c>
      <c r="N75" s="24"/>
    </row>
    <row r="76" spans="1:14" x14ac:dyDescent="0.35">
      <c r="A76" s="23" t="str">
        <f>B3&amp;C49&amp;D76</f>
        <v>DISTRIBUCION VOLUMEN POR CRITERIO (Consumiciones).T.Alimentos TOTAL INGDESPUES DE LA CENA</v>
      </c>
      <c r="B76" s="23">
        <v>0</v>
      </c>
      <c r="C76" s="23">
        <v>0</v>
      </c>
      <c r="D76" s="23" t="s">
        <v>189</v>
      </c>
      <c r="E76" s="55">
        <v>0.44969075052114016</v>
      </c>
      <c r="F76" s="55">
        <v>0.60731333028920631</v>
      </c>
      <c r="G76" s="55">
        <v>1.7082685499470784</v>
      </c>
      <c r="H76" s="55">
        <v>0.49389542877345521</v>
      </c>
      <c r="I76" s="55">
        <v>0.44583921863792308</v>
      </c>
      <c r="J76" s="55">
        <v>0.53822024454511486</v>
      </c>
      <c r="K76" s="55">
        <v>1.712401359986375</v>
      </c>
      <c r="L76" s="55">
        <v>0.46494291601274956</v>
      </c>
      <c r="M76" s="81">
        <v>0.37785388289717392</v>
      </c>
      <c r="N76" s="24"/>
    </row>
    <row r="77" spans="1:14" x14ac:dyDescent="0.35">
      <c r="A77" s="23" t="str">
        <f>B3&amp;C49&amp;D77</f>
        <v>DISTRIBUCION VOLUMEN POR CRITERIO (Consumiciones).T.Alimentos TOTAL INGDURANTE EL DIA</v>
      </c>
      <c r="B77" s="23">
        <v>0</v>
      </c>
      <c r="C77" s="23">
        <v>0</v>
      </c>
      <c r="D77" s="24" t="s">
        <v>190</v>
      </c>
      <c r="E77" s="24">
        <v>2.7207974347661055</v>
      </c>
      <c r="F77" s="24">
        <v>2.2631098744937717</v>
      </c>
      <c r="G77" s="24">
        <v>2.2909595240702219</v>
      </c>
      <c r="H77" s="24">
        <v>2.1034520988009966</v>
      </c>
      <c r="I77" s="24">
        <v>2.2589115377913944</v>
      </c>
      <c r="J77" s="24">
        <v>2.6981739935840476</v>
      </c>
      <c r="K77" s="24">
        <v>2.7918899142754414</v>
      </c>
      <c r="L77" s="24">
        <v>2.6620382432245058</v>
      </c>
      <c r="M77" s="81">
        <v>3.0754628193653017</v>
      </c>
      <c r="N77" s="24"/>
    </row>
    <row r="78" spans="1:14" x14ac:dyDescent="0.35">
      <c r="A78" s="23" t="str">
        <f>B3&amp;C49&amp;D78</f>
        <v>DISTRIBUCION VOLUMEN POR CRITERIO (Consumiciones).T.Alimentos TOTAL INGCON AMIGOS</v>
      </c>
      <c r="B78" s="23">
        <v>0</v>
      </c>
      <c r="C78" s="23">
        <v>0</v>
      </c>
      <c r="D78" s="23" t="s">
        <v>191</v>
      </c>
      <c r="E78" s="55">
        <v>19.383579438322275</v>
      </c>
      <c r="F78" s="55">
        <v>18.779649299495162</v>
      </c>
      <c r="G78" s="55">
        <v>18.632936725184617</v>
      </c>
      <c r="H78" s="55">
        <v>20.673196366763129</v>
      </c>
      <c r="I78" s="55">
        <v>20.223669582122</v>
      </c>
      <c r="J78" s="55">
        <v>19.311777489089373</v>
      </c>
      <c r="K78" s="55">
        <v>19.046476714333473</v>
      </c>
      <c r="L78" s="55">
        <v>20.335747638170449</v>
      </c>
      <c r="M78" s="81">
        <v>19.836690564599749</v>
      </c>
      <c r="N78" s="24"/>
    </row>
    <row r="79" spans="1:14" x14ac:dyDescent="0.35">
      <c r="A79" s="23" t="str">
        <f>B3&amp;C49&amp;D79</f>
        <v>DISTRIBUCION VOLUMEN POR CRITERIO (Consumiciones).T.Alimentos TOTAL INGCON CLIENTES</v>
      </c>
      <c r="B79" s="23">
        <v>0</v>
      </c>
      <c r="C79" s="23">
        <v>0</v>
      </c>
      <c r="D79" s="24" t="s">
        <v>192</v>
      </c>
      <c r="E79" s="24">
        <v>0.45054324516882999</v>
      </c>
      <c r="F79" s="24">
        <v>0.28528474678979732</v>
      </c>
      <c r="G79" s="24">
        <v>0.37817846150102802</v>
      </c>
      <c r="H79" s="24">
        <v>0.47128468357579645</v>
      </c>
      <c r="I79" s="24">
        <v>0.51099774375774454</v>
      </c>
      <c r="J79" s="24">
        <v>0.43653056215272229</v>
      </c>
      <c r="K79" s="24">
        <v>0.43076981789050728</v>
      </c>
      <c r="L79" s="24">
        <v>0.31975926428027018</v>
      </c>
      <c r="M79" s="81">
        <v>0.45592151788800167</v>
      </c>
      <c r="N79" s="24"/>
    </row>
    <row r="80" spans="1:14" x14ac:dyDescent="0.35">
      <c r="A80" s="23" t="str">
        <f>B3&amp;C49&amp;D80</f>
        <v>DISTRIBUCION VOLUMEN POR CRITERIO (Consumiciones).T.Alimentos TOTAL INGCON COMPAÑEROS DE TRABAJO</v>
      </c>
      <c r="B80" s="23">
        <v>0</v>
      </c>
      <c r="C80" s="23">
        <v>0</v>
      </c>
      <c r="D80" s="23" t="s">
        <v>193</v>
      </c>
      <c r="E80" s="55">
        <v>6.3122138352483637</v>
      </c>
      <c r="F80" s="55">
        <v>5.8624373215665013</v>
      </c>
      <c r="G80" s="55">
        <v>3.8506636495249222</v>
      </c>
      <c r="H80" s="55">
        <v>5.1197580169964256</v>
      </c>
      <c r="I80" s="55">
        <v>4.8695430291312629</v>
      </c>
      <c r="J80" s="55">
        <v>4.4671543771215108</v>
      </c>
      <c r="K80" s="55">
        <v>3.4482782547262052</v>
      </c>
      <c r="L80" s="55">
        <v>4.8510764573042513</v>
      </c>
      <c r="M80" s="81">
        <v>4.4369998493455398</v>
      </c>
      <c r="N80" s="24"/>
    </row>
    <row r="81" spans="1:14" x14ac:dyDescent="0.35">
      <c r="A81" s="23" t="str">
        <f>B3&amp;C49&amp;D81</f>
        <v>DISTRIBUCION VOLUMEN POR CRITERIO (Consumiciones).T.Alimentos TOTAL INGCON COMPAÑEROS DE CLASE</v>
      </c>
      <c r="B81" s="23">
        <v>0</v>
      </c>
      <c r="C81" s="23">
        <v>0</v>
      </c>
      <c r="D81" s="24" t="s">
        <v>194</v>
      </c>
      <c r="E81" s="24">
        <v>0.37177044996393627</v>
      </c>
      <c r="F81" s="24">
        <v>0.45637128676956951</v>
      </c>
      <c r="G81" s="24">
        <v>0.35380062532695844</v>
      </c>
      <c r="H81" s="24">
        <v>0.55660569079076594</v>
      </c>
      <c r="I81" s="24">
        <v>0.40456325217288247</v>
      </c>
      <c r="J81" s="24">
        <v>0.68290459114338564</v>
      </c>
      <c r="K81" s="24">
        <v>0.32790848477584827</v>
      </c>
      <c r="L81" s="24">
        <v>0.56532418246739535</v>
      </c>
      <c r="M81" s="81">
        <v>0.64337492578052302</v>
      </c>
      <c r="N81" s="24"/>
    </row>
    <row r="82" spans="1:14" x14ac:dyDescent="0.35">
      <c r="A82" s="23" t="str">
        <f>B3&amp;C49&amp;D82</f>
        <v>DISTRIBUCION VOLUMEN POR CRITERIO (Consumiciones).T.Alimentos TOTAL INGCON FAMILIA</v>
      </c>
      <c r="B82" s="23">
        <v>0</v>
      </c>
      <c r="C82" s="23">
        <v>0</v>
      </c>
      <c r="D82" s="23" t="s">
        <v>195</v>
      </c>
      <c r="E82" s="55">
        <v>39.530502663605432</v>
      </c>
      <c r="F82" s="55">
        <v>40.710541925737523</v>
      </c>
      <c r="G82" s="55">
        <v>43.122717374113414</v>
      </c>
      <c r="H82" s="55">
        <v>37.878842636846542</v>
      </c>
      <c r="I82" s="55">
        <v>39.286502081562581</v>
      </c>
      <c r="J82" s="55">
        <v>40.034876371899465</v>
      </c>
      <c r="K82" s="55">
        <v>42.947328913587882</v>
      </c>
      <c r="L82" s="55">
        <v>39.172986516574092</v>
      </c>
      <c r="M82" s="81">
        <v>38.912381138061519</v>
      </c>
      <c r="N82" s="24"/>
    </row>
    <row r="83" spans="1:14" x14ac:dyDescent="0.35">
      <c r="A83" s="23" t="str">
        <f>B3&amp;C49&amp;D83</f>
        <v>DISTRIBUCION VOLUMEN POR CRITERIO (Consumiciones).T.Alimentos TOTAL INGCON LA PAREJA</v>
      </c>
      <c r="B83" s="23">
        <v>0</v>
      </c>
      <c r="C83" s="23">
        <v>0</v>
      </c>
      <c r="D83" s="24" t="s">
        <v>196</v>
      </c>
      <c r="E83" s="24">
        <v>20.244687100117922</v>
      </c>
      <c r="F83" s="24">
        <v>20.184934985127871</v>
      </c>
      <c r="G83" s="24">
        <v>21.025743031984135</v>
      </c>
      <c r="H83" s="24">
        <v>20.843841523829475</v>
      </c>
      <c r="I83" s="24">
        <v>19.779045691780151</v>
      </c>
      <c r="J83" s="24">
        <v>20.780425101751259</v>
      </c>
      <c r="K83" s="24">
        <v>20.858879335902756</v>
      </c>
      <c r="L83" s="24">
        <v>20.28794139960204</v>
      </c>
      <c r="M83" s="81">
        <v>20.414742868283692</v>
      </c>
      <c r="N83" s="24"/>
    </row>
    <row r="84" spans="1:14" x14ac:dyDescent="0.35">
      <c r="A84" s="23" t="str">
        <f>B3&amp;C49&amp;D84</f>
        <v>DISTRIBUCION VOLUMEN POR CRITERIO (Consumiciones).T.Alimentos TOTAL INGESTABA SOLO/A</v>
      </c>
      <c r="B84" s="23">
        <v>0</v>
      </c>
      <c r="C84" s="23">
        <v>0</v>
      </c>
      <c r="D84" s="23" t="s">
        <v>197</v>
      </c>
      <c r="E84" s="55">
        <v>13.140359544901722</v>
      </c>
      <c r="F84" s="55">
        <v>12.954052174061475</v>
      </c>
      <c r="G84" s="55">
        <v>12.15176344635449</v>
      </c>
      <c r="H84" s="55">
        <v>13.800992549332847</v>
      </c>
      <c r="I84" s="55">
        <v>14.230953945593694</v>
      </c>
      <c r="J84" s="55">
        <v>13.671007540582908</v>
      </c>
      <c r="K84" s="55">
        <v>12.298995149213718</v>
      </c>
      <c r="L84" s="55">
        <v>13.590652127258387</v>
      </c>
      <c r="M84" s="81">
        <v>14.388342889552556</v>
      </c>
      <c r="N84" s="24"/>
    </row>
    <row r="85" spans="1:14" x14ac:dyDescent="0.35">
      <c r="A85" s="23" t="str">
        <f>B3&amp;C49&amp;D85</f>
        <v>DISTRIBUCION VOLUMEN POR CRITERIO (Consumiciones).T.Alimentos TOTAL INGOTROS</v>
      </c>
      <c r="B85" s="23">
        <v>0</v>
      </c>
      <c r="C85" s="23">
        <v>0</v>
      </c>
      <c r="D85" s="24" t="s">
        <v>198</v>
      </c>
      <c r="E85" s="24">
        <v>0.56630682233500751</v>
      </c>
      <c r="F85" s="24">
        <v>0.76675855947356519</v>
      </c>
      <c r="G85" s="24">
        <v>0.4841730841758215</v>
      </c>
      <c r="H85" s="24">
        <v>0.65545880309200499</v>
      </c>
      <c r="I85" s="24">
        <v>0.69473316463846613</v>
      </c>
      <c r="J85" s="24">
        <v>0.61531609812250865</v>
      </c>
      <c r="K85" s="24">
        <v>0.64134017952324784</v>
      </c>
      <c r="L85" s="24">
        <v>0.87651665358096353</v>
      </c>
      <c r="M85" s="81">
        <v>0.91157912460896307</v>
      </c>
      <c r="N85" s="24"/>
    </row>
    <row r="86" spans="1:14" x14ac:dyDescent="0.35">
      <c r="A86" s="23" t="str">
        <f>B3&amp;C49&amp;D86</f>
        <v>DISTRIBUCION VOLUMEN POR CRITERIO (Consumiciones).T.Alimentos TOTAL INGESTAR TRABAJANDO</v>
      </c>
      <c r="B86" s="23">
        <v>0</v>
      </c>
      <c r="C86" s="23">
        <v>0</v>
      </c>
      <c r="D86" s="23" t="s">
        <v>199</v>
      </c>
      <c r="E86" s="55">
        <v>9.7014859651023215</v>
      </c>
      <c r="F86" s="55">
        <v>8.6163418412416615</v>
      </c>
      <c r="G86" s="55">
        <v>6.9099602175261872</v>
      </c>
      <c r="H86" s="55">
        <v>8.0385138821598652</v>
      </c>
      <c r="I86" s="55">
        <v>8.6943583330164032</v>
      </c>
      <c r="J86" s="55">
        <v>8.1546046132939018</v>
      </c>
      <c r="K86" s="55">
        <v>6.7214046464098507</v>
      </c>
      <c r="L86" s="55">
        <v>7.138987828971481</v>
      </c>
      <c r="M86" s="81">
        <v>7.6494377043805004</v>
      </c>
      <c r="N86" s="24"/>
    </row>
    <row r="87" spans="1:14" x14ac:dyDescent="0.35">
      <c r="A87" s="23" t="str">
        <f>B3&amp;C49&amp;D87</f>
        <v>DISTRIBUCION VOLUMEN POR CRITERIO (Consumiciones).T.Alimentos TOTAL INGCOMIDA DE NEGOCIOS</v>
      </c>
      <c r="B87" s="23">
        <v>0</v>
      </c>
      <c r="C87" s="23">
        <v>0</v>
      </c>
      <c r="D87" s="24" t="s">
        <v>200</v>
      </c>
      <c r="E87" s="24">
        <v>0.27533956676010646</v>
      </c>
      <c r="F87" s="24">
        <v>0.19575634465777042</v>
      </c>
      <c r="G87" s="24">
        <v>0.41697981678163437</v>
      </c>
      <c r="H87" s="24">
        <v>0.58612019711313934</v>
      </c>
      <c r="I87" s="24">
        <v>0.36134661665373891</v>
      </c>
      <c r="J87" s="24">
        <v>0.33496309245146344</v>
      </c>
      <c r="K87" s="24">
        <v>0.18748377288984489</v>
      </c>
      <c r="L87" s="24">
        <v>0.4410073842224399</v>
      </c>
      <c r="M87" s="81">
        <v>0.35939649595448464</v>
      </c>
      <c r="N87" s="24"/>
    </row>
    <row r="88" spans="1:14" x14ac:dyDescent="0.35">
      <c r="A88" s="23" t="str">
        <f>B3&amp;C49&amp;D88</f>
        <v>DISTRIBUCION VOLUMEN POR CRITERIO (Consumiciones).T.Alimentos TOTAL INGPOR PLACER/RELAX</v>
      </c>
      <c r="B88" s="23">
        <v>0</v>
      </c>
      <c r="C88" s="23">
        <v>0</v>
      </c>
      <c r="D88" s="23" t="s">
        <v>201</v>
      </c>
      <c r="E88" s="55">
        <v>17.732910256444129</v>
      </c>
      <c r="F88" s="55">
        <v>19.781394693830524</v>
      </c>
      <c r="G88" s="55">
        <v>22.129597187245274</v>
      </c>
      <c r="H88" s="55">
        <v>17.882805850541452</v>
      </c>
      <c r="I88" s="55">
        <v>17.102776212785493</v>
      </c>
      <c r="J88" s="55">
        <v>18.29348663656819</v>
      </c>
      <c r="K88" s="55">
        <v>21.064397499542675</v>
      </c>
      <c r="L88" s="55">
        <v>18.050056567330135</v>
      </c>
      <c r="M88" s="81">
        <v>17.541266029191515</v>
      </c>
      <c r="N88" s="24"/>
    </row>
    <row r="89" spans="1:14" x14ac:dyDescent="0.35">
      <c r="A89" s="23" t="str">
        <f>B3&amp;C49&amp;D89</f>
        <v>DISTRIBUCION VOLUMEN POR CRITERIO (Consumiciones).T.Alimentos TOTAL INGTENER HAMBRE/SIN PLANIFICAR</v>
      </c>
      <c r="B89" s="23">
        <v>0</v>
      </c>
      <c r="C89" s="23">
        <v>0</v>
      </c>
      <c r="D89" s="24" t="s">
        <v>202</v>
      </c>
      <c r="E89" s="24">
        <v>24.160649445922513</v>
      </c>
      <c r="F89" s="24">
        <v>23.580055562430921</v>
      </c>
      <c r="G89" s="24">
        <v>23.729728578901906</v>
      </c>
      <c r="H89" s="24">
        <v>23.291937828176355</v>
      </c>
      <c r="I89" s="24">
        <v>23.187713872042494</v>
      </c>
      <c r="J89" s="24">
        <v>24.515404015999685</v>
      </c>
      <c r="K89" s="24">
        <v>24.248153358018307</v>
      </c>
      <c r="L89" s="24">
        <v>23.690857112072202</v>
      </c>
      <c r="M89" s="81">
        <v>24.197375067572953</v>
      </c>
      <c r="N89" s="24"/>
    </row>
    <row r="90" spans="1:14" x14ac:dyDescent="0.35">
      <c r="A90" s="23" t="str">
        <f>B3&amp;C49&amp;D90</f>
        <v>DISTRIBUCION VOLUMEN POR CRITERIO (Consumiciones).T.Alimentos TOTAL INGESTAR DE COMPRAS</v>
      </c>
      <c r="B90" s="23">
        <v>0</v>
      </c>
      <c r="C90" s="23">
        <v>0</v>
      </c>
      <c r="D90" s="23" t="s">
        <v>203</v>
      </c>
      <c r="E90" s="55">
        <v>3.3648809193555915</v>
      </c>
      <c r="F90" s="55">
        <v>3.0041232274005574</v>
      </c>
      <c r="G90" s="55">
        <v>3.3220750149032203</v>
      </c>
      <c r="H90" s="55">
        <v>3.9776541092153441</v>
      </c>
      <c r="I90" s="55">
        <v>3.7828815689507098</v>
      </c>
      <c r="J90" s="55">
        <v>2.8647903440855984</v>
      </c>
      <c r="K90" s="55">
        <v>3.279768625694659</v>
      </c>
      <c r="L90" s="55">
        <v>3.8219696735521898</v>
      </c>
      <c r="M90" s="81">
        <v>4.2112946535390501</v>
      </c>
      <c r="N90" s="24"/>
    </row>
    <row r="91" spans="1:14" x14ac:dyDescent="0.35">
      <c r="A91" s="23" t="str">
        <f>B3&amp;C49&amp;D91</f>
        <v>DISTRIBUCION VOLUMEN POR CRITERIO (Consumiciones).T.Alimentos TOTAL INGNO COCINAR EN CASA</v>
      </c>
      <c r="B91" s="23">
        <v>0</v>
      </c>
      <c r="C91" s="23">
        <v>0</v>
      </c>
      <c r="D91" s="24" t="s">
        <v>204</v>
      </c>
      <c r="E91" s="24">
        <v>10.319967309296155</v>
      </c>
      <c r="F91" s="24">
        <v>9.925583896283463</v>
      </c>
      <c r="G91" s="24">
        <v>8.8233208024623764</v>
      </c>
      <c r="H91" s="24">
        <v>10.068684064651015</v>
      </c>
      <c r="I91" s="24">
        <v>9.6431670176475119</v>
      </c>
      <c r="J91" s="24">
        <v>9.453472371293957</v>
      </c>
      <c r="K91" s="24">
        <v>9.5487254858671164</v>
      </c>
      <c r="L91" s="24">
        <v>9.8675414805008312</v>
      </c>
      <c r="M91" s="81">
        <v>9.5728325697219976</v>
      </c>
      <c r="N91" s="24"/>
    </row>
    <row r="92" spans="1:14" x14ac:dyDescent="0.35">
      <c r="A92" s="23" t="str">
        <f>B3&amp;C49&amp;D92</f>
        <v>DISTRIBUCION VOLUMEN POR CRITERIO (Consumiciones).T.Alimentos TOTAL INGCELEBRACION/FIESTA/SALIR TOMAR</v>
      </c>
      <c r="B92" s="23">
        <v>0</v>
      </c>
      <c r="C92" s="23">
        <v>0</v>
      </c>
      <c r="D92" s="23" t="s">
        <v>205</v>
      </c>
      <c r="E92" s="55">
        <v>26.931943978419909</v>
      </c>
      <c r="F92" s="55">
        <v>27.844066726126719</v>
      </c>
      <c r="G92" s="55">
        <v>27.527701740939452</v>
      </c>
      <c r="H92" s="55">
        <v>29.088993352451038</v>
      </c>
      <c r="I92" s="55">
        <v>29.556861992444993</v>
      </c>
      <c r="J92" s="55">
        <v>28.058066850085485</v>
      </c>
      <c r="K92" s="55">
        <v>27.885921365537342</v>
      </c>
      <c r="L92" s="55">
        <v>28.944235475532093</v>
      </c>
      <c r="M92" s="81">
        <v>28.175937824017865</v>
      </c>
      <c r="N92" s="24"/>
    </row>
    <row r="93" spans="1:14" x14ac:dyDescent="0.35">
      <c r="A93" s="23" t="str">
        <f>B3&amp;C49&amp;D93</f>
        <v>DISTRIBUCION VOLUMEN POR CRITERIO (Consumiciones).T.Alimentos TOTAL INGVIENDO DEPORTES</v>
      </c>
      <c r="B93" s="23">
        <v>0</v>
      </c>
      <c r="C93" s="23">
        <v>0</v>
      </c>
      <c r="D93" s="24" t="s">
        <v>206</v>
      </c>
      <c r="E93" s="24">
        <v>0.74786810287355865</v>
      </c>
      <c r="F93" s="24">
        <v>0.76356162863641608</v>
      </c>
      <c r="G93" s="24">
        <v>0.78965838169276248</v>
      </c>
      <c r="H93" s="24">
        <v>0.7152211848612221</v>
      </c>
      <c r="I93" s="24">
        <v>0.8485442328732109</v>
      </c>
      <c r="J93" s="24">
        <v>1.0062748391521912</v>
      </c>
      <c r="K93" s="24">
        <v>0.45051945676239979</v>
      </c>
      <c r="L93" s="24">
        <v>0.68229950392085337</v>
      </c>
      <c r="M93" s="81">
        <v>0.85688393403107033</v>
      </c>
      <c r="N93" s="24"/>
    </row>
    <row r="94" spans="1:14" x14ac:dyDescent="0.35">
      <c r="A94" s="23" t="str">
        <f>B3&amp;C49&amp;D94</f>
        <v>DISTRIBUCION VOLUMEN POR CRITERIO (Consumiciones).T.Alimentos TOTAL INGOTROS MOTIVOS</v>
      </c>
      <c r="B94" s="23">
        <v>0</v>
      </c>
      <c r="C94" s="23">
        <v>0</v>
      </c>
      <c r="D94" s="23" t="s">
        <v>207</v>
      </c>
      <c r="E94" s="55">
        <v>6.7649201975180775</v>
      </c>
      <c r="F94" s="55">
        <v>6.2891482560992777</v>
      </c>
      <c r="G94" s="55">
        <v>6.3509495480370326</v>
      </c>
      <c r="H94" s="55">
        <v>6.350040810625603</v>
      </c>
      <c r="I94" s="55">
        <v>6.8223512149302916</v>
      </c>
      <c r="J94" s="55">
        <v>7.3189186785293083</v>
      </c>
      <c r="K94" s="55">
        <v>6.6135960790003221</v>
      </c>
      <c r="L94" s="55">
        <v>7.3630421477392041</v>
      </c>
      <c r="M94" s="81">
        <v>7.4356120559016681</v>
      </c>
      <c r="N94" s="24"/>
    </row>
    <row r="95" spans="1:14" x14ac:dyDescent="0.35">
      <c r="A95" s="23" t="str">
        <f>B3&amp;C95&amp;D95</f>
        <v>DISTRIBUCION VOLUMEN POR CRITERIO (Consumiciones)Total BebidasT.ESPAÑA</v>
      </c>
      <c r="B95" s="23">
        <v>0</v>
      </c>
      <c r="C95" s="23" t="s">
        <v>42</v>
      </c>
      <c r="D95" s="24" t="s">
        <v>63</v>
      </c>
      <c r="E95" s="24">
        <v>100</v>
      </c>
      <c r="F95" s="24">
        <v>100</v>
      </c>
      <c r="G95" s="24">
        <v>100</v>
      </c>
      <c r="H95" s="24">
        <v>100</v>
      </c>
      <c r="I95" s="24">
        <v>100</v>
      </c>
      <c r="J95" s="24">
        <v>100</v>
      </c>
      <c r="K95" s="24">
        <v>100</v>
      </c>
      <c r="L95" s="24">
        <v>100</v>
      </c>
      <c r="M95" s="81">
        <v>100</v>
      </c>
      <c r="N95" s="24"/>
    </row>
    <row r="96" spans="1:14" x14ac:dyDescent="0.35">
      <c r="A96" s="23" t="str">
        <f>B3&amp;C95&amp;D96</f>
        <v>DISTRIBUCION VOLUMEN POR CRITERIO (Consumiciones)Total BebidasHiper+Super+Discount+G.A</v>
      </c>
      <c r="B96" s="23">
        <v>0</v>
      </c>
      <c r="C96" s="23">
        <v>0</v>
      </c>
      <c r="D96" s="23" t="s">
        <v>97</v>
      </c>
      <c r="E96" s="55">
        <v>3.644493079040144</v>
      </c>
      <c r="F96" s="55">
        <v>3.7568358493807836</v>
      </c>
      <c r="G96" s="55">
        <v>4.7094447705792408</v>
      </c>
      <c r="H96" s="55">
        <v>3.8028591263582601</v>
      </c>
      <c r="I96" s="55">
        <v>4.1880862704887702</v>
      </c>
      <c r="J96" s="55">
        <v>4.459293407598838</v>
      </c>
      <c r="K96" s="55">
        <v>5.0318313133422663</v>
      </c>
      <c r="L96" s="55">
        <v>4.4859175319621425</v>
      </c>
      <c r="M96" s="81">
        <v>4.3899124679540016</v>
      </c>
      <c r="N96" s="24"/>
    </row>
    <row r="97" spans="1:14" x14ac:dyDescent="0.35">
      <c r="A97" s="23" t="str">
        <f>B3&amp;C95&amp;D97</f>
        <v>DISTRIBUCION VOLUMEN POR CRITERIO (Consumiciones)Total BebidasRestaurantes</v>
      </c>
      <c r="B97" s="23">
        <v>0</v>
      </c>
      <c r="C97" s="23">
        <v>0</v>
      </c>
      <c r="D97" s="24" t="s">
        <v>98</v>
      </c>
      <c r="E97" s="24">
        <v>11.559635723830386</v>
      </c>
      <c r="F97" s="24">
        <v>12.05312809407088</v>
      </c>
      <c r="G97" s="24">
        <v>11.914583753253323</v>
      </c>
      <c r="H97" s="24">
        <v>12.164887769094829</v>
      </c>
      <c r="I97" s="24">
        <v>12.005103942536579</v>
      </c>
      <c r="J97" s="24">
        <v>11.95075362365367</v>
      </c>
      <c r="K97" s="24">
        <v>12.164924669535292</v>
      </c>
      <c r="L97" s="24">
        <v>12.425437163477758</v>
      </c>
      <c r="M97" s="81">
        <v>12.359364880551277</v>
      </c>
      <c r="N97" s="24"/>
    </row>
    <row r="98" spans="1:14" x14ac:dyDescent="0.35">
      <c r="A98" s="23" t="str">
        <f>B3&amp;C95&amp;D98</f>
        <v>DISTRIBUCION VOLUMEN POR CRITERIO (Consumiciones)Total BebidasRestaurantes Fast Food</v>
      </c>
      <c r="B98" s="23">
        <v>0</v>
      </c>
      <c r="C98" s="23">
        <v>0</v>
      </c>
      <c r="D98" s="23" t="s">
        <v>100</v>
      </c>
      <c r="E98" s="55">
        <v>5.2207954042266378</v>
      </c>
      <c r="F98" s="55">
        <v>5.1248549147287967</v>
      </c>
      <c r="G98" s="55">
        <v>5.6101472369962995</v>
      </c>
      <c r="H98" s="55">
        <v>5.7487715774094301</v>
      </c>
      <c r="I98" s="55">
        <v>5.79549647379873</v>
      </c>
      <c r="J98" s="55">
        <v>5.9470245108268189</v>
      </c>
      <c r="K98" s="55">
        <v>5.9461739863725604</v>
      </c>
      <c r="L98" s="55">
        <v>6.1504923484770009</v>
      </c>
      <c r="M98" s="81">
        <v>5.7384177467067712</v>
      </c>
      <c r="N98" s="24"/>
    </row>
    <row r="99" spans="1:14" x14ac:dyDescent="0.35">
      <c r="A99" s="23" t="str">
        <f>B3&amp;C95&amp;D99</f>
        <v>DISTRIBUCION VOLUMEN POR CRITERIO (Consumiciones)Total BebidasBares/Cafeterias/Cervecerias</v>
      </c>
      <c r="B99" s="23">
        <v>0</v>
      </c>
      <c r="C99" s="23">
        <v>0</v>
      </c>
      <c r="D99" s="24" t="s">
        <v>101</v>
      </c>
      <c r="E99" s="24">
        <v>63.423533745312334</v>
      </c>
      <c r="F99" s="24">
        <v>62.868553671352657</v>
      </c>
      <c r="G99" s="24">
        <v>59.735844046898137</v>
      </c>
      <c r="H99" s="24">
        <v>62.05660972522665</v>
      </c>
      <c r="I99" s="24">
        <v>61.70625485264771</v>
      </c>
      <c r="J99" s="24">
        <v>61.355919035618541</v>
      </c>
      <c r="K99" s="24">
        <v>59.160985466018147</v>
      </c>
      <c r="L99" s="24">
        <v>61.367113724927677</v>
      </c>
      <c r="M99" s="81">
        <v>61.66239846496476</v>
      </c>
      <c r="N99" s="24"/>
    </row>
    <row r="100" spans="1:14" x14ac:dyDescent="0.35">
      <c r="A100" s="23" t="str">
        <f>B3&amp;C95&amp;D100</f>
        <v>DISTRIBUCION VOLUMEN POR CRITERIO (Consumiciones)Total BebidasPanaderias/Pastelerias</v>
      </c>
      <c r="B100" s="23">
        <v>0</v>
      </c>
      <c r="C100" s="23">
        <v>0</v>
      </c>
      <c r="D100" s="23" t="s">
        <v>102</v>
      </c>
      <c r="E100" s="55">
        <v>2.1572038198839301</v>
      </c>
      <c r="F100" s="55">
        <v>1.8687699859210118</v>
      </c>
      <c r="G100" s="55">
        <v>1.783925969998637</v>
      </c>
      <c r="H100" s="55">
        <v>2.3163305304753066</v>
      </c>
      <c r="I100" s="55">
        <v>2.3816996814913791</v>
      </c>
      <c r="J100" s="55">
        <v>2.2646610700011234</v>
      </c>
      <c r="K100" s="55">
        <v>1.9640224993685833</v>
      </c>
      <c r="L100" s="55">
        <v>2.3540466343127173</v>
      </c>
      <c r="M100" s="81">
        <v>2.5427076515188616</v>
      </c>
      <c r="N100" s="24"/>
    </row>
    <row r="101" spans="1:14" x14ac:dyDescent="0.35">
      <c r="A101" s="23" t="str">
        <f>B3&amp;C95&amp;D101</f>
        <v>DISTRIBUCION VOLUMEN POR CRITERIO (Consumiciones)Total BebidasTda.Alimentacion/Delicatesen</v>
      </c>
      <c r="B101" s="23">
        <v>0</v>
      </c>
      <c r="C101" s="23">
        <v>0</v>
      </c>
      <c r="D101" s="24" t="s">
        <v>103</v>
      </c>
      <c r="E101" s="24">
        <v>0.79178144997276556</v>
      </c>
      <c r="F101" s="24">
        <v>0.82681484832640495</v>
      </c>
      <c r="G101" s="24">
        <v>0.98278125891755697</v>
      </c>
      <c r="H101" s="24">
        <v>0.85692489827486307</v>
      </c>
      <c r="I101" s="24">
        <v>0.8895850237704046</v>
      </c>
      <c r="J101" s="24">
        <v>0.99873384805534604</v>
      </c>
      <c r="K101" s="24">
        <v>1.0260953046312735</v>
      </c>
      <c r="L101" s="24">
        <v>0.87727546810957846</v>
      </c>
      <c r="M101" s="81">
        <v>0.78333628762322671</v>
      </c>
      <c r="N101" s="24"/>
    </row>
    <row r="102" spans="1:14" x14ac:dyDescent="0.35">
      <c r="A102" s="23" t="str">
        <f>B3&amp;C95&amp;D102</f>
        <v>DISTRIBUCION VOLUMEN POR CRITERIO (Consumiciones)Total BebidasCanal Conveniencia/24h</v>
      </c>
      <c r="B102" s="23">
        <v>0</v>
      </c>
      <c r="C102" s="23">
        <v>0</v>
      </c>
      <c r="D102" s="23" t="s">
        <v>105</v>
      </c>
      <c r="E102" s="55">
        <v>0.89200768574649314</v>
      </c>
      <c r="F102" s="55">
        <v>0.96150651354067385</v>
      </c>
      <c r="G102" s="55">
        <v>1.1061056403285499</v>
      </c>
      <c r="H102" s="55">
        <v>0.99993004953284959</v>
      </c>
      <c r="I102" s="55">
        <v>1.045430201937426</v>
      </c>
      <c r="J102" s="55">
        <v>1.0591072087834477</v>
      </c>
      <c r="K102" s="55">
        <v>1.0505714845201721</v>
      </c>
      <c r="L102" s="55">
        <v>0.88966918219948421</v>
      </c>
      <c r="M102" s="81">
        <v>0.94822083926202982</v>
      </c>
      <c r="N102" s="24"/>
    </row>
    <row r="103" spans="1:14" x14ac:dyDescent="0.35">
      <c r="A103" s="23" t="str">
        <f>B3&amp;C95&amp;D103</f>
        <v>DISTRIBUCION VOLUMEN POR CRITERIO (Consumiciones)Total BebidasHoteles</v>
      </c>
      <c r="B103" s="23">
        <v>0</v>
      </c>
      <c r="C103" s="23">
        <v>0</v>
      </c>
      <c r="D103" s="24" t="s">
        <v>106</v>
      </c>
      <c r="E103" s="24">
        <v>0.38372931124791498</v>
      </c>
      <c r="F103" s="24">
        <v>0.61806572749061495</v>
      </c>
      <c r="G103" s="24">
        <v>0.73465452474907345</v>
      </c>
      <c r="H103" s="24">
        <v>0.58729943683274843</v>
      </c>
      <c r="I103" s="24">
        <v>0.48693246729130418</v>
      </c>
      <c r="J103" s="24">
        <v>0.45708817155973608</v>
      </c>
      <c r="K103" s="24">
        <v>0.68043519617177695</v>
      </c>
      <c r="L103" s="24">
        <v>0.28214224049768766</v>
      </c>
      <c r="M103" s="81">
        <v>0.29657817361430583</v>
      </c>
      <c r="N103" s="24"/>
    </row>
    <row r="104" spans="1:14" x14ac:dyDescent="0.35">
      <c r="A104" s="23" t="str">
        <f>B3&amp;C95&amp;D104</f>
        <v>DISTRIBUCION VOLUMEN POR CRITERIO (Consumiciones)Total BebidasEstaciones de servicio</v>
      </c>
      <c r="B104" s="23">
        <v>0</v>
      </c>
      <c r="C104" s="23">
        <v>0</v>
      </c>
      <c r="D104" s="23" t="s">
        <v>107</v>
      </c>
      <c r="E104" s="55">
        <v>1.4197437736179306</v>
      </c>
      <c r="F104" s="55">
        <v>1.5091154959104185</v>
      </c>
      <c r="G104" s="55">
        <v>1.8990516019736277</v>
      </c>
      <c r="H104" s="55">
        <v>1.6070387327614992</v>
      </c>
      <c r="I104" s="55">
        <v>1.5557302620867091</v>
      </c>
      <c r="J104" s="55">
        <v>1.7157784234096856</v>
      </c>
      <c r="K104" s="55">
        <v>1.7905900991056907</v>
      </c>
      <c r="L104" s="55">
        <v>1.50072650287812</v>
      </c>
      <c r="M104" s="81">
        <v>1.599907991687525</v>
      </c>
      <c r="N104" s="24"/>
    </row>
    <row r="105" spans="1:14" x14ac:dyDescent="0.35">
      <c r="A105" s="23" t="str">
        <f>B3&amp;C95&amp;D105</f>
        <v>DISTRIBUCION VOLUMEN POR CRITERIO (Consumiciones)Total BebidasMaquinas dispensadoras</v>
      </c>
      <c r="B105" s="23">
        <v>0</v>
      </c>
      <c r="C105" s="23">
        <v>0</v>
      </c>
      <c r="D105" s="24" t="s">
        <v>108</v>
      </c>
      <c r="E105" s="24">
        <v>5.0442942737008751</v>
      </c>
      <c r="F105" s="24">
        <v>4.4024514002969068</v>
      </c>
      <c r="G105" s="24">
        <v>3.9079211942678875</v>
      </c>
      <c r="H105" s="24">
        <v>4.5723947740401938</v>
      </c>
      <c r="I105" s="24">
        <v>4.9102551163895356</v>
      </c>
      <c r="J105" s="24">
        <v>4.3889487792741457</v>
      </c>
      <c r="K105" s="24">
        <v>3.9129226248147027</v>
      </c>
      <c r="L105" s="24">
        <v>4.5479199704617477</v>
      </c>
      <c r="M105" s="81">
        <v>4.5896353394686003</v>
      </c>
      <c r="N105" s="24"/>
    </row>
    <row r="106" spans="1:14" x14ac:dyDescent="0.35">
      <c r="A106" s="23" t="str">
        <f>B3&amp;C95&amp;D106</f>
        <v>DISTRIBUCION VOLUMEN POR CRITERIO (Consumiciones)Total BebidasServicio en la empresa</v>
      </c>
      <c r="B106" s="23">
        <v>0</v>
      </c>
      <c r="C106" s="23">
        <v>0</v>
      </c>
      <c r="D106" s="23" t="s">
        <v>109</v>
      </c>
      <c r="E106" s="55">
        <v>1.8662002186597491</v>
      </c>
      <c r="F106" s="55">
        <v>1.6302498000635344</v>
      </c>
      <c r="G106" s="55">
        <v>1.3264821503314299</v>
      </c>
      <c r="H106" s="55">
        <v>1.5361492135851726</v>
      </c>
      <c r="I106" s="55">
        <v>1.5022451695550434</v>
      </c>
      <c r="J106" s="55">
        <v>1.4022786882614486</v>
      </c>
      <c r="K106" s="55">
        <v>1.2727180969400356</v>
      </c>
      <c r="L106" s="55">
        <v>1.7153948217743669</v>
      </c>
      <c r="M106" s="81">
        <v>1.8495746857129851</v>
      </c>
      <c r="N106" s="24"/>
    </row>
    <row r="107" spans="1:14" x14ac:dyDescent="0.35">
      <c r="A107" s="23" t="str">
        <f>B3&amp;C95&amp;D107</f>
        <v>DISTRIBUCION VOLUMEN POR CRITERIO (Consumiciones)Total BebidasResto de canales</v>
      </c>
      <c r="B107" s="23">
        <v>0</v>
      </c>
      <c r="C107" s="23">
        <v>0</v>
      </c>
      <c r="D107" s="24" t="s">
        <v>110</v>
      </c>
      <c r="E107" s="24">
        <v>3.5965903969967594</v>
      </c>
      <c r="F107" s="24">
        <v>4.3797062324553426</v>
      </c>
      <c r="G107" s="24">
        <v>6.2890613801367889</v>
      </c>
      <c r="H107" s="24">
        <v>3.750840395470906</v>
      </c>
      <c r="I107" s="24">
        <v>3.5332099398372603</v>
      </c>
      <c r="J107" s="24">
        <v>4.0004160580426653</v>
      </c>
      <c r="K107" s="24">
        <v>5.9987339105002171</v>
      </c>
      <c r="L107" s="24">
        <v>3.4038665359758378</v>
      </c>
      <c r="M107" s="81">
        <v>3.2399678867539068</v>
      </c>
      <c r="N107" s="24"/>
    </row>
    <row r="108" spans="1:14" x14ac:dyDescent="0.35">
      <c r="A108" s="23" t="str">
        <f>B3&amp;C95&amp;D108</f>
        <v>DISTRIBUCION VOLUMEN POR CRITERIO (Consumiciones)Total BebidasEN LA CALLE</v>
      </c>
      <c r="B108" s="23">
        <v>0</v>
      </c>
      <c r="C108" s="23">
        <v>0</v>
      </c>
      <c r="D108" s="23" t="s">
        <v>175</v>
      </c>
      <c r="E108" s="55">
        <v>2.383056873740323</v>
      </c>
      <c r="F108" s="55">
        <v>2.7902280202767096</v>
      </c>
      <c r="G108" s="55">
        <v>4.1583145040107228</v>
      </c>
      <c r="H108" s="55">
        <v>2.4003931744181908</v>
      </c>
      <c r="I108" s="55">
        <v>2.5712573891443329</v>
      </c>
      <c r="J108" s="55">
        <v>3.5743315302011269</v>
      </c>
      <c r="K108" s="55">
        <v>4.067965098349851</v>
      </c>
      <c r="L108" s="55">
        <v>2.6235559593158388</v>
      </c>
      <c r="M108" s="81">
        <v>2.2323692692236334</v>
      </c>
      <c r="N108" s="24"/>
    </row>
    <row r="109" spans="1:14" x14ac:dyDescent="0.35">
      <c r="A109" s="23" t="str">
        <f>B3&amp;C95&amp;D109</f>
        <v>DISTRIBUCION VOLUMEN POR CRITERIO (Consumiciones)Total BebidasEN CASA DE OTROS</v>
      </c>
      <c r="B109" s="23">
        <v>0</v>
      </c>
      <c r="C109" s="23">
        <v>0</v>
      </c>
      <c r="D109" s="24" t="s">
        <v>176</v>
      </c>
      <c r="E109" s="24">
        <v>1.9774201807012524</v>
      </c>
      <c r="F109" s="24">
        <v>2.0451324895829086</v>
      </c>
      <c r="G109" s="24">
        <v>2.2149277311265352</v>
      </c>
      <c r="H109" s="24">
        <v>2.2184143944863193</v>
      </c>
      <c r="I109" s="24">
        <v>2.251929957707115</v>
      </c>
      <c r="J109" s="24">
        <v>2.0520143180468389</v>
      </c>
      <c r="K109" s="24">
        <v>2.2775173296581697</v>
      </c>
      <c r="L109" s="24">
        <v>2.0904110917199925</v>
      </c>
      <c r="M109" s="81">
        <v>2.0551725707632897</v>
      </c>
      <c r="N109" s="24"/>
    </row>
    <row r="110" spans="1:14" x14ac:dyDescent="0.35">
      <c r="A110" s="23" t="str">
        <f>B3&amp;C95&amp;D110</f>
        <v>DISTRIBUCION VOLUMEN POR CRITERIO (Consumiciones)Total BebidasEN EL ESTABLECIMIENTO</v>
      </c>
      <c r="B110" s="23">
        <v>0</v>
      </c>
      <c r="C110" s="23">
        <v>0</v>
      </c>
      <c r="D110" s="23" t="s">
        <v>177</v>
      </c>
      <c r="E110" s="55">
        <v>82.697404427794609</v>
      </c>
      <c r="F110" s="55">
        <v>83.581847870290375</v>
      </c>
      <c r="G110" s="55">
        <v>82.758809278184557</v>
      </c>
      <c r="H110" s="55">
        <v>82.862663476221471</v>
      </c>
      <c r="I110" s="55">
        <v>82.402028659047758</v>
      </c>
      <c r="J110" s="55">
        <v>82.51117995473443</v>
      </c>
      <c r="K110" s="55">
        <v>82.141300611602162</v>
      </c>
      <c r="L110" s="55">
        <v>82.658296609741782</v>
      </c>
      <c r="M110" s="81">
        <v>82.983083299249799</v>
      </c>
      <c r="N110" s="24"/>
    </row>
    <row r="111" spans="1:14" x14ac:dyDescent="0.35">
      <c r="A111" s="23" t="str">
        <f>B3&amp;C95&amp;D111</f>
        <v>DISTRIBUCION VOLUMEN POR CRITERIO (Consumiciones)Total BebidasEN EL TRABAJO</v>
      </c>
      <c r="B111" s="23">
        <v>0</v>
      </c>
      <c r="C111" s="23">
        <v>0</v>
      </c>
      <c r="D111" s="24" t="s">
        <v>178</v>
      </c>
      <c r="E111" s="24">
        <v>8.5969789948182598</v>
      </c>
      <c r="F111" s="24">
        <v>7.4931304673507144</v>
      </c>
      <c r="G111" s="24">
        <v>6.5246458668626124</v>
      </c>
      <c r="H111" s="24">
        <v>7.6424250903086941</v>
      </c>
      <c r="I111" s="24">
        <v>7.7203421646475618</v>
      </c>
      <c r="J111" s="24">
        <v>7.037499799354725</v>
      </c>
      <c r="K111" s="24">
        <v>6.382691133233827</v>
      </c>
      <c r="L111" s="24">
        <v>7.5844443381917381</v>
      </c>
      <c r="M111" s="81">
        <v>7.5373085430476827</v>
      </c>
      <c r="N111" s="24"/>
    </row>
    <row r="112" spans="1:14" x14ac:dyDescent="0.35">
      <c r="A112" s="23" t="str">
        <f>B3&amp;C95&amp;D112</f>
        <v>DISTRIBUCION VOLUMEN POR CRITERIO (Consumiciones)Total BebidasEN COLEGIO/INSTITUTO/UNIV.</v>
      </c>
      <c r="B112" s="23">
        <v>0</v>
      </c>
      <c r="C112" s="23">
        <v>0</v>
      </c>
      <c r="D112" s="23" t="s">
        <v>179</v>
      </c>
      <c r="E112" s="55">
        <v>0.21004665786280344</v>
      </c>
      <c r="F112" s="55">
        <v>0.11635832570051927</v>
      </c>
      <c r="G112" s="55">
        <v>0.10704155653185267</v>
      </c>
      <c r="H112" s="55">
        <v>0.22299568814761922</v>
      </c>
      <c r="I112" s="55">
        <v>0.15234555292262272</v>
      </c>
      <c r="J112" s="55">
        <v>0.18281532608870127</v>
      </c>
      <c r="K112" s="55">
        <v>0.11380046857404925</v>
      </c>
      <c r="L112" s="55">
        <v>0.18092172894403402</v>
      </c>
      <c r="M112" s="81">
        <v>0.25568330656079963</v>
      </c>
      <c r="N112" s="24"/>
    </row>
    <row r="113" spans="1:14" x14ac:dyDescent="0.35">
      <c r="A113" s="23" t="str">
        <f>B3&amp;C95&amp;D113</f>
        <v>DISTRIBUCION VOLUMEN POR CRITERIO (Consumiciones)Total BebidasEN MI CASA</v>
      </c>
      <c r="B113" s="23">
        <v>0</v>
      </c>
      <c r="C113" s="23">
        <v>0</v>
      </c>
      <c r="D113" s="24" t="s">
        <v>180</v>
      </c>
      <c r="E113" s="24">
        <v>2.2621696428688058</v>
      </c>
      <c r="F113" s="24">
        <v>2.1606110948360149</v>
      </c>
      <c r="G113" s="24">
        <v>2.0041648712100799</v>
      </c>
      <c r="H113" s="24">
        <v>2.662878342939424</v>
      </c>
      <c r="I113" s="24">
        <v>2.5839775496500712</v>
      </c>
      <c r="J113" s="24">
        <v>2.4593473410488129</v>
      </c>
      <c r="K113" s="24">
        <v>2.3277441513130448</v>
      </c>
      <c r="L113" s="24">
        <v>2.7516143770536656</v>
      </c>
      <c r="M113" s="81">
        <v>2.799253587737927</v>
      </c>
      <c r="N113" s="24"/>
    </row>
    <row r="114" spans="1:14" x14ac:dyDescent="0.35">
      <c r="A114" s="23" t="str">
        <f>B3&amp;C95&amp;D114</f>
        <v>DISTRIBUCION VOLUMEN POR CRITERIO (Consumiciones)Total BebidasEN M.TRANSP.(AVION,TREN,AUTOC,E</v>
      </c>
      <c r="B114" s="23">
        <v>0</v>
      </c>
      <c r="C114" s="23">
        <v>0</v>
      </c>
      <c r="D114" s="23" t="s">
        <v>181</v>
      </c>
      <c r="E114" s="55">
        <v>0.12823264404570173</v>
      </c>
      <c r="F114" s="55">
        <v>7.672405801185897E-2</v>
      </c>
      <c r="G114" s="55">
        <v>0.14035091123924215</v>
      </c>
      <c r="H114" s="55">
        <v>0.11644403500690928</v>
      </c>
      <c r="I114" s="55">
        <v>0.12356015130168702</v>
      </c>
      <c r="J114" s="55">
        <v>0.11424786914717733</v>
      </c>
      <c r="K114" s="55">
        <v>0.14348989523830344</v>
      </c>
      <c r="L114" s="55">
        <v>0.13765071282284219</v>
      </c>
      <c r="M114" s="81">
        <v>9.1919545834830599E-2</v>
      </c>
      <c r="N114" s="24"/>
    </row>
    <row r="115" spans="1:14" x14ac:dyDescent="0.35">
      <c r="A115" s="23" t="str">
        <f>B3&amp;C95&amp;D115</f>
        <v>DISTRIBUCION VOLUMEN POR CRITERIO (Consumiciones)Total BebidasEN OTRO LUGAR</v>
      </c>
      <c r="B115" s="23">
        <v>0</v>
      </c>
      <c r="C115" s="23">
        <v>0</v>
      </c>
      <c r="D115" s="24" t="s">
        <v>182</v>
      </c>
      <c r="E115" s="24">
        <v>1.7446925374849949</v>
      </c>
      <c r="F115" s="24">
        <v>1.7360127909894476</v>
      </c>
      <c r="G115" s="24">
        <v>2.0917246395156877</v>
      </c>
      <c r="H115" s="24">
        <v>1.873792859509106</v>
      </c>
      <c r="I115" s="24">
        <v>2.1945970603551634</v>
      </c>
      <c r="J115" s="24">
        <v>2.068598853914188</v>
      </c>
      <c r="K115" s="24">
        <v>2.5455003821059972</v>
      </c>
      <c r="L115" s="24">
        <v>1.9731340032566453</v>
      </c>
      <c r="M115" s="81">
        <v>2.045258571636472</v>
      </c>
      <c r="N115" s="24"/>
    </row>
    <row r="116" spans="1:14" x14ac:dyDescent="0.35">
      <c r="A116" s="23" t="str">
        <f>B3&amp;C95&amp;D116</f>
        <v>DISTRIBUCION VOLUMEN POR CRITERIO (Consumiciones)Total BebidasDESAYUNO</v>
      </c>
      <c r="B116" s="23">
        <v>0</v>
      </c>
      <c r="C116" s="23">
        <v>0</v>
      </c>
      <c r="D116" s="23" t="s">
        <v>183</v>
      </c>
      <c r="E116" s="55">
        <v>28.187782223249773</v>
      </c>
      <c r="F116" s="55">
        <v>25.496707692269659</v>
      </c>
      <c r="G116" s="55">
        <v>23.45639322947104</v>
      </c>
      <c r="H116" s="55">
        <v>25.990782376177773</v>
      </c>
      <c r="I116" s="55">
        <v>26.744840550574512</v>
      </c>
      <c r="J116" s="55">
        <v>24.633005345190135</v>
      </c>
      <c r="K116" s="55">
        <v>23.806194349854671</v>
      </c>
      <c r="L116" s="55">
        <v>27.94837313825337</v>
      </c>
      <c r="M116" s="81">
        <v>28.700655024695337</v>
      </c>
      <c r="N116" s="24"/>
    </row>
    <row r="117" spans="1:14" x14ac:dyDescent="0.35">
      <c r="A117" s="23" t="str">
        <f>B3&amp;C95&amp;D117</f>
        <v>DISTRIBUCION VOLUMEN POR CRITERIO (Consumiciones)Total BebidasAPERITIVO/ANTES DE COMER</v>
      </c>
      <c r="B117" s="23">
        <v>0</v>
      </c>
      <c r="C117" s="23">
        <v>0</v>
      </c>
      <c r="D117" s="24" t="s">
        <v>184</v>
      </c>
      <c r="E117" s="24">
        <v>15.92919290518344</v>
      </c>
      <c r="F117" s="24">
        <v>15.7917607635039</v>
      </c>
      <c r="G117" s="24">
        <v>15.398772194379475</v>
      </c>
      <c r="H117" s="24">
        <v>15.37682184671873</v>
      </c>
      <c r="I117" s="24">
        <v>15.401015406021118</v>
      </c>
      <c r="J117" s="24">
        <v>15.89108653429429</v>
      </c>
      <c r="K117" s="24">
        <v>15.590961925683988</v>
      </c>
      <c r="L117" s="24">
        <v>15.175343528280486</v>
      </c>
      <c r="M117" s="81">
        <v>15.405067630247974</v>
      </c>
      <c r="N117" s="24"/>
    </row>
    <row r="118" spans="1:14" x14ac:dyDescent="0.35">
      <c r="A118" s="23" t="str">
        <f>B3&amp;C95&amp;D118</f>
        <v>DISTRIBUCION VOLUMEN POR CRITERIO (Consumiciones)Total BebidasCOMIDA</v>
      </c>
      <c r="B118" s="23">
        <v>0</v>
      </c>
      <c r="C118" s="23">
        <v>0</v>
      </c>
      <c r="D118" s="23" t="s">
        <v>185</v>
      </c>
      <c r="E118" s="55">
        <v>20.078731877952855</v>
      </c>
      <c r="F118" s="55">
        <v>20.826599769841298</v>
      </c>
      <c r="G118" s="55">
        <v>19.622934269308345</v>
      </c>
      <c r="H118" s="55">
        <v>21.160788407755792</v>
      </c>
      <c r="I118" s="55">
        <v>20.844747568125456</v>
      </c>
      <c r="J118" s="55">
        <v>20.986911507407825</v>
      </c>
      <c r="K118" s="55">
        <v>19.47827530888258</v>
      </c>
      <c r="L118" s="55">
        <v>21.130781143332243</v>
      </c>
      <c r="M118" s="81">
        <v>21.194749318731553</v>
      </c>
      <c r="N118" s="24"/>
    </row>
    <row r="119" spans="1:14" x14ac:dyDescent="0.35">
      <c r="A119" s="23" t="str">
        <f>B3&amp;C95&amp;D119</f>
        <v>DISTRIBUCION VOLUMEN POR CRITERIO (Consumiciones)Total BebidasTARDE/MERIENDA</v>
      </c>
      <c r="B119" s="23">
        <v>0</v>
      </c>
      <c r="C119" s="23">
        <v>0</v>
      </c>
      <c r="D119" s="24" t="s">
        <v>186</v>
      </c>
      <c r="E119" s="24">
        <v>13.952790916085075</v>
      </c>
      <c r="F119" s="24">
        <v>14.397013870090122</v>
      </c>
      <c r="G119" s="24">
        <v>12.957406991673345</v>
      </c>
      <c r="H119" s="24">
        <v>13.953118668987791</v>
      </c>
      <c r="I119" s="24">
        <v>13.824727410714646</v>
      </c>
      <c r="J119" s="24">
        <v>14.512078845567345</v>
      </c>
      <c r="K119" s="24">
        <v>12.586013385570766</v>
      </c>
      <c r="L119" s="24">
        <v>13.438769221778617</v>
      </c>
      <c r="M119" s="81">
        <v>13.723219132211256</v>
      </c>
      <c r="N119" s="24"/>
    </row>
    <row r="120" spans="1:14" x14ac:dyDescent="0.35">
      <c r="A120" s="23" t="str">
        <f>B3&amp;C95&amp;D120</f>
        <v>DISTRIBUCION VOLUMEN POR CRITERIO (Consumiciones)Total BebidasANTES DE CENAR</v>
      </c>
      <c r="B120" s="23">
        <v>0</v>
      </c>
      <c r="C120" s="23">
        <v>0</v>
      </c>
      <c r="D120" s="23" t="s">
        <v>187</v>
      </c>
      <c r="E120" s="55">
        <v>6.8661773599643663</v>
      </c>
      <c r="F120" s="55">
        <v>7.1823358759565732</v>
      </c>
      <c r="G120" s="55">
        <v>7.8389465517750878</v>
      </c>
      <c r="H120" s="55">
        <v>7.4443794799644705</v>
      </c>
      <c r="I120" s="55">
        <v>7.153391437271833</v>
      </c>
      <c r="J120" s="55">
        <v>6.8802195861891846</v>
      </c>
      <c r="K120" s="55">
        <v>7.6968241247260956</v>
      </c>
      <c r="L120" s="55">
        <v>6.8419836317706224</v>
      </c>
      <c r="M120" s="81">
        <v>6.2800501286667965</v>
      </c>
      <c r="N120" s="24"/>
    </row>
    <row r="121" spans="1:14" x14ac:dyDescent="0.35">
      <c r="A121" s="23" t="str">
        <f>B3&amp;C95&amp;D121</f>
        <v>DISTRIBUCION VOLUMEN POR CRITERIO (Consumiciones)Total BebidasCENA</v>
      </c>
      <c r="B121" s="23">
        <v>0</v>
      </c>
      <c r="C121" s="23">
        <v>0</v>
      </c>
      <c r="D121" s="24" t="s">
        <v>188</v>
      </c>
      <c r="E121" s="24">
        <v>9.2033548727554386</v>
      </c>
      <c r="F121" s="24">
        <v>10.194367910290021</v>
      </c>
      <c r="G121" s="24">
        <v>13.121337875011523</v>
      </c>
      <c r="H121" s="24">
        <v>10.018833833325196</v>
      </c>
      <c r="I121" s="24">
        <v>9.7364802038885774</v>
      </c>
      <c r="J121" s="24">
        <v>10.828847975087882</v>
      </c>
      <c r="K121" s="24">
        <v>13.503602680463104</v>
      </c>
      <c r="L121" s="24">
        <v>9.5128247016291194</v>
      </c>
      <c r="M121" s="81">
        <v>8.9493602525469544</v>
      </c>
      <c r="N121" s="24"/>
    </row>
    <row r="122" spans="1:14" x14ac:dyDescent="0.35">
      <c r="A122" s="23" t="str">
        <f>B3&amp;C95&amp;D122</f>
        <v>DISTRIBUCION VOLUMEN POR CRITERIO (Consumiciones)Total BebidasDESPUES DE LA CENA</v>
      </c>
      <c r="B122" s="23">
        <v>0</v>
      </c>
      <c r="C122" s="23">
        <v>0</v>
      </c>
      <c r="D122" s="23" t="s">
        <v>189</v>
      </c>
      <c r="E122" s="55">
        <v>2.2100674919308805</v>
      </c>
      <c r="F122" s="55">
        <v>2.3551773964872984</v>
      </c>
      <c r="G122" s="55">
        <v>3.4637852914726217</v>
      </c>
      <c r="H122" s="55">
        <v>2.4718396576914499</v>
      </c>
      <c r="I122" s="55">
        <v>2.5238121189367977</v>
      </c>
      <c r="J122" s="55">
        <v>2.523559607698358</v>
      </c>
      <c r="K122" s="55">
        <v>3.5653866387091289</v>
      </c>
      <c r="L122" s="55">
        <v>2.1820308079721409</v>
      </c>
      <c r="M122" s="81">
        <v>2.1261058757722249</v>
      </c>
      <c r="N122" s="24"/>
    </row>
    <row r="123" spans="1:14" x14ac:dyDescent="0.35">
      <c r="A123" s="23" t="str">
        <f>B3&amp;C95&amp;D123</f>
        <v>DISTRIBUCION VOLUMEN POR CRITERIO (Consumiciones)Total BebidasDURANTE EL DIA</v>
      </c>
      <c r="B123" s="23">
        <v>0</v>
      </c>
      <c r="C123" s="23">
        <v>0</v>
      </c>
      <c r="D123" s="24" t="s">
        <v>190</v>
      </c>
      <c r="E123" s="24">
        <v>3.571908883933995</v>
      </c>
      <c r="F123" s="24">
        <v>3.7560602071428306</v>
      </c>
      <c r="G123" s="24">
        <v>4.1404178632089224</v>
      </c>
      <c r="H123" s="24">
        <v>3.5834700447023082</v>
      </c>
      <c r="I123" s="24">
        <v>3.7710202906273422</v>
      </c>
      <c r="J123" s="24">
        <v>3.7442931668245074</v>
      </c>
      <c r="K123" s="24">
        <v>3.7727597262604733</v>
      </c>
      <c r="L123" s="24">
        <v>3.769898475539299</v>
      </c>
      <c r="M123" s="81">
        <v>3.6208147080874205</v>
      </c>
      <c r="N123" s="24"/>
    </row>
    <row r="124" spans="1:14" x14ac:dyDescent="0.35">
      <c r="A124" s="23" t="str">
        <f>B3&amp;C95&amp;D124</f>
        <v>DISTRIBUCION VOLUMEN POR CRITERIO (Consumiciones)Total BebidasCON AMIGOS</v>
      </c>
      <c r="B124" s="23">
        <v>0</v>
      </c>
      <c r="C124" s="23">
        <v>0</v>
      </c>
      <c r="D124" s="23" t="s">
        <v>191</v>
      </c>
      <c r="E124" s="55">
        <v>29.694784168198201</v>
      </c>
      <c r="F124" s="55">
        <v>29.605003417770178</v>
      </c>
      <c r="G124" s="55">
        <v>28.78816934878845</v>
      </c>
      <c r="H124" s="55">
        <v>30.474066194259049</v>
      </c>
      <c r="I124" s="55">
        <v>30.922847442848088</v>
      </c>
      <c r="J124" s="55">
        <v>29.75258671888794</v>
      </c>
      <c r="K124" s="55">
        <v>29.658890743732229</v>
      </c>
      <c r="L124" s="55">
        <v>30.200399244543263</v>
      </c>
      <c r="M124" s="81">
        <v>30.23466947703551</v>
      </c>
      <c r="N124" s="24"/>
    </row>
    <row r="125" spans="1:14" x14ac:dyDescent="0.35">
      <c r="A125" s="23" t="str">
        <f>B3&amp;C95&amp;D125</f>
        <v>DISTRIBUCION VOLUMEN POR CRITERIO (Consumiciones)Total BebidasCON CLIENTES</v>
      </c>
      <c r="B125" s="23">
        <v>0</v>
      </c>
      <c r="C125" s="23">
        <v>0</v>
      </c>
      <c r="D125" s="24" t="s">
        <v>192</v>
      </c>
      <c r="E125" s="24">
        <v>0.69149447537987896</v>
      </c>
      <c r="F125" s="24">
        <v>0.59610349477816638</v>
      </c>
      <c r="G125" s="24">
        <v>0.60017942069345132</v>
      </c>
      <c r="H125" s="24">
        <v>0.74200156002739937</v>
      </c>
      <c r="I125" s="24">
        <v>0.77064418940430679</v>
      </c>
      <c r="J125" s="24">
        <v>0.71601983980481232</v>
      </c>
      <c r="K125" s="24">
        <v>0.62121458077413783</v>
      </c>
      <c r="L125" s="24">
        <v>0.58336799827870611</v>
      </c>
      <c r="M125" s="81">
        <v>0.84345413275268311</v>
      </c>
      <c r="N125" s="24"/>
    </row>
    <row r="126" spans="1:14" x14ac:dyDescent="0.35">
      <c r="A126" s="23" t="str">
        <f>B3&amp;C95&amp;D126</f>
        <v>DISTRIBUCION VOLUMEN POR CRITERIO (Consumiciones)Total BebidasCON COMPAÑEROS DE TRABAJO</v>
      </c>
      <c r="B126" s="23">
        <v>0</v>
      </c>
      <c r="C126" s="23">
        <v>0</v>
      </c>
      <c r="D126" s="23" t="s">
        <v>193</v>
      </c>
      <c r="E126" s="55">
        <v>10.648971424018349</v>
      </c>
      <c r="F126" s="55">
        <v>9.3520760636187319</v>
      </c>
      <c r="G126" s="55">
        <v>7.5397312306239543</v>
      </c>
      <c r="H126" s="55">
        <v>9.4316458553028415</v>
      </c>
      <c r="I126" s="55">
        <v>9.2812900742917659</v>
      </c>
      <c r="J126" s="55">
        <v>8.7107016163983371</v>
      </c>
      <c r="K126" s="55">
        <v>7.4813098305198276</v>
      </c>
      <c r="L126" s="55">
        <v>9.9262340587736855</v>
      </c>
      <c r="M126" s="81">
        <v>9.2082112246002925</v>
      </c>
      <c r="N126" s="24"/>
    </row>
    <row r="127" spans="1:14" x14ac:dyDescent="0.35">
      <c r="A127" s="23" t="str">
        <f>B3&amp;C95&amp;D127</f>
        <v>DISTRIBUCION VOLUMEN POR CRITERIO (Consumiciones)Total BebidasCON COMPAÑEROS DE CLASE</v>
      </c>
      <c r="B127" s="23">
        <v>0</v>
      </c>
      <c r="C127" s="23">
        <v>0</v>
      </c>
      <c r="D127" s="24" t="s">
        <v>194</v>
      </c>
      <c r="E127" s="24">
        <v>0.34695594019120318</v>
      </c>
      <c r="F127" s="24">
        <v>0.34804569058116924</v>
      </c>
      <c r="G127" s="24">
        <v>0.27250955653361686</v>
      </c>
      <c r="H127" s="24">
        <v>0.44305207086378268</v>
      </c>
      <c r="I127" s="24">
        <v>0.356550889388563</v>
      </c>
      <c r="J127" s="24">
        <v>0.44309276232363282</v>
      </c>
      <c r="K127" s="24">
        <v>0.17999759991850886</v>
      </c>
      <c r="L127" s="24">
        <v>0.36500600327789601</v>
      </c>
      <c r="M127" s="81">
        <v>0.3155800282646225</v>
      </c>
      <c r="N127" s="24"/>
    </row>
    <row r="128" spans="1:14" x14ac:dyDescent="0.35">
      <c r="A128" s="23" t="str">
        <f>B3&amp;C95&amp;D128</f>
        <v>DISTRIBUCION VOLUMEN POR CRITERIO (Consumiciones)Total BebidasCON FAMILIA</v>
      </c>
      <c r="B128" s="23">
        <v>0</v>
      </c>
      <c r="C128" s="23">
        <v>0</v>
      </c>
      <c r="D128" s="23" t="s">
        <v>195</v>
      </c>
      <c r="E128" s="55">
        <v>22.133088549361069</v>
      </c>
      <c r="F128" s="55">
        <v>24.37658141400507</v>
      </c>
      <c r="G128" s="55">
        <v>27.334561815236381</v>
      </c>
      <c r="H128" s="55">
        <v>22.528617000075229</v>
      </c>
      <c r="I128" s="55">
        <v>22.170016591513704</v>
      </c>
      <c r="J128" s="55">
        <v>23.787405897365929</v>
      </c>
      <c r="K128" s="55">
        <v>26.322540253692335</v>
      </c>
      <c r="L128" s="55">
        <v>22.382371613527031</v>
      </c>
      <c r="M128" s="81">
        <v>22.123129744825224</v>
      </c>
      <c r="N128" s="24"/>
    </row>
    <row r="129" spans="1:14" x14ac:dyDescent="0.35">
      <c r="A129" s="23" t="str">
        <f>B3&amp;C95&amp;D129</f>
        <v>DISTRIBUCION VOLUMEN POR CRITERIO (Consumiciones)Total BebidasCON LA PAREJA</v>
      </c>
      <c r="B129" s="23">
        <v>0</v>
      </c>
      <c r="C129" s="23">
        <v>0</v>
      </c>
      <c r="D129" s="24" t="s">
        <v>196</v>
      </c>
      <c r="E129" s="24">
        <v>16.685005871419182</v>
      </c>
      <c r="F129" s="24">
        <v>17.307835408099066</v>
      </c>
      <c r="G129" s="24">
        <v>18.057047665127243</v>
      </c>
      <c r="H129" s="24">
        <v>16.903959328422722</v>
      </c>
      <c r="I129" s="24">
        <v>16.253406104546723</v>
      </c>
      <c r="J129" s="24">
        <v>17.506091590555226</v>
      </c>
      <c r="K129" s="24">
        <v>17.748653791500825</v>
      </c>
      <c r="L129" s="24">
        <v>16.21965489121051</v>
      </c>
      <c r="M129" s="81">
        <v>16.486289450977985</v>
      </c>
      <c r="N129" s="24"/>
    </row>
    <row r="130" spans="1:14" x14ac:dyDescent="0.35">
      <c r="A130" s="23" t="str">
        <f>B3&amp;C95&amp;D130</f>
        <v>DISTRIBUCION VOLUMEN POR CRITERIO (Consumiciones)Total BebidasESTABA SOLO/A</v>
      </c>
      <c r="B130" s="23">
        <v>0</v>
      </c>
      <c r="C130" s="23">
        <v>0</v>
      </c>
      <c r="D130" s="23" t="s">
        <v>197</v>
      </c>
      <c r="E130" s="55">
        <v>19.317628756500032</v>
      </c>
      <c r="F130" s="55">
        <v>17.846693539116472</v>
      </c>
      <c r="G130" s="55">
        <v>16.952878251062828</v>
      </c>
      <c r="H130" s="55">
        <v>18.975687593294786</v>
      </c>
      <c r="I130" s="55">
        <v>19.775415763418202</v>
      </c>
      <c r="J130" s="55">
        <v>18.576843930079136</v>
      </c>
      <c r="K130" s="55">
        <v>17.548879566608537</v>
      </c>
      <c r="L130" s="55">
        <v>19.652918894653098</v>
      </c>
      <c r="M130" s="81">
        <v>20.274948978149059</v>
      </c>
      <c r="N130" s="24"/>
    </row>
    <row r="131" spans="1:14" x14ac:dyDescent="0.35">
      <c r="A131" s="23" t="str">
        <f>B3&amp;C95&amp;D131</f>
        <v>DISTRIBUCION VOLUMEN POR CRITERIO (Consumiciones)Total BebidasOTROS</v>
      </c>
      <c r="B131" s="23">
        <v>0</v>
      </c>
      <c r="C131" s="23">
        <v>0</v>
      </c>
      <c r="D131" s="24" t="s">
        <v>198</v>
      </c>
      <c r="E131" s="24">
        <v>0.48208198303754179</v>
      </c>
      <c r="F131" s="24">
        <v>0.56768816586259441</v>
      </c>
      <c r="G131" s="24">
        <v>0.45491525812454214</v>
      </c>
      <c r="H131" s="24">
        <v>0.5010097943852212</v>
      </c>
      <c r="I131" s="24">
        <v>0.46986514180832695</v>
      </c>
      <c r="J131" s="24">
        <v>0.50725995601855567</v>
      </c>
      <c r="K131" s="24">
        <v>0.43853158735157061</v>
      </c>
      <c r="L131" s="24">
        <v>0.67004616680081075</v>
      </c>
      <c r="M131" s="81">
        <v>0.51373255100978088</v>
      </c>
      <c r="N131" s="24"/>
    </row>
    <row r="132" spans="1:14" x14ac:dyDescent="0.35">
      <c r="A132" s="23" t="str">
        <f>B3&amp;C95&amp;D132</f>
        <v>DISTRIBUCION VOLUMEN POR CRITERIO (Consumiciones)Total BebidasESTAR TRABAJANDO</v>
      </c>
      <c r="B132" s="23">
        <v>0</v>
      </c>
      <c r="C132" s="23">
        <v>0</v>
      </c>
      <c r="D132" s="23" t="s">
        <v>199</v>
      </c>
      <c r="E132" s="55">
        <v>15.569468881478315</v>
      </c>
      <c r="F132" s="55">
        <v>13.438851579776195</v>
      </c>
      <c r="G132" s="55">
        <v>11.50416112225262</v>
      </c>
      <c r="H132" s="55">
        <v>13.767789525643446</v>
      </c>
      <c r="I132" s="55">
        <v>14.153173446580841</v>
      </c>
      <c r="J132" s="55">
        <v>13.441249458257756</v>
      </c>
      <c r="K132" s="55">
        <v>11.509311711513925</v>
      </c>
      <c r="L132" s="55">
        <v>13.841878707223326</v>
      </c>
      <c r="M132" s="81">
        <v>14.051400505838805</v>
      </c>
      <c r="N132" s="24"/>
    </row>
    <row r="133" spans="1:14" x14ac:dyDescent="0.35">
      <c r="A133" s="23" t="str">
        <f>B3&amp;C95&amp;D133</f>
        <v>DISTRIBUCION VOLUMEN POR CRITERIO (Consumiciones)Total BebidasCOMIDA DE NEGOCIOS</v>
      </c>
      <c r="B133" s="23">
        <v>0</v>
      </c>
      <c r="C133" s="23">
        <v>0</v>
      </c>
      <c r="D133" s="24" t="s">
        <v>200</v>
      </c>
      <c r="E133" s="24">
        <v>0.19116426519744034</v>
      </c>
      <c r="F133" s="24">
        <v>0.17610478030474397</v>
      </c>
      <c r="G133" s="24">
        <v>0.18202277866552113</v>
      </c>
      <c r="H133" s="24">
        <v>0.30769177976425366</v>
      </c>
      <c r="I133" s="24">
        <v>0.20770415433740921</v>
      </c>
      <c r="J133" s="24">
        <v>0.24352570667265927</v>
      </c>
      <c r="K133" s="24">
        <v>0.16876210215509643</v>
      </c>
      <c r="L133" s="24">
        <v>0.333362486419576</v>
      </c>
      <c r="M133" s="81">
        <v>0.19679136528886401</v>
      </c>
      <c r="N133" s="24"/>
    </row>
    <row r="134" spans="1:14" x14ac:dyDescent="0.35">
      <c r="A134" s="23" t="str">
        <f>B3&amp;C95&amp;D134</f>
        <v>DISTRIBUCION VOLUMEN POR CRITERIO (Consumiciones)Total BebidasPOR PLACER/RELAX</v>
      </c>
      <c r="B134" s="23">
        <v>0</v>
      </c>
      <c r="C134" s="23">
        <v>0</v>
      </c>
      <c r="D134" s="23" t="s">
        <v>201</v>
      </c>
      <c r="E134" s="55">
        <v>14.199194590195841</v>
      </c>
      <c r="F134" s="55">
        <v>15.62579186583058</v>
      </c>
      <c r="G134" s="55">
        <v>17.997373083455763</v>
      </c>
      <c r="H134" s="55">
        <v>14.912278154733071</v>
      </c>
      <c r="I134" s="55">
        <v>14.087264903095061</v>
      </c>
      <c r="J134" s="55">
        <v>15.534714842934877</v>
      </c>
      <c r="K134" s="55">
        <v>17.78498060631826</v>
      </c>
      <c r="L134" s="55">
        <v>14.400070658049572</v>
      </c>
      <c r="M134" s="81">
        <v>14.572578626068974</v>
      </c>
      <c r="N134" s="24"/>
    </row>
    <row r="135" spans="1:14" x14ac:dyDescent="0.35">
      <c r="A135" s="23" t="str">
        <f>B3&amp;C95&amp;D135</f>
        <v>DISTRIBUCION VOLUMEN POR CRITERIO (Consumiciones)Total BebidasTENER HAMBRE/SIN PLANIFICAR</v>
      </c>
      <c r="B135" s="23">
        <v>0</v>
      </c>
      <c r="C135" s="23">
        <v>0</v>
      </c>
      <c r="D135" s="24" t="s">
        <v>202</v>
      </c>
      <c r="E135" s="24">
        <v>23.166125242138897</v>
      </c>
      <c r="F135" s="24">
        <v>23.097235252599795</v>
      </c>
      <c r="G135" s="24">
        <v>23.277528263831336</v>
      </c>
      <c r="H135" s="24">
        <v>22.82305567397275</v>
      </c>
      <c r="I135" s="24">
        <v>22.808857150161945</v>
      </c>
      <c r="J135" s="24">
        <v>23.229727603974382</v>
      </c>
      <c r="K135" s="24">
        <v>23.446303060522521</v>
      </c>
      <c r="L135" s="24">
        <v>22.556924887305723</v>
      </c>
      <c r="M135" s="81">
        <v>22.704775396949657</v>
      </c>
    </row>
    <row r="136" spans="1:14" x14ac:dyDescent="0.35">
      <c r="A136" s="23" t="str">
        <f>B3&amp;C95&amp;D136</f>
        <v>DISTRIBUCION VOLUMEN POR CRITERIO (Consumiciones)Total BebidasESTAR DE COMPRAS</v>
      </c>
      <c r="B136" s="23">
        <v>0</v>
      </c>
      <c r="C136" s="23">
        <v>0</v>
      </c>
      <c r="D136" s="23" t="s">
        <v>203</v>
      </c>
      <c r="E136" s="55">
        <v>2.810752860929004</v>
      </c>
      <c r="F136" s="55">
        <v>2.5146902313577013</v>
      </c>
      <c r="G136" s="55">
        <v>2.6393251523730679</v>
      </c>
      <c r="H136" s="55">
        <v>3.0318472598554269</v>
      </c>
      <c r="I136" s="55">
        <v>3.1694097161949588</v>
      </c>
      <c r="J136" s="55">
        <v>2.3397152442254292</v>
      </c>
      <c r="K136" s="55">
        <v>2.6482834068319532</v>
      </c>
      <c r="L136" s="55">
        <v>3.0902165164519033</v>
      </c>
      <c r="M136" s="81">
        <v>3.27290603495902</v>
      </c>
    </row>
    <row r="137" spans="1:14" x14ac:dyDescent="0.35">
      <c r="A137" s="23" t="str">
        <f>B3&amp;C95&amp;D137</f>
        <v>DISTRIBUCION VOLUMEN POR CRITERIO (Consumiciones)Total BebidasNO COCINAR EN CASA</v>
      </c>
      <c r="B137" s="23">
        <v>0</v>
      </c>
      <c r="C137" s="23">
        <v>0</v>
      </c>
      <c r="D137" s="24" t="s">
        <v>204</v>
      </c>
      <c r="E137" s="24">
        <v>2.8154565273331218</v>
      </c>
      <c r="F137" s="24">
        <v>3.164725397926099</v>
      </c>
      <c r="G137" s="24">
        <v>2.8117361774835854</v>
      </c>
      <c r="H137" s="24">
        <v>2.8101194569204111</v>
      </c>
      <c r="I137" s="24">
        <v>2.8434174212239505</v>
      </c>
      <c r="J137" s="24">
        <v>3.1464139071253152</v>
      </c>
      <c r="K137" s="24">
        <v>3.1410238580193659</v>
      </c>
      <c r="L137" s="24">
        <v>2.8616204600210913</v>
      </c>
      <c r="M137" s="81">
        <v>2.7685687465557236</v>
      </c>
    </row>
    <row r="138" spans="1:14" x14ac:dyDescent="0.35">
      <c r="A138" s="23" t="str">
        <f>B3&amp;C95&amp;D138</f>
        <v>DISTRIBUCION VOLUMEN POR CRITERIO (Consumiciones)Total BebidasCELEBRACION/FIESTA/SALIR TOMAR</v>
      </c>
      <c r="B138" s="23">
        <v>0</v>
      </c>
      <c r="C138" s="23">
        <v>0</v>
      </c>
      <c r="D138" s="23" t="s">
        <v>205</v>
      </c>
      <c r="E138" s="55">
        <v>33.986863434316518</v>
      </c>
      <c r="F138" s="55">
        <v>35.005037039234523</v>
      </c>
      <c r="G138" s="55">
        <v>34.266617915517905</v>
      </c>
      <c r="H138" s="55">
        <v>35.240820980916723</v>
      </c>
      <c r="I138" s="55">
        <v>35.482876292974105</v>
      </c>
      <c r="J138" s="55">
        <v>34.738894685307947</v>
      </c>
      <c r="K138" s="55">
        <v>34.611807749751499</v>
      </c>
      <c r="L138" s="55">
        <v>35.610840166710496</v>
      </c>
      <c r="M138" s="81">
        <v>34.827498208458827</v>
      </c>
    </row>
    <row r="139" spans="1:14" x14ac:dyDescent="0.35">
      <c r="A139" s="23" t="str">
        <f>B3&amp;C95&amp;D139</f>
        <v>DISTRIBUCION VOLUMEN POR CRITERIO (Consumiciones)Total BebidasVIENDO DEPORTES</v>
      </c>
      <c r="B139" s="23">
        <v>0</v>
      </c>
      <c r="C139" s="23">
        <v>0</v>
      </c>
      <c r="D139" s="24" t="s">
        <v>206</v>
      </c>
      <c r="E139" s="24">
        <v>1.3769150688438596</v>
      </c>
      <c r="F139" s="24">
        <v>1.3688682545392068</v>
      </c>
      <c r="G139" s="24">
        <v>1.5740919694243849</v>
      </c>
      <c r="H139" s="24">
        <v>1.5101236803448426</v>
      </c>
      <c r="I139" s="24">
        <v>1.6752113635048596</v>
      </c>
      <c r="J139" s="24">
        <v>1.6660344467808472</v>
      </c>
      <c r="K139" s="24">
        <v>1.02156910443936</v>
      </c>
      <c r="L139" s="24">
        <v>1.4833488727916038</v>
      </c>
      <c r="M139" s="81">
        <v>1.7698192043557037</v>
      </c>
    </row>
    <row r="140" spans="1:14" x14ac:dyDescent="0.35">
      <c r="A140" s="23" t="str">
        <f>B3&amp;C95&amp;D140</f>
        <v>DISTRIBUCION VOLUMEN POR CRITERIO (Consumiciones)Total BebidasOTROS MOTIVOS</v>
      </c>
      <c r="B140" s="23">
        <v>0</v>
      </c>
      <c r="C140" s="23">
        <v>0</v>
      </c>
      <c r="D140" s="23" t="s">
        <v>207</v>
      </c>
      <c r="E140" s="55">
        <v>5.8840704936041375</v>
      </c>
      <c r="F140" s="55">
        <v>5.6087203200961184</v>
      </c>
      <c r="G140" s="55">
        <v>5.7471341425494771</v>
      </c>
      <c r="H140" s="55">
        <v>5.5963026558740578</v>
      </c>
      <c r="I140" s="55">
        <v>5.5721132044497006</v>
      </c>
      <c r="J140" s="55">
        <v>5.6597280855230432</v>
      </c>
      <c r="K140" s="55">
        <v>5.6679784941535223</v>
      </c>
      <c r="L140" s="55">
        <v>5.8217338582217009</v>
      </c>
      <c r="M140" s="81">
        <v>5.8356817064162358</v>
      </c>
    </row>
    <row r="141" spans="1:14" x14ac:dyDescent="0.35">
      <c r="A141" s="23" t="str">
        <f>B3&amp;C141&amp;D141</f>
        <v>DISTRIBUCION VOLUMEN POR CRITERIO (Consumiciones)Total Bebidas FriasT.ESPAÑA</v>
      </c>
      <c r="B141" s="23">
        <v>0</v>
      </c>
      <c r="C141" s="23" t="s">
        <v>46</v>
      </c>
      <c r="D141" s="24" t="s">
        <v>63</v>
      </c>
      <c r="E141" s="24">
        <v>100</v>
      </c>
      <c r="F141" s="24">
        <v>100</v>
      </c>
      <c r="G141" s="24">
        <v>100</v>
      </c>
      <c r="H141" s="24">
        <v>100</v>
      </c>
      <c r="I141" s="24">
        <v>100</v>
      </c>
      <c r="J141" s="24">
        <v>100</v>
      </c>
      <c r="K141" s="24">
        <v>100</v>
      </c>
      <c r="L141" s="24">
        <v>100</v>
      </c>
      <c r="M141" s="81">
        <v>100</v>
      </c>
    </row>
    <row r="142" spans="1:14" x14ac:dyDescent="0.35">
      <c r="A142" s="23" t="str">
        <f>B3&amp;C141&amp;D142</f>
        <v>DISTRIBUCION VOLUMEN POR CRITERIO (Consumiciones)Total Bebidas FriasHiper+Super+Discount+G.A</v>
      </c>
      <c r="B142" s="23">
        <v>0</v>
      </c>
      <c r="C142" s="23">
        <v>0</v>
      </c>
      <c r="D142" s="23" t="s">
        <v>97</v>
      </c>
      <c r="E142" s="55">
        <v>5.9052676501194243</v>
      </c>
      <c r="F142" s="55">
        <v>5.6890357036166952</v>
      </c>
      <c r="G142" s="55">
        <v>6.5029550002950982</v>
      </c>
      <c r="H142" s="55">
        <v>5.8310774173741642</v>
      </c>
      <c r="I142" s="55">
        <v>6.5887332105164393</v>
      </c>
      <c r="J142" s="55">
        <v>6.4170123294095784</v>
      </c>
      <c r="K142" s="55">
        <v>6.9073847984193648</v>
      </c>
      <c r="L142" s="55">
        <v>7.1777843744191205</v>
      </c>
      <c r="M142" s="81">
        <v>7.1331022496072052</v>
      </c>
    </row>
    <row r="143" spans="1:14" x14ac:dyDescent="0.35">
      <c r="A143" s="23" t="str">
        <f>B3&amp;C141&amp;D143</f>
        <v>DISTRIBUCION VOLUMEN POR CRITERIO (Consumiciones)Total Bebidas FriasRestaurantes</v>
      </c>
      <c r="B143" s="23">
        <v>0</v>
      </c>
      <c r="C143" s="23">
        <v>0</v>
      </c>
      <c r="D143" s="24" t="s">
        <v>98</v>
      </c>
      <c r="E143" s="24">
        <v>16.567090971859642</v>
      </c>
      <c r="F143" s="24">
        <v>15.973868017127332</v>
      </c>
      <c r="G143" s="24">
        <v>14.867474339920269</v>
      </c>
      <c r="H143" s="24">
        <v>16.564786772272626</v>
      </c>
      <c r="I143" s="24">
        <v>16.717742581846736</v>
      </c>
      <c r="J143" s="24">
        <v>15.506389871082964</v>
      </c>
      <c r="K143" s="24">
        <v>15.258942418684363</v>
      </c>
      <c r="L143" s="24">
        <v>17.345653809615001</v>
      </c>
      <c r="M143" s="81">
        <v>17.841716196373714</v>
      </c>
    </row>
    <row r="144" spans="1:14" x14ac:dyDescent="0.35">
      <c r="A144" s="23" t="str">
        <f>B3&amp;C141&amp;D144</f>
        <v>DISTRIBUCION VOLUMEN POR CRITERIO (Consumiciones)Total Bebidas FriasRestaurantes Fast Food</v>
      </c>
      <c r="B144" s="23">
        <v>0</v>
      </c>
      <c r="C144" s="23">
        <v>0</v>
      </c>
      <c r="D144" s="23" t="s">
        <v>100</v>
      </c>
      <c r="E144" s="55">
        <v>8.0519205607712028</v>
      </c>
      <c r="F144" s="55">
        <v>7.3494743730173413</v>
      </c>
      <c r="G144" s="55">
        <v>7.5830565675317496</v>
      </c>
      <c r="H144" s="55">
        <v>8.6376435622454757</v>
      </c>
      <c r="I144" s="55">
        <v>8.848174451152472</v>
      </c>
      <c r="J144" s="55">
        <v>8.5769272555297391</v>
      </c>
      <c r="K144" s="55">
        <v>8.1614769596838723</v>
      </c>
      <c r="L144" s="55">
        <v>9.7021187236248139</v>
      </c>
      <c r="M144" s="81">
        <v>9.1402266708918454</v>
      </c>
    </row>
    <row r="145" spans="1:13" x14ac:dyDescent="0.35">
      <c r="A145" s="23" t="str">
        <f>B3&amp;C141&amp;D145</f>
        <v>DISTRIBUCION VOLUMEN POR CRITERIO (Consumiciones)Total Bebidas FriasBares/Cafeterias/Cervecerias</v>
      </c>
      <c r="B145" s="23">
        <v>0</v>
      </c>
      <c r="C145" s="23">
        <v>0</v>
      </c>
      <c r="D145" s="24" t="s">
        <v>101</v>
      </c>
      <c r="E145" s="24">
        <v>57.074427389479887</v>
      </c>
      <c r="F145" s="24">
        <v>57.426053540183588</v>
      </c>
      <c r="G145" s="24">
        <v>54.639933951786411</v>
      </c>
      <c r="H145" s="24">
        <v>56.147723431724181</v>
      </c>
      <c r="I145" s="24">
        <v>55.252898242812499</v>
      </c>
      <c r="J145" s="24">
        <v>56.377171786953703</v>
      </c>
      <c r="K145" s="24">
        <v>53.896302643599206</v>
      </c>
      <c r="L145" s="24">
        <v>53.86828244841314</v>
      </c>
      <c r="M145" s="81">
        <v>54.007036598292757</v>
      </c>
    </row>
    <row r="146" spans="1:13" x14ac:dyDescent="0.35">
      <c r="A146" s="23" t="str">
        <f>B3&amp;C141&amp;D146</f>
        <v>DISTRIBUCION VOLUMEN POR CRITERIO (Consumiciones)Total Bebidas FriasPanaderias/Pastelerias</v>
      </c>
      <c r="B146" s="23">
        <v>0</v>
      </c>
      <c r="C146" s="23">
        <v>0</v>
      </c>
      <c r="D146" s="23" t="s">
        <v>102</v>
      </c>
      <c r="E146" s="55">
        <v>0.68133637802503566</v>
      </c>
      <c r="F146" s="55">
        <v>0.67632819120507071</v>
      </c>
      <c r="G146" s="55">
        <v>0.74422815875179071</v>
      </c>
      <c r="H146" s="55">
        <v>0.72597122335292297</v>
      </c>
      <c r="I146" s="55">
        <v>0.73911596010574965</v>
      </c>
      <c r="J146" s="55">
        <v>0.85922897753354588</v>
      </c>
      <c r="K146" s="55">
        <v>0.81670927490457412</v>
      </c>
      <c r="L146" s="55">
        <v>0.82349771768175073</v>
      </c>
      <c r="M146" s="81">
        <v>0.78289155574426794</v>
      </c>
    </row>
    <row r="147" spans="1:13" x14ac:dyDescent="0.35">
      <c r="A147" s="23" t="str">
        <f>B3&amp;C141&amp;D147</f>
        <v>DISTRIBUCION VOLUMEN POR CRITERIO (Consumiciones)Total Bebidas FriasTda.Alimentacion/Delicatesen</v>
      </c>
      <c r="B147" s="23">
        <v>0</v>
      </c>
      <c r="C147" s="23">
        <v>0</v>
      </c>
      <c r="D147" s="24" t="s">
        <v>103</v>
      </c>
      <c r="E147" s="24">
        <v>1.3107102571614899</v>
      </c>
      <c r="F147" s="24">
        <v>1.260388067769606</v>
      </c>
      <c r="G147" s="24">
        <v>1.4052709800996894</v>
      </c>
      <c r="H147" s="24">
        <v>1.36469632220265</v>
      </c>
      <c r="I147" s="24">
        <v>1.4804575510151872</v>
      </c>
      <c r="J147" s="24">
        <v>1.5429406220312156</v>
      </c>
      <c r="K147" s="24">
        <v>1.4993159076262843</v>
      </c>
      <c r="L147" s="24">
        <v>1.4135121012732192</v>
      </c>
      <c r="M147" s="81">
        <v>1.3076455669218079</v>
      </c>
    </row>
    <row r="148" spans="1:13" x14ac:dyDescent="0.35">
      <c r="A148" s="23" t="str">
        <f>B3&amp;C141&amp;D148</f>
        <v>DISTRIBUCION VOLUMEN POR CRITERIO (Consumiciones)Total Bebidas FriasCanal Conveniencia/24h</v>
      </c>
      <c r="B148" s="23">
        <v>0</v>
      </c>
      <c r="C148" s="23">
        <v>0</v>
      </c>
      <c r="D148" s="23" t="s">
        <v>105</v>
      </c>
      <c r="E148" s="55">
        <v>1.3598129981688976</v>
      </c>
      <c r="F148" s="55">
        <v>1.3721048855976379</v>
      </c>
      <c r="G148" s="55">
        <v>1.5173376560664025</v>
      </c>
      <c r="H148" s="55">
        <v>1.4927766317998046</v>
      </c>
      <c r="I148" s="55">
        <v>1.5460236534587457</v>
      </c>
      <c r="J148" s="55">
        <v>1.4810966054626253</v>
      </c>
      <c r="K148" s="55">
        <v>1.3710089300257067</v>
      </c>
      <c r="L148" s="55">
        <v>1.2397080299489598</v>
      </c>
      <c r="M148" s="81">
        <v>1.3022698490282738</v>
      </c>
    </row>
    <row r="149" spans="1:13" x14ac:dyDescent="0.35">
      <c r="A149" s="23" t="str">
        <f>B3&amp;C141&amp;D149</f>
        <v>DISTRIBUCION VOLUMEN POR CRITERIO (Consumiciones)Total Bebidas FriasHoteles</v>
      </c>
      <c r="B149" s="23">
        <v>0</v>
      </c>
      <c r="C149" s="23">
        <v>0</v>
      </c>
      <c r="D149" s="24" t="s">
        <v>106</v>
      </c>
      <c r="E149" s="24">
        <v>0.38088514496824011</v>
      </c>
      <c r="F149" s="24">
        <v>0.63770918897168949</v>
      </c>
      <c r="G149" s="24">
        <v>0.739350999844403</v>
      </c>
      <c r="H149" s="24">
        <v>0.65814917274469342</v>
      </c>
      <c r="I149" s="24">
        <v>0.51576605834400913</v>
      </c>
      <c r="J149" s="24">
        <v>0.40489377997811371</v>
      </c>
      <c r="K149" s="24">
        <v>0.6851519379076404</v>
      </c>
      <c r="L149" s="24">
        <v>0.30668748042272403</v>
      </c>
      <c r="M149" s="81">
        <v>0.32582317478614409</v>
      </c>
    </row>
    <row r="150" spans="1:13" x14ac:dyDescent="0.35">
      <c r="A150" s="23" t="str">
        <f>B3&amp;C141&amp;D150</f>
        <v>DISTRIBUCION VOLUMEN POR CRITERIO (Consumiciones)Total Bebidas FriasEstaciones de servicio</v>
      </c>
      <c r="B150" s="23">
        <v>0</v>
      </c>
      <c r="C150" s="23">
        <v>0</v>
      </c>
      <c r="D150" s="23" t="s">
        <v>107</v>
      </c>
      <c r="E150" s="55">
        <v>1.2007749882942282</v>
      </c>
      <c r="F150" s="55">
        <v>1.2252311112646546</v>
      </c>
      <c r="G150" s="55">
        <v>1.6006953573095684</v>
      </c>
      <c r="H150" s="55">
        <v>1.2875363016278429</v>
      </c>
      <c r="I150" s="55">
        <v>1.1777290468758967</v>
      </c>
      <c r="J150" s="55">
        <v>1.2378465145460327</v>
      </c>
      <c r="K150" s="55">
        <v>1.3762401829911692</v>
      </c>
      <c r="L150" s="55">
        <v>1.1487271317517314</v>
      </c>
      <c r="M150" s="81">
        <v>1.4349025834096365</v>
      </c>
    </row>
    <row r="151" spans="1:13" x14ac:dyDescent="0.35">
      <c r="A151" s="23" t="str">
        <f>B3&amp;C141&amp;D151</f>
        <v>DISTRIBUCION VOLUMEN POR CRITERIO (Consumiciones)Total Bebidas FriasMaquinas dispensadoras</v>
      </c>
      <c r="B151" s="23">
        <v>0</v>
      </c>
      <c r="C151" s="23">
        <v>0</v>
      </c>
      <c r="D151" s="24" t="s">
        <v>108</v>
      </c>
      <c r="E151" s="24">
        <v>1.7826323947121894</v>
      </c>
      <c r="F151" s="24">
        <v>1.6870502500614739</v>
      </c>
      <c r="G151" s="24">
        <v>1.7237101551140419</v>
      </c>
      <c r="H151" s="24">
        <v>1.8436031569455866</v>
      </c>
      <c r="I151" s="24">
        <v>2.0297034757086938</v>
      </c>
      <c r="J151" s="24">
        <v>1.9127420485820124</v>
      </c>
      <c r="K151" s="24">
        <v>1.7817809063161696</v>
      </c>
      <c r="L151" s="24">
        <v>1.9844580424737344</v>
      </c>
      <c r="M151" s="81">
        <v>1.9534760828093249</v>
      </c>
    </row>
    <row r="152" spans="1:13" x14ac:dyDescent="0.35">
      <c r="A152" s="23" t="str">
        <f>B3&amp;C141&amp;D152</f>
        <v>DISTRIBUCION VOLUMEN POR CRITERIO (Consumiciones)Total Bebidas FriasServicio en la empresa</v>
      </c>
      <c r="B152" s="23">
        <v>0</v>
      </c>
      <c r="C152" s="23">
        <v>0</v>
      </c>
      <c r="D152" s="23" t="s">
        <v>109</v>
      </c>
      <c r="E152" s="55">
        <v>0.96973262810132688</v>
      </c>
      <c r="F152" s="55">
        <v>0.88921921073648735</v>
      </c>
      <c r="G152" s="55">
        <v>0.64493404568111212</v>
      </c>
      <c r="H152" s="55">
        <v>0.66255271620369416</v>
      </c>
      <c r="I152" s="55">
        <v>0.64191294880356797</v>
      </c>
      <c r="J152" s="55">
        <v>0.53955348653211144</v>
      </c>
      <c r="K152" s="55">
        <v>0.54032533337110245</v>
      </c>
      <c r="L152" s="55">
        <v>0.74953564691279517</v>
      </c>
      <c r="M152" s="81">
        <v>0.65327595397724936</v>
      </c>
    </row>
    <row r="153" spans="1:13" x14ac:dyDescent="0.35">
      <c r="A153" s="23" t="str">
        <f>B3&amp;C141&amp;D153</f>
        <v>DISTRIBUCION VOLUMEN POR CRITERIO (Consumiciones)Total Bebidas FriasResto de canales</v>
      </c>
      <c r="B153" s="23">
        <v>0</v>
      </c>
      <c r="C153" s="23">
        <v>0</v>
      </c>
      <c r="D153" s="24" t="s">
        <v>110</v>
      </c>
      <c r="E153" s="24">
        <v>4.7154059439901221</v>
      </c>
      <c r="F153" s="24">
        <v>5.8135258769425233</v>
      </c>
      <c r="G153" s="24">
        <v>8.0310684143599875</v>
      </c>
      <c r="H153" s="24">
        <v>4.7834843024981941</v>
      </c>
      <c r="I153" s="24">
        <v>4.4617396509517135</v>
      </c>
      <c r="J153" s="24">
        <v>5.1442059487856566</v>
      </c>
      <c r="K153" s="24">
        <v>7.7053941321020609</v>
      </c>
      <c r="L153" s="24">
        <v>4.24002360744407</v>
      </c>
      <c r="M153" s="81">
        <v>4.1176297650384681</v>
      </c>
    </row>
    <row r="154" spans="1:13" x14ac:dyDescent="0.35">
      <c r="A154" s="23" t="str">
        <f>B3&amp;C141&amp;D154</f>
        <v>DISTRIBUCION VOLUMEN POR CRITERIO (Consumiciones)Total Bebidas FriasEN LA CALLE</v>
      </c>
      <c r="B154" s="23">
        <v>0</v>
      </c>
      <c r="C154" s="23">
        <v>0</v>
      </c>
      <c r="D154" s="23" t="s">
        <v>175</v>
      </c>
      <c r="E154" s="55">
        <v>3.2407469342709043</v>
      </c>
      <c r="F154" s="55">
        <v>3.7940412007015132</v>
      </c>
      <c r="G154" s="55">
        <v>5.558169777711008</v>
      </c>
      <c r="H154" s="55">
        <v>3.1999823862754941</v>
      </c>
      <c r="I154" s="55">
        <v>3.6017174650527499</v>
      </c>
      <c r="J154" s="55">
        <v>4.9395606810720567</v>
      </c>
      <c r="K154" s="55">
        <v>5.4228462775035586</v>
      </c>
      <c r="L154" s="55">
        <v>3.6387501539259666</v>
      </c>
      <c r="M154" s="81">
        <v>3.1626510583608805</v>
      </c>
    </row>
    <row r="155" spans="1:13" x14ac:dyDescent="0.35">
      <c r="A155" s="23" t="str">
        <f>B3&amp;C141&amp;D155</f>
        <v>DISTRIBUCION VOLUMEN POR CRITERIO (Consumiciones)Total Bebidas FriasEN CASA DE OTROS</v>
      </c>
      <c r="B155" s="23">
        <v>0</v>
      </c>
      <c r="C155" s="23">
        <v>0</v>
      </c>
      <c r="D155" s="24" t="s">
        <v>176</v>
      </c>
      <c r="E155" s="24">
        <v>3.1234291509979575</v>
      </c>
      <c r="F155" s="24">
        <v>3.0470696778362822</v>
      </c>
      <c r="G155" s="24">
        <v>3.0260631562568743</v>
      </c>
      <c r="H155" s="24">
        <v>3.5268326782667869</v>
      </c>
      <c r="I155" s="24">
        <v>3.5263973590026039</v>
      </c>
      <c r="J155" s="24">
        <v>3.0205664321426333</v>
      </c>
      <c r="K155" s="24">
        <v>3.1717836681797902</v>
      </c>
      <c r="L155" s="24">
        <v>3.4566188633872517</v>
      </c>
      <c r="M155" s="81">
        <v>3.4194882721902244</v>
      </c>
    </row>
    <row r="156" spans="1:13" x14ac:dyDescent="0.35">
      <c r="A156" s="23" t="str">
        <f>B3&amp;C141&amp;D156</f>
        <v>DISTRIBUCION VOLUMEN POR CRITERIO (Consumiciones)Total Bebidas FriasEN EL ESTABLECIMIENTO</v>
      </c>
      <c r="B156" s="23">
        <v>0</v>
      </c>
      <c r="C156" s="23">
        <v>0</v>
      </c>
      <c r="D156" s="23" t="s">
        <v>177</v>
      </c>
      <c r="E156" s="55">
        <v>83.369193547574639</v>
      </c>
      <c r="F156" s="55">
        <v>83.79408590896989</v>
      </c>
      <c r="G156" s="55">
        <v>82.455708529394414</v>
      </c>
      <c r="H156" s="55">
        <v>83.064392653953561</v>
      </c>
      <c r="I156" s="55">
        <v>81.838531107139261</v>
      </c>
      <c r="J156" s="55">
        <v>82.183499333001876</v>
      </c>
      <c r="K156" s="55">
        <v>81.455643762083156</v>
      </c>
      <c r="L156" s="55">
        <v>81.969252732156633</v>
      </c>
      <c r="M156" s="81">
        <v>82.381656954636426</v>
      </c>
    </row>
    <row r="157" spans="1:13" x14ac:dyDescent="0.35">
      <c r="A157" s="23" t="str">
        <f>B3&amp;C141&amp;D157</f>
        <v>DISTRIBUCION VOLUMEN POR CRITERIO (Consumiciones)Total Bebidas FriasEN EL TRABAJO</v>
      </c>
      <c r="B157" s="23">
        <v>0</v>
      </c>
      <c r="C157" s="23">
        <v>0</v>
      </c>
      <c r="D157" s="24" t="s">
        <v>178</v>
      </c>
      <c r="E157" s="24">
        <v>4.2126745190910393</v>
      </c>
      <c r="F157" s="24">
        <v>3.8675913826844877</v>
      </c>
      <c r="G157" s="24">
        <v>3.4645748716325335</v>
      </c>
      <c r="H157" s="24">
        <v>3.7369909220796012</v>
      </c>
      <c r="I157" s="24">
        <v>4.1189847621857272</v>
      </c>
      <c r="J157" s="24">
        <v>3.6168610989359133</v>
      </c>
      <c r="K157" s="24">
        <v>3.2982026641361384</v>
      </c>
      <c r="L157" s="24">
        <v>3.8014317573031136</v>
      </c>
      <c r="M157" s="81">
        <v>3.6573909990941225</v>
      </c>
    </row>
    <row r="158" spans="1:13" x14ac:dyDescent="0.35">
      <c r="A158" s="23" t="str">
        <f>B3&amp;C141&amp;D158</f>
        <v>DISTRIBUCION VOLUMEN POR CRITERIO (Consumiciones)Total Bebidas FriasEN COLEGIO/INSTITUTO/UNIV.</v>
      </c>
      <c r="B158" s="23">
        <v>0</v>
      </c>
      <c r="C158" s="23">
        <v>0</v>
      </c>
      <c r="D158" s="23" t="s">
        <v>179</v>
      </c>
      <c r="E158" s="55">
        <v>0.14692117402830962</v>
      </c>
      <c r="F158" s="55">
        <v>7.7388244570485626E-2</v>
      </c>
      <c r="G158" s="55">
        <v>0.10303306703008386</v>
      </c>
      <c r="H158" s="55">
        <v>0.14688026452938499</v>
      </c>
      <c r="I158" s="55">
        <v>8.4485102554922295E-2</v>
      </c>
      <c r="J158" s="55">
        <v>0.12013741363960372</v>
      </c>
      <c r="K158" s="55">
        <v>7.0672676670750459E-2</v>
      </c>
      <c r="L158" s="55">
        <v>0.12215541302024052</v>
      </c>
      <c r="M158" s="81">
        <v>0.12794859127292171</v>
      </c>
    </row>
    <row r="159" spans="1:13" x14ac:dyDescent="0.35">
      <c r="A159" s="23" t="str">
        <f>B3&amp;C141&amp;D159</f>
        <v>DISTRIBUCION VOLUMEN POR CRITERIO (Consumiciones)Total Bebidas FriasEN MI CASA</v>
      </c>
      <c r="B159" s="23">
        <v>0</v>
      </c>
      <c r="C159" s="23">
        <v>0</v>
      </c>
      <c r="D159" s="24" t="s">
        <v>180</v>
      </c>
      <c r="E159" s="24">
        <v>3.6487731870638016</v>
      </c>
      <c r="F159" s="24">
        <v>3.1882655020840152</v>
      </c>
      <c r="G159" s="24">
        <v>2.6988441562622394</v>
      </c>
      <c r="H159" s="24">
        <v>3.936130478157577</v>
      </c>
      <c r="I159" s="24">
        <v>4.1464607295154474</v>
      </c>
      <c r="J159" s="24">
        <v>3.6582110434322144</v>
      </c>
      <c r="K159" s="24">
        <v>3.3249672471301404</v>
      </c>
      <c r="L159" s="24">
        <v>4.4449371115856735</v>
      </c>
      <c r="M159" s="81">
        <v>4.5596659023230686</v>
      </c>
    </row>
    <row r="160" spans="1:13" x14ac:dyDescent="0.35">
      <c r="A160" s="23" t="str">
        <f>B3&amp;C141&amp;D160</f>
        <v>DISTRIBUCION VOLUMEN POR CRITERIO (Consumiciones)Total Bebidas FriasEN M.TRANSP.(AVION,TREN,AUTOC,E</v>
      </c>
      <c r="B160" s="23">
        <v>0</v>
      </c>
      <c r="C160" s="23">
        <v>0</v>
      </c>
      <c r="D160" s="23" t="s">
        <v>181</v>
      </c>
      <c r="E160" s="55">
        <v>0.13856096261802564</v>
      </c>
      <c r="F160" s="55">
        <v>7.0874300671233681E-2</v>
      </c>
      <c r="G160" s="55">
        <v>0.14758905241470335</v>
      </c>
      <c r="H160" s="55">
        <v>0.11496931808263376</v>
      </c>
      <c r="I160" s="55">
        <v>0.13807418745875935</v>
      </c>
      <c r="J160" s="55">
        <v>0.11657020730641815</v>
      </c>
      <c r="K160" s="55">
        <v>0.16528202876587186</v>
      </c>
      <c r="L160" s="55">
        <v>0.1456793976121927</v>
      </c>
      <c r="M160" s="81">
        <v>9.3433379817801074E-2</v>
      </c>
    </row>
    <row r="161" spans="1:13" x14ac:dyDescent="0.35">
      <c r="A161" s="23" t="str">
        <f>B3&amp;C141&amp;D161</f>
        <v>DISTRIBUCION VOLUMEN POR CRITERIO (Consumiciones)Total Bebidas FriasEN OTRO LUGAR</v>
      </c>
      <c r="B161" s="23">
        <v>0</v>
      </c>
      <c r="C161" s="23">
        <v>0</v>
      </c>
      <c r="D161" s="24" t="s">
        <v>182</v>
      </c>
      <c r="E161" s="24">
        <v>2.1197082559635598</v>
      </c>
      <c r="F161" s="24">
        <v>2.1606713556156629</v>
      </c>
      <c r="G161" s="24">
        <v>2.5460016954699833</v>
      </c>
      <c r="H161" s="24">
        <v>2.2738183780118706</v>
      </c>
      <c r="I161" s="24">
        <v>2.5453513641581909</v>
      </c>
      <c r="J161" s="24">
        <v>2.3445979371781895</v>
      </c>
      <c r="K161" s="24">
        <v>3.0906032901585592</v>
      </c>
      <c r="L161" s="24">
        <v>2.4211594710471696</v>
      </c>
      <c r="M161" s="81">
        <v>2.5977590625008209</v>
      </c>
    </row>
    <row r="162" spans="1:13" x14ac:dyDescent="0.35">
      <c r="A162" s="23" t="str">
        <f>B3&amp;C141&amp;D162</f>
        <v>DISTRIBUCION VOLUMEN POR CRITERIO (Consumiciones)Total Bebidas FriasDESAYUNO</v>
      </c>
      <c r="B162" s="23">
        <v>0</v>
      </c>
      <c r="C162" s="23">
        <v>0</v>
      </c>
      <c r="D162" s="23" t="s">
        <v>183</v>
      </c>
      <c r="E162" s="55">
        <v>5.6951904828119915</v>
      </c>
      <c r="F162" s="55">
        <v>5.1511789773593257</v>
      </c>
      <c r="G162" s="55">
        <v>5.0759058155693513</v>
      </c>
      <c r="H162" s="55">
        <v>5.0677358916369517</v>
      </c>
      <c r="I162" s="55">
        <v>5.3602615180735986</v>
      </c>
      <c r="J162" s="55">
        <v>5.1692292636564598</v>
      </c>
      <c r="K162" s="55">
        <v>5.3272121465345688</v>
      </c>
      <c r="L162" s="55">
        <v>5.787830554550192</v>
      </c>
      <c r="M162" s="81">
        <v>6.3160494265796663</v>
      </c>
    </row>
    <row r="163" spans="1:13" x14ac:dyDescent="0.35">
      <c r="A163" s="23" t="str">
        <f>B3&amp;C141&amp;D163</f>
        <v>DISTRIBUCION VOLUMEN POR CRITERIO (Consumiciones)Total Bebidas FriasAPERITIVO/ANTES DE COMER</v>
      </c>
      <c r="B163" s="23">
        <v>0</v>
      </c>
      <c r="C163" s="23">
        <v>0</v>
      </c>
      <c r="D163" s="24" t="s">
        <v>184</v>
      </c>
      <c r="E163" s="24">
        <v>20.94233778295197</v>
      </c>
      <c r="F163" s="24">
        <v>19.901021990371465</v>
      </c>
      <c r="G163" s="24">
        <v>18.717183802896251</v>
      </c>
      <c r="H163" s="24">
        <v>19.584529533262135</v>
      </c>
      <c r="I163" s="24">
        <v>19.316963927906272</v>
      </c>
      <c r="J163" s="24">
        <v>19.735379844755514</v>
      </c>
      <c r="K163" s="24">
        <v>18.779404995432301</v>
      </c>
      <c r="L163" s="24">
        <v>19.240956527561291</v>
      </c>
      <c r="M163" s="81">
        <v>19.481904397792619</v>
      </c>
    </row>
    <row r="164" spans="1:13" x14ac:dyDescent="0.35">
      <c r="A164" s="23" t="str">
        <f>B3&amp;C141&amp;D164</f>
        <v>DISTRIBUCION VOLUMEN POR CRITERIO (Consumiciones)Total Bebidas FriasCOMIDA</v>
      </c>
      <c r="B164" s="23">
        <v>0</v>
      </c>
      <c r="C164" s="23">
        <v>0</v>
      </c>
      <c r="D164" s="23" t="s">
        <v>185</v>
      </c>
      <c r="E164" s="55">
        <v>28.618957879955538</v>
      </c>
      <c r="F164" s="55">
        <v>27.544276427159055</v>
      </c>
      <c r="G164" s="55">
        <v>24.409945594729017</v>
      </c>
      <c r="H164" s="55">
        <v>29.244376835301228</v>
      </c>
      <c r="I164" s="55">
        <v>29.114034417597857</v>
      </c>
      <c r="J164" s="55">
        <v>27.285593379530436</v>
      </c>
      <c r="K164" s="55">
        <v>23.959287297551857</v>
      </c>
      <c r="L164" s="55">
        <v>29.822377628271248</v>
      </c>
      <c r="M164" s="81">
        <v>30.633835546568644</v>
      </c>
    </row>
    <row r="165" spans="1:13" x14ac:dyDescent="0.35">
      <c r="A165" s="23" t="str">
        <f>B3&amp;C141&amp;D165</f>
        <v>DISTRIBUCION VOLUMEN POR CRITERIO (Consumiciones)Total Bebidas FriasTARDE/MERIENDA</v>
      </c>
      <c r="B165" s="23">
        <v>0</v>
      </c>
      <c r="C165" s="23">
        <v>0</v>
      </c>
      <c r="D165" s="24" t="s">
        <v>186</v>
      </c>
      <c r="E165" s="24">
        <v>11.494702618332557</v>
      </c>
      <c r="F165" s="24">
        <v>13.796036815226822</v>
      </c>
      <c r="G165" s="24">
        <v>12.801925109588524</v>
      </c>
      <c r="H165" s="24">
        <v>11.666396507180457</v>
      </c>
      <c r="I165" s="24">
        <v>11.340765949796689</v>
      </c>
      <c r="J165" s="24">
        <v>13.824349972279251</v>
      </c>
      <c r="K165" s="24">
        <v>12.645553753655928</v>
      </c>
      <c r="L165" s="24">
        <v>11.336901450392293</v>
      </c>
      <c r="M165" s="81">
        <v>11.232366750815773</v>
      </c>
    </row>
    <row r="166" spans="1:13" x14ac:dyDescent="0.35">
      <c r="A166" s="23" t="str">
        <f>B3&amp;C141&amp;D166</f>
        <v>DISTRIBUCION VOLUMEN POR CRITERIO (Consumiciones)Total Bebidas FriasANTES DE CENAR</v>
      </c>
      <c r="B166" s="23">
        <v>0</v>
      </c>
      <c r="C166" s="23">
        <v>0</v>
      </c>
      <c r="D166" s="23" t="s">
        <v>187</v>
      </c>
      <c r="E166" s="55">
        <v>11.443927038453152</v>
      </c>
      <c r="F166" s="55">
        <v>11.133131062288779</v>
      </c>
      <c r="G166" s="55">
        <v>11.374819588043717</v>
      </c>
      <c r="H166" s="55">
        <v>11.728336607261909</v>
      </c>
      <c r="I166" s="55">
        <v>11.545089559754361</v>
      </c>
      <c r="J166" s="55">
        <v>10.527716394967387</v>
      </c>
      <c r="K166" s="55">
        <v>11.231826583291433</v>
      </c>
      <c r="L166" s="55">
        <v>11.057567375092882</v>
      </c>
      <c r="M166" s="81">
        <v>10.522351639506386</v>
      </c>
    </row>
    <row r="167" spans="1:13" x14ac:dyDescent="0.35">
      <c r="A167" s="23" t="str">
        <f>B3&amp;C141&amp;D167</f>
        <v>DISTRIBUCION VOLUMEN POR CRITERIO (Consumiciones)Total Bebidas FriasCENA</v>
      </c>
      <c r="B167" s="23">
        <v>0</v>
      </c>
      <c r="C167" s="23">
        <v>0</v>
      </c>
      <c r="D167" s="24" t="s">
        <v>188</v>
      </c>
      <c r="E167" s="24">
        <v>15.110209975250655</v>
      </c>
      <c r="F167" s="24">
        <v>15.498832504536871</v>
      </c>
      <c r="G167" s="24">
        <v>18.725050837272438</v>
      </c>
      <c r="H167" s="24">
        <v>15.649075296313283</v>
      </c>
      <c r="I167" s="24">
        <v>15.5568964572384</v>
      </c>
      <c r="J167" s="24">
        <v>16.037251544752735</v>
      </c>
      <c r="K167" s="24">
        <v>19.232506426644193</v>
      </c>
      <c r="L167" s="24">
        <v>15.347390422269843</v>
      </c>
      <c r="M167" s="81">
        <v>14.845701133354458</v>
      </c>
    </row>
    <row r="168" spans="1:13" x14ac:dyDescent="0.35">
      <c r="A168" s="23" t="str">
        <f>B3&amp;C141&amp;D168</f>
        <v>DISTRIBUCION VOLUMEN POR CRITERIO (Consumiciones)Total Bebidas FriasDESPUES DE LA CENA</v>
      </c>
      <c r="B168" s="23">
        <v>0</v>
      </c>
      <c r="C168" s="23">
        <v>0</v>
      </c>
      <c r="D168" s="23" t="s">
        <v>189</v>
      </c>
      <c r="E168" s="55">
        <v>3.2907411531365671</v>
      </c>
      <c r="F168" s="55">
        <v>3.2164855643097958</v>
      </c>
      <c r="G168" s="55">
        <v>4.5478829428208112</v>
      </c>
      <c r="H168" s="55">
        <v>3.3263069400433531</v>
      </c>
      <c r="I168" s="55">
        <v>3.4593514925374014</v>
      </c>
      <c r="J168" s="55">
        <v>3.2673287854994562</v>
      </c>
      <c r="K168" s="55">
        <v>4.6589452513649983</v>
      </c>
      <c r="L168" s="55">
        <v>2.9702608009206997</v>
      </c>
      <c r="M168" s="81">
        <v>2.9699559046012118</v>
      </c>
    </row>
    <row r="169" spans="1:13" x14ac:dyDescent="0.35">
      <c r="A169" s="23" t="str">
        <f>B3&amp;C141&amp;D169</f>
        <v>DISTRIBUCION VOLUMEN POR CRITERIO (Consumiciones)Total Bebidas FriasDURANTE EL DIA</v>
      </c>
      <c r="B169" s="23">
        <v>0</v>
      </c>
      <c r="C169" s="23">
        <v>0</v>
      </c>
      <c r="D169" s="24" t="s">
        <v>190</v>
      </c>
      <c r="E169" s="24">
        <v>3.4039295547401962</v>
      </c>
      <c r="F169" s="24">
        <v>3.7590224333897608</v>
      </c>
      <c r="G169" s="24">
        <v>4.3472963692261466</v>
      </c>
      <c r="H169" s="24">
        <v>3.7332446356492124</v>
      </c>
      <c r="I169" s="24">
        <v>4.3066378505799774</v>
      </c>
      <c r="J169" s="24">
        <v>4.1531580712993419</v>
      </c>
      <c r="K169" s="24">
        <v>4.1653024948834707</v>
      </c>
      <c r="L169" s="24">
        <v>4.4367117293225329</v>
      </c>
      <c r="M169" s="81">
        <v>3.9978364518210201</v>
      </c>
    </row>
    <row r="170" spans="1:13" x14ac:dyDescent="0.35">
      <c r="A170" s="23" t="str">
        <f>B3&amp;C141&amp;D170</f>
        <v>DISTRIBUCION VOLUMEN POR CRITERIO (Consumiciones)Total Bebidas FriasCON AMIGOS</v>
      </c>
      <c r="B170" s="23">
        <v>0</v>
      </c>
      <c r="C170" s="23">
        <v>0</v>
      </c>
      <c r="D170" s="23" t="s">
        <v>191</v>
      </c>
      <c r="E170" s="55">
        <v>37.698173712133723</v>
      </c>
      <c r="F170" s="55">
        <v>36.79699804299716</v>
      </c>
      <c r="G170" s="55">
        <v>34.730991688977838</v>
      </c>
      <c r="H170" s="55">
        <v>37.779945044730212</v>
      </c>
      <c r="I170" s="55">
        <v>38.252369353324347</v>
      </c>
      <c r="J170" s="55">
        <v>36.049465675824393</v>
      </c>
      <c r="K170" s="55">
        <v>35.646162779992778</v>
      </c>
      <c r="L170" s="55">
        <v>37.746135229170598</v>
      </c>
      <c r="M170" s="81">
        <v>37.884286577681877</v>
      </c>
    </row>
    <row r="171" spans="1:13" x14ac:dyDescent="0.35">
      <c r="A171" s="23" t="str">
        <f>B3&amp;C141&amp;D171</f>
        <v>DISTRIBUCION VOLUMEN POR CRITERIO (Consumiciones)Total Bebidas FriasCON CLIENTES</v>
      </c>
      <c r="B171" s="23">
        <v>0</v>
      </c>
      <c r="C171" s="23">
        <v>0</v>
      </c>
      <c r="D171" s="24" t="s">
        <v>192</v>
      </c>
      <c r="E171" s="24">
        <v>0.4260663205639576</v>
      </c>
      <c r="F171" s="24">
        <v>0.33644902546135885</v>
      </c>
      <c r="G171" s="24">
        <v>0.45630797997628492</v>
      </c>
      <c r="H171" s="24">
        <v>0.55286908812692304</v>
      </c>
      <c r="I171" s="24">
        <v>0.58022767712605172</v>
      </c>
      <c r="J171" s="24">
        <v>0.52102827184662481</v>
      </c>
      <c r="K171" s="24">
        <v>0.45663222599126119</v>
      </c>
      <c r="L171" s="24">
        <v>0.41451736074206591</v>
      </c>
      <c r="M171" s="81">
        <v>0.62656024988768788</v>
      </c>
    </row>
    <row r="172" spans="1:13" x14ac:dyDescent="0.35">
      <c r="A172" s="23" t="str">
        <f>B3&amp;C141&amp;D172</f>
        <v>DISTRIBUCION VOLUMEN POR CRITERIO (Consumiciones)Total Bebidas FriasCON COMPAÑEROS DE TRABAJO</v>
      </c>
      <c r="B172" s="23">
        <v>0</v>
      </c>
      <c r="C172" s="23">
        <v>0</v>
      </c>
      <c r="D172" s="23" t="s">
        <v>193</v>
      </c>
      <c r="E172" s="55">
        <v>4.6735228850332113</v>
      </c>
      <c r="F172" s="55">
        <v>4.3131306152060951</v>
      </c>
      <c r="G172" s="55">
        <v>3.1250603608775669</v>
      </c>
      <c r="H172" s="55">
        <v>4.5290861790787815</v>
      </c>
      <c r="I172" s="55">
        <v>4.0855075948507027</v>
      </c>
      <c r="J172" s="55">
        <v>3.8740607185997726</v>
      </c>
      <c r="K172" s="55">
        <v>3.3007598665807416</v>
      </c>
      <c r="L172" s="55">
        <v>4.800063630536477</v>
      </c>
      <c r="M172" s="81">
        <v>3.7292006819167582</v>
      </c>
    </row>
    <row r="173" spans="1:13" x14ac:dyDescent="0.35">
      <c r="A173" s="23" t="str">
        <f>B3&amp;C141&amp;D173</f>
        <v>DISTRIBUCION VOLUMEN POR CRITERIO (Consumiciones)Total Bebidas FriasCON COMPAÑEROS DE CLASE</v>
      </c>
      <c r="B173" s="23">
        <v>0</v>
      </c>
      <c r="C173" s="23">
        <v>0</v>
      </c>
      <c r="D173" s="24" t="s">
        <v>194</v>
      </c>
      <c r="E173" s="24">
        <v>0.22099700962479796</v>
      </c>
      <c r="F173" s="24">
        <v>0.29971092040099251</v>
      </c>
      <c r="G173" s="24">
        <v>0.18259205704505335</v>
      </c>
      <c r="H173" s="24">
        <v>0.28380810071815243</v>
      </c>
      <c r="I173" s="24">
        <v>0.18779766169120951</v>
      </c>
      <c r="J173" s="24">
        <v>0.39676540118786624</v>
      </c>
      <c r="K173" s="24">
        <v>0.13046781720711853</v>
      </c>
      <c r="L173" s="24">
        <v>0.32769316596801057</v>
      </c>
      <c r="M173" s="81">
        <v>0.17069424325292362</v>
      </c>
    </row>
    <row r="174" spans="1:13" x14ac:dyDescent="0.35">
      <c r="A174" s="23" t="str">
        <f>B3&amp;C141&amp;D174</f>
        <v>DISTRIBUCION VOLUMEN POR CRITERIO (Consumiciones)Total Bebidas FriasCON FAMILIA</v>
      </c>
      <c r="B174" s="23">
        <v>0</v>
      </c>
      <c r="C174" s="23">
        <v>0</v>
      </c>
      <c r="D174" s="23" t="s">
        <v>195</v>
      </c>
      <c r="E174" s="55">
        <v>27.089622342567175</v>
      </c>
      <c r="F174" s="55">
        <v>29.172073996248571</v>
      </c>
      <c r="G174" s="55">
        <v>31.968938292404186</v>
      </c>
      <c r="H174" s="55">
        <v>27.237513099365106</v>
      </c>
      <c r="I174" s="55">
        <v>26.978832333583171</v>
      </c>
      <c r="J174" s="55">
        <v>28.625892630925076</v>
      </c>
      <c r="K174" s="55">
        <v>30.769880106792062</v>
      </c>
      <c r="L174" s="55">
        <v>27.366386408255206</v>
      </c>
      <c r="M174" s="81">
        <v>27.26458527843954</v>
      </c>
    </row>
    <row r="175" spans="1:13" x14ac:dyDescent="0.35">
      <c r="A175" s="23" t="str">
        <f>B3&amp;C141&amp;D175</f>
        <v>DISTRIBUCION VOLUMEN POR CRITERIO (Consumiciones)Total Bebidas FriasCON LA PAREJA</v>
      </c>
      <c r="B175" s="23">
        <v>0</v>
      </c>
      <c r="C175" s="23">
        <v>0</v>
      </c>
      <c r="D175" s="24" t="s">
        <v>196</v>
      </c>
      <c r="E175" s="24">
        <v>17.550633540864538</v>
      </c>
      <c r="F175" s="24">
        <v>17.605272730598138</v>
      </c>
      <c r="G175" s="24">
        <v>18.125606962157754</v>
      </c>
      <c r="H175" s="24">
        <v>16.801482428568651</v>
      </c>
      <c r="I175" s="24">
        <v>16.261550461772035</v>
      </c>
      <c r="J175" s="24">
        <v>17.716689383720269</v>
      </c>
      <c r="K175" s="24">
        <v>17.699395930854266</v>
      </c>
      <c r="L175" s="24">
        <v>16.266392822812602</v>
      </c>
      <c r="M175" s="81">
        <v>16.674833871301285</v>
      </c>
    </row>
    <row r="176" spans="1:13" x14ac:dyDescent="0.35">
      <c r="A176" s="23" t="str">
        <f>B3&amp;C141&amp;D176</f>
        <v>DISTRIBUCION VOLUMEN POR CRITERIO (Consumiciones)Total Bebidas FriasESTABA SOLO/A</v>
      </c>
      <c r="B176" s="23">
        <v>0</v>
      </c>
      <c r="C176" s="23">
        <v>0</v>
      </c>
      <c r="D176" s="23" t="s">
        <v>197</v>
      </c>
      <c r="E176" s="55">
        <v>11.873091039569786</v>
      </c>
      <c r="F176" s="55">
        <v>10.876464957862456</v>
      </c>
      <c r="G176" s="55">
        <v>10.909926815789332</v>
      </c>
      <c r="H176" s="55">
        <v>12.305736513733931</v>
      </c>
      <c r="I176" s="55">
        <v>13.054029927845956</v>
      </c>
      <c r="J176" s="55">
        <v>12.235849459538695</v>
      </c>
      <c r="K176" s="55">
        <v>11.532140302671927</v>
      </c>
      <c r="L176" s="55">
        <v>12.332653796036738</v>
      </c>
      <c r="M176" s="81">
        <v>13.008424126502138</v>
      </c>
    </row>
    <row r="177" spans="1:13" x14ac:dyDescent="0.35">
      <c r="A177" s="23" t="str">
        <f>B3&amp;C141&amp;D177</f>
        <v>DISTRIBUCION VOLUMEN POR CRITERIO (Consumiciones)Total Bebidas FriasOTROS</v>
      </c>
      <c r="B177" s="23">
        <v>0</v>
      </c>
      <c r="C177" s="23">
        <v>0</v>
      </c>
      <c r="D177" s="24" t="s">
        <v>198</v>
      </c>
      <c r="E177" s="24">
        <v>0.46789924121293941</v>
      </c>
      <c r="F177" s="24">
        <v>0.59990052410283712</v>
      </c>
      <c r="G177" s="24">
        <v>0.50058684186523161</v>
      </c>
      <c r="H177" s="24">
        <v>0.50954999742197082</v>
      </c>
      <c r="I177" s="24">
        <v>0.59968076526213465</v>
      </c>
      <c r="J177" s="24">
        <v>0.5802554040947091</v>
      </c>
      <c r="K177" s="24">
        <v>0.46459914028142685</v>
      </c>
      <c r="L177" s="24">
        <v>0.74614190124671842</v>
      </c>
      <c r="M177" s="81">
        <v>0.6414104672746137</v>
      </c>
    </row>
    <row r="178" spans="1:13" x14ac:dyDescent="0.35">
      <c r="A178" s="23" t="str">
        <f>B3&amp;C141&amp;D178</f>
        <v>DISTRIBUCION VOLUMEN POR CRITERIO (Consumiciones)Total Bebidas FriasESTAR TRABAJANDO</v>
      </c>
      <c r="B178" s="23">
        <v>0</v>
      </c>
      <c r="C178" s="23">
        <v>0</v>
      </c>
      <c r="D178" s="23" t="s">
        <v>199</v>
      </c>
      <c r="E178" s="55">
        <v>6.8789032174853366</v>
      </c>
      <c r="F178" s="55">
        <v>5.9162756386677753</v>
      </c>
      <c r="G178" s="55">
        <v>5.0688757853620849</v>
      </c>
      <c r="H178" s="55">
        <v>6.2721282243197676</v>
      </c>
      <c r="I178" s="55">
        <v>6.5200878846051609</v>
      </c>
      <c r="J178" s="55">
        <v>5.9789591843589456</v>
      </c>
      <c r="K178" s="55">
        <v>5.2402460183132806</v>
      </c>
      <c r="L178" s="55">
        <v>5.9513877216007174</v>
      </c>
      <c r="M178" s="81">
        <v>5.9993186837410253</v>
      </c>
    </row>
    <row r="179" spans="1:13" x14ac:dyDescent="0.35">
      <c r="A179" s="23" t="str">
        <f>B3&amp;C141&amp;D179</f>
        <v>DISTRIBUCION VOLUMEN POR CRITERIO (Consumiciones)Total Bebidas FriasCOMIDA DE NEGOCIOS</v>
      </c>
      <c r="B179" s="23">
        <v>0</v>
      </c>
      <c r="C179" s="23">
        <v>0</v>
      </c>
      <c r="D179" s="24" t="s">
        <v>200</v>
      </c>
      <c r="E179" s="24">
        <v>0.22103039611489028</v>
      </c>
      <c r="F179" s="24">
        <v>0.19081712489254773</v>
      </c>
      <c r="G179" s="24">
        <v>0.19072246605035978</v>
      </c>
      <c r="H179" s="24">
        <v>0.37409607500391195</v>
      </c>
      <c r="I179" s="24">
        <v>0.22502422952231316</v>
      </c>
      <c r="J179" s="24">
        <v>0.27037879356480538</v>
      </c>
      <c r="K179" s="24">
        <v>0.17551381285895376</v>
      </c>
      <c r="L179" s="24">
        <v>0.43987522983546429</v>
      </c>
      <c r="M179" s="81">
        <v>0.22603874144898678</v>
      </c>
    </row>
    <row r="180" spans="1:13" x14ac:dyDescent="0.35">
      <c r="A180" s="23" t="str">
        <f>B3&amp;C141&amp;D180</f>
        <v>DISTRIBUCION VOLUMEN POR CRITERIO (Consumiciones)Total Bebidas FriasPOR PLACER/RELAX</v>
      </c>
      <c r="B180" s="23">
        <v>0</v>
      </c>
      <c r="C180" s="23">
        <v>0</v>
      </c>
      <c r="D180" s="23" t="s">
        <v>201</v>
      </c>
      <c r="E180" s="55">
        <v>14.944542697045016</v>
      </c>
      <c r="F180" s="55">
        <v>16.272722469359593</v>
      </c>
      <c r="G180" s="55">
        <v>19.068504230626839</v>
      </c>
      <c r="H180" s="55">
        <v>15.673496365877496</v>
      </c>
      <c r="I180" s="55">
        <v>15.164412813559473</v>
      </c>
      <c r="J180" s="55">
        <v>16.566537469039634</v>
      </c>
      <c r="K180" s="55">
        <v>19.094866474516497</v>
      </c>
      <c r="L180" s="55">
        <v>15.823659603318152</v>
      </c>
      <c r="M180" s="81">
        <v>15.842316945671472</v>
      </c>
    </row>
    <row r="181" spans="1:13" x14ac:dyDescent="0.35">
      <c r="A181" s="23" t="str">
        <f>B3&amp;C141&amp;D181</f>
        <v>DISTRIBUCION VOLUMEN POR CRITERIO (Consumiciones)Total Bebidas FriasTENER HAMBRE/SIN PLANIFICAR</v>
      </c>
      <c r="B181" s="23">
        <v>0</v>
      </c>
      <c r="C181" s="23">
        <v>0</v>
      </c>
      <c r="D181" s="24" t="s">
        <v>202</v>
      </c>
      <c r="E181" s="24">
        <v>23.467516175168722</v>
      </c>
      <c r="F181" s="24">
        <v>23.429114024374133</v>
      </c>
      <c r="G181" s="24">
        <v>23.52324430327451</v>
      </c>
      <c r="H181" s="24">
        <v>22.160615375006643</v>
      </c>
      <c r="I181" s="24">
        <v>22.457290736313446</v>
      </c>
      <c r="J181" s="24">
        <v>23.601221786310969</v>
      </c>
      <c r="K181" s="24">
        <v>23.587724578461714</v>
      </c>
      <c r="L181" s="24">
        <v>22.132458737306081</v>
      </c>
      <c r="M181" s="81">
        <v>22.315496967417044</v>
      </c>
    </row>
    <row r="182" spans="1:13" x14ac:dyDescent="0.35">
      <c r="A182" s="23" t="str">
        <f>B3&amp;C141&amp;D182</f>
        <v>DISTRIBUCION VOLUMEN POR CRITERIO (Consumiciones)Total Bebidas FriasESTAR DE COMPRAS</v>
      </c>
      <c r="B182" s="23">
        <v>0</v>
      </c>
      <c r="C182" s="23">
        <v>0</v>
      </c>
      <c r="D182" s="23" t="s">
        <v>203</v>
      </c>
      <c r="E182" s="55">
        <v>2.7226014940512888</v>
      </c>
      <c r="F182" s="55">
        <v>2.170479740041741</v>
      </c>
      <c r="G182" s="55">
        <v>2.4194591397099461</v>
      </c>
      <c r="H182" s="55">
        <v>2.8529189974241054</v>
      </c>
      <c r="I182" s="55">
        <v>2.6986330899878412</v>
      </c>
      <c r="J182" s="55">
        <v>2.0548456159542137</v>
      </c>
      <c r="K182" s="55">
        <v>2.4543116940138372</v>
      </c>
      <c r="L182" s="55">
        <v>2.8501447021140414</v>
      </c>
      <c r="M182" s="81">
        <v>3.1846718603999751</v>
      </c>
    </row>
    <row r="183" spans="1:13" x14ac:dyDescent="0.35">
      <c r="A183" s="23" t="str">
        <f>B3&amp;C141&amp;D183</f>
        <v>DISTRIBUCION VOLUMEN POR CRITERIO (Consumiciones)Total Bebidas FriasNO COCINAR EN CASA</v>
      </c>
      <c r="B183" s="23">
        <v>0</v>
      </c>
      <c r="C183" s="23">
        <v>0</v>
      </c>
      <c r="D183" s="24" t="s">
        <v>204</v>
      </c>
      <c r="E183" s="24">
        <v>3.4293337450609958</v>
      </c>
      <c r="F183" s="24">
        <v>3.7764606902550195</v>
      </c>
      <c r="G183" s="24">
        <v>3.0061822952156625</v>
      </c>
      <c r="H183" s="24">
        <v>3.3739403822605083</v>
      </c>
      <c r="I183" s="24">
        <v>3.3268404433002186</v>
      </c>
      <c r="J183" s="24">
        <v>3.5842119863938189</v>
      </c>
      <c r="K183" s="24">
        <v>3.3782620087954731</v>
      </c>
      <c r="L183" s="24">
        <v>3.3522441820666762</v>
      </c>
      <c r="M183" s="81">
        <v>3.3304630310867127</v>
      </c>
    </row>
    <row r="184" spans="1:13" x14ac:dyDescent="0.35">
      <c r="A184" s="23" t="str">
        <f>B3&amp;C141&amp;D184</f>
        <v>DISTRIBUCION VOLUMEN POR CRITERIO (Consumiciones)Total Bebidas FriasCELEBRACION/FIESTA/SALIR TOMAR</v>
      </c>
      <c r="B184" s="23">
        <v>0</v>
      </c>
      <c r="C184" s="23">
        <v>0</v>
      </c>
      <c r="D184" s="23" t="s">
        <v>205</v>
      </c>
      <c r="E184" s="55">
        <v>41.37112106093597</v>
      </c>
      <c r="F184" s="55">
        <v>41.475179798365708</v>
      </c>
      <c r="G184" s="55">
        <v>39.502492233567089</v>
      </c>
      <c r="H184" s="55">
        <v>42.183039174024159</v>
      </c>
      <c r="I184" s="55">
        <v>42.291843496120286</v>
      </c>
      <c r="J184" s="55">
        <v>40.480794310383651</v>
      </c>
      <c r="K184" s="55">
        <v>39.587675006550569</v>
      </c>
      <c r="L184" s="55">
        <v>42.20803346057879</v>
      </c>
      <c r="M184" s="81">
        <v>41.291968787558567</v>
      </c>
    </row>
    <row r="185" spans="1:13" x14ac:dyDescent="0.35">
      <c r="A185" s="23" t="str">
        <f>B3&amp;C141&amp;D185</f>
        <v>DISTRIBUCION VOLUMEN POR CRITERIO (Consumiciones)Total Bebidas FriasVIENDO DEPORTES</v>
      </c>
      <c r="B185" s="23">
        <v>0</v>
      </c>
      <c r="C185" s="23">
        <v>0</v>
      </c>
      <c r="D185" s="24" t="s">
        <v>206</v>
      </c>
      <c r="E185" s="24">
        <v>2.0924320792860027</v>
      </c>
      <c r="F185" s="24">
        <v>1.9743029066471032</v>
      </c>
      <c r="G185" s="24">
        <v>2.2587040385451149</v>
      </c>
      <c r="H185" s="24">
        <v>2.3232828387842077</v>
      </c>
      <c r="I185" s="24">
        <v>2.5623962272941005</v>
      </c>
      <c r="J185" s="24">
        <v>2.4869606738567835</v>
      </c>
      <c r="K185" s="24">
        <v>1.4350763761516616</v>
      </c>
      <c r="L185" s="24">
        <v>2.2961575396567135</v>
      </c>
      <c r="M185" s="81">
        <v>2.8259912519793011</v>
      </c>
    </row>
    <row r="186" spans="1:13" x14ac:dyDescent="0.35">
      <c r="A186" s="23" t="str">
        <f>B3&amp;C141&amp;D186</f>
        <v>DISTRIBUCION VOLUMEN POR CRITERIO (Consumiciones)Total Bebidas FriasOTROS MOTIVOS</v>
      </c>
      <c r="B186" s="23">
        <v>0</v>
      </c>
      <c r="C186" s="23">
        <v>0</v>
      </c>
      <c r="D186" s="23" t="s">
        <v>207</v>
      </c>
      <c r="E186" s="55">
        <v>4.8725145661741909</v>
      </c>
      <c r="F186" s="55">
        <v>4.7946346013546606</v>
      </c>
      <c r="G186" s="55">
        <v>4.9618257689975804</v>
      </c>
      <c r="H186" s="55">
        <v>4.7864891949123747</v>
      </c>
      <c r="I186" s="55">
        <v>4.7534737783116343</v>
      </c>
      <c r="J186" s="55">
        <v>4.9760962965328126</v>
      </c>
      <c r="K186" s="55">
        <v>5.0463603594671724</v>
      </c>
      <c r="L186" s="55">
        <v>4.9460322685011988</v>
      </c>
      <c r="M186" s="81">
        <v>4.983729602265683</v>
      </c>
    </row>
    <row r="187" spans="1:13" x14ac:dyDescent="0.35">
      <c r="A187" s="23" t="str">
        <f>B3&amp;C187&amp;D187</f>
        <v>DISTRIBUCION VOLUMEN POR CRITERIO (Consumiciones)Total Bebidas CalientesT.ESPAÑA</v>
      </c>
      <c r="B187" s="23">
        <v>0</v>
      </c>
      <c r="C187" s="23" t="s">
        <v>49</v>
      </c>
      <c r="D187" s="24" t="s">
        <v>63</v>
      </c>
      <c r="E187" s="24">
        <v>100</v>
      </c>
      <c r="F187" s="24">
        <v>100</v>
      </c>
      <c r="G187" s="24">
        <v>100</v>
      </c>
      <c r="H187" s="24">
        <v>100</v>
      </c>
      <c r="I187" s="24">
        <v>100</v>
      </c>
      <c r="J187" s="24">
        <v>100</v>
      </c>
      <c r="K187" s="24">
        <v>100</v>
      </c>
      <c r="L187" s="24">
        <v>100</v>
      </c>
      <c r="M187" s="81">
        <v>100</v>
      </c>
    </row>
    <row r="188" spans="1:13" x14ac:dyDescent="0.35">
      <c r="A188" s="23" t="str">
        <f>B3&amp;C187&amp;D188</f>
        <v>DISTRIBUCION VOLUMEN POR CRITERIO (Consumiciones)Total Bebidas CalientesHiper+Super+Discount+G.A</v>
      </c>
      <c r="B188" s="23">
        <v>0</v>
      </c>
      <c r="C188" s="23">
        <v>0</v>
      </c>
      <c r="D188" s="23" t="s">
        <v>97</v>
      </c>
      <c r="E188" s="55">
        <v>0.79598572709527216</v>
      </c>
      <c r="F188" s="55">
        <v>0.75680031679094562</v>
      </c>
      <c r="G188" s="55">
        <v>1.264506973524234</v>
      </c>
      <c r="H188" s="55">
        <v>0.91464057218213546</v>
      </c>
      <c r="I188" s="55">
        <v>0.96207033310493995</v>
      </c>
      <c r="J188" s="55">
        <v>1.273932887771658</v>
      </c>
      <c r="K188" s="55">
        <v>1.4423526391808268</v>
      </c>
      <c r="L188" s="55">
        <v>0.95629536482408595</v>
      </c>
      <c r="M188" s="81">
        <v>1.0192540223096649</v>
      </c>
    </row>
    <row r="189" spans="1:13" x14ac:dyDescent="0.35">
      <c r="A189" s="23" t="str">
        <f>B3&amp;C187&amp;D189</f>
        <v>DISTRIBUCION VOLUMEN POR CRITERIO (Consumiciones)Total Bebidas CalientesRestaurantes</v>
      </c>
      <c r="B189" s="23">
        <v>0</v>
      </c>
      <c r="C189" s="23">
        <v>0</v>
      </c>
      <c r="D189" s="24" t="s">
        <v>98</v>
      </c>
      <c r="E189" s="24">
        <v>5.2503935380789137</v>
      </c>
      <c r="F189" s="24">
        <v>5.9655773822623885</v>
      </c>
      <c r="G189" s="24">
        <v>6.2427437757692417</v>
      </c>
      <c r="H189" s="24">
        <v>5.8993501653060196</v>
      </c>
      <c r="I189" s="24">
        <v>5.6721967327378282</v>
      </c>
      <c r="J189" s="24">
        <v>6.165449982938485</v>
      </c>
      <c r="K189" s="24">
        <v>6.2435153351641803</v>
      </c>
      <c r="L189" s="24">
        <v>5.9739726336466079</v>
      </c>
      <c r="M189" s="81">
        <v>5.6229910741049443</v>
      </c>
    </row>
    <row r="190" spans="1:13" x14ac:dyDescent="0.35">
      <c r="A190" s="23" t="str">
        <f>B3&amp;C187&amp;D190</f>
        <v>DISTRIBUCION VOLUMEN POR CRITERIO (Consumiciones)Total Bebidas CalientesRestaurantes Fast Food</v>
      </c>
      <c r="B190" s="23">
        <v>0</v>
      </c>
      <c r="C190" s="23">
        <v>0</v>
      </c>
      <c r="D190" s="23" t="s">
        <v>100</v>
      </c>
      <c r="E190" s="55">
        <v>1.6536643505791451</v>
      </c>
      <c r="F190" s="55">
        <v>1.6707929949444393</v>
      </c>
      <c r="G190" s="55">
        <v>1.8206330676421418</v>
      </c>
      <c r="H190" s="55">
        <v>1.6349667500395109</v>
      </c>
      <c r="I190" s="55">
        <v>1.693272537036409</v>
      </c>
      <c r="J190" s="55">
        <v>1.6679678848797186</v>
      </c>
      <c r="K190" s="55">
        <v>1.7064624986904289</v>
      </c>
      <c r="L190" s="55">
        <v>1.4935365941443413</v>
      </c>
      <c r="M190" s="81">
        <v>1.5584883930775661</v>
      </c>
    </row>
    <row r="191" spans="1:13" x14ac:dyDescent="0.35">
      <c r="A191" s="23" t="str">
        <f>B3&amp;C187&amp;D191</f>
        <v>DISTRIBUCION VOLUMEN POR CRITERIO (Consumiciones)Total Bebidas CalientesBares/Cafeterias/Cervecerias</v>
      </c>
      <c r="B191" s="23">
        <v>0</v>
      </c>
      <c r="C191" s="23">
        <v>0</v>
      </c>
      <c r="D191" s="24" t="s">
        <v>101</v>
      </c>
      <c r="E191" s="24">
        <v>71.423194577181803</v>
      </c>
      <c r="F191" s="24">
        <v>71.318729081424578</v>
      </c>
      <c r="G191" s="24">
        <v>69.523961288457571</v>
      </c>
      <c r="H191" s="24">
        <v>70.470912603120311</v>
      </c>
      <c r="I191" s="24">
        <v>70.378300042813919</v>
      </c>
      <c r="J191" s="24">
        <v>69.456731978341409</v>
      </c>
      <c r="K191" s="24">
        <v>69.236724267924245</v>
      </c>
      <c r="L191" s="24">
        <v>71.199684193061543</v>
      </c>
      <c r="M191" s="81">
        <v>71.068792386318819</v>
      </c>
    </row>
    <row r="192" spans="1:13" x14ac:dyDescent="0.35">
      <c r="A192" s="23" t="str">
        <f>B3&amp;C187&amp;D192</f>
        <v>DISTRIBUCION VOLUMEN POR CRITERIO (Consumiciones)Total Bebidas CalientesPanaderias/Pastelerias</v>
      </c>
      <c r="B192" s="23">
        <v>0</v>
      </c>
      <c r="C192" s="23">
        <v>0</v>
      </c>
      <c r="D192" s="23" t="s">
        <v>102</v>
      </c>
      <c r="E192" s="55">
        <v>4.0167511060763168</v>
      </c>
      <c r="F192" s="55">
        <v>3.7202142756286318</v>
      </c>
      <c r="G192" s="55">
        <v>3.7809543292325838</v>
      </c>
      <c r="H192" s="55">
        <v>4.5810258634976027</v>
      </c>
      <c r="I192" s="55">
        <v>4.5890186622974918</v>
      </c>
      <c r="J192" s="55">
        <v>4.551406946761154</v>
      </c>
      <c r="K192" s="55">
        <v>4.1597784008904952</v>
      </c>
      <c r="L192" s="55">
        <v>4.3609276092097877</v>
      </c>
      <c r="M192" s="81">
        <v>4.7050562445448678</v>
      </c>
    </row>
    <row r="193" spans="1:13" x14ac:dyDescent="0.35">
      <c r="A193" s="23" t="str">
        <f>B3&amp;C187&amp;D193</f>
        <v>DISTRIBUCION VOLUMEN POR CRITERIO (Consumiciones)Total Bebidas CalientesTda.Alimentacion/Delicatesen</v>
      </c>
      <c r="B193" s="23">
        <v>0</v>
      </c>
      <c r="C193" s="23">
        <v>0</v>
      </c>
      <c r="D193" s="24" t="s">
        <v>103</v>
      </c>
      <c r="E193" s="24">
        <v>0.13794731423637377</v>
      </c>
      <c r="F193" s="24">
        <v>0.15362680669836154</v>
      </c>
      <c r="G193" s="24">
        <v>0.17127239861253496</v>
      </c>
      <c r="H193" s="24">
        <v>0.13384801508005523</v>
      </c>
      <c r="I193" s="24">
        <v>9.5564114835931219E-2</v>
      </c>
      <c r="J193" s="24">
        <v>0.11326753418670714</v>
      </c>
      <c r="K193" s="24">
        <v>0.12043520729310231</v>
      </c>
      <c r="L193" s="24">
        <v>0.17415165639787622</v>
      </c>
      <c r="M193" s="81">
        <v>0.13909815963557337</v>
      </c>
    </row>
    <row r="194" spans="1:13" x14ac:dyDescent="0.35">
      <c r="A194" s="23" t="str">
        <f>B3&amp;C187&amp;D194</f>
        <v>DISTRIBUCION VOLUMEN POR CRITERIO (Consumiciones)Total Bebidas CalientesCanal Conveniencia/24h</v>
      </c>
      <c r="B194" s="23">
        <v>0</v>
      </c>
      <c r="C194" s="23">
        <v>0</v>
      </c>
      <c r="D194" s="23" t="s">
        <v>105</v>
      </c>
      <c r="E194" s="55">
        <v>0.30258602303295534</v>
      </c>
      <c r="F194" s="55">
        <v>0.32398942031832129</v>
      </c>
      <c r="G194" s="55">
        <v>0.31622091230232574</v>
      </c>
      <c r="H194" s="55">
        <v>0.29810766678248007</v>
      </c>
      <c r="I194" s="55">
        <v>0.37272666345496536</v>
      </c>
      <c r="J194" s="55">
        <v>0.37249666739590664</v>
      </c>
      <c r="K194" s="55">
        <v>0.43730965474890182</v>
      </c>
      <c r="L194" s="55">
        <v>0.43069153523520448</v>
      </c>
      <c r="M194" s="81">
        <v>0.51318808450039988</v>
      </c>
    </row>
    <row r="195" spans="1:13" x14ac:dyDescent="0.35">
      <c r="A195" s="23" t="str">
        <f>B3&amp;C187&amp;D195</f>
        <v>DISTRIBUCION VOLUMEN POR CRITERIO (Consumiciones)Total Bebidas CalientesHoteles</v>
      </c>
      <c r="B195" s="23">
        <v>0</v>
      </c>
      <c r="C195" s="23">
        <v>0</v>
      </c>
      <c r="D195" s="24" t="s">
        <v>106</v>
      </c>
      <c r="E195" s="24">
        <v>0.3873127603753464</v>
      </c>
      <c r="F195" s="24">
        <v>0.58756532432814057</v>
      </c>
      <c r="G195" s="24">
        <v>0.72563401706067754</v>
      </c>
      <c r="H195" s="24">
        <v>0.48640792291563095</v>
      </c>
      <c r="I195" s="24">
        <v>0.44818529676829777</v>
      </c>
      <c r="J195" s="24">
        <v>0.54201240202700596</v>
      </c>
      <c r="K195" s="24">
        <v>0.67140881677237885</v>
      </c>
      <c r="L195" s="24">
        <v>0.2499580607280657</v>
      </c>
      <c r="M195" s="81">
        <v>0.26064363718310274</v>
      </c>
    </row>
    <row r="196" spans="1:13" x14ac:dyDescent="0.35">
      <c r="A196" s="23" t="str">
        <f>B3&amp;C187&amp;D196</f>
        <v>DISTRIBUCION VOLUMEN POR CRITERIO (Consumiciones)Total Bebidas CalientesEstaciones de servicio</v>
      </c>
      <c r="B196" s="23">
        <v>0</v>
      </c>
      <c r="C196" s="23">
        <v>0</v>
      </c>
      <c r="D196" s="23" t="s">
        <v>107</v>
      </c>
      <c r="E196" s="55">
        <v>1.6956373176680701</v>
      </c>
      <c r="F196" s="55">
        <v>1.9498877111775299</v>
      </c>
      <c r="G196" s="55">
        <v>2.4721274163474671</v>
      </c>
      <c r="H196" s="55">
        <v>2.0620142316101453</v>
      </c>
      <c r="I196" s="55">
        <v>2.063691033282109</v>
      </c>
      <c r="J196" s="55">
        <v>2.4934102740519726</v>
      </c>
      <c r="K196" s="55">
        <v>2.5835831740049868</v>
      </c>
      <c r="L196" s="55">
        <v>1.9622744545860997</v>
      </c>
      <c r="M196" s="81">
        <v>1.802655417655213</v>
      </c>
    </row>
    <row r="197" spans="1:13" x14ac:dyDescent="0.35">
      <c r="A197" s="23" t="str">
        <f>B3&amp;C187&amp;D197</f>
        <v>DISTRIBUCION VOLUMEN POR CRITERIO (Consumiciones)Total Bebidas CalientesMaquinas dispensadoras</v>
      </c>
      <c r="B197" s="23">
        <v>0</v>
      </c>
      <c r="C197" s="23">
        <v>0</v>
      </c>
      <c r="D197" s="24" t="s">
        <v>108</v>
      </c>
      <c r="E197" s="24">
        <v>9.1538883333394825</v>
      </c>
      <c r="F197" s="24">
        <v>8.6185185448125878</v>
      </c>
      <c r="G197" s="24">
        <v>8.1033065271815818</v>
      </c>
      <c r="H197" s="24">
        <v>8.4582358357343814</v>
      </c>
      <c r="I197" s="24">
        <v>8.7811656583448894</v>
      </c>
      <c r="J197" s="24">
        <v>8.4179276979671425</v>
      </c>
      <c r="K197" s="24">
        <v>7.9915520625222181</v>
      </c>
      <c r="L197" s="24">
        <v>7.9091741946316807</v>
      </c>
      <c r="M197" s="81">
        <v>7.828778256392976</v>
      </c>
    </row>
    <row r="198" spans="1:13" x14ac:dyDescent="0.35">
      <c r="A198" s="23" t="str">
        <f>B3&amp;C187&amp;D198</f>
        <v>DISTRIBUCION VOLUMEN POR CRITERIO (Consumiciones)Total Bebidas CalientesServicio en la empresa</v>
      </c>
      <c r="B198" s="23">
        <v>0</v>
      </c>
      <c r="C198" s="23">
        <v>0</v>
      </c>
      <c r="D198" s="23" t="s">
        <v>109</v>
      </c>
      <c r="E198" s="55">
        <v>2.9957218185776546</v>
      </c>
      <c r="F198" s="55">
        <v>2.7808107986586865</v>
      </c>
      <c r="G198" s="55">
        <v>2.6355858556476748</v>
      </c>
      <c r="H198" s="55">
        <v>2.7801644294206964</v>
      </c>
      <c r="I198" s="55">
        <v>2.6583661796812845</v>
      </c>
      <c r="J198" s="55">
        <v>2.8059995138775151</v>
      </c>
      <c r="K198" s="55">
        <v>2.6743891502308976</v>
      </c>
      <c r="L198" s="55">
        <v>2.981846165983129</v>
      </c>
      <c r="M198" s="81">
        <v>3.3195087975390072</v>
      </c>
    </row>
    <row r="199" spans="1:13" x14ac:dyDescent="0.35">
      <c r="A199" s="23" t="str">
        <f>B3&amp;C187&amp;D199</f>
        <v>DISTRIBUCION VOLUMEN POR CRITERIO (Consumiciones)Total Bebidas CalientesResto de canales</v>
      </c>
      <c r="B199" s="23">
        <v>0</v>
      </c>
      <c r="C199" s="23">
        <v>0</v>
      </c>
      <c r="D199" s="24" t="s">
        <v>110</v>
      </c>
      <c r="E199" s="24">
        <v>2.1869160119998674</v>
      </c>
      <c r="F199" s="24">
        <v>2.1534811112609873</v>
      </c>
      <c r="G199" s="24">
        <v>2.9430557570189344</v>
      </c>
      <c r="H199" s="24">
        <v>2.2803352701683264</v>
      </c>
      <c r="I199" s="24">
        <v>2.2854403486929926</v>
      </c>
      <c r="J199" s="24">
        <v>2.1393808634729559</v>
      </c>
      <c r="K199" s="24">
        <v>2.7324778687539211</v>
      </c>
      <c r="L199" s="24">
        <v>2.3074810912590884</v>
      </c>
      <c r="M199" s="81">
        <v>2.1615512297431865</v>
      </c>
    </row>
    <row r="200" spans="1:13" x14ac:dyDescent="0.35">
      <c r="A200" s="23" t="str">
        <f>B3&amp;C187&amp;D200</f>
        <v>DISTRIBUCION VOLUMEN POR CRITERIO (Consumiciones)Total Bebidas CalientesEN LA CALLE</v>
      </c>
      <c r="B200" s="23">
        <v>0</v>
      </c>
      <c r="C200" s="23">
        <v>0</v>
      </c>
      <c r="D200" s="23" t="s">
        <v>175</v>
      </c>
      <c r="E200" s="55">
        <v>1.3023929624395301</v>
      </c>
      <c r="F200" s="55">
        <v>1.2316544833097081</v>
      </c>
      <c r="G200" s="55">
        <v>1.4695066604866434</v>
      </c>
      <c r="H200" s="55">
        <v>1.2617625774302097</v>
      </c>
      <c r="I200" s="55">
        <v>1.18651274680098</v>
      </c>
      <c r="J200" s="55">
        <v>1.3529971171688442</v>
      </c>
      <c r="K200" s="55">
        <v>1.4749614718374751</v>
      </c>
      <c r="L200" s="55">
        <v>1.2924154917914905</v>
      </c>
      <c r="M200" s="81">
        <v>1.0892969193625792</v>
      </c>
    </row>
    <row r="201" spans="1:13" x14ac:dyDescent="0.35">
      <c r="A201" s="23" t="str">
        <f>B3&amp;C187&amp;D201</f>
        <v>DISTRIBUCION VOLUMEN POR CRITERIO (Consumiciones)Total Bebidas CalientesEN CASA DE OTROS</v>
      </c>
      <c r="B201" s="23">
        <v>0</v>
      </c>
      <c r="C201" s="23">
        <v>0</v>
      </c>
      <c r="D201" s="24" t="s">
        <v>176</v>
      </c>
      <c r="E201" s="24">
        <v>0.53348280277340099</v>
      </c>
      <c r="F201" s="24">
        <v>0.48947245946046142</v>
      </c>
      <c r="G201" s="24">
        <v>0.65691840127709034</v>
      </c>
      <c r="H201" s="24">
        <v>0.35520286858891298</v>
      </c>
      <c r="I201" s="24">
        <v>0.53928701807725277</v>
      </c>
      <c r="J201" s="24">
        <v>0.47610586540007194</v>
      </c>
      <c r="K201" s="24">
        <v>0.56604894658968663</v>
      </c>
      <c r="L201" s="24">
        <v>0.29901542091296995</v>
      </c>
      <c r="M201" s="81">
        <v>0.37878777164982258</v>
      </c>
    </row>
    <row r="202" spans="1:13" x14ac:dyDescent="0.35">
      <c r="A202" s="23" t="str">
        <f>B3&amp;C187&amp;D202</f>
        <v>DISTRIBUCION VOLUMEN POR CRITERIO (Consumiciones)Total Bebidas CalientesEN EL ESTABLECIMIENTO</v>
      </c>
      <c r="B202" s="23">
        <v>0</v>
      </c>
      <c r="C202" s="23">
        <v>0</v>
      </c>
      <c r="D202" s="23" t="s">
        <v>177</v>
      </c>
      <c r="E202" s="55">
        <v>81.850975819455869</v>
      </c>
      <c r="F202" s="55">
        <v>83.252202982851799</v>
      </c>
      <c r="G202" s="55">
        <v>83.341028304008717</v>
      </c>
      <c r="H202" s="55">
        <v>82.575395477135174</v>
      </c>
      <c r="I202" s="55">
        <v>83.159194467463394</v>
      </c>
      <c r="J202" s="55">
        <v>83.044243387123359</v>
      </c>
      <c r="K202" s="55">
        <v>83.453497649683811</v>
      </c>
      <c r="L202" s="55">
        <v>83.561693244577086</v>
      </c>
      <c r="M202" s="81">
        <v>83.721962657766497</v>
      </c>
    </row>
    <row r="203" spans="1:13" x14ac:dyDescent="0.35">
      <c r="A203" s="23" t="str">
        <f>B3&amp;C187&amp;D203</f>
        <v>DISTRIBUCION VOLUMEN POR CRITERIO (Consumiciones)Total Bebidas CalientesEN EL TRABAJO</v>
      </c>
      <c r="B203" s="23">
        <v>0</v>
      </c>
      <c r="C203" s="23">
        <v>0</v>
      </c>
      <c r="D203" s="24" t="s">
        <v>178</v>
      </c>
      <c r="E203" s="24">
        <v>14.121061390464313</v>
      </c>
      <c r="F203" s="24">
        <v>13.122317117517923</v>
      </c>
      <c r="G203" s="24">
        <v>12.402367697818502</v>
      </c>
      <c r="H203" s="24">
        <v>13.203815891260822</v>
      </c>
      <c r="I203" s="24">
        <v>12.559872078619923</v>
      </c>
      <c r="J203" s="24">
        <v>12.603140364747045</v>
      </c>
      <c r="K203" s="24">
        <v>12.285853418282549</v>
      </c>
      <c r="L203" s="24">
        <v>12.544789070403182</v>
      </c>
      <c r="M203" s="81">
        <v>12.304705886331574</v>
      </c>
    </row>
    <row r="204" spans="1:13" x14ac:dyDescent="0.35">
      <c r="A204" s="23" t="str">
        <f>B3&amp;C187&amp;D204</f>
        <v>DISTRIBUCION VOLUMEN POR CRITERIO (Consumiciones)Total Bebidas CalientesEN COLEGIO/INSTITUTO/UNIV.</v>
      </c>
      <c r="B204" s="23">
        <v>0</v>
      </c>
      <c r="C204" s="23">
        <v>0</v>
      </c>
      <c r="D204" s="23" t="s">
        <v>179</v>
      </c>
      <c r="E204" s="55">
        <v>0.28958291974627587</v>
      </c>
      <c r="F204" s="55">
        <v>0.17686511063624022</v>
      </c>
      <c r="G204" s="55">
        <v>0.11474106896024885</v>
      </c>
      <c r="H204" s="55">
        <v>0.33138514095001531</v>
      </c>
      <c r="I204" s="55">
        <v>0.24353695046594637</v>
      </c>
      <c r="J204" s="55">
        <v>0.28479710121215196</v>
      </c>
      <c r="K204" s="55">
        <v>0.19633946201389491</v>
      </c>
      <c r="L204" s="55">
        <v>0.25797709509493927</v>
      </c>
      <c r="M204" s="81">
        <v>0.4126354924921703</v>
      </c>
    </row>
    <row r="205" spans="1:13" x14ac:dyDescent="0.35">
      <c r="A205" s="23" t="str">
        <f>B3&amp;C187&amp;D205</f>
        <v>DISTRIBUCION VOLUMEN POR CRITERIO (Consumiciones)Total Bebidas CalientesEN MI CASA</v>
      </c>
      <c r="B205" s="23">
        <v>0</v>
      </c>
      <c r="C205" s="23">
        <v>0</v>
      </c>
      <c r="D205" s="24" t="s">
        <v>180</v>
      </c>
      <c r="E205" s="24">
        <v>0.51509141965218097</v>
      </c>
      <c r="F205" s="24">
        <v>0.56501984281931328</v>
      </c>
      <c r="G205" s="24">
        <v>0.66984079912957517</v>
      </c>
      <c r="H205" s="24">
        <v>0.84974396282710085</v>
      </c>
      <c r="I205" s="24">
        <v>0.48429690943396525</v>
      </c>
      <c r="J205" s="24">
        <v>0.50870424068494358</v>
      </c>
      <c r="K205" s="24">
        <v>0.41923560613463495</v>
      </c>
      <c r="L205" s="24">
        <v>0.53130127776260849</v>
      </c>
      <c r="M205" s="81">
        <v>0.63616962797651533</v>
      </c>
    </row>
    <row r="206" spans="1:13" x14ac:dyDescent="0.35">
      <c r="A206" s="23" t="str">
        <f>B3&amp;C187&amp;D206</f>
        <v>DISTRIBUCION VOLUMEN POR CRITERIO (Consumiciones)Total Bebidas CalientesEN M.TRANSP.(AVION,TREN,AUTOC,E</v>
      </c>
      <c r="B206" s="23">
        <v>0</v>
      </c>
      <c r="C206" s="23">
        <v>0</v>
      </c>
      <c r="D206" s="23" t="s">
        <v>181</v>
      </c>
      <c r="E206" s="55">
        <v>0.11521928539536463</v>
      </c>
      <c r="F206" s="55">
        <v>8.5806550851809521E-2</v>
      </c>
      <c r="G206" s="55">
        <v>0.12644815955796515</v>
      </c>
      <c r="H206" s="55">
        <v>0.11854393134633388</v>
      </c>
      <c r="I206" s="55">
        <v>0.10405590568005935</v>
      </c>
      <c r="J206" s="55">
        <v>0.11046926000586653</v>
      </c>
      <c r="K206" s="55">
        <v>0.10178360556377702</v>
      </c>
      <c r="L206" s="55">
        <v>0.12712338955881727</v>
      </c>
      <c r="M206" s="81">
        <v>9.0059354296822533E-2</v>
      </c>
    </row>
    <row r="207" spans="1:13" x14ac:dyDescent="0.35">
      <c r="A207" s="23" t="str">
        <f>B3&amp;C187&amp;D207</f>
        <v>DISTRIBUCION VOLUMEN POR CRITERIO (Consumiciones)Total Bebidas CalientesEN OTRO LUGAR</v>
      </c>
      <c r="B207" s="23">
        <v>0</v>
      </c>
      <c r="C207" s="23">
        <v>0</v>
      </c>
      <c r="D207" s="24" t="s">
        <v>182</v>
      </c>
      <c r="E207" s="24">
        <v>1.2721831123640697</v>
      </c>
      <c r="F207" s="24">
        <v>1.0766648287112304</v>
      </c>
      <c r="G207" s="24">
        <v>1.2191603223952245</v>
      </c>
      <c r="H207" s="24">
        <v>1.3041473990935843</v>
      </c>
      <c r="I207" s="24">
        <v>1.7232485912011473</v>
      </c>
      <c r="J207" s="24">
        <v>1.6195265045549949</v>
      </c>
      <c r="K207" s="24">
        <v>1.5022696750460702</v>
      </c>
      <c r="L207" s="24">
        <v>1.3856747725724987</v>
      </c>
      <c r="M207" s="81">
        <v>1.3663802763943851</v>
      </c>
    </row>
    <row r="208" spans="1:13" x14ac:dyDescent="0.35">
      <c r="A208" s="23" t="str">
        <f>B3&amp;C187&amp;D208</f>
        <v>DISTRIBUCION VOLUMEN POR CRITERIO (Consumiciones)Total Bebidas CalientesDESAYUNO</v>
      </c>
      <c r="B208" s="23">
        <v>0</v>
      </c>
      <c r="C208" s="23">
        <v>0</v>
      </c>
      <c r="D208" s="23" t="s">
        <v>183</v>
      </c>
      <c r="E208" s="55">
        <v>56.527743235314745</v>
      </c>
      <c r="F208" s="55">
        <v>57.086201687605943</v>
      </c>
      <c r="G208" s="55">
        <v>58.761239402131707</v>
      </c>
      <c r="H208" s="55">
        <v>55.785518719219077</v>
      </c>
      <c r="I208" s="55">
        <v>55.481625099840024</v>
      </c>
      <c r="J208" s="55">
        <v>56.30205849763864</v>
      </c>
      <c r="K208" s="55">
        <v>59.171722097390358</v>
      </c>
      <c r="L208" s="55">
        <v>57.005654165924177</v>
      </c>
      <c r="M208" s="81">
        <v>56.205423173754745</v>
      </c>
    </row>
    <row r="209" spans="1:13" x14ac:dyDescent="0.35">
      <c r="A209" s="23" t="str">
        <f>B3&amp;C187&amp;D209</f>
        <v>DISTRIBUCION VOLUMEN POR CRITERIO (Consumiciones)Total Bebidas CalientesAPERITIVO/ANTES DE COMER</v>
      </c>
      <c r="B209" s="23">
        <v>0</v>
      </c>
      <c r="C209" s="23">
        <v>0</v>
      </c>
      <c r="D209" s="24" t="s">
        <v>184</v>
      </c>
      <c r="E209" s="24">
        <v>9.6127747663309986</v>
      </c>
      <c r="F209" s="24">
        <v>9.411502445742844</v>
      </c>
      <c r="G209" s="24">
        <v>9.024855699976527</v>
      </c>
      <c r="H209" s="24">
        <v>9.3849509136780735</v>
      </c>
      <c r="I209" s="24">
        <v>10.138721842749112</v>
      </c>
      <c r="J209" s="24">
        <v>9.6361300669455776</v>
      </c>
      <c r="K209" s="24">
        <v>9.4888531598243446</v>
      </c>
      <c r="L209" s="24">
        <v>9.8444432882046815</v>
      </c>
      <c r="M209" s="81">
        <v>10.395702485741721</v>
      </c>
    </row>
    <row r="210" spans="1:13" x14ac:dyDescent="0.35">
      <c r="A210" s="23" t="str">
        <f>B3&amp;C187&amp;D210</f>
        <v>DISTRIBUCION VOLUMEN POR CRITERIO (Consumiciones)Total Bebidas CalientesCOMIDA</v>
      </c>
      <c r="B210" s="23">
        <v>0</v>
      </c>
      <c r="C210" s="23">
        <v>0</v>
      </c>
      <c r="D210" s="23" t="s">
        <v>185</v>
      </c>
      <c r="E210" s="55">
        <v>9.3183027494160573</v>
      </c>
      <c r="F210" s="55">
        <v>10.396381515374536</v>
      </c>
      <c r="G210" s="55">
        <v>10.428152977734653</v>
      </c>
      <c r="H210" s="55">
        <v>9.6495925096249877</v>
      </c>
      <c r="I210" s="55">
        <v>9.7323822282005779</v>
      </c>
      <c r="J210" s="55">
        <v>10.73845918738605</v>
      </c>
      <c r="K210" s="55">
        <v>10.902413527976169</v>
      </c>
      <c r="L210" s="55">
        <v>9.7342208957184795</v>
      </c>
      <c r="M210" s="81">
        <v>9.5965961512861284</v>
      </c>
    </row>
    <row r="211" spans="1:13" x14ac:dyDescent="0.35">
      <c r="A211" s="23" t="str">
        <f>B3&amp;C187&amp;D211</f>
        <v>DISTRIBUCION VOLUMEN POR CRITERIO (Consumiciones)Total Bebidas CalientesTARDE/MERIENDA</v>
      </c>
      <c r="B211" s="23">
        <v>0</v>
      </c>
      <c r="C211" s="23">
        <v>0</v>
      </c>
      <c r="D211" s="24" t="s">
        <v>186</v>
      </c>
      <c r="E211" s="24">
        <v>17.049892436615092</v>
      </c>
      <c r="F211" s="24">
        <v>15.330099162823133</v>
      </c>
      <c r="G211" s="24">
        <v>13.256046971612514</v>
      </c>
      <c r="H211" s="24">
        <v>17.209453955859104</v>
      </c>
      <c r="I211" s="24">
        <v>17.16269054364221</v>
      </c>
      <c r="J211" s="24">
        <v>15.631061034010527</v>
      </c>
      <c r="K211" s="24">
        <v>12.472059882068788</v>
      </c>
      <c r="L211" s="24">
        <v>16.194775034368714</v>
      </c>
      <c r="M211" s="81">
        <v>16.783821665332894</v>
      </c>
    </row>
    <row r="212" spans="1:13" x14ac:dyDescent="0.35">
      <c r="A212" s="23" t="str">
        <f>B3&amp;C187&amp;D212</f>
        <v>DISTRIBUCION VOLUMEN POR CRITERIO (Consumiciones)Total Bebidas CalientesANTES DE CENAR</v>
      </c>
      <c r="B212" s="23">
        <v>0</v>
      </c>
      <c r="C212" s="23">
        <v>0</v>
      </c>
      <c r="D212" s="23" t="s">
        <v>187</v>
      </c>
      <c r="E212" s="55">
        <v>1.0983550735600711</v>
      </c>
      <c r="F212" s="55">
        <v>1.0481173577931282</v>
      </c>
      <c r="G212" s="55">
        <v>1.0473223949668709</v>
      </c>
      <c r="H212" s="55">
        <v>1.3439584121152326</v>
      </c>
      <c r="I212" s="55">
        <v>1.251777723986599</v>
      </c>
      <c r="J212" s="55">
        <v>0.94547348616785876</v>
      </c>
      <c r="K212" s="55">
        <v>0.93144799345221152</v>
      </c>
      <c r="L212" s="55">
        <v>1.3144298875904725</v>
      </c>
      <c r="M212" s="81">
        <v>1.0673764730586033</v>
      </c>
    </row>
    <row r="213" spans="1:13" x14ac:dyDescent="0.35">
      <c r="A213" s="23" t="str">
        <f>B3&amp;C187&amp;D213</f>
        <v>DISTRIBUCION VOLUMEN POR CRITERIO (Consumiciones)Total Bebidas CalientesCENA</v>
      </c>
      <c r="B213" s="23">
        <v>0</v>
      </c>
      <c r="C213" s="23">
        <v>0</v>
      </c>
      <c r="D213" s="24" t="s">
        <v>188</v>
      </c>
      <c r="E213" s="24">
        <v>1.7609044918321937</v>
      </c>
      <c r="F213" s="24">
        <v>1.9583770143557728</v>
      </c>
      <c r="G213" s="24">
        <v>2.3578583900386545</v>
      </c>
      <c r="H213" s="24">
        <v>2.0012793860482616</v>
      </c>
      <c r="I213" s="24">
        <v>1.9149351207423604</v>
      </c>
      <c r="J213" s="24">
        <v>2.3543795806965853</v>
      </c>
      <c r="K213" s="24">
        <v>2.5394934842646117</v>
      </c>
      <c r="L213" s="24">
        <v>1.862432127830594</v>
      </c>
      <c r="M213" s="81">
        <v>1.7042947165575615</v>
      </c>
    </row>
    <row r="214" spans="1:13" x14ac:dyDescent="0.35">
      <c r="A214" s="23" t="str">
        <f>B3&amp;C187&amp;D214</f>
        <v>DISTRIBUCION VOLUMEN POR CRITERIO (Consumiciones)Total Bebidas CalientesDESPUES DE LA CENA</v>
      </c>
      <c r="B214" s="23">
        <v>0</v>
      </c>
      <c r="C214" s="23">
        <v>0</v>
      </c>
      <c r="D214" s="23" t="s">
        <v>189</v>
      </c>
      <c r="E214" s="55">
        <v>0.8484520097563496</v>
      </c>
      <c r="F214" s="55">
        <v>1.0178639802542058</v>
      </c>
      <c r="G214" s="55">
        <v>1.381474821858423</v>
      </c>
      <c r="H214" s="55">
        <v>1.2550620369463912</v>
      </c>
      <c r="I214" s="55">
        <v>1.2666247726249507</v>
      </c>
      <c r="J214" s="55">
        <v>1.3133882551660636</v>
      </c>
      <c r="K214" s="55">
        <v>1.4725097104793754</v>
      </c>
      <c r="L214" s="55">
        <v>1.1484894264687531</v>
      </c>
      <c r="M214" s="81">
        <v>1.0892352777148382</v>
      </c>
    </row>
    <row r="215" spans="1:13" x14ac:dyDescent="0.35">
      <c r="A215" s="23" t="str">
        <f>B3&amp;C187&amp;D215</f>
        <v>DISTRIBUCION VOLUMEN POR CRITERIO (Consumiciones)Total Bebidas CalientesDURANTE EL DIA</v>
      </c>
      <c r="B215" s="23">
        <v>0</v>
      </c>
      <c r="C215" s="23">
        <v>0</v>
      </c>
      <c r="D215" s="24" t="s">
        <v>190</v>
      </c>
      <c r="E215" s="24">
        <v>3.783556639594396</v>
      </c>
      <c r="F215" s="24">
        <v>3.7514579404013371</v>
      </c>
      <c r="G215" s="24">
        <v>3.7430523045878945</v>
      </c>
      <c r="H215" s="24">
        <v>3.3701840665088794</v>
      </c>
      <c r="I215" s="24">
        <v>3.0512497644445742</v>
      </c>
      <c r="J215" s="24">
        <v>3.0790377473603572</v>
      </c>
      <c r="K215" s="24">
        <v>3.021502448576372</v>
      </c>
      <c r="L215" s="24">
        <v>2.8955625410855212</v>
      </c>
      <c r="M215" s="81">
        <v>3.1575526697904586</v>
      </c>
    </row>
    <row r="216" spans="1:13" x14ac:dyDescent="0.35">
      <c r="A216" s="23" t="str">
        <f>B3&amp;C187&amp;D216</f>
        <v>DISTRIBUCION VOLUMEN POR CRITERIO (Consumiciones)Total Bebidas CalientesCON AMIGOS</v>
      </c>
      <c r="B216" s="23">
        <v>0</v>
      </c>
      <c r="C216" s="23">
        <v>0</v>
      </c>
      <c r="D216" s="23" t="s">
        <v>191</v>
      </c>
      <c r="E216" s="55">
        <v>19.610749696497823</v>
      </c>
      <c r="F216" s="55">
        <v>18.438321607493179</v>
      </c>
      <c r="G216" s="55">
        <v>17.37334151267493</v>
      </c>
      <c r="H216" s="55">
        <v>20.070348636697233</v>
      </c>
      <c r="I216" s="55">
        <v>21.073344272041091</v>
      </c>
      <c r="J216" s="55">
        <v>19.507090017166096</v>
      </c>
      <c r="K216" s="55">
        <v>18.200309580613279</v>
      </c>
      <c r="L216" s="55">
        <v>20.306297122206203</v>
      </c>
      <c r="M216" s="81">
        <v>20.835291980037333</v>
      </c>
    </row>
    <row r="217" spans="1:13" x14ac:dyDescent="0.35">
      <c r="A217" s="23" t="str">
        <f>B3&amp;C187&amp;D217</f>
        <v>DISTRIBUCION VOLUMEN POR CRITERIO (Consumiciones)Total Bebidas CalientesCON CLIENTES</v>
      </c>
      <c r="B217" s="23">
        <v>0</v>
      </c>
      <c r="C217" s="23">
        <v>0</v>
      </c>
      <c r="D217" s="24" t="s">
        <v>192</v>
      </c>
      <c r="E217" s="24">
        <v>1.0259260598591158</v>
      </c>
      <c r="F217" s="24">
        <v>0.99925582525382317</v>
      </c>
      <c r="G217" s="24">
        <v>0.87652470562228391</v>
      </c>
      <c r="H217" s="24">
        <v>1.0113292369945082</v>
      </c>
      <c r="I217" s="24">
        <v>1.0265274438826157</v>
      </c>
      <c r="J217" s="24">
        <v>1.0332864022162598</v>
      </c>
      <c r="K217" s="24">
        <v>0.93619660388359549</v>
      </c>
      <c r="L217" s="24">
        <v>0.80476789279754213</v>
      </c>
      <c r="M217" s="81">
        <v>1.1099593226612838</v>
      </c>
    </row>
    <row r="218" spans="1:13" x14ac:dyDescent="0.35">
      <c r="A218" s="23" t="str">
        <f>B3&amp;C187&amp;D218</f>
        <v>DISTRIBUCION VOLUMEN POR CRITERIO (Consumiciones)Total Bebidas CalientesCON COMPAÑEROS DE TRABAJO</v>
      </c>
      <c r="B218" s="23">
        <v>0</v>
      </c>
      <c r="C218" s="23">
        <v>0</v>
      </c>
      <c r="D218" s="23" t="s">
        <v>193</v>
      </c>
      <c r="E218" s="55">
        <v>18.17785042970004</v>
      </c>
      <c r="F218" s="55">
        <v>17.175796098959307</v>
      </c>
      <c r="G218" s="55">
        <v>16.019344434874398</v>
      </c>
      <c r="H218" s="55">
        <v>16.412964957171443</v>
      </c>
      <c r="I218" s="55">
        <v>16.263424688100965</v>
      </c>
      <c r="J218" s="55">
        <v>16.580283499481411</v>
      </c>
      <c r="K218" s="55">
        <v>15.482147883902256</v>
      </c>
      <c r="L218" s="55">
        <v>16.647749867889374</v>
      </c>
      <c r="M218" s="81">
        <v>15.940468617945067</v>
      </c>
    </row>
    <row r="219" spans="1:13" x14ac:dyDescent="0.35">
      <c r="A219" s="23" t="str">
        <f>B3&amp;C187&amp;D219</f>
        <v>DISTRIBUCION VOLUMEN POR CRITERIO (Consumiciones)Total Bebidas CalientesCON COMPAÑEROS DE CLASE</v>
      </c>
      <c r="B219" s="23">
        <v>0</v>
      </c>
      <c r="C219" s="23">
        <v>0</v>
      </c>
      <c r="D219" s="24" t="s">
        <v>194</v>
      </c>
      <c r="E219" s="24">
        <v>0.50566023254355108</v>
      </c>
      <c r="F219" s="24">
        <v>0.42309245073608936</v>
      </c>
      <c r="G219" s="24">
        <v>0.44522138456397475</v>
      </c>
      <c r="H219" s="24">
        <v>0.66981778266625469</v>
      </c>
      <c r="I219" s="24">
        <v>0.58332291238757406</v>
      </c>
      <c r="J219" s="24">
        <v>0.51847088333785674</v>
      </c>
      <c r="K219" s="24">
        <v>0.27478891337638434</v>
      </c>
      <c r="L219" s="24">
        <v>0.41393102129379233</v>
      </c>
      <c r="M219" s="81">
        <v>0.4936063315349139</v>
      </c>
    </row>
    <row r="220" spans="1:13" x14ac:dyDescent="0.35">
      <c r="A220" s="23" t="str">
        <f>B3&amp;C187&amp;D220</f>
        <v>DISTRIBUCION VOLUMEN POR CRITERIO (Consumiciones)Total Bebidas CalientesCON FAMILIA</v>
      </c>
      <c r="B220" s="23">
        <v>0</v>
      </c>
      <c r="C220" s="23">
        <v>0</v>
      </c>
      <c r="D220" s="23" t="s">
        <v>195</v>
      </c>
      <c r="E220" s="55">
        <v>15.888001239838673</v>
      </c>
      <c r="F220" s="55">
        <v>16.930835291584138</v>
      </c>
      <c r="G220" s="55">
        <v>18.432967315526177</v>
      </c>
      <c r="H220" s="55">
        <v>15.823054095091113</v>
      </c>
      <c r="I220" s="55">
        <v>15.707857655925864</v>
      </c>
      <c r="J220" s="55">
        <v>15.914820275524511</v>
      </c>
      <c r="K220" s="55">
        <v>17.811117877135178</v>
      </c>
      <c r="L220" s="55">
        <v>15.847258476222311</v>
      </c>
      <c r="M220" s="81">
        <v>15.805625592013456</v>
      </c>
    </row>
    <row r="221" spans="1:13" x14ac:dyDescent="0.35">
      <c r="A221" s="23" t="str">
        <f>B3&amp;C187&amp;D221</f>
        <v>DISTRIBUCION VOLUMEN POR CRITERIO (Consumiciones)Total Bebidas CalientesCON LA PAREJA</v>
      </c>
      <c r="B221" s="23">
        <v>0</v>
      </c>
      <c r="C221" s="23">
        <v>0</v>
      </c>
      <c r="D221" s="24" t="s">
        <v>196</v>
      </c>
      <c r="E221" s="24">
        <v>15.594336594059847</v>
      </c>
      <c r="F221" s="24">
        <v>16.846005365567759</v>
      </c>
      <c r="G221" s="24">
        <v>17.925369777264091</v>
      </c>
      <c r="H221" s="24">
        <v>17.049858624482443</v>
      </c>
      <c r="I221" s="24">
        <v>16.242451384908211</v>
      </c>
      <c r="J221" s="24">
        <v>17.163429757746716</v>
      </c>
      <c r="K221" s="24">
        <v>17.842927075075806</v>
      </c>
      <c r="L221" s="24">
        <v>16.158368830149861</v>
      </c>
      <c r="M221" s="81">
        <v>16.254610441695458</v>
      </c>
    </row>
    <row r="222" spans="1:13" x14ac:dyDescent="0.35">
      <c r="A222" s="23" t="str">
        <f>B3&amp;C187&amp;D222</f>
        <v>DISTRIBUCION VOLUMEN POR CRITERIO (Consumiciones)Total Bebidas CalientesESTABA SOLO/A</v>
      </c>
      <c r="B222" s="23">
        <v>0</v>
      </c>
      <c r="C222" s="23">
        <v>0</v>
      </c>
      <c r="D222" s="23" t="s">
        <v>197</v>
      </c>
      <c r="E222" s="55">
        <v>28.697512573661545</v>
      </c>
      <c r="F222" s="55">
        <v>28.668996847078159</v>
      </c>
      <c r="G222" s="55">
        <v>28.560055424400392</v>
      </c>
      <c r="H222" s="55">
        <v>28.473777864797782</v>
      </c>
      <c r="I222" s="55">
        <v>28.807667713492062</v>
      </c>
      <c r="J222" s="55">
        <v>28.894128696289329</v>
      </c>
      <c r="K222" s="55">
        <v>29.063862216703988</v>
      </c>
      <c r="L222" s="55">
        <v>29.251372101029364</v>
      </c>
      <c r="M222" s="81">
        <v>29.203568390408996</v>
      </c>
    </row>
    <row r="223" spans="1:13" x14ac:dyDescent="0.35">
      <c r="A223" s="23" t="str">
        <f>B3&amp;C187&amp;D223</f>
        <v>DISTRIBUCION VOLUMEN POR CRITERIO (Consumiciones)Total Bebidas CalientesOTROS</v>
      </c>
      <c r="B223" s="23">
        <v>0</v>
      </c>
      <c r="C223" s="23">
        <v>0</v>
      </c>
      <c r="D223" s="24" t="s">
        <v>198</v>
      </c>
      <c r="E223" s="24">
        <v>0.49995166105172267</v>
      </c>
      <c r="F223" s="24">
        <v>0.51767316419410381</v>
      </c>
      <c r="G223" s="24">
        <v>0.36719077489814683</v>
      </c>
      <c r="H223" s="24">
        <v>0.48884800228299546</v>
      </c>
      <c r="I223" s="24">
        <v>0.29541733325238373</v>
      </c>
      <c r="J223" s="24">
        <v>0.38849063691322683</v>
      </c>
      <c r="K223" s="24">
        <v>0.38864293721281762</v>
      </c>
      <c r="L223" s="24">
        <v>0.57026758099651387</v>
      </c>
      <c r="M223" s="81">
        <v>0.35684980128638893</v>
      </c>
    </row>
    <row r="224" spans="1:13" x14ac:dyDescent="0.35">
      <c r="A224" s="23" t="str">
        <f>B3&amp;C187&amp;D224</f>
        <v>DISTRIBUCION VOLUMEN POR CRITERIO (Consumiciones)Total Bebidas CalientesESTAR TRABAJANDO</v>
      </c>
      <c r="B224" s="23">
        <v>0</v>
      </c>
      <c r="C224" s="23">
        <v>0</v>
      </c>
      <c r="D224" s="23" t="s">
        <v>199</v>
      </c>
      <c r="E224" s="55">
        <v>26.519322664324747</v>
      </c>
      <c r="F224" s="55">
        <v>25.118776884042365</v>
      </c>
      <c r="G224" s="55">
        <v>23.864929561389246</v>
      </c>
      <c r="H224" s="55">
        <v>24.441728268513028</v>
      </c>
      <c r="I224" s="55">
        <v>24.410575275629416</v>
      </c>
      <c r="J224" s="55">
        <v>25.582963245463013</v>
      </c>
      <c r="K224" s="55">
        <v>23.507200575086443</v>
      </c>
      <c r="L224" s="55">
        <v>24.188024231306478</v>
      </c>
      <c r="M224" s="81">
        <v>23.945289886373384</v>
      </c>
    </row>
    <row r="225" spans="1:13" x14ac:dyDescent="0.35">
      <c r="A225" s="23" t="str">
        <f>B3&amp;C187&amp;D225</f>
        <v>DISTRIBUCION VOLUMEN POR CRITERIO (Consumiciones)Total Bebidas CalientesCOMIDA DE NEGOCIOS</v>
      </c>
      <c r="B225" s="23">
        <v>0</v>
      </c>
      <c r="C225" s="23">
        <v>0</v>
      </c>
      <c r="D225" s="24" t="s">
        <v>200</v>
      </c>
      <c r="E225" s="24">
        <v>0.15353365091899351</v>
      </c>
      <c r="F225" s="24">
        <v>0.15326145586579928</v>
      </c>
      <c r="G225" s="24">
        <v>0.16531283276346753</v>
      </c>
      <c r="H225" s="24">
        <v>0.2131307110878205</v>
      </c>
      <c r="I225" s="24">
        <v>0.18442929355449392</v>
      </c>
      <c r="J225" s="24">
        <v>0.19983361859153684</v>
      </c>
      <c r="K225" s="24">
        <v>0.15584040321106196</v>
      </c>
      <c r="L225" s="24">
        <v>0.19370111273752094</v>
      </c>
      <c r="M225" s="81">
        <v>0.16085395664055788</v>
      </c>
    </row>
    <row r="226" spans="1:13" x14ac:dyDescent="0.35">
      <c r="A226" s="23" t="str">
        <f>B3&amp;C187&amp;D226</f>
        <v>DISTRIBUCION VOLUMEN POR CRITERIO (Consumiciones)Total Bebidas CalientesPOR PLACER/RELAX</v>
      </c>
      <c r="B226" s="23">
        <v>0</v>
      </c>
      <c r="C226" s="23">
        <v>0</v>
      </c>
      <c r="D226" s="23" t="s">
        <v>201</v>
      </c>
      <c r="E226" s="55">
        <v>13.260067231728062</v>
      </c>
      <c r="F226" s="55">
        <v>14.621318863181177</v>
      </c>
      <c r="G226" s="55">
        <v>15.939977167579201</v>
      </c>
      <c r="H226" s="55">
        <v>13.828280414292013</v>
      </c>
      <c r="I226" s="55">
        <v>12.639777209904132</v>
      </c>
      <c r="J226" s="55">
        <v>13.855850345792991</v>
      </c>
      <c r="K226" s="55">
        <v>15.278091946878774</v>
      </c>
      <c r="L226" s="55">
        <v>12.533435921473718</v>
      </c>
      <c r="M226" s="81">
        <v>13.012399655544629</v>
      </c>
    </row>
    <row r="227" spans="1:13" x14ac:dyDescent="0.35">
      <c r="A227" s="23" t="str">
        <f>B3&amp;C187&amp;D227</f>
        <v>DISTRIBUCION VOLUMEN POR CRITERIO (Consumiciones)Total Bebidas CalientesTENER HAMBRE/SIN PLANIFICAR</v>
      </c>
      <c r="B227" s="23">
        <v>0</v>
      </c>
      <c r="C227" s="23">
        <v>0</v>
      </c>
      <c r="D227" s="24" t="s">
        <v>202</v>
      </c>
      <c r="E227" s="24">
        <v>22.786360298594481</v>
      </c>
      <c r="F227" s="24">
        <v>22.581925088722762</v>
      </c>
      <c r="G227" s="24">
        <v>22.80557428485081</v>
      </c>
      <c r="H227" s="24">
        <v>23.766379436660635</v>
      </c>
      <c r="I227" s="24">
        <v>23.281281169206459</v>
      </c>
      <c r="J227" s="24">
        <v>22.62529081746337</v>
      </c>
      <c r="K227" s="24">
        <v>23.175650336815629</v>
      </c>
      <c r="L227" s="24">
        <v>23.113488667494554</v>
      </c>
      <c r="M227" s="81">
        <v>23.183070159877836</v>
      </c>
    </row>
    <row r="228" spans="1:13" x14ac:dyDescent="0.35">
      <c r="A228" s="23" t="str">
        <f>B3&amp;C187&amp;D228</f>
        <v>DISTRIBUCION VOLUMEN POR CRITERIO (Consumiciones)Total Bebidas CalientesESTAR DE COMPRAS</v>
      </c>
      <c r="B228" s="23">
        <v>0</v>
      </c>
      <c r="C228" s="23">
        <v>0</v>
      </c>
      <c r="D228" s="23" t="s">
        <v>203</v>
      </c>
      <c r="E228" s="55">
        <v>2.9218200536525423</v>
      </c>
      <c r="F228" s="55">
        <v>3.0491270500499721</v>
      </c>
      <c r="G228" s="55">
        <v>3.061639033906737</v>
      </c>
      <c r="H228" s="55">
        <v>3.2866400615794515</v>
      </c>
      <c r="I228" s="55">
        <v>3.8020419797221274</v>
      </c>
      <c r="J228" s="55">
        <v>2.8032197433873765</v>
      </c>
      <c r="K228" s="55">
        <v>3.0195114936647922</v>
      </c>
      <c r="L228" s="55">
        <v>3.4050022922709102</v>
      </c>
      <c r="M228" s="81">
        <v>3.3813210742801845</v>
      </c>
    </row>
    <row r="229" spans="1:13" x14ac:dyDescent="0.35">
      <c r="A229" s="23" t="str">
        <f>B3&amp;C187&amp;D229</f>
        <v>DISTRIBUCION VOLUMEN POR CRITERIO (Consumiciones)Total Bebidas CalientesNO COCINAR EN CASA</v>
      </c>
      <c r="B229" s="23">
        <v>0</v>
      </c>
      <c r="C229" s="23">
        <v>0</v>
      </c>
      <c r="D229" s="24" t="s">
        <v>204</v>
      </c>
      <c r="E229" s="24">
        <v>2.0419892030715525</v>
      </c>
      <c r="F229" s="24">
        <v>2.2149098415808628</v>
      </c>
      <c r="G229" s="24">
        <v>2.4382497926609048</v>
      </c>
      <c r="H229" s="24">
        <v>2.0072284191984049</v>
      </c>
      <c r="I229" s="24">
        <v>2.1937870137406676</v>
      </c>
      <c r="J229" s="24">
        <v>2.4340820777839833</v>
      </c>
      <c r="K229" s="24">
        <v>2.6869922065432075</v>
      </c>
      <c r="L229" s="24">
        <v>2.2183058437329684</v>
      </c>
      <c r="M229" s="81">
        <v>2.0781490043106112</v>
      </c>
    </row>
    <row r="230" spans="1:13" x14ac:dyDescent="0.35">
      <c r="A230" s="23" t="str">
        <f>B3&amp;C187&amp;D230</f>
        <v>DISTRIBUCION VOLUMEN POR CRITERIO (Consumiciones)Total Bebidas CalientesCELEBRACION/FIESTA/SALIR TOMAR</v>
      </c>
      <c r="B230" s="23">
        <v>0</v>
      </c>
      <c r="C230" s="23">
        <v>0</v>
      </c>
      <c r="D230" s="23" t="s">
        <v>205</v>
      </c>
      <c r="E230" s="55">
        <v>24.682914949281002</v>
      </c>
      <c r="F230" s="55">
        <v>24.959135072370483</v>
      </c>
      <c r="G230" s="55">
        <v>24.209683141547355</v>
      </c>
      <c r="H230" s="55">
        <v>25.354958444747734</v>
      </c>
      <c r="I230" s="55">
        <v>26.332896783751835</v>
      </c>
      <c r="J230" s="55">
        <v>25.396374524820338</v>
      </c>
      <c r="K230" s="55">
        <v>25.088878043372461</v>
      </c>
      <c r="L230" s="55">
        <v>26.960497887074155</v>
      </c>
      <c r="M230" s="81">
        <v>26.884351353087972</v>
      </c>
    </row>
    <row r="231" spans="1:13" x14ac:dyDescent="0.35">
      <c r="A231" s="23" t="str">
        <f>B3&amp;C187&amp;D231</f>
        <v>DISTRIBUCION VOLUMEN POR CRITERIO (Consumiciones)Total Bebidas CalientesVIENDO DEPORTES</v>
      </c>
      <c r="B231" s="23">
        <v>0</v>
      </c>
      <c r="C231" s="23">
        <v>0</v>
      </c>
      <c r="D231" s="24" t="s">
        <v>206</v>
      </c>
      <c r="E231" s="24">
        <v>0.47538558613742282</v>
      </c>
      <c r="F231" s="24">
        <v>0.42883870402843549</v>
      </c>
      <c r="G231" s="24">
        <v>0.25910572245597702</v>
      </c>
      <c r="H231" s="24">
        <v>0.35216996542874313</v>
      </c>
      <c r="I231" s="24">
        <v>0.4830028723963733</v>
      </c>
      <c r="J231" s="24">
        <v>0.33032444543325712</v>
      </c>
      <c r="K231" s="24">
        <v>0.23018949038737424</v>
      </c>
      <c r="L231" s="24">
        <v>0.41757992980601411</v>
      </c>
      <c r="M231" s="81">
        <v>0.47206157647053765</v>
      </c>
    </row>
    <row r="232" spans="1:13" x14ac:dyDescent="0.35">
      <c r="A232" s="23" t="str">
        <f>B3&amp;C187&amp;D232</f>
        <v>DISTRIBUCION VOLUMEN POR CRITERIO (Consumiciones)Total Bebidas CalientesOTROS MOTIVOS</v>
      </c>
      <c r="B232" s="23">
        <v>0</v>
      </c>
      <c r="C232" s="23">
        <v>0</v>
      </c>
      <c r="D232" s="23" t="s">
        <v>207</v>
      </c>
      <c r="E232" s="55">
        <v>7.1585982442998786</v>
      </c>
      <c r="F232" s="55">
        <v>6.8727085704729696</v>
      </c>
      <c r="G232" s="55">
        <v>7.2555363209915802</v>
      </c>
      <c r="H232" s="55">
        <v>6.7494860380878903</v>
      </c>
      <c r="I232" s="55">
        <v>6.6722054059083211</v>
      </c>
      <c r="J232" s="55">
        <v>6.7720488679603967</v>
      </c>
      <c r="K232" s="55">
        <v>6.8576456395715635</v>
      </c>
      <c r="L232" s="55">
        <v>6.9699693325309227</v>
      </c>
      <c r="M232" s="81">
        <v>6.8825036408539333</v>
      </c>
    </row>
    <row r="233" spans="1:13" x14ac:dyDescent="0.35">
      <c r="A233" s="23" t="str">
        <f>B3&amp;C233&amp;D233</f>
        <v>DISTRIBUCION VOLUMEN POR CRITERIO (Consumiciones)Total AperitivosT.ESPAÑA</v>
      </c>
      <c r="B233" s="23">
        <v>0</v>
      </c>
      <c r="C233" s="23" t="s">
        <v>51</v>
      </c>
      <c r="D233" s="24" t="s">
        <v>63</v>
      </c>
      <c r="E233" s="24">
        <v>100</v>
      </c>
      <c r="F233" s="24">
        <v>100</v>
      </c>
      <c r="G233" s="24">
        <v>100</v>
      </c>
      <c r="H233" s="24">
        <v>100</v>
      </c>
      <c r="I233" s="24">
        <v>100</v>
      </c>
      <c r="J233" s="24">
        <v>100</v>
      </c>
      <c r="K233" s="24">
        <v>100</v>
      </c>
      <c r="L233" s="24">
        <v>100</v>
      </c>
      <c r="M233" s="81">
        <v>100</v>
      </c>
    </row>
    <row r="234" spans="1:13" x14ac:dyDescent="0.35">
      <c r="A234" s="23" t="str">
        <f>B3&amp;C233&amp;D234</f>
        <v>DISTRIBUCION VOLUMEN POR CRITERIO (Consumiciones)Total AperitivosHiper+Super+Discount+G.A</v>
      </c>
      <c r="B234" s="23">
        <v>0</v>
      </c>
      <c r="C234" s="23">
        <v>0</v>
      </c>
      <c r="D234" s="23" t="s">
        <v>97</v>
      </c>
      <c r="E234" s="55">
        <v>41.507512932096233</v>
      </c>
      <c r="F234" s="55">
        <v>39.688081978813933</v>
      </c>
      <c r="G234" s="55">
        <v>39.657110553358741</v>
      </c>
      <c r="H234" s="55">
        <v>42.62762866165761</v>
      </c>
      <c r="I234" s="55">
        <v>42.677383310259152</v>
      </c>
      <c r="J234" s="55">
        <v>44.630439213646618</v>
      </c>
      <c r="K234" s="55">
        <v>39.728600681217259</v>
      </c>
      <c r="L234" s="55">
        <v>38.423093237421178</v>
      </c>
      <c r="M234" s="81">
        <v>44.063466908851581</v>
      </c>
    </row>
    <row r="235" spans="1:13" x14ac:dyDescent="0.35">
      <c r="A235" s="23" t="str">
        <f>B3&amp;C233&amp;D235</f>
        <v>DISTRIBUCION VOLUMEN POR CRITERIO (Consumiciones)Total AperitivosRestaurantes</v>
      </c>
      <c r="B235" s="23">
        <v>0</v>
      </c>
      <c r="C235" s="23">
        <v>0</v>
      </c>
      <c r="D235" s="24" t="s">
        <v>98</v>
      </c>
      <c r="E235" s="24">
        <v>2.1317371677717492</v>
      </c>
      <c r="F235" s="24">
        <v>3.5624623325665614</v>
      </c>
      <c r="G235" s="24">
        <v>2.5723086804157886</v>
      </c>
      <c r="H235" s="24">
        <v>1.7308710168168162</v>
      </c>
      <c r="I235" s="24">
        <v>2.8351193927369311</v>
      </c>
      <c r="J235" s="24">
        <v>2.1436555100262167</v>
      </c>
      <c r="K235" s="24">
        <v>1.6291140070167249</v>
      </c>
      <c r="L235" s="24">
        <v>2.0900350906713503</v>
      </c>
      <c r="M235" s="81">
        <v>3.2091703634795943</v>
      </c>
    </row>
    <row r="236" spans="1:13" x14ac:dyDescent="0.35">
      <c r="A236" s="23" t="str">
        <f>B3&amp;C233&amp;D236</f>
        <v>DISTRIBUCION VOLUMEN POR CRITERIO (Consumiciones)Total AperitivosRestaurantes Fast Food</v>
      </c>
      <c r="B236" s="23">
        <v>0</v>
      </c>
      <c r="C236" s="23">
        <v>0</v>
      </c>
      <c r="D236" s="23" t="s">
        <v>100</v>
      </c>
      <c r="E236" s="55">
        <v>1.424772425551073</v>
      </c>
      <c r="F236" s="55">
        <v>1.929504663069898</v>
      </c>
      <c r="G236" s="55">
        <v>2.0465475753557643</v>
      </c>
      <c r="H236" s="55">
        <v>1.9587052044214015</v>
      </c>
      <c r="I236" s="55">
        <v>1.9962196822913483</v>
      </c>
      <c r="J236" s="55">
        <v>1.7187695481349758</v>
      </c>
      <c r="K236" s="55">
        <v>2.0341328885037924</v>
      </c>
      <c r="L236" s="55">
        <v>1.4740220359600507</v>
      </c>
      <c r="M236" s="81">
        <v>1.5402013468471534</v>
      </c>
    </row>
    <row r="237" spans="1:13" x14ac:dyDescent="0.35">
      <c r="A237" s="23" t="str">
        <f>B3&amp;C233&amp;D237</f>
        <v>DISTRIBUCION VOLUMEN POR CRITERIO (Consumiciones)Total AperitivosBares/Cafeterias/Cervecerias</v>
      </c>
      <c r="B237" s="23">
        <v>0</v>
      </c>
      <c r="C237" s="23">
        <v>0</v>
      </c>
      <c r="D237" s="24" t="s">
        <v>101</v>
      </c>
      <c r="E237" s="24">
        <v>10.004677419503638</v>
      </c>
      <c r="F237" s="24">
        <v>9.7464857302640748</v>
      </c>
      <c r="G237" s="24">
        <v>12.853914592853929</v>
      </c>
      <c r="H237" s="24">
        <v>7.0254930878708395</v>
      </c>
      <c r="I237" s="24">
        <v>7.8772085954844666</v>
      </c>
      <c r="J237" s="24">
        <v>10.647996513842713</v>
      </c>
      <c r="K237" s="24">
        <v>12.117254646905748</v>
      </c>
      <c r="L237" s="24">
        <v>9.6409954392643922</v>
      </c>
      <c r="M237" s="81">
        <v>9.1357960572639847</v>
      </c>
    </row>
    <row r="238" spans="1:13" x14ac:dyDescent="0.35">
      <c r="A238" s="23" t="str">
        <f>B3&amp;C233&amp;D238</f>
        <v>DISTRIBUCION VOLUMEN POR CRITERIO (Consumiciones)Total AperitivosPanaderias/Pastelerias</v>
      </c>
      <c r="B238" s="23">
        <v>0</v>
      </c>
      <c r="C238" s="23">
        <v>0</v>
      </c>
      <c r="D238" s="23" t="s">
        <v>102</v>
      </c>
      <c r="E238" s="55">
        <v>1.5289377275859808</v>
      </c>
      <c r="F238" s="55">
        <v>1.6098794099175977</v>
      </c>
      <c r="G238" s="55">
        <v>0.69519111240025566</v>
      </c>
      <c r="H238" s="55">
        <v>0.85205047459679606</v>
      </c>
      <c r="I238" s="55">
        <v>0.93626270623537056</v>
      </c>
      <c r="J238" s="55">
        <v>1.2288678071648966</v>
      </c>
      <c r="K238" s="55">
        <v>0.70077722726280733</v>
      </c>
      <c r="L238" s="55">
        <v>1.1989555179291946</v>
      </c>
      <c r="M238" s="81">
        <v>0.95226377319432221</v>
      </c>
    </row>
    <row r="239" spans="1:13" x14ac:dyDescent="0.35">
      <c r="A239" s="23" t="str">
        <f>B3&amp;C233&amp;D239</f>
        <v>DISTRIBUCION VOLUMEN POR CRITERIO (Consumiciones)Total AperitivosTda.Alimentacion/Delicatesen</v>
      </c>
      <c r="B239" s="23">
        <v>0</v>
      </c>
      <c r="C239" s="23">
        <v>0</v>
      </c>
      <c r="D239" s="24" t="s">
        <v>103</v>
      </c>
      <c r="E239" s="24">
        <v>7.1713706868795146</v>
      </c>
      <c r="F239" s="24">
        <v>7.9141562585402143</v>
      </c>
      <c r="G239" s="24">
        <v>8.0281267018682065</v>
      </c>
      <c r="H239" s="24">
        <v>6.5523755776504391</v>
      </c>
      <c r="I239" s="24">
        <v>7.2730297420027945</v>
      </c>
      <c r="J239" s="24">
        <v>6.3855744428122598</v>
      </c>
      <c r="K239" s="24">
        <v>5.2361658805082412</v>
      </c>
      <c r="L239" s="24">
        <v>6.7572556360666196</v>
      </c>
      <c r="M239" s="81">
        <v>6.3427942941921582</v>
      </c>
    </row>
    <row r="240" spans="1:13" x14ac:dyDescent="0.35">
      <c r="A240" s="23" t="str">
        <f>B3&amp;C233&amp;D240</f>
        <v>DISTRIBUCION VOLUMEN POR CRITERIO (Consumiciones)Total AperitivosCanal Conveniencia/24h</v>
      </c>
      <c r="B240" s="23">
        <v>0</v>
      </c>
      <c r="C240" s="23">
        <v>0</v>
      </c>
      <c r="D240" s="23" t="s">
        <v>105</v>
      </c>
      <c r="E240" s="55">
        <v>20.954627185678792</v>
      </c>
      <c r="F240" s="55">
        <v>21.773278700095737</v>
      </c>
      <c r="G240" s="55">
        <v>15.121039826675819</v>
      </c>
      <c r="H240" s="55">
        <v>18.601242993738527</v>
      </c>
      <c r="I240" s="55">
        <v>17.718679921326661</v>
      </c>
      <c r="J240" s="55">
        <v>16.429104844774628</v>
      </c>
      <c r="K240" s="55">
        <v>14.31435677259458</v>
      </c>
      <c r="L240" s="55">
        <v>20.314361234097898</v>
      </c>
      <c r="M240" s="81">
        <v>17.260611063413595</v>
      </c>
    </row>
    <row r="241" spans="1:13" x14ac:dyDescent="0.35">
      <c r="A241" s="23" t="str">
        <f>B3&amp;C233&amp;D241</f>
        <v>DISTRIBUCION VOLUMEN POR CRITERIO (Consumiciones)Total AperitivosHoteles</v>
      </c>
      <c r="B241" s="23">
        <v>0</v>
      </c>
      <c r="C241" s="23">
        <v>0</v>
      </c>
      <c r="D241" s="24" t="s">
        <v>106</v>
      </c>
      <c r="E241" s="24">
        <v>7.3235279736440784E-2</v>
      </c>
      <c r="F241" s="24">
        <v>5.1917261050471189E-2</v>
      </c>
      <c r="G241" s="24">
        <v>6.5505950619184058E-2</v>
      </c>
      <c r="H241" s="24">
        <v>1.5003921807125793</v>
      </c>
      <c r="I241" s="24">
        <v>7.3307571232023458E-2</v>
      </c>
      <c r="J241" s="24">
        <v>7.441500558769161E-2</v>
      </c>
      <c r="K241" s="24">
        <v>0.27478610224597139</v>
      </c>
      <c r="L241" s="24">
        <v>6.2517387585404247E-2</v>
      </c>
      <c r="M241" s="81">
        <v>4.7339765450778309E-2</v>
      </c>
    </row>
    <row r="242" spans="1:13" x14ac:dyDescent="0.35">
      <c r="A242" s="23" t="str">
        <f>B3&amp;C233&amp;D242</f>
        <v>DISTRIBUCION VOLUMEN POR CRITERIO (Consumiciones)Total AperitivosEstaciones de servicio</v>
      </c>
      <c r="B242" s="23">
        <v>0</v>
      </c>
      <c r="C242" s="23">
        <v>0</v>
      </c>
      <c r="D242" s="23" t="s">
        <v>107</v>
      </c>
      <c r="E242" s="55">
        <v>2.5647296737522955</v>
      </c>
      <c r="F242" s="55">
        <v>2.4016864151100474</v>
      </c>
      <c r="G242" s="55">
        <v>3.8215176816707315</v>
      </c>
      <c r="H242" s="55">
        <v>2.8033971703960359</v>
      </c>
      <c r="I242" s="55">
        <v>1.5124768576152123</v>
      </c>
      <c r="J242" s="55">
        <v>2.0746194044012736</v>
      </c>
      <c r="K242" s="55">
        <v>2.1031297244232015</v>
      </c>
      <c r="L242" s="55">
        <v>1.8578556129299133</v>
      </c>
      <c r="M242" s="81">
        <v>1.5786828254007357</v>
      </c>
    </row>
    <row r="243" spans="1:13" x14ac:dyDescent="0.35">
      <c r="A243" s="23" t="str">
        <f>B3&amp;C233&amp;D243</f>
        <v>DISTRIBUCION VOLUMEN POR CRITERIO (Consumiciones)Total AperitivosMaquinas dispensadoras</v>
      </c>
      <c r="B243" s="23">
        <v>0</v>
      </c>
      <c r="C243" s="23">
        <v>0</v>
      </c>
      <c r="D243" s="24" t="s">
        <v>108</v>
      </c>
      <c r="E243" s="24">
        <v>6.8143064457054923</v>
      </c>
      <c r="F243" s="24">
        <v>6.277692011155894</v>
      </c>
      <c r="G243" s="24">
        <v>6.7377598678758313</v>
      </c>
      <c r="H243" s="24">
        <v>4.7738642187196758</v>
      </c>
      <c r="I243" s="24">
        <v>4.919234046292523</v>
      </c>
      <c r="J243" s="24">
        <v>5.3162290812991557</v>
      </c>
      <c r="K243" s="24">
        <v>6.0066954912751891</v>
      </c>
      <c r="L243" s="24">
        <v>5.8244668917237199</v>
      </c>
      <c r="M243" s="81">
        <v>5.3100147627390681</v>
      </c>
    </row>
    <row r="244" spans="1:13" x14ac:dyDescent="0.35">
      <c r="A244" s="23" t="str">
        <f>B3&amp;C233&amp;D244</f>
        <v>DISTRIBUCION VOLUMEN POR CRITERIO (Consumiciones)Total AperitivosServicio en la empresa</v>
      </c>
      <c r="B244" s="23">
        <v>0</v>
      </c>
      <c r="C244" s="23">
        <v>0</v>
      </c>
      <c r="D244" s="23" t="s">
        <v>109</v>
      </c>
      <c r="E244" s="55">
        <v>0.3896119771461467</v>
      </c>
      <c r="F244" s="55">
        <v>0.74486600800314184</v>
      </c>
      <c r="G244" s="55">
        <v>0.35519432375156867</v>
      </c>
      <c r="H244" s="55">
        <v>0.75945862068657111</v>
      </c>
      <c r="I244" s="55">
        <v>0.42472162371020783</v>
      </c>
      <c r="J244" s="55">
        <v>0.75534090190262648</v>
      </c>
      <c r="K244" s="55">
        <v>0.64124058176443766</v>
      </c>
      <c r="L244" s="55">
        <v>0.55573229428488302</v>
      </c>
      <c r="M244" s="81">
        <v>0.82800471378119167</v>
      </c>
    </row>
    <row r="245" spans="1:13" x14ac:dyDescent="0.35">
      <c r="A245" s="23" t="str">
        <f>B3&amp;C233&amp;D245</f>
        <v>DISTRIBUCION VOLUMEN POR CRITERIO (Consumiciones)Total AperitivosResto de canales</v>
      </c>
      <c r="B245" s="23">
        <v>0</v>
      </c>
      <c r="C245" s="23">
        <v>0</v>
      </c>
      <c r="D245" s="24" t="s">
        <v>110</v>
      </c>
      <c r="E245" s="24">
        <v>5.4344704598355431</v>
      </c>
      <c r="F245" s="24">
        <v>4.2999585545116767</v>
      </c>
      <c r="G245" s="24">
        <v>8.0457595363815031</v>
      </c>
      <c r="H245" s="24">
        <v>10.81451059692856</v>
      </c>
      <c r="I245" s="24">
        <v>11.756357317559612</v>
      </c>
      <c r="J245" s="24">
        <v>8.5949582504550985</v>
      </c>
      <c r="K245" s="24">
        <v>15.213724892808035</v>
      </c>
      <c r="L245" s="24">
        <v>11.800736869042737</v>
      </c>
      <c r="M245" s="81">
        <v>9.7316509081014893</v>
      </c>
    </row>
    <row r="246" spans="1:13" x14ac:dyDescent="0.35">
      <c r="A246" s="23" t="str">
        <f>B3&amp;C233&amp;D246</f>
        <v>DISTRIBUCION VOLUMEN POR CRITERIO (Consumiciones)Total AperitivosEN LA CALLE</v>
      </c>
      <c r="B246" s="23">
        <v>0</v>
      </c>
      <c r="C246" s="23">
        <v>0</v>
      </c>
      <c r="D246" s="23" t="s">
        <v>175</v>
      </c>
      <c r="E246" s="55">
        <v>35.176039803271607</v>
      </c>
      <c r="F246" s="55">
        <v>35.314804726595519</v>
      </c>
      <c r="G246" s="55">
        <v>36.080101756919944</v>
      </c>
      <c r="H246" s="55">
        <v>32.053756930240127</v>
      </c>
      <c r="I246" s="55">
        <v>34.497854402631404</v>
      </c>
      <c r="J246" s="55">
        <v>36.715386183290342</v>
      </c>
      <c r="K246" s="55">
        <v>36.608477258305797</v>
      </c>
      <c r="L246" s="55">
        <v>35.876031073297789</v>
      </c>
      <c r="M246" s="81">
        <v>33.435453002829377</v>
      </c>
    </row>
    <row r="247" spans="1:13" x14ac:dyDescent="0.35">
      <c r="A247" s="23" t="str">
        <f>B3&amp;C233&amp;D247</f>
        <v>DISTRIBUCION VOLUMEN POR CRITERIO (Consumiciones)Total AperitivosEN CASA DE OTROS</v>
      </c>
      <c r="B247" s="23">
        <v>0</v>
      </c>
      <c r="C247" s="23">
        <v>0</v>
      </c>
      <c r="D247" s="24" t="s">
        <v>176</v>
      </c>
      <c r="E247" s="24">
        <v>17.790781885562826</v>
      </c>
      <c r="F247" s="24">
        <v>17.683088611901912</v>
      </c>
      <c r="G247" s="24">
        <v>14.301264710060851</v>
      </c>
      <c r="H247" s="24">
        <v>17.415193715807163</v>
      </c>
      <c r="I247" s="24">
        <v>15.991502038769795</v>
      </c>
      <c r="J247" s="24">
        <v>16.853909978422372</v>
      </c>
      <c r="K247" s="24">
        <v>11.076169136061226</v>
      </c>
      <c r="L247" s="24">
        <v>15.627775966570963</v>
      </c>
      <c r="M247" s="81">
        <v>17.495914048869629</v>
      </c>
    </row>
    <row r="248" spans="1:13" x14ac:dyDescent="0.35">
      <c r="A248" s="23" t="str">
        <f>B3&amp;C233&amp;D248</f>
        <v>DISTRIBUCION VOLUMEN POR CRITERIO (Consumiciones)Total AperitivosEN EL ESTABLECIMIENTO</v>
      </c>
      <c r="B248" s="23">
        <v>0</v>
      </c>
      <c r="C248" s="23">
        <v>0</v>
      </c>
      <c r="D248" s="23" t="s">
        <v>177</v>
      </c>
      <c r="E248" s="55">
        <v>16.224538277805504</v>
      </c>
      <c r="F248" s="55">
        <v>16.725697831622728</v>
      </c>
      <c r="G248" s="55">
        <v>19.392743825918117</v>
      </c>
      <c r="H248" s="55">
        <v>13.607445441268142</v>
      </c>
      <c r="I248" s="55">
        <v>13.960873539412914</v>
      </c>
      <c r="J248" s="55">
        <v>16.499662629940186</v>
      </c>
      <c r="K248" s="55">
        <v>20.067235812235261</v>
      </c>
      <c r="L248" s="55">
        <v>14.464779622871687</v>
      </c>
      <c r="M248" s="81">
        <v>13.210711902297509</v>
      </c>
    </row>
    <row r="249" spans="1:13" x14ac:dyDescent="0.35">
      <c r="A249" s="23" t="str">
        <f>B3&amp;C233&amp;D249</f>
        <v>DISTRIBUCION VOLUMEN POR CRITERIO (Consumiciones)Total AperitivosEN EL TRABAJO</v>
      </c>
      <c r="B249" s="23">
        <v>0</v>
      </c>
      <c r="C249" s="23">
        <v>0</v>
      </c>
      <c r="D249" s="24" t="s">
        <v>178</v>
      </c>
      <c r="E249" s="24">
        <v>10.547267307605374</v>
      </c>
      <c r="F249" s="24">
        <v>12.493796750601319</v>
      </c>
      <c r="G249" s="24">
        <v>9.1670021073568062</v>
      </c>
      <c r="H249" s="24">
        <v>10.332034411733403</v>
      </c>
      <c r="I249" s="24">
        <v>8.7041039880284199</v>
      </c>
      <c r="J249" s="24">
        <v>7.5596213723932877</v>
      </c>
      <c r="K249" s="24">
        <v>7.6795613934631097</v>
      </c>
      <c r="L249" s="24">
        <v>7.6664204009661328</v>
      </c>
      <c r="M249" s="81">
        <v>8.1709416715538747</v>
      </c>
    </row>
    <row r="250" spans="1:13" x14ac:dyDescent="0.35">
      <c r="A250" s="23" t="str">
        <f>B3&amp;C233&amp;D250</f>
        <v>DISTRIBUCION VOLUMEN POR CRITERIO (Consumiciones)Total AperitivosEN COLEGIO/INSTITUTO/UNIV.</v>
      </c>
      <c r="B250" s="23">
        <v>0</v>
      </c>
      <c r="C250" s="23">
        <v>0</v>
      </c>
      <c r="D250" s="23" t="s">
        <v>179</v>
      </c>
      <c r="E250" s="55">
        <v>1.7561016337755815</v>
      </c>
      <c r="F250" s="55">
        <v>1.3929602394789089</v>
      </c>
      <c r="G250" s="55">
        <v>0.90720600596689782</v>
      </c>
      <c r="H250" s="55">
        <v>2.2075499035423265</v>
      </c>
      <c r="I250" s="55">
        <v>0.56492669819228802</v>
      </c>
      <c r="J250" s="55">
        <v>1.0690958482397015</v>
      </c>
      <c r="K250" s="55">
        <v>0.46233951816375285</v>
      </c>
      <c r="L250" s="55">
        <v>1.7205068340922873</v>
      </c>
      <c r="M250" s="81">
        <v>0.96171431617999881</v>
      </c>
    </row>
    <row r="251" spans="1:13" x14ac:dyDescent="0.35">
      <c r="A251" s="23" t="str">
        <f>B3&amp;C233&amp;D251</f>
        <v>DISTRIBUCION VOLUMEN POR CRITERIO (Consumiciones)Total AperitivosEN MI CASA</v>
      </c>
      <c r="B251" s="23">
        <v>0</v>
      </c>
      <c r="C251" s="23">
        <v>0</v>
      </c>
      <c r="D251" s="24" t="s">
        <v>180</v>
      </c>
      <c r="E251" s="24">
        <v>4.2098703699774243</v>
      </c>
      <c r="F251" s="24">
        <v>3.6553635710446253</v>
      </c>
      <c r="G251" s="24">
        <v>6.2472844102952667</v>
      </c>
      <c r="H251" s="24">
        <v>6.1023113172531795</v>
      </c>
      <c r="I251" s="24">
        <v>7.0367529931104826</v>
      </c>
      <c r="J251" s="24">
        <v>6.867285295585372</v>
      </c>
      <c r="K251" s="24">
        <v>7.5452410225605506</v>
      </c>
      <c r="L251" s="24">
        <v>7.6198691724420797</v>
      </c>
      <c r="M251" s="81">
        <v>8.7229044907774256</v>
      </c>
    </row>
    <row r="252" spans="1:13" x14ac:dyDescent="0.35">
      <c r="A252" s="23" t="str">
        <f>B3&amp;C233&amp;D252</f>
        <v>DISTRIBUCION VOLUMEN POR CRITERIO (Consumiciones)Total AperitivosEN M.TRANSP.(AVION,TREN,AUTOC,E</v>
      </c>
      <c r="B252" s="23">
        <v>0</v>
      </c>
      <c r="C252" s="23">
        <v>0</v>
      </c>
      <c r="D252" s="23" t="s">
        <v>181</v>
      </c>
      <c r="E252" s="55">
        <v>0.47511935722845816</v>
      </c>
      <c r="F252" s="55">
        <v>0.24364155625093883</v>
      </c>
      <c r="G252" s="55">
        <v>0.55246985473444932</v>
      </c>
      <c r="H252" s="55">
        <v>0.81112755755933919</v>
      </c>
      <c r="I252" s="55">
        <v>0.69857617796784655</v>
      </c>
      <c r="J252" s="55">
        <v>0.31396457262944821</v>
      </c>
      <c r="K252" s="55">
        <v>0.71184502703477448</v>
      </c>
      <c r="L252" s="55">
        <v>0.66623662190064548</v>
      </c>
      <c r="M252" s="81">
        <v>1.080558961791531</v>
      </c>
    </row>
    <row r="253" spans="1:13" x14ac:dyDescent="0.35">
      <c r="A253" s="23" t="str">
        <f>B3&amp;C233&amp;D253</f>
        <v>DISTRIBUCION VOLUMEN POR CRITERIO (Consumiciones)Total AperitivosEN OTRO LUGAR</v>
      </c>
      <c r="B253" s="23">
        <v>0</v>
      </c>
      <c r="C253" s="23">
        <v>0</v>
      </c>
      <c r="D253" s="24" t="s">
        <v>182</v>
      </c>
      <c r="E253" s="24">
        <v>13.820280073178088</v>
      </c>
      <c r="F253" s="24">
        <v>12.490620469727599</v>
      </c>
      <c r="G253" s="24">
        <v>13.351903428598488</v>
      </c>
      <c r="H253" s="24">
        <v>17.47057303102476</v>
      </c>
      <c r="I253" s="24">
        <v>18.545421964610785</v>
      </c>
      <c r="J253" s="24">
        <v>14.121036780365062</v>
      </c>
      <c r="K253" s="24">
        <v>15.84911952417068</v>
      </c>
      <c r="L253" s="24">
        <v>16.358405109706549</v>
      </c>
      <c r="M253" s="81">
        <v>16.921785059666838</v>
      </c>
    </row>
    <row r="254" spans="1:13" x14ac:dyDescent="0.35">
      <c r="A254" s="23" t="str">
        <f>B3&amp;C233&amp;D254</f>
        <v>DISTRIBUCION VOLUMEN POR CRITERIO (Consumiciones)Total AperitivosDESAYUNO</v>
      </c>
      <c r="B254" s="23">
        <v>0</v>
      </c>
      <c r="C254" s="23">
        <v>0</v>
      </c>
      <c r="D254" s="23" t="s">
        <v>183</v>
      </c>
      <c r="E254" s="55">
        <v>5.0158072792456343</v>
      </c>
      <c r="F254" s="55">
        <v>4.0738697960121844</v>
      </c>
      <c r="G254" s="55">
        <v>4.0050649077735416</v>
      </c>
      <c r="H254" s="55">
        <v>3.9657993376304774</v>
      </c>
      <c r="I254" s="55">
        <v>2.8683358762316402</v>
      </c>
      <c r="J254" s="55">
        <v>3.5235921828545722</v>
      </c>
      <c r="K254" s="55">
        <v>3.4812910140255267</v>
      </c>
      <c r="L254" s="55">
        <v>4.8262757614956131</v>
      </c>
      <c r="M254" s="81">
        <v>2.5785918222147051</v>
      </c>
    </row>
    <row r="255" spans="1:13" x14ac:dyDescent="0.35">
      <c r="A255" s="23" t="str">
        <f>B3&amp;C233&amp;D255</f>
        <v>DISTRIBUCION VOLUMEN POR CRITERIO (Consumiciones)Total AperitivosAPERITIVO/ANTES DE COMER</v>
      </c>
      <c r="B255" s="23">
        <v>0</v>
      </c>
      <c r="C255" s="23">
        <v>0</v>
      </c>
      <c r="D255" s="24" t="s">
        <v>184</v>
      </c>
      <c r="E255" s="24">
        <v>19.350816611020445</v>
      </c>
      <c r="F255" s="24">
        <v>18.665156651276934</v>
      </c>
      <c r="G255" s="24">
        <v>21.898485781261098</v>
      </c>
      <c r="H255" s="24">
        <v>21.620927156345502</v>
      </c>
      <c r="I255" s="24">
        <v>21.18862045110528</v>
      </c>
      <c r="J255" s="24">
        <v>25.293055096747892</v>
      </c>
      <c r="K255" s="24">
        <v>26.681136591335186</v>
      </c>
      <c r="L255" s="24">
        <v>23.221865239201993</v>
      </c>
      <c r="M255" s="81">
        <v>22.024462391784343</v>
      </c>
    </row>
    <row r="256" spans="1:13" x14ac:dyDescent="0.35">
      <c r="A256" s="23" t="str">
        <f>B3&amp;C233&amp;D256</f>
        <v>DISTRIBUCION VOLUMEN POR CRITERIO (Consumiciones)Total AperitivosCOMIDA</v>
      </c>
      <c r="B256" s="23">
        <v>0</v>
      </c>
      <c r="C256" s="23">
        <v>0</v>
      </c>
      <c r="D256" s="23" t="s">
        <v>185</v>
      </c>
      <c r="E256" s="55">
        <v>7.3608061767769346</v>
      </c>
      <c r="F256" s="55">
        <v>7.9473425116689853</v>
      </c>
      <c r="G256" s="55">
        <v>9.4081642317618908</v>
      </c>
      <c r="H256" s="55">
        <v>9.8948580055397208</v>
      </c>
      <c r="I256" s="55">
        <v>10.012362707183035</v>
      </c>
      <c r="J256" s="55">
        <v>8.1907265404808935</v>
      </c>
      <c r="K256" s="55">
        <v>7.9264144189306078</v>
      </c>
      <c r="L256" s="55">
        <v>7.8573937551926125</v>
      </c>
      <c r="M256" s="81">
        <v>10.153593155089652</v>
      </c>
    </row>
    <row r="257" spans="1:13" x14ac:dyDescent="0.35">
      <c r="A257" s="23" t="str">
        <f>B3&amp;C233&amp;D257</f>
        <v>DISTRIBUCION VOLUMEN POR CRITERIO (Consumiciones)Total AperitivosTARDE/MERIENDA</v>
      </c>
      <c r="B257" s="23">
        <v>0</v>
      </c>
      <c r="C257" s="23">
        <v>0</v>
      </c>
      <c r="D257" s="24" t="s">
        <v>186</v>
      </c>
      <c r="E257" s="24">
        <v>34.738788723636468</v>
      </c>
      <c r="F257" s="24">
        <v>37.338149938555709</v>
      </c>
      <c r="G257" s="24">
        <v>30.634071697487741</v>
      </c>
      <c r="H257" s="24">
        <v>31.033765104770833</v>
      </c>
      <c r="I257" s="24">
        <v>30.19538246425369</v>
      </c>
      <c r="J257" s="24">
        <v>28.28836530148935</v>
      </c>
      <c r="K257" s="24">
        <v>24.705066346297205</v>
      </c>
      <c r="L257" s="24">
        <v>28.526919207322422</v>
      </c>
      <c r="M257" s="81">
        <v>28.428577206551498</v>
      </c>
    </row>
    <row r="258" spans="1:13" x14ac:dyDescent="0.35">
      <c r="A258" s="23" t="str">
        <f>B3&amp;C233&amp;D258</f>
        <v>DISTRIBUCION VOLUMEN POR CRITERIO (Consumiciones)Total AperitivosANTES DE CENAR</v>
      </c>
      <c r="B258" s="23">
        <v>0</v>
      </c>
      <c r="C258" s="23">
        <v>0</v>
      </c>
      <c r="D258" s="23" t="s">
        <v>187</v>
      </c>
      <c r="E258" s="55">
        <v>9.2797973302728671</v>
      </c>
      <c r="F258" s="55">
        <v>6.6349068743405377</v>
      </c>
      <c r="G258" s="55">
        <v>8.2118174768545931</v>
      </c>
      <c r="H258" s="55">
        <v>6.5591996114861999</v>
      </c>
      <c r="I258" s="55">
        <v>5.8267032752128154</v>
      </c>
      <c r="J258" s="55">
        <v>7.7655093585048878</v>
      </c>
      <c r="K258" s="55">
        <v>9.0547660359392879</v>
      </c>
      <c r="L258" s="55">
        <v>5.7477757211816547</v>
      </c>
      <c r="M258" s="81">
        <v>8.9565124269906278</v>
      </c>
    </row>
    <row r="259" spans="1:13" x14ac:dyDescent="0.35">
      <c r="A259" s="23" t="str">
        <f>B3&amp;C233&amp;D259</f>
        <v>DISTRIBUCION VOLUMEN POR CRITERIO (Consumiciones)Total AperitivosCENA</v>
      </c>
      <c r="B259" s="23">
        <v>0</v>
      </c>
      <c r="C259" s="23">
        <v>0</v>
      </c>
      <c r="D259" s="24" t="s">
        <v>188</v>
      </c>
      <c r="E259" s="24">
        <v>4.6866036675766258</v>
      </c>
      <c r="F259" s="24">
        <v>5.2681830768478983</v>
      </c>
      <c r="G259" s="24">
        <v>5.1077223379821461</v>
      </c>
      <c r="H259" s="24">
        <v>3.6555758974767172</v>
      </c>
      <c r="I259" s="24">
        <v>4.6746152699679264</v>
      </c>
      <c r="J259" s="24">
        <v>5.1911122317732312</v>
      </c>
      <c r="K259" s="24">
        <v>4.7920688391000557</v>
      </c>
      <c r="L259" s="24">
        <v>5.6031520256887557</v>
      </c>
      <c r="M259" s="81">
        <v>5.8344698007305995</v>
      </c>
    </row>
    <row r="260" spans="1:13" x14ac:dyDescent="0.35">
      <c r="A260" s="23" t="str">
        <f>B3&amp;C233&amp;D260</f>
        <v>DISTRIBUCION VOLUMEN POR CRITERIO (Consumiciones)Total AperitivosDESPUES DE LA CENA</v>
      </c>
      <c r="B260" s="23">
        <v>0</v>
      </c>
      <c r="C260" s="23">
        <v>0</v>
      </c>
      <c r="D260" s="23" t="s">
        <v>189</v>
      </c>
      <c r="E260" s="55">
        <v>2.6927608860711612</v>
      </c>
      <c r="F260" s="55">
        <v>2.9424034401565153</v>
      </c>
      <c r="G260" s="55">
        <v>4.2906309935358609</v>
      </c>
      <c r="H260" s="55">
        <v>3.514906891737553</v>
      </c>
      <c r="I260" s="55">
        <v>3.2889858186395164</v>
      </c>
      <c r="J260" s="55">
        <v>2.0164792974268502</v>
      </c>
      <c r="K260" s="55">
        <v>3.339793301195551</v>
      </c>
      <c r="L260" s="55">
        <v>2.0599345862210399</v>
      </c>
      <c r="M260" s="81">
        <v>2.409329573093943</v>
      </c>
    </row>
    <row r="261" spans="1:13" x14ac:dyDescent="0.35">
      <c r="A261" s="23" t="str">
        <f>B3&amp;C233&amp;D261</f>
        <v>DISTRIBUCION VOLUMEN POR CRITERIO (Consumiciones)Total AperitivosDURANTE EL DIA</v>
      </c>
      <c r="B261" s="23">
        <v>0</v>
      </c>
      <c r="C261" s="23">
        <v>0</v>
      </c>
      <c r="D261" s="24" t="s">
        <v>190</v>
      </c>
      <c r="E261" s="24">
        <v>16.87460733201652</v>
      </c>
      <c r="F261" s="24">
        <v>17.129954228978178</v>
      </c>
      <c r="G261" s="24">
        <v>16.444012975635168</v>
      </c>
      <c r="H261" s="24">
        <v>19.754960840062711</v>
      </c>
      <c r="I261" s="24">
        <v>21.945011367660022</v>
      </c>
      <c r="J261" s="24">
        <v>19.731131876550673</v>
      </c>
      <c r="K261" s="24">
        <v>20.019439684758751</v>
      </c>
      <c r="L261" s="24">
        <v>22.156717882921257</v>
      </c>
      <c r="M261" s="81">
        <v>19.614459027424132</v>
      </c>
    </row>
    <row r="262" spans="1:13" x14ac:dyDescent="0.35">
      <c r="A262" s="23" t="str">
        <f>B3&amp;C233&amp;D262</f>
        <v>DISTRIBUCION VOLUMEN POR CRITERIO (Consumiciones)Total AperitivosCON AMIGOS</v>
      </c>
      <c r="B262" s="23">
        <v>0</v>
      </c>
      <c r="C262" s="23">
        <v>0</v>
      </c>
      <c r="D262" s="23" t="s">
        <v>191</v>
      </c>
      <c r="E262" s="55">
        <v>18.23080989472577</v>
      </c>
      <c r="F262" s="55">
        <v>16.428149992851104</v>
      </c>
      <c r="G262" s="55">
        <v>19.924910614921977</v>
      </c>
      <c r="H262" s="55">
        <v>18.68253217268115</v>
      </c>
      <c r="I262" s="55">
        <v>19.153736079031731</v>
      </c>
      <c r="J262" s="55">
        <v>21.488777174104033</v>
      </c>
      <c r="K262" s="55">
        <v>23.339131386771935</v>
      </c>
      <c r="L262" s="55">
        <v>19.139814065014146</v>
      </c>
      <c r="M262" s="81">
        <v>19.250041824696609</v>
      </c>
    </row>
    <row r="263" spans="1:13" x14ac:dyDescent="0.35">
      <c r="A263" s="23" t="str">
        <f>B3&amp;C233&amp;D263</f>
        <v>DISTRIBUCION VOLUMEN POR CRITERIO (Consumiciones)Total AperitivosCON CLIENTES</v>
      </c>
      <c r="B263" s="23">
        <v>0</v>
      </c>
      <c r="C263" s="23">
        <v>0</v>
      </c>
      <c r="D263" s="24" t="s">
        <v>192</v>
      </c>
      <c r="E263" s="24">
        <v>0.245025744258629</v>
      </c>
      <c r="F263" s="24">
        <v>0.32025942341905367</v>
      </c>
      <c r="G263" s="24">
        <v>0.14378951294011794</v>
      </c>
      <c r="H263" s="24">
        <v>0.17472800009301434</v>
      </c>
      <c r="I263" s="24">
        <v>0.25013435290489161</v>
      </c>
      <c r="J263" s="24">
        <v>0.24037212620451656</v>
      </c>
      <c r="K263" s="24">
        <v>7.0199121720948693E-2</v>
      </c>
      <c r="L263" s="24">
        <v>1.1449873975061435</v>
      </c>
      <c r="M263" s="81">
        <v>0.63661407479174992</v>
      </c>
    </row>
    <row r="264" spans="1:13" x14ac:dyDescent="0.35">
      <c r="A264" s="23" t="str">
        <f>B3&amp;C233&amp;D264</f>
        <v>DISTRIBUCION VOLUMEN POR CRITERIO (Consumiciones)Total AperitivosCON COMPAÑEROS DE TRABAJO</v>
      </c>
      <c r="B264" s="23">
        <v>0</v>
      </c>
      <c r="C264" s="23">
        <v>0</v>
      </c>
      <c r="D264" s="23" t="s">
        <v>193</v>
      </c>
      <c r="E264" s="55">
        <v>4.3804393453088801</v>
      </c>
      <c r="F264" s="55">
        <v>5.372946955204486</v>
      </c>
      <c r="G264" s="55">
        <v>3.7612419494234368</v>
      </c>
      <c r="H264" s="55">
        <v>4.2504017951770274</v>
      </c>
      <c r="I264" s="55">
        <v>2.879546740940548</v>
      </c>
      <c r="J264" s="55">
        <v>2.8898908467285649</v>
      </c>
      <c r="K264" s="55">
        <v>2.8414624923562926</v>
      </c>
      <c r="L264" s="55">
        <v>3.6245841527583518</v>
      </c>
      <c r="M264" s="81">
        <v>3.4772326574584929</v>
      </c>
    </row>
    <row r="265" spans="1:13" x14ac:dyDescent="0.35">
      <c r="A265" s="23" t="str">
        <f>B3&amp;C233&amp;D265</f>
        <v>DISTRIBUCION VOLUMEN POR CRITERIO (Consumiciones)Total AperitivosCON COMPAÑEROS DE CLASE</v>
      </c>
      <c r="B265" s="23">
        <v>0</v>
      </c>
      <c r="C265" s="23">
        <v>0</v>
      </c>
      <c r="D265" s="24" t="s">
        <v>194</v>
      </c>
      <c r="E265" s="24">
        <v>1.5613789069599446</v>
      </c>
      <c r="F265" s="24">
        <v>0.92224627307328244</v>
      </c>
      <c r="G265" s="24">
        <v>1.0086314315819385</v>
      </c>
      <c r="H265" s="24">
        <v>1.19872963857663</v>
      </c>
      <c r="I265" s="24">
        <v>0.59531388784310824</v>
      </c>
      <c r="J265" s="24">
        <v>0.73777894529685051</v>
      </c>
      <c r="K265" s="24">
        <v>0.39457763161401244</v>
      </c>
      <c r="L265" s="24">
        <v>0.41961992701420808</v>
      </c>
      <c r="M265" s="81">
        <v>0.49570566076586081</v>
      </c>
    </row>
    <row r="266" spans="1:13" x14ac:dyDescent="0.35">
      <c r="A266" s="23" t="str">
        <f>B3&amp;C233&amp;D266</f>
        <v>DISTRIBUCION VOLUMEN POR CRITERIO (Consumiciones)Total AperitivosCON FAMILIA</v>
      </c>
      <c r="B266" s="23">
        <v>0</v>
      </c>
      <c r="C266" s="23">
        <v>0</v>
      </c>
      <c r="D266" s="23" t="s">
        <v>195</v>
      </c>
      <c r="E266" s="55">
        <v>32.480130192789026</v>
      </c>
      <c r="F266" s="55">
        <v>35.329012022811305</v>
      </c>
      <c r="G266" s="55">
        <v>35.02962730566145</v>
      </c>
      <c r="H266" s="55">
        <v>33.169437272103657</v>
      </c>
      <c r="I266" s="55">
        <v>30.447340467232799</v>
      </c>
      <c r="J266" s="55">
        <v>29.737439993814878</v>
      </c>
      <c r="K266" s="55">
        <v>28.132378563191939</v>
      </c>
      <c r="L266" s="55">
        <v>26.75782879538388</v>
      </c>
      <c r="M266" s="81">
        <v>28.245146037132979</v>
      </c>
    </row>
    <row r="267" spans="1:13" x14ac:dyDescent="0.35">
      <c r="A267" s="23" t="str">
        <f>B3&amp;C233&amp;D267</f>
        <v>DISTRIBUCION VOLUMEN POR CRITERIO (Consumiciones)Total AperitivosCON LA PAREJA</v>
      </c>
      <c r="B267" s="23">
        <v>0</v>
      </c>
      <c r="C267" s="23">
        <v>0</v>
      </c>
      <c r="D267" s="24" t="s">
        <v>196</v>
      </c>
      <c r="E267" s="24">
        <v>8.3233203958554558</v>
      </c>
      <c r="F267" s="24">
        <v>8.9137508528902352</v>
      </c>
      <c r="G267" s="24">
        <v>10.049036002651954</v>
      </c>
      <c r="H267" s="24">
        <v>8.6984394159056322</v>
      </c>
      <c r="I267" s="24">
        <v>10.436976469503742</v>
      </c>
      <c r="J267" s="24">
        <v>9.837623087357759</v>
      </c>
      <c r="K267" s="24">
        <v>12.423291032752157</v>
      </c>
      <c r="L267" s="24">
        <v>9.2116956050774572</v>
      </c>
      <c r="M267" s="81">
        <v>11.320594112921166</v>
      </c>
    </row>
    <row r="268" spans="1:13" x14ac:dyDescent="0.35">
      <c r="A268" s="23" t="str">
        <f>B3&amp;C233&amp;D268</f>
        <v>DISTRIBUCION VOLUMEN POR CRITERIO (Consumiciones)Total AperitivosESTABA SOLO/A</v>
      </c>
      <c r="B268" s="23">
        <v>0</v>
      </c>
      <c r="C268" s="23">
        <v>0</v>
      </c>
      <c r="D268" s="23" t="s">
        <v>197</v>
      </c>
      <c r="E268" s="55">
        <v>33.566398599172828</v>
      </c>
      <c r="F268" s="55">
        <v>30.912922848047081</v>
      </c>
      <c r="G268" s="55">
        <v>28.642745305803519</v>
      </c>
      <c r="H268" s="55">
        <v>32.294306358872632</v>
      </c>
      <c r="I268" s="55">
        <v>34.755274396101143</v>
      </c>
      <c r="J268" s="55">
        <v>32.001992591915766</v>
      </c>
      <c r="K268" s="55">
        <v>30.108852151077826</v>
      </c>
      <c r="L268" s="55">
        <v>37.692753303115389</v>
      </c>
      <c r="M268" s="81">
        <v>34.331953884365284</v>
      </c>
    </row>
    <row r="269" spans="1:13" x14ac:dyDescent="0.35">
      <c r="A269" s="23" t="str">
        <f>B3&amp;C233&amp;D269</f>
        <v>DISTRIBUCION VOLUMEN POR CRITERIO (Consumiciones)Total AperitivosOTROS</v>
      </c>
      <c r="B269" s="23">
        <v>0</v>
      </c>
      <c r="C269" s="23">
        <v>0</v>
      </c>
      <c r="D269" s="24" t="s">
        <v>198</v>
      </c>
      <c r="E269" s="24">
        <v>1.2124812372743283</v>
      </c>
      <c r="F269" s="24">
        <v>1.8006815882490277</v>
      </c>
      <c r="G269" s="24">
        <v>1.4399906471242867</v>
      </c>
      <c r="H269" s="24">
        <v>1.5314187282612488</v>
      </c>
      <c r="I269" s="24">
        <v>1.4816820863080651</v>
      </c>
      <c r="J269" s="24">
        <v>3.0660964175516772</v>
      </c>
      <c r="K269" s="24">
        <v>2.6900836000077786</v>
      </c>
      <c r="L269" s="24">
        <v>2.0087384886121837</v>
      </c>
      <c r="M269" s="81">
        <v>2.242709174040376</v>
      </c>
    </row>
    <row r="270" spans="1:13" x14ac:dyDescent="0.35">
      <c r="A270" s="23" t="str">
        <f>B3&amp;C233&amp;D270</f>
        <v>DISTRIBUCION VOLUMEN POR CRITERIO (Consumiciones)Total AperitivosESTAR TRABAJANDO</v>
      </c>
      <c r="B270" s="23">
        <v>0</v>
      </c>
      <c r="C270" s="23">
        <v>0</v>
      </c>
      <c r="D270" s="23" t="s">
        <v>199</v>
      </c>
      <c r="E270" s="55">
        <v>8.7396024285678688</v>
      </c>
      <c r="F270" s="55">
        <v>9.4711266114422106</v>
      </c>
      <c r="G270" s="55">
        <v>6.8688377572040826</v>
      </c>
      <c r="H270" s="55">
        <v>7.177601964749349</v>
      </c>
      <c r="I270" s="55">
        <v>6.2588337358033481</v>
      </c>
      <c r="J270" s="55">
        <v>5.2117506694687119</v>
      </c>
      <c r="K270" s="55">
        <v>6.0317149921816311</v>
      </c>
      <c r="L270" s="55">
        <v>5.4369901598886639</v>
      </c>
      <c r="M270" s="81">
        <v>6.5506271866043315</v>
      </c>
    </row>
    <row r="271" spans="1:13" x14ac:dyDescent="0.35">
      <c r="A271" s="23" t="str">
        <f>B3&amp;C233&amp;D271</f>
        <v>DISTRIBUCION VOLUMEN POR CRITERIO (Consumiciones)Total AperitivosCOMIDA DE NEGOCIOS</v>
      </c>
      <c r="B271" s="23">
        <v>0</v>
      </c>
      <c r="C271" s="23">
        <v>0</v>
      </c>
      <c r="D271" s="24" t="s">
        <v>200</v>
      </c>
      <c r="E271" s="24">
        <v>0.39536889340742165</v>
      </c>
      <c r="F271" s="24" t="s">
        <v>121</v>
      </c>
      <c r="G271" s="24">
        <v>0.37613403618023816</v>
      </c>
      <c r="H271" s="24">
        <v>0.301958757077811</v>
      </c>
      <c r="I271" s="24">
        <v>0.11068809880516804</v>
      </c>
      <c r="J271" s="24">
        <v>1.5801412034271173E-2</v>
      </c>
      <c r="K271" s="24">
        <v>2.3581360374590264E-2</v>
      </c>
      <c r="L271" s="24">
        <v>0.17938966420225688</v>
      </c>
      <c r="M271" s="81">
        <v>0.18655552021649566</v>
      </c>
    </row>
    <row r="272" spans="1:13" x14ac:dyDescent="0.35">
      <c r="A272" s="23" t="str">
        <f>B3&amp;C233&amp;D272</f>
        <v>DISTRIBUCION VOLUMEN POR CRITERIO (Consumiciones)Total AperitivosPOR PLACER/RELAX</v>
      </c>
      <c r="B272" s="23">
        <v>0</v>
      </c>
      <c r="C272" s="23">
        <v>0</v>
      </c>
      <c r="D272" s="23" t="s">
        <v>201</v>
      </c>
      <c r="E272" s="55">
        <v>19.135544605699071</v>
      </c>
      <c r="F272" s="55">
        <v>15.691985818041637</v>
      </c>
      <c r="G272" s="55">
        <v>22.890578753581323</v>
      </c>
      <c r="H272" s="55">
        <v>19.82330850267461</v>
      </c>
      <c r="I272" s="55">
        <v>20.019004970066742</v>
      </c>
      <c r="J272" s="55">
        <v>20.834384686210701</v>
      </c>
      <c r="K272" s="55">
        <v>20.807917332002301</v>
      </c>
      <c r="L272" s="55">
        <v>22.204516214975062</v>
      </c>
      <c r="M272" s="81">
        <v>19.924789084029953</v>
      </c>
    </row>
    <row r="273" spans="1:13" x14ac:dyDescent="0.35">
      <c r="A273" s="23" t="str">
        <f>B3&amp;C233&amp;D273</f>
        <v>DISTRIBUCION VOLUMEN POR CRITERIO (Consumiciones)Total AperitivosTENER HAMBRE/SIN PLANIFICAR</v>
      </c>
      <c r="B273" s="23">
        <v>0</v>
      </c>
      <c r="C273" s="23">
        <v>0</v>
      </c>
      <c r="D273" s="24" t="s">
        <v>202</v>
      </c>
      <c r="E273" s="24">
        <v>40.314291223334322</v>
      </c>
      <c r="F273" s="24">
        <v>41.845772107729303</v>
      </c>
      <c r="G273" s="24">
        <v>37.313053477138723</v>
      </c>
      <c r="H273" s="24">
        <v>43.024406429796073</v>
      </c>
      <c r="I273" s="24">
        <v>42.837409293482061</v>
      </c>
      <c r="J273" s="24">
        <v>41.694880409342339</v>
      </c>
      <c r="K273" s="24">
        <v>43.497911620379469</v>
      </c>
      <c r="L273" s="24">
        <v>41.716445641009464</v>
      </c>
      <c r="M273" s="81">
        <v>42.526230059731184</v>
      </c>
    </row>
    <row r="274" spans="1:13" x14ac:dyDescent="0.35">
      <c r="A274" s="23" t="str">
        <f>B3&amp;C233&amp;D274</f>
        <v>DISTRIBUCION VOLUMEN POR CRITERIO (Consumiciones)Total AperitivosESTAR DE COMPRAS</v>
      </c>
      <c r="B274" s="23">
        <v>0</v>
      </c>
      <c r="C274" s="23">
        <v>0</v>
      </c>
      <c r="D274" s="23" t="s">
        <v>203</v>
      </c>
      <c r="E274" s="55">
        <v>1.8002483552919879</v>
      </c>
      <c r="F274" s="55">
        <v>1.9994597607744695</v>
      </c>
      <c r="G274" s="55">
        <v>2.8060854367437784</v>
      </c>
      <c r="H274" s="55">
        <v>2.353249733701694</v>
      </c>
      <c r="I274" s="55">
        <v>1.8004374761468676</v>
      </c>
      <c r="J274" s="55">
        <v>1.7837905986209996</v>
      </c>
      <c r="K274" s="55">
        <v>2.0772156667005182</v>
      </c>
      <c r="L274" s="55">
        <v>2.6264526170769931</v>
      </c>
      <c r="M274" s="81">
        <v>2.5800083465548402</v>
      </c>
    </row>
    <row r="275" spans="1:13" x14ac:dyDescent="0.35">
      <c r="A275" s="23" t="str">
        <f>B3&amp;C233&amp;D275</f>
        <v>DISTRIBUCION VOLUMEN POR CRITERIO (Consumiciones)Total AperitivosNO COCINAR EN CASA</v>
      </c>
      <c r="B275" s="23">
        <v>0</v>
      </c>
      <c r="C275" s="23">
        <v>0</v>
      </c>
      <c r="D275" s="24" t="s">
        <v>204</v>
      </c>
      <c r="E275" s="24">
        <v>2.3259700110062353</v>
      </c>
      <c r="F275" s="24">
        <v>2.4251619360291601</v>
      </c>
      <c r="G275" s="24">
        <v>2.7297832855823643</v>
      </c>
      <c r="H275" s="24">
        <v>2.161429988364262</v>
      </c>
      <c r="I275" s="24">
        <v>3.5007258244461119</v>
      </c>
      <c r="J275" s="24">
        <v>2.5296885652635348</v>
      </c>
      <c r="K275" s="24">
        <v>2.3120339499437121</v>
      </c>
      <c r="L275" s="24">
        <v>2.0678413803499254</v>
      </c>
      <c r="M275" s="81">
        <v>1.6887663461025819</v>
      </c>
    </row>
    <row r="276" spans="1:13" x14ac:dyDescent="0.35">
      <c r="A276" s="23" t="str">
        <f>B3&amp;C233&amp;D276</f>
        <v>DISTRIBUCION VOLUMEN POR CRITERIO (Consumiciones)Total AperitivosCELEBRACION/FIESTA/SALIR TOMAR</v>
      </c>
      <c r="B276" s="23">
        <v>0</v>
      </c>
      <c r="C276" s="23">
        <v>0</v>
      </c>
      <c r="D276" s="23" t="s">
        <v>205</v>
      </c>
      <c r="E276" s="55">
        <v>17.622496265906225</v>
      </c>
      <c r="F276" s="55">
        <v>17.408715859505222</v>
      </c>
      <c r="G276" s="55">
        <v>16.506145964056543</v>
      </c>
      <c r="H276" s="55">
        <v>15.166079811681707</v>
      </c>
      <c r="I276" s="55">
        <v>16.450472927394294</v>
      </c>
      <c r="J276" s="55">
        <v>16.601787358462712</v>
      </c>
      <c r="K276" s="55">
        <v>16.365225508266008</v>
      </c>
      <c r="L276" s="55">
        <v>17.411782543004477</v>
      </c>
      <c r="M276" s="81">
        <v>17.034629010344947</v>
      </c>
    </row>
    <row r="277" spans="1:13" x14ac:dyDescent="0.35">
      <c r="A277" s="23" t="str">
        <f>B3&amp;C233&amp;D277</f>
        <v>DISTRIBUCION VOLUMEN POR CRITERIO (Consumiciones)Total AperitivosVIENDO DEPORTES</v>
      </c>
      <c r="B277" s="23">
        <v>0</v>
      </c>
      <c r="C277" s="23">
        <v>0</v>
      </c>
      <c r="D277" s="24" t="s">
        <v>206</v>
      </c>
      <c r="E277" s="24">
        <v>2.1739594125456323</v>
      </c>
      <c r="F277" s="24">
        <v>1.7886144356988634</v>
      </c>
      <c r="G277" s="24">
        <v>2.4887328925248027</v>
      </c>
      <c r="H277" s="24">
        <v>1.6832172591710812</v>
      </c>
      <c r="I277" s="24">
        <v>1.6524614709984675</v>
      </c>
      <c r="J277" s="24">
        <v>3.0758256780786777</v>
      </c>
      <c r="K277" s="24">
        <v>1.779852592594193</v>
      </c>
      <c r="L277" s="24">
        <v>1.3453775665092669</v>
      </c>
      <c r="M277" s="81">
        <v>1.6350643548793335</v>
      </c>
    </row>
    <row r="278" spans="1:13" x14ac:dyDescent="0.35">
      <c r="A278" s="23" t="str">
        <f>B3&amp;C233&amp;D278</f>
        <v>DISTRIBUCION VOLUMEN POR CRITERIO (Consumiciones)Total AperitivosOTROS MOTIVOS</v>
      </c>
      <c r="B278" s="23">
        <v>0</v>
      </c>
      <c r="C278" s="23">
        <v>0</v>
      </c>
      <c r="D278" s="23" t="s">
        <v>207</v>
      </c>
      <c r="E278" s="55">
        <v>7.4925110546704534</v>
      </c>
      <c r="F278" s="55">
        <v>9.369141752619301</v>
      </c>
      <c r="G278" s="55">
        <v>8.0206236829019968</v>
      </c>
      <c r="H278" s="55">
        <v>8.3087334217565942</v>
      </c>
      <c r="I278" s="55">
        <v>7.3699697350590014</v>
      </c>
      <c r="J278" s="55">
        <v>8.2520716630235373</v>
      </c>
      <c r="K278" s="55">
        <v>7.1045277395442366</v>
      </c>
      <c r="L278" s="55">
        <v>7.0112300665005041</v>
      </c>
      <c r="M278" s="81">
        <v>7.8733290803898255</v>
      </c>
    </row>
    <row r="279" spans="1:13" x14ac:dyDescent="0.35">
      <c r="A279" s="23" t="str">
        <f>B279&amp;C279&amp;D279</f>
        <v>DISTRIBUCION VOLUMEN POR CRITERIO (kg o litros)TotalAlimentacionT.ESPAÑA</v>
      </c>
      <c r="B279" s="23" t="s">
        <v>153</v>
      </c>
      <c r="C279" s="23" t="s">
        <v>37</v>
      </c>
      <c r="D279" s="24" t="s">
        <v>63</v>
      </c>
      <c r="E279" s="24">
        <v>100</v>
      </c>
      <c r="F279" s="24">
        <v>100</v>
      </c>
      <c r="G279" s="24">
        <v>100</v>
      </c>
      <c r="H279" s="24">
        <v>100</v>
      </c>
      <c r="I279" s="24">
        <v>100</v>
      </c>
      <c r="J279" s="24">
        <v>100</v>
      </c>
      <c r="K279" s="24">
        <v>100</v>
      </c>
      <c r="L279" s="24">
        <v>100</v>
      </c>
      <c r="M279" s="81">
        <v>100</v>
      </c>
    </row>
    <row r="280" spans="1:13" x14ac:dyDescent="0.35">
      <c r="A280" s="23" t="str">
        <f>B279&amp;C279&amp;D280</f>
        <v>DISTRIBUCION VOLUMEN POR CRITERIO (kg o litros)TotalAlimentacionHiper+Super+Discount+G.A</v>
      </c>
      <c r="B280" s="23">
        <v>0</v>
      </c>
      <c r="C280" s="23">
        <v>0</v>
      </c>
      <c r="D280" s="23" t="s">
        <v>97</v>
      </c>
      <c r="E280" s="55">
        <v>7.7098004415257382</v>
      </c>
      <c r="F280" s="55">
        <v>7.8776556492624312</v>
      </c>
      <c r="G280" s="55">
        <v>9.3598809884638374</v>
      </c>
      <c r="H280" s="55">
        <v>8.4283011665415106</v>
      </c>
      <c r="I280" s="55">
        <v>9.4124650639145759</v>
      </c>
      <c r="J280" s="55">
        <v>9.129358647827134</v>
      </c>
      <c r="K280" s="55">
        <v>9.1081178592640839</v>
      </c>
      <c r="L280" s="55">
        <v>8.992956952356721</v>
      </c>
      <c r="M280" s="81">
        <v>9.7245415038224614</v>
      </c>
    </row>
    <row r="281" spans="1:13" x14ac:dyDescent="0.35">
      <c r="A281" s="23" t="str">
        <f>B279&amp;C279&amp;D281</f>
        <v>DISTRIBUCION VOLUMEN POR CRITERIO (kg o litros)TotalAlimentacionRestaurantes</v>
      </c>
      <c r="B281" s="23">
        <v>0</v>
      </c>
      <c r="C281" s="23">
        <v>0</v>
      </c>
      <c r="D281" s="24" t="s">
        <v>98</v>
      </c>
      <c r="E281" s="24">
        <v>21.822692876308842</v>
      </c>
      <c r="F281" s="24">
        <v>21.391679074146207</v>
      </c>
      <c r="G281" s="24">
        <v>20.369024798698263</v>
      </c>
      <c r="H281" s="24">
        <v>21.466027693633219</v>
      </c>
      <c r="I281" s="24">
        <v>22.479774291262853</v>
      </c>
      <c r="J281" s="24">
        <v>21.239952536732922</v>
      </c>
      <c r="K281" s="24">
        <v>20.694017202017946</v>
      </c>
      <c r="L281" s="24">
        <v>21.453865079548219</v>
      </c>
      <c r="M281" s="81">
        <v>22.008762826971285</v>
      </c>
    </row>
    <row r="282" spans="1:13" x14ac:dyDescent="0.35">
      <c r="A282" s="23" t="str">
        <f>B279&amp;C279&amp;D282</f>
        <v>DISTRIBUCION VOLUMEN POR CRITERIO (kg o litros)TotalAlimentacionRestaurantes Fast Food</v>
      </c>
      <c r="B282" s="23">
        <v>0</v>
      </c>
      <c r="C282" s="23">
        <v>0</v>
      </c>
      <c r="D282" s="23" t="s">
        <v>100</v>
      </c>
      <c r="E282" s="55">
        <v>15.482994039987524</v>
      </c>
      <c r="F282" s="55">
        <v>15.051180366934847</v>
      </c>
      <c r="G282" s="55">
        <v>14.826689097480003</v>
      </c>
      <c r="H282" s="55">
        <v>16.637755982049001</v>
      </c>
      <c r="I282" s="55">
        <v>15.815189312912695</v>
      </c>
      <c r="J282" s="55">
        <v>15.217876090198294</v>
      </c>
      <c r="K282" s="55">
        <v>14.985250146086177</v>
      </c>
      <c r="L282" s="55">
        <v>16.764058410228767</v>
      </c>
      <c r="M282" s="81">
        <v>16.427100697610022</v>
      </c>
    </row>
    <row r="283" spans="1:13" x14ac:dyDescent="0.35">
      <c r="A283" s="23" t="str">
        <f>B279&amp;C279&amp;D283</f>
        <v>DISTRIBUCION VOLUMEN POR CRITERIO (kg o litros)TotalAlimentacionBares/Cafeterias/Cervecerias</v>
      </c>
      <c r="B283" s="23">
        <v>0</v>
      </c>
      <c r="C283" s="23">
        <v>0</v>
      </c>
      <c r="D283" s="24" t="s">
        <v>101</v>
      </c>
      <c r="E283" s="24">
        <v>40.75254343201857</v>
      </c>
      <c r="F283" s="24">
        <v>41.290344053991518</v>
      </c>
      <c r="G283" s="24">
        <v>39.279858297107289</v>
      </c>
      <c r="H283" s="24">
        <v>39.512519032251824</v>
      </c>
      <c r="I283" s="24">
        <v>38.575786690997106</v>
      </c>
      <c r="J283" s="24">
        <v>40.496114002816491</v>
      </c>
      <c r="K283" s="24">
        <v>39.476056143133206</v>
      </c>
      <c r="L283" s="24">
        <v>39.34239302714024</v>
      </c>
      <c r="M283" s="81">
        <v>38.232948015363192</v>
      </c>
    </row>
    <row r="284" spans="1:13" x14ac:dyDescent="0.35">
      <c r="A284" s="23" t="str">
        <f>B279&amp;C279&amp;D284</f>
        <v>DISTRIBUCION VOLUMEN POR CRITERIO (kg o litros)TotalAlimentacionPanaderias/Pastelerias</v>
      </c>
      <c r="B284" s="23">
        <v>0</v>
      </c>
      <c r="C284" s="23">
        <v>0</v>
      </c>
      <c r="D284" s="23" t="s">
        <v>102</v>
      </c>
      <c r="E284" s="55">
        <v>1.5272670099887344</v>
      </c>
      <c r="F284" s="55">
        <v>1.3459790635948468</v>
      </c>
      <c r="G284" s="55">
        <v>1.2079847780999553</v>
      </c>
      <c r="H284" s="55">
        <v>1.5435775172561736</v>
      </c>
      <c r="I284" s="55">
        <v>1.6907561572362981</v>
      </c>
      <c r="J284" s="55">
        <v>1.5585891199277839</v>
      </c>
      <c r="K284" s="55">
        <v>1.2419588197476243</v>
      </c>
      <c r="L284" s="55">
        <v>1.7374803015214866</v>
      </c>
      <c r="M284" s="81">
        <v>1.7391726031357975</v>
      </c>
    </row>
    <row r="285" spans="1:13" x14ac:dyDescent="0.35">
      <c r="A285" s="23" t="str">
        <f>B279&amp;C279&amp;D285</f>
        <v>DISTRIBUCION VOLUMEN POR CRITERIO (kg o litros)TotalAlimentacionTda.Alimentacion/Delicatesen</v>
      </c>
      <c r="B285" s="23">
        <v>0</v>
      </c>
      <c r="C285" s="23">
        <v>0</v>
      </c>
      <c r="D285" s="24" t="s">
        <v>103</v>
      </c>
      <c r="E285" s="24">
        <v>1.2128986886986508</v>
      </c>
      <c r="F285" s="24">
        <v>1.0662969701564249</v>
      </c>
      <c r="G285" s="24">
        <v>1.1877723787314789</v>
      </c>
      <c r="H285" s="24">
        <v>1.0816931464084296</v>
      </c>
      <c r="I285" s="24">
        <v>1.1849981664706386</v>
      </c>
      <c r="J285" s="24">
        <v>1.0553091236993586</v>
      </c>
      <c r="K285" s="24">
        <v>1.2480384855390734</v>
      </c>
      <c r="L285" s="24">
        <v>1.1507959707438846</v>
      </c>
      <c r="M285" s="81">
        <v>0.99253719603450075</v>
      </c>
    </row>
    <row r="286" spans="1:13" x14ac:dyDescent="0.35">
      <c r="A286" s="23" t="str">
        <f>B279&amp;C279&amp;D286</f>
        <v>DISTRIBUCION VOLUMEN POR CRITERIO (kg o litros)TotalAlimentacionCanal Conveniencia/24h</v>
      </c>
      <c r="B286" s="23">
        <v>0</v>
      </c>
      <c r="C286" s="23">
        <v>0</v>
      </c>
      <c r="D286" s="23" t="s">
        <v>105</v>
      </c>
      <c r="E286" s="55">
        <v>3.4249717212188862</v>
      </c>
      <c r="F286" s="55">
        <v>3.010504646953077</v>
      </c>
      <c r="G286" s="55">
        <v>2.6057142230494752</v>
      </c>
      <c r="H286" s="55">
        <v>3.1840756766906462</v>
      </c>
      <c r="I286" s="55">
        <v>3.244303508392818</v>
      </c>
      <c r="J286" s="55">
        <v>3.0318015561689529</v>
      </c>
      <c r="K286" s="55">
        <v>2.7592408485600401</v>
      </c>
      <c r="L286" s="55">
        <v>3.4099207907488203</v>
      </c>
      <c r="M286" s="81">
        <v>3.7697923918512051</v>
      </c>
    </row>
    <row r="287" spans="1:13" x14ac:dyDescent="0.35">
      <c r="A287" s="23" t="str">
        <f>B279&amp;C279&amp;D287</f>
        <v>DISTRIBUCION VOLUMEN POR CRITERIO (kg o litros)TotalAlimentacionHoteles</v>
      </c>
      <c r="B287" s="23">
        <v>0</v>
      </c>
      <c r="C287" s="23">
        <v>0</v>
      </c>
      <c r="D287" s="24" t="s">
        <v>106</v>
      </c>
      <c r="E287" s="24">
        <v>0.35158492548311404</v>
      </c>
      <c r="F287" s="24">
        <v>0.45481679866655023</v>
      </c>
      <c r="G287" s="24">
        <v>0.79159352338669575</v>
      </c>
      <c r="H287" s="24">
        <v>0.54680968158192256</v>
      </c>
      <c r="I287" s="24">
        <v>0.35250997223200875</v>
      </c>
      <c r="J287" s="24">
        <v>0.4906375128122859</v>
      </c>
      <c r="K287" s="24">
        <v>0.60667590068420474</v>
      </c>
      <c r="L287" s="24">
        <v>0.31410539918972852</v>
      </c>
      <c r="M287" s="81">
        <v>0.34612993151399402</v>
      </c>
    </row>
    <row r="288" spans="1:13" x14ac:dyDescent="0.35">
      <c r="A288" s="23" t="str">
        <f>B279&amp;C279&amp;D288</f>
        <v>DISTRIBUCION VOLUMEN POR CRITERIO (kg o litros)TotalAlimentacionEstaciones de servicio</v>
      </c>
      <c r="B288" s="23">
        <v>0</v>
      </c>
      <c r="C288" s="23">
        <v>0</v>
      </c>
      <c r="D288" s="23" t="s">
        <v>107</v>
      </c>
      <c r="E288" s="55">
        <v>1.2171241341717827</v>
      </c>
      <c r="F288" s="55">
        <v>1.3869837642884151</v>
      </c>
      <c r="G288" s="55">
        <v>1.6517107070384995</v>
      </c>
      <c r="H288" s="55">
        <v>1.3723071875714741</v>
      </c>
      <c r="I288" s="55">
        <v>1.2579058412672859</v>
      </c>
      <c r="J288" s="55">
        <v>1.320668448683328</v>
      </c>
      <c r="K288" s="55">
        <v>1.4983326465270432</v>
      </c>
      <c r="L288" s="55">
        <v>1.1041246741492716</v>
      </c>
      <c r="M288" s="81">
        <v>1.3582377213135832</v>
      </c>
    </row>
    <row r="289" spans="1:13" x14ac:dyDescent="0.35">
      <c r="A289" s="23" t="str">
        <f>B279&amp;C279&amp;D289</f>
        <v>DISTRIBUCION VOLUMEN POR CRITERIO (kg o litros)TotalAlimentacionMaquinas dispensadoras</v>
      </c>
      <c r="B289" s="23">
        <v>0</v>
      </c>
      <c r="C289" s="23">
        <v>0</v>
      </c>
      <c r="D289" s="24" t="s">
        <v>108</v>
      </c>
      <c r="E289" s="24">
        <v>1.7073944848384055</v>
      </c>
      <c r="F289" s="24">
        <v>1.6185045594058478</v>
      </c>
      <c r="G289" s="24">
        <v>1.4788433979377591</v>
      </c>
      <c r="H289" s="24">
        <v>1.7222625268727698</v>
      </c>
      <c r="I289" s="24">
        <v>1.7417080055125496</v>
      </c>
      <c r="J289" s="24">
        <v>1.5741373054454</v>
      </c>
      <c r="K289" s="24">
        <v>1.4394606473020155</v>
      </c>
      <c r="L289" s="24">
        <v>1.6648518438155302</v>
      </c>
      <c r="M289" s="81">
        <v>1.6585106691451197</v>
      </c>
    </row>
    <row r="290" spans="1:13" x14ac:dyDescent="0.35">
      <c r="A290" s="23" t="str">
        <f>B279&amp;C279&amp;D290</f>
        <v>DISTRIBUCION VOLUMEN POR CRITERIO (kg o litros)TotalAlimentacionServicio en la empresa</v>
      </c>
      <c r="B290" s="23">
        <v>0</v>
      </c>
      <c r="C290" s="23">
        <v>0</v>
      </c>
      <c r="D290" s="23" t="s">
        <v>109</v>
      </c>
      <c r="E290" s="55">
        <v>1.2256094275309322</v>
      </c>
      <c r="F290" s="55">
        <v>1.1251862362318481</v>
      </c>
      <c r="G290" s="55">
        <v>0.93466930044508756</v>
      </c>
      <c r="H290" s="55">
        <v>1.0149846442186057</v>
      </c>
      <c r="I290" s="55">
        <v>0.82840244703495514</v>
      </c>
      <c r="J290" s="55">
        <v>0.69678695149604886</v>
      </c>
      <c r="K290" s="55">
        <v>0.65101544848687343</v>
      </c>
      <c r="L290" s="55">
        <v>0.9348227306261947</v>
      </c>
      <c r="M290" s="81">
        <v>1.011001926236994</v>
      </c>
    </row>
    <row r="291" spans="1:13" x14ac:dyDescent="0.35">
      <c r="A291" s="23" t="str">
        <f>B279&amp;C279&amp;D291</f>
        <v>DISTRIBUCION VOLUMEN POR CRITERIO (kg o litros)TotalAlimentacionResto de canales</v>
      </c>
      <c r="B291" s="23">
        <v>0</v>
      </c>
      <c r="C291" s="23">
        <v>0</v>
      </c>
      <c r="D291" s="24" t="s">
        <v>110</v>
      </c>
      <c r="E291" s="24">
        <v>3.5651190114862086</v>
      </c>
      <c r="F291" s="24">
        <v>4.3808708768700617</v>
      </c>
      <c r="G291" s="24">
        <v>6.3062585563462701</v>
      </c>
      <c r="H291" s="24">
        <v>3.4896862317090669</v>
      </c>
      <c r="I291" s="24">
        <v>3.4162036810746867</v>
      </c>
      <c r="J291" s="24">
        <v>4.1887681054994044</v>
      </c>
      <c r="K291" s="24">
        <v>6.2918372424829077</v>
      </c>
      <c r="L291" s="24">
        <v>3.1306278512114933</v>
      </c>
      <c r="M291" s="81">
        <v>2.731267808296828</v>
      </c>
    </row>
    <row r="292" spans="1:13" x14ac:dyDescent="0.35">
      <c r="A292" s="23" t="str">
        <f>B279&amp;C279&amp;D292</f>
        <v>DISTRIBUCION VOLUMEN POR CRITERIO (kg o litros)TotalAlimentacionEN LA CALLE</v>
      </c>
      <c r="B292" s="23">
        <v>0</v>
      </c>
      <c r="C292" s="23">
        <v>0</v>
      </c>
      <c r="D292" s="23" t="s">
        <v>175</v>
      </c>
      <c r="E292" s="55">
        <v>3.2453753042068718</v>
      </c>
      <c r="F292" s="55">
        <v>3.753694136444568</v>
      </c>
      <c r="G292" s="55">
        <v>5.3134272172081092</v>
      </c>
      <c r="H292" s="55">
        <v>3.3536667407462786</v>
      </c>
      <c r="I292" s="55">
        <v>3.4334876311175169</v>
      </c>
      <c r="J292" s="55">
        <v>4.611469025940468</v>
      </c>
      <c r="K292" s="55">
        <v>5.3032229102936066</v>
      </c>
      <c r="L292" s="55">
        <v>3.4131693061550838</v>
      </c>
      <c r="M292" s="81">
        <v>2.8258233353076845</v>
      </c>
    </row>
    <row r="293" spans="1:13" x14ac:dyDescent="0.35">
      <c r="A293" s="23" t="str">
        <f>B279&amp;C279&amp;D293</f>
        <v>DISTRIBUCION VOLUMEN POR CRITERIO (kg o litros)TotalAlimentacionEN CASA DE OTROS</v>
      </c>
      <c r="B293" s="23">
        <v>0</v>
      </c>
      <c r="C293" s="23">
        <v>0</v>
      </c>
      <c r="D293" s="24" t="s">
        <v>176</v>
      </c>
      <c r="E293" s="24">
        <v>5.2865417735331519</v>
      </c>
      <c r="F293" s="24">
        <v>4.8472111232067325</v>
      </c>
      <c r="G293" s="24">
        <v>5.3372100966275422</v>
      </c>
      <c r="H293" s="24">
        <v>6.0831226244380971</v>
      </c>
      <c r="I293" s="24">
        <v>6.8864509929630193</v>
      </c>
      <c r="J293" s="24">
        <v>5.5703777127116805</v>
      </c>
      <c r="K293" s="24">
        <v>5.3205457987094738</v>
      </c>
      <c r="L293" s="24">
        <v>5.7322251941907565</v>
      </c>
      <c r="M293" s="81">
        <v>6.309293127096427</v>
      </c>
    </row>
    <row r="294" spans="1:13" x14ac:dyDescent="0.35">
      <c r="A294" s="23" t="str">
        <f>B279&amp;C279&amp;D294</f>
        <v>DISTRIBUCION VOLUMEN POR CRITERIO (kg o litros)TotalAlimentacionEN EL ESTABLECIMIENTO</v>
      </c>
      <c r="B294" s="23">
        <v>0</v>
      </c>
      <c r="C294" s="23">
        <v>0</v>
      </c>
      <c r="D294" s="23" t="s">
        <v>177</v>
      </c>
      <c r="E294" s="55">
        <v>70.63024753811203</v>
      </c>
      <c r="F294" s="55">
        <v>72.316883154179209</v>
      </c>
      <c r="G294" s="55">
        <v>72.186690425012827</v>
      </c>
      <c r="H294" s="55">
        <v>71.479011162621944</v>
      </c>
      <c r="I294" s="55">
        <v>69.242658588098422</v>
      </c>
      <c r="J294" s="55">
        <v>71.63406473925474</v>
      </c>
      <c r="K294" s="55">
        <v>72.028023966357608</v>
      </c>
      <c r="L294" s="55">
        <v>71.135491850320477</v>
      </c>
      <c r="M294" s="81">
        <v>69.141253992275594</v>
      </c>
    </row>
    <row r="295" spans="1:13" x14ac:dyDescent="0.35">
      <c r="A295" s="23" t="str">
        <f>B279&amp;C279&amp;D295</f>
        <v>DISTRIBUCION VOLUMEN POR CRITERIO (kg o litros)TotalAlimentacionEN EL TRABAJO</v>
      </c>
      <c r="B295" s="23">
        <v>0</v>
      </c>
      <c r="C295" s="23">
        <v>0</v>
      </c>
      <c r="D295" s="24" t="s">
        <v>178</v>
      </c>
      <c r="E295" s="24">
        <v>6.4508702725786531</v>
      </c>
      <c r="F295" s="24">
        <v>6.0491881802095211</v>
      </c>
      <c r="G295" s="24">
        <v>4.6623671070970003</v>
      </c>
      <c r="H295" s="24">
        <v>5.2540365098971265</v>
      </c>
      <c r="I295" s="24">
        <v>5.1439213721547663</v>
      </c>
      <c r="J295" s="24">
        <v>4.6775037456704416</v>
      </c>
      <c r="K295" s="24">
        <v>4.0573770206615283</v>
      </c>
      <c r="L295" s="24">
        <v>4.5522748887888804</v>
      </c>
      <c r="M295" s="81">
        <v>5.0165724949543344</v>
      </c>
    </row>
    <row r="296" spans="1:13" x14ac:dyDescent="0.35">
      <c r="A296" s="23" t="str">
        <f>B279&amp;C279&amp;D296</f>
        <v>DISTRIBUCION VOLUMEN POR CRITERIO (kg o litros)TotalAlimentacionEN COLEGIO/INSTITUTO/UNIV.</v>
      </c>
      <c r="B296" s="23">
        <v>0</v>
      </c>
      <c r="C296" s="23">
        <v>0</v>
      </c>
      <c r="D296" s="23" t="s">
        <v>179</v>
      </c>
      <c r="E296" s="55">
        <v>0.1807720070127351</v>
      </c>
      <c r="F296" s="55">
        <v>0.1313425664318888</v>
      </c>
      <c r="G296" s="55">
        <v>0.10253356355111605</v>
      </c>
      <c r="H296" s="55">
        <v>0.30029035912838486</v>
      </c>
      <c r="I296" s="55">
        <v>0.14157552628026532</v>
      </c>
      <c r="J296" s="55">
        <v>0.19843388606820855</v>
      </c>
      <c r="K296" s="55">
        <v>8.7777029131477516E-2</v>
      </c>
      <c r="L296" s="55">
        <v>0.1863454049215009</v>
      </c>
      <c r="M296" s="81">
        <v>0.23200336852008549</v>
      </c>
    </row>
    <row r="297" spans="1:13" x14ac:dyDescent="0.35">
      <c r="A297" s="23" t="str">
        <f>B279&amp;C279&amp;D297</f>
        <v>DISTRIBUCION VOLUMEN POR CRITERIO (kg o litros)TotalAlimentacionEN MI CASA</v>
      </c>
      <c r="B297" s="23">
        <v>0</v>
      </c>
      <c r="C297" s="23">
        <v>0</v>
      </c>
      <c r="D297" s="24" t="s">
        <v>180</v>
      </c>
      <c r="E297" s="24">
        <v>11.730952734140415</v>
      </c>
      <c r="F297" s="24">
        <v>10.470964495052712</v>
      </c>
      <c r="G297" s="24">
        <v>9.2847290666852942</v>
      </c>
      <c r="H297" s="24">
        <v>11.041609371297341</v>
      </c>
      <c r="I297" s="24">
        <v>12.233984815453967</v>
      </c>
      <c r="J297" s="24">
        <v>10.645996000479675</v>
      </c>
      <c r="K297" s="24">
        <v>9.7477026704798444</v>
      </c>
      <c r="L297" s="24">
        <v>12.084301410788408</v>
      </c>
      <c r="M297" s="81">
        <v>13.324714005551202</v>
      </c>
    </row>
    <row r="298" spans="1:13" x14ac:dyDescent="0.35">
      <c r="A298" s="23" t="str">
        <f>B279&amp;C279&amp;D298</f>
        <v>DISTRIBUCION VOLUMEN POR CRITERIO (kg o litros)TotalAlimentacionEN M.TRANSP.(AVION,TREN,AUTOC,E</v>
      </c>
      <c r="B298" s="23">
        <v>0</v>
      </c>
      <c r="C298" s="23">
        <v>0</v>
      </c>
      <c r="D298" s="23" t="s">
        <v>181</v>
      </c>
      <c r="E298" s="55">
        <v>0.11145418288410701</v>
      </c>
      <c r="F298" s="55">
        <v>6.585462943343369E-2</v>
      </c>
      <c r="G298" s="55">
        <v>0.14270014786294996</v>
      </c>
      <c r="H298" s="55">
        <v>9.5317767861443081E-2</v>
      </c>
      <c r="I298" s="55">
        <v>0.1275400355644804</v>
      </c>
      <c r="J298" s="55">
        <v>0.14594869664159144</v>
      </c>
      <c r="K298" s="55">
        <v>0.13746087680362704</v>
      </c>
      <c r="L298" s="55">
        <v>0.1268319514836683</v>
      </c>
      <c r="M298" s="81">
        <v>8.4302803765574905E-2</v>
      </c>
    </row>
    <row r="299" spans="1:13" x14ac:dyDescent="0.35">
      <c r="A299" s="23" t="str">
        <f>B279&amp;C279&amp;D299</f>
        <v>DISTRIBUCION VOLUMEN POR CRITERIO (kg o litros)TotalAlimentacionEN OTRO LUGAR</v>
      </c>
      <c r="B299" s="23">
        <v>0</v>
      </c>
      <c r="C299" s="23">
        <v>0</v>
      </c>
      <c r="D299" s="24" t="s">
        <v>182</v>
      </c>
      <c r="E299" s="24">
        <v>2.3637884679620993</v>
      </c>
      <c r="F299" s="24">
        <v>2.3648623950279122</v>
      </c>
      <c r="G299" s="24">
        <v>2.9703400512521192</v>
      </c>
      <c r="H299" s="24">
        <v>2.3929437034790535</v>
      </c>
      <c r="I299" s="24">
        <v>2.7903847684388472</v>
      </c>
      <c r="J299" s="24">
        <v>2.5162050519706476</v>
      </c>
      <c r="K299" s="24">
        <v>3.3178876863103701</v>
      </c>
      <c r="L299" s="24">
        <v>2.7693622990805564</v>
      </c>
      <c r="M299" s="81">
        <v>3.0660406363674122</v>
      </c>
    </row>
    <row r="300" spans="1:13" x14ac:dyDescent="0.35">
      <c r="A300" s="23" t="str">
        <f>B279&amp;C279&amp;D300</f>
        <v>DISTRIBUCION VOLUMEN POR CRITERIO (kg o litros)TotalAlimentacionDESAYUNO</v>
      </c>
      <c r="B300" s="23">
        <v>0</v>
      </c>
      <c r="C300" s="23">
        <v>0</v>
      </c>
      <c r="D300" s="23" t="s">
        <v>183</v>
      </c>
      <c r="E300" s="55">
        <v>11.876854805396023</v>
      </c>
      <c r="F300" s="55">
        <v>10.511011137927245</v>
      </c>
      <c r="G300" s="55">
        <v>9.4576224749305062</v>
      </c>
      <c r="H300" s="55">
        <v>10.494330558780094</v>
      </c>
      <c r="I300" s="55">
        <v>10.625612470989697</v>
      </c>
      <c r="J300" s="55">
        <v>9.9228936904640275</v>
      </c>
      <c r="K300" s="55">
        <v>9.4404740496618782</v>
      </c>
      <c r="L300" s="55">
        <v>11.207721861138701</v>
      </c>
      <c r="M300" s="81">
        <v>11.734386691831091</v>
      </c>
    </row>
    <row r="301" spans="1:13" x14ac:dyDescent="0.35">
      <c r="A301" s="23" t="str">
        <f>B279&amp;C279&amp;D301</f>
        <v>DISTRIBUCION VOLUMEN POR CRITERIO (kg o litros)TotalAlimentacionAPERITIVO/ANTES DE COMER</v>
      </c>
      <c r="B301" s="23">
        <v>0</v>
      </c>
      <c r="C301" s="23">
        <v>0</v>
      </c>
      <c r="D301" s="24" t="s">
        <v>184</v>
      </c>
      <c r="E301" s="24">
        <v>10.105039617304065</v>
      </c>
      <c r="F301" s="24">
        <v>10.16383357584705</v>
      </c>
      <c r="G301" s="24">
        <v>10.087354346230128</v>
      </c>
      <c r="H301" s="24">
        <v>9.9335514026237544</v>
      </c>
      <c r="I301" s="24">
        <v>9.7698005679148441</v>
      </c>
      <c r="J301" s="24">
        <v>10.480074802023079</v>
      </c>
      <c r="K301" s="24">
        <v>10.046959782326295</v>
      </c>
      <c r="L301" s="24">
        <v>9.6022779285194098</v>
      </c>
      <c r="M301" s="81">
        <v>9.311800726689178</v>
      </c>
    </row>
    <row r="302" spans="1:13" x14ac:dyDescent="0.35">
      <c r="A302" s="23" t="str">
        <f>B279&amp;C279&amp;D302</f>
        <v>DISTRIBUCION VOLUMEN POR CRITERIO (kg o litros)TotalAlimentacionCOMIDA</v>
      </c>
      <c r="B302" s="23">
        <v>0</v>
      </c>
      <c r="C302" s="23">
        <v>0</v>
      </c>
      <c r="D302" s="23" t="s">
        <v>185</v>
      </c>
      <c r="E302" s="55">
        <v>38.992743032063153</v>
      </c>
      <c r="F302" s="55">
        <v>38.504563263683316</v>
      </c>
      <c r="G302" s="55">
        <v>36.045469680644615</v>
      </c>
      <c r="H302" s="55">
        <v>41.073523352202479</v>
      </c>
      <c r="I302" s="55">
        <v>41.062691173532706</v>
      </c>
      <c r="J302" s="55">
        <v>39.277809798825047</v>
      </c>
      <c r="K302" s="55">
        <v>36.885950375951062</v>
      </c>
      <c r="L302" s="55">
        <v>41.352151396040803</v>
      </c>
      <c r="M302" s="81">
        <v>42.356432093902434</v>
      </c>
    </row>
    <row r="303" spans="1:13" x14ac:dyDescent="0.35">
      <c r="A303" s="23" t="str">
        <f>B279&amp;C279&amp;D303</f>
        <v>DISTRIBUCION VOLUMEN POR CRITERIO (kg o litros)TotalAlimentacionTARDE/MERIENDA</v>
      </c>
      <c r="B303" s="23">
        <v>0</v>
      </c>
      <c r="C303" s="23">
        <v>0</v>
      </c>
      <c r="D303" s="24" t="s">
        <v>186</v>
      </c>
      <c r="E303" s="24">
        <v>8.571214108832601</v>
      </c>
      <c r="F303" s="24">
        <v>9.9281260660662252</v>
      </c>
      <c r="G303" s="24">
        <v>9.0192233785890608</v>
      </c>
      <c r="H303" s="24">
        <v>8.4452002167410907</v>
      </c>
      <c r="I303" s="24">
        <v>8.482552769147043</v>
      </c>
      <c r="J303" s="24">
        <v>9.4998253122347851</v>
      </c>
      <c r="K303" s="24">
        <v>8.8207068762662892</v>
      </c>
      <c r="L303" s="24">
        <v>8.6711730900128714</v>
      </c>
      <c r="M303" s="81">
        <v>8.6247862604596772</v>
      </c>
    </row>
    <row r="304" spans="1:13" x14ac:dyDescent="0.35">
      <c r="A304" s="23" t="str">
        <f>B279&amp;C279&amp;D304</f>
        <v>DISTRIBUCION VOLUMEN POR CRITERIO (kg o litros)TotalAlimentacionANTES DE CENAR</v>
      </c>
      <c r="B304" s="23">
        <v>0</v>
      </c>
      <c r="C304" s="23">
        <v>0</v>
      </c>
      <c r="D304" s="23" t="s">
        <v>187</v>
      </c>
      <c r="E304" s="55">
        <v>5.1076343984357537</v>
      </c>
      <c r="F304" s="55">
        <v>5.2281227768384015</v>
      </c>
      <c r="G304" s="55">
        <v>5.6572118561535714</v>
      </c>
      <c r="H304" s="55">
        <v>5.2369158393500657</v>
      </c>
      <c r="I304" s="55">
        <v>5.0734150861052161</v>
      </c>
      <c r="J304" s="55">
        <v>4.9425798818854432</v>
      </c>
      <c r="K304" s="55">
        <v>5.5507593517435971</v>
      </c>
      <c r="L304" s="55">
        <v>5.0214574725819316</v>
      </c>
      <c r="M304" s="81">
        <v>4.4566476931714432</v>
      </c>
    </row>
    <row r="305" spans="1:13" x14ac:dyDescent="0.35">
      <c r="A305" s="23" t="str">
        <f>B279&amp;C279&amp;D305</f>
        <v>DISTRIBUCION VOLUMEN POR CRITERIO (kg o litros)TotalAlimentacionCENA</v>
      </c>
      <c r="B305" s="23">
        <v>0</v>
      </c>
      <c r="C305" s="23">
        <v>0</v>
      </c>
      <c r="D305" s="24" t="s">
        <v>188</v>
      </c>
      <c r="E305" s="24">
        <v>19.684009077646529</v>
      </c>
      <c r="F305" s="24">
        <v>19.886209321363328</v>
      </c>
      <c r="G305" s="24">
        <v>22.814168499814159</v>
      </c>
      <c r="H305" s="24">
        <v>19.847198297244216</v>
      </c>
      <c r="I305" s="24">
        <v>19.871742110352713</v>
      </c>
      <c r="J305" s="24">
        <v>20.374550131676532</v>
      </c>
      <c r="K305" s="24">
        <v>22.742976475573474</v>
      </c>
      <c r="L305" s="24">
        <v>18.998470237828283</v>
      </c>
      <c r="M305" s="81">
        <v>18.824956406039565</v>
      </c>
    </row>
    <row r="306" spans="1:13" x14ac:dyDescent="0.35">
      <c r="A306" s="23" t="str">
        <f>B279&amp;C279&amp;D306</f>
        <v>DISTRIBUCION VOLUMEN POR CRITERIO (kg o litros)TotalAlimentacionDESPUES DE LA CENA</v>
      </c>
      <c r="B306" s="23">
        <v>0</v>
      </c>
      <c r="C306" s="23">
        <v>0</v>
      </c>
      <c r="D306" s="23" t="s">
        <v>189</v>
      </c>
      <c r="E306" s="55">
        <v>1.2014926815165601</v>
      </c>
      <c r="F306" s="55">
        <v>1.3005789460623134</v>
      </c>
      <c r="G306" s="55">
        <v>2.1921437227422844</v>
      </c>
      <c r="H306" s="55">
        <v>1.4201352034485386</v>
      </c>
      <c r="I306" s="55">
        <v>1.3155650074679888</v>
      </c>
      <c r="J306" s="55">
        <v>1.3832333915260646</v>
      </c>
      <c r="K306" s="55">
        <v>2.2513079104007998</v>
      </c>
      <c r="L306" s="55">
        <v>1.1799037242742116</v>
      </c>
      <c r="M306" s="81">
        <v>1.1209509978376104</v>
      </c>
    </row>
    <row r="307" spans="1:13" x14ac:dyDescent="0.35">
      <c r="A307" s="23" t="str">
        <f>B279&amp;C279&amp;D307</f>
        <v>DISTRIBUCION VOLUMEN POR CRITERIO (kg o litros)TotalAlimentacionDURANTE EL DIA</v>
      </c>
      <c r="B307" s="23">
        <v>0</v>
      </c>
      <c r="C307" s="23">
        <v>0</v>
      </c>
      <c r="D307" s="24" t="s">
        <v>190</v>
      </c>
      <c r="E307" s="24">
        <v>4.4610152993607395</v>
      </c>
      <c r="F307" s="24">
        <v>4.4775559550499713</v>
      </c>
      <c r="G307" s="24">
        <v>4.7268074711771808</v>
      </c>
      <c r="H307" s="24">
        <v>3.5491462658016246</v>
      </c>
      <c r="I307" s="24">
        <v>3.7986226082880541</v>
      </c>
      <c r="J307" s="24">
        <v>4.1190324839783941</v>
      </c>
      <c r="K307" s="24">
        <v>4.2608658861275819</v>
      </c>
      <c r="L307" s="24">
        <v>3.9668473221734057</v>
      </c>
      <c r="M307" s="81">
        <v>3.5700411398908916</v>
      </c>
    </row>
    <row r="308" spans="1:13" x14ac:dyDescent="0.35">
      <c r="A308" s="23" t="str">
        <f>B279&amp;C279&amp;D308</f>
        <v>DISTRIBUCION VOLUMEN POR CRITERIO (kg o litros)TotalAlimentacionCON AMIGOS</v>
      </c>
      <c r="B308" s="23">
        <v>0</v>
      </c>
      <c r="C308" s="23">
        <v>0</v>
      </c>
      <c r="D308" s="23" t="s">
        <v>191</v>
      </c>
      <c r="E308" s="55">
        <v>26.093417541168307</v>
      </c>
      <c r="F308" s="55">
        <v>25.392674586563352</v>
      </c>
      <c r="G308" s="55">
        <v>25.071692374123067</v>
      </c>
      <c r="H308" s="55">
        <v>26.305640018508026</v>
      </c>
      <c r="I308" s="55">
        <v>26.779509005175356</v>
      </c>
      <c r="J308" s="55">
        <v>26.402635105280432</v>
      </c>
      <c r="K308" s="55">
        <v>25.676870244951555</v>
      </c>
      <c r="L308" s="55">
        <v>26.119837961551802</v>
      </c>
      <c r="M308" s="81">
        <v>25.707598720328441</v>
      </c>
    </row>
    <row r="309" spans="1:13" x14ac:dyDescent="0.35">
      <c r="A309" s="23" t="str">
        <f>B279&amp;C279&amp;D309</f>
        <v>DISTRIBUCION VOLUMEN POR CRITERIO (kg o litros)TotalAlimentacionCON CLIENTES</v>
      </c>
      <c r="B309" s="23">
        <v>0</v>
      </c>
      <c r="C309" s="23">
        <v>0</v>
      </c>
      <c r="D309" s="24" t="s">
        <v>192</v>
      </c>
      <c r="E309" s="24">
        <v>0.53526643691460085</v>
      </c>
      <c r="F309" s="24">
        <v>0.33453006450502898</v>
      </c>
      <c r="G309" s="24">
        <v>0.38474658560739461</v>
      </c>
      <c r="H309" s="24">
        <v>0.65536206745225489</v>
      </c>
      <c r="I309" s="24">
        <v>0.63135983809664986</v>
      </c>
      <c r="J309" s="24">
        <v>0.60208796167031042</v>
      </c>
      <c r="K309" s="24">
        <v>0.47159931882381395</v>
      </c>
      <c r="L309" s="24">
        <v>0.38303234459766222</v>
      </c>
      <c r="M309" s="81">
        <v>0.69015760473502574</v>
      </c>
    </row>
    <row r="310" spans="1:13" x14ac:dyDescent="0.35">
      <c r="A310" s="23" t="str">
        <f>B279&amp;C279&amp;D310</f>
        <v>DISTRIBUCION VOLUMEN POR CRITERIO (kg o litros)TotalAlimentacionCON COMPAÑEROS DE TRABAJO</v>
      </c>
      <c r="B310" s="23">
        <v>0</v>
      </c>
      <c r="C310" s="23">
        <v>0</v>
      </c>
      <c r="D310" s="23" t="s">
        <v>193</v>
      </c>
      <c r="E310" s="55">
        <v>7.3656315022622874</v>
      </c>
      <c r="F310" s="55">
        <v>6.6829907065771907</v>
      </c>
      <c r="G310" s="55">
        <v>4.5042688037974692</v>
      </c>
      <c r="H310" s="55">
        <v>5.908064871545224</v>
      </c>
      <c r="I310" s="55">
        <v>5.4946650745574619</v>
      </c>
      <c r="J310" s="55">
        <v>5.1516729022666725</v>
      </c>
      <c r="K310" s="55">
        <v>4.1515892334916211</v>
      </c>
      <c r="L310" s="55">
        <v>5.9194886665553126</v>
      </c>
      <c r="M310" s="81">
        <v>5.3860395501357301</v>
      </c>
    </row>
    <row r="311" spans="1:13" x14ac:dyDescent="0.35">
      <c r="A311" s="23" t="str">
        <f>B279&amp;C279&amp;D311</f>
        <v>DISTRIBUCION VOLUMEN POR CRITERIO (kg o litros)TotalAlimentacionCON COMPAÑEROS DE CLASE</v>
      </c>
      <c r="B311" s="23">
        <v>0</v>
      </c>
      <c r="C311" s="23">
        <v>0</v>
      </c>
      <c r="D311" s="24" t="s">
        <v>194</v>
      </c>
      <c r="E311" s="24">
        <v>0.28107383819180209</v>
      </c>
      <c r="F311" s="24">
        <v>0.32990867921632472</v>
      </c>
      <c r="G311" s="24">
        <v>0.25996729626111587</v>
      </c>
      <c r="H311" s="24">
        <v>0.47552435397052778</v>
      </c>
      <c r="I311" s="24">
        <v>0.33447496179554048</v>
      </c>
      <c r="J311" s="24">
        <v>0.45071750138577105</v>
      </c>
      <c r="K311" s="24">
        <v>0.25380479391723293</v>
      </c>
      <c r="L311" s="24">
        <v>0.51503233315120678</v>
      </c>
      <c r="M311" s="81">
        <v>0.64775534748530095</v>
      </c>
    </row>
    <row r="312" spans="1:13" x14ac:dyDescent="0.35">
      <c r="A312" s="23" t="str">
        <f>B279&amp;C279&amp;D312</f>
        <v>DISTRIBUCION VOLUMEN POR CRITERIO (kg o litros)TotalAlimentacionCON FAMILIA</v>
      </c>
      <c r="B312" s="23">
        <v>0</v>
      </c>
      <c r="C312" s="23">
        <v>0</v>
      </c>
      <c r="D312" s="23" t="s">
        <v>195</v>
      </c>
      <c r="E312" s="55">
        <v>32.907145227668224</v>
      </c>
      <c r="F312" s="55">
        <v>35.597903514190612</v>
      </c>
      <c r="G312" s="55">
        <v>37.869422606183242</v>
      </c>
      <c r="H312" s="55">
        <v>33.799428393164696</v>
      </c>
      <c r="I312" s="55">
        <v>34.772699568034419</v>
      </c>
      <c r="J312" s="55">
        <v>34.930709720055155</v>
      </c>
      <c r="K312" s="55">
        <v>37.82368486557835</v>
      </c>
      <c r="L312" s="55">
        <v>34.013377101996909</v>
      </c>
      <c r="M312" s="81">
        <v>34.206964565519371</v>
      </c>
    </row>
    <row r="313" spans="1:13" x14ac:dyDescent="0.35">
      <c r="A313" s="23" t="str">
        <f>B279&amp;C279&amp;D313</f>
        <v>DISTRIBUCION VOLUMEN POR CRITERIO (kg o litros)TotalAlimentacionCON LA PAREJA</v>
      </c>
      <c r="B313" s="23">
        <v>0</v>
      </c>
      <c r="C313" s="23">
        <v>0</v>
      </c>
      <c r="D313" s="24" t="s">
        <v>196</v>
      </c>
      <c r="E313" s="24">
        <v>18.19520865955257</v>
      </c>
      <c r="F313" s="24">
        <v>17.525470042449431</v>
      </c>
      <c r="G313" s="24">
        <v>18.7761961319985</v>
      </c>
      <c r="H313" s="24">
        <v>17.418008396576276</v>
      </c>
      <c r="I313" s="24">
        <v>16.620983886466103</v>
      </c>
      <c r="J313" s="24">
        <v>17.565539718911406</v>
      </c>
      <c r="K313" s="24">
        <v>17.842575850486046</v>
      </c>
      <c r="L313" s="24">
        <v>18.250661324039442</v>
      </c>
      <c r="M313" s="81">
        <v>17.266001503320833</v>
      </c>
    </row>
    <row r="314" spans="1:13" x14ac:dyDescent="0.35">
      <c r="A314" s="23" t="str">
        <f>B279&amp;C279&amp;D314</f>
        <v>DISTRIBUCION VOLUMEN POR CRITERIO (kg o litros)TotalAlimentacionESTABA SOLO/A</v>
      </c>
      <c r="B314" s="23">
        <v>0</v>
      </c>
      <c r="C314" s="23">
        <v>0</v>
      </c>
      <c r="D314" s="23" t="s">
        <v>197</v>
      </c>
      <c r="E314" s="55">
        <v>14.181482358826678</v>
      </c>
      <c r="F314" s="55">
        <v>13.593156970094848</v>
      </c>
      <c r="G314" s="55">
        <v>12.673673990047599</v>
      </c>
      <c r="H314" s="55">
        <v>14.866237202481242</v>
      </c>
      <c r="I314" s="55">
        <v>14.752571629910255</v>
      </c>
      <c r="J314" s="55">
        <v>14.141415021570088</v>
      </c>
      <c r="K314" s="55">
        <v>13.13673999953256</v>
      </c>
      <c r="L314" s="55">
        <v>14.021373561880374</v>
      </c>
      <c r="M314" s="81">
        <v>15.422889140527987</v>
      </c>
    </row>
    <row r="315" spans="1:13" x14ac:dyDescent="0.35">
      <c r="A315" s="23" t="str">
        <f>B279&amp;C279&amp;D315</f>
        <v>DISTRIBUCION VOLUMEN POR CRITERIO (kg o litros)TotalAlimentacionOTROS</v>
      </c>
      <c r="B315" s="23">
        <v>0</v>
      </c>
      <c r="C315" s="23">
        <v>0</v>
      </c>
      <c r="D315" s="24" t="s">
        <v>198</v>
      </c>
      <c r="E315" s="24">
        <v>0.44077742449459445</v>
      </c>
      <c r="F315" s="24">
        <v>0.54336854251710764</v>
      </c>
      <c r="G315" s="24">
        <v>0.46003335760455905</v>
      </c>
      <c r="H315" s="24">
        <v>0.57173586006521715</v>
      </c>
      <c r="I315" s="24">
        <v>0.61373838316397245</v>
      </c>
      <c r="J315" s="24">
        <v>0.75522071213704167</v>
      </c>
      <c r="K315" s="24">
        <v>0.64313853913527841</v>
      </c>
      <c r="L315" s="24">
        <v>0.77719840989814382</v>
      </c>
      <c r="M315" s="81">
        <v>0.67259565962102763</v>
      </c>
    </row>
    <row r="316" spans="1:13" x14ac:dyDescent="0.35">
      <c r="A316" s="23" t="str">
        <f>B279&amp;C279&amp;D316</f>
        <v>DISTRIBUCION VOLUMEN POR CRITERIO (kg o litros)TotalAlimentacionESTAR TRABAJANDO</v>
      </c>
      <c r="B316" s="23">
        <v>0</v>
      </c>
      <c r="C316" s="23">
        <v>0</v>
      </c>
      <c r="D316" s="23" t="s">
        <v>199</v>
      </c>
      <c r="E316" s="55">
        <v>11.058566308206547</v>
      </c>
      <c r="F316" s="55">
        <v>9.5986357670817402</v>
      </c>
      <c r="G316" s="55">
        <v>7.8716896448298064</v>
      </c>
      <c r="H316" s="55">
        <v>9.507727876884589</v>
      </c>
      <c r="I316" s="55">
        <v>9.7573222285794596</v>
      </c>
      <c r="J316" s="55">
        <v>9.1248730435859198</v>
      </c>
      <c r="K316" s="55">
        <v>7.6481730007255697</v>
      </c>
      <c r="L316" s="55">
        <v>8.5545235543037492</v>
      </c>
      <c r="M316" s="81">
        <v>8.9986553869278527</v>
      </c>
    </row>
    <row r="317" spans="1:13" x14ac:dyDescent="0.35">
      <c r="A317" s="23" t="str">
        <f>B279&amp;C279&amp;D317</f>
        <v>DISTRIBUCION VOLUMEN POR CRITERIO (kg o litros)TotalAlimentacionCOMIDA DE NEGOCIOS</v>
      </c>
      <c r="B317" s="23">
        <v>0</v>
      </c>
      <c r="C317" s="23">
        <v>0</v>
      </c>
      <c r="D317" s="24" t="s">
        <v>200</v>
      </c>
      <c r="E317" s="24">
        <v>0.38795164963286954</v>
      </c>
      <c r="F317" s="24">
        <v>0.20206304433255623</v>
      </c>
      <c r="G317" s="24">
        <v>0.31305143628028964</v>
      </c>
      <c r="H317" s="24">
        <v>0.48000617254062083</v>
      </c>
      <c r="I317" s="24">
        <v>0.29326003234774101</v>
      </c>
      <c r="J317" s="24">
        <v>0.38334554709974161</v>
      </c>
      <c r="K317" s="24">
        <v>0.17548420599863501</v>
      </c>
      <c r="L317" s="24">
        <v>0.3610882422769362</v>
      </c>
      <c r="M317" s="81">
        <v>0.39097840915822951</v>
      </c>
    </row>
    <row r="318" spans="1:13" x14ac:dyDescent="0.35">
      <c r="A318" s="23" t="str">
        <f>B279&amp;C279&amp;D318</f>
        <v>DISTRIBUCION VOLUMEN POR CRITERIO (kg o litros)TotalAlimentacionPOR PLACER/RELAX</v>
      </c>
      <c r="B318" s="23">
        <v>0</v>
      </c>
      <c r="C318" s="23">
        <v>0</v>
      </c>
      <c r="D318" s="23" t="s">
        <v>201</v>
      </c>
      <c r="E318" s="55">
        <v>15.190554158613622</v>
      </c>
      <c r="F318" s="55">
        <v>16.640830098896124</v>
      </c>
      <c r="G318" s="55">
        <v>20.598153200722574</v>
      </c>
      <c r="H318" s="55">
        <v>16.124977049522808</v>
      </c>
      <c r="I318" s="55">
        <v>15.468087029008668</v>
      </c>
      <c r="J318" s="55">
        <v>16.919490000978762</v>
      </c>
      <c r="K318" s="55">
        <v>19.992274019900453</v>
      </c>
      <c r="L318" s="55">
        <v>16.893000103970916</v>
      </c>
      <c r="M318" s="81">
        <v>16.054449895576543</v>
      </c>
    </row>
    <row r="319" spans="1:13" x14ac:dyDescent="0.35">
      <c r="A319" s="23" t="str">
        <f>B279&amp;C279&amp;D319</f>
        <v>DISTRIBUCION VOLUMEN POR CRITERIO (kg o litros)TotalAlimentacionTENER HAMBRE/SIN PLANIFICAR</v>
      </c>
      <c r="B319" s="23">
        <v>0</v>
      </c>
      <c r="C319" s="23">
        <v>0</v>
      </c>
      <c r="D319" s="24" t="s">
        <v>202</v>
      </c>
      <c r="E319" s="24">
        <v>24.258844589396318</v>
      </c>
      <c r="F319" s="24">
        <v>24.16406910249373</v>
      </c>
      <c r="G319" s="24">
        <v>24.649279593480298</v>
      </c>
      <c r="H319" s="24">
        <v>23.489999429384813</v>
      </c>
      <c r="I319" s="24">
        <v>23.140101816975982</v>
      </c>
      <c r="J319" s="24">
        <v>23.984538721819053</v>
      </c>
      <c r="K319" s="24">
        <v>24.694099379723149</v>
      </c>
      <c r="L319" s="24">
        <v>23.615886285503851</v>
      </c>
      <c r="M319" s="81">
        <v>24.181250277372698</v>
      </c>
    </row>
    <row r="320" spans="1:13" x14ac:dyDescent="0.35">
      <c r="A320" s="23" t="str">
        <f>B279&amp;C279&amp;D320</f>
        <v>DISTRIBUCION VOLUMEN POR CRITERIO (kg o litros)TotalAlimentacionESTAR DE COMPRAS</v>
      </c>
      <c r="B320" s="23">
        <v>0</v>
      </c>
      <c r="C320" s="23">
        <v>0</v>
      </c>
      <c r="D320" s="23" t="s">
        <v>203</v>
      </c>
      <c r="E320" s="55">
        <v>3.3099114596240327</v>
      </c>
      <c r="F320" s="55">
        <v>2.5634426231086893</v>
      </c>
      <c r="G320" s="55">
        <v>2.8317724600901073</v>
      </c>
      <c r="H320" s="55">
        <v>3.2502547778491366</v>
      </c>
      <c r="I320" s="55">
        <v>2.9919011366888077</v>
      </c>
      <c r="J320" s="55">
        <v>2.7076077524524114</v>
      </c>
      <c r="K320" s="55">
        <v>2.8777312628460909</v>
      </c>
      <c r="L320" s="55">
        <v>3.6385346514391257</v>
      </c>
      <c r="M320" s="81">
        <v>3.8316839137502257</v>
      </c>
    </row>
    <row r="321" spans="1:13" x14ac:dyDescent="0.35">
      <c r="A321" s="23" t="str">
        <f>B279&amp;C279&amp;D321</f>
        <v>DISTRIBUCION VOLUMEN POR CRITERIO (kg o litros)TotalAlimentacionNO COCINAR EN CASA</v>
      </c>
      <c r="B321" s="23">
        <v>0</v>
      </c>
      <c r="C321" s="23">
        <v>0</v>
      </c>
      <c r="D321" s="24" t="s">
        <v>204</v>
      </c>
      <c r="E321" s="24">
        <v>7.1740130058663851</v>
      </c>
      <c r="F321" s="24">
        <v>6.9597854031577642</v>
      </c>
      <c r="G321" s="24">
        <v>5.2755779299427124</v>
      </c>
      <c r="H321" s="24">
        <v>6.5380271073814971</v>
      </c>
      <c r="I321" s="24">
        <v>6.1297238691408751</v>
      </c>
      <c r="J321" s="24">
        <v>6.3520693725651114</v>
      </c>
      <c r="K321" s="24">
        <v>5.8517201150605436</v>
      </c>
      <c r="L321" s="24">
        <v>5.9569888506940112</v>
      </c>
      <c r="M321" s="81">
        <v>6.7447189187041543</v>
      </c>
    </row>
    <row r="322" spans="1:13" x14ac:dyDescent="0.35">
      <c r="A322" s="23" t="str">
        <f>B279&amp;C279&amp;D322</f>
        <v>DISTRIBUCION VOLUMEN POR CRITERIO (kg o litros)TotalAlimentacionCELEBRACION/FIESTA/SALIR TOMAR</v>
      </c>
      <c r="B322" s="23">
        <v>0</v>
      </c>
      <c r="C322" s="23">
        <v>0</v>
      </c>
      <c r="D322" s="23" t="s">
        <v>205</v>
      </c>
      <c r="E322" s="55">
        <v>30.901889786606034</v>
      </c>
      <c r="F322" s="55">
        <v>32.226454233243814</v>
      </c>
      <c r="G322" s="55">
        <v>30.55100371611254</v>
      </c>
      <c r="H322" s="55">
        <v>32.831048812178061</v>
      </c>
      <c r="I322" s="55">
        <v>33.64745074310283</v>
      </c>
      <c r="J322" s="55">
        <v>31.74762778428989</v>
      </c>
      <c r="K322" s="55">
        <v>30.979242053469751</v>
      </c>
      <c r="L322" s="55">
        <v>32.866443632163666</v>
      </c>
      <c r="M322" s="81">
        <v>31.221450458426368</v>
      </c>
    </row>
    <row r="323" spans="1:13" x14ac:dyDescent="0.35">
      <c r="A323" s="23" t="str">
        <f>B279&amp;C279&amp;D323</f>
        <v>DISTRIBUCION VOLUMEN POR CRITERIO (kg o litros)TotalAlimentacionVIENDO DEPORTES</v>
      </c>
      <c r="B323" s="23">
        <v>0</v>
      </c>
      <c r="C323" s="23">
        <v>0</v>
      </c>
      <c r="D323" s="24" t="s">
        <v>206</v>
      </c>
      <c r="E323" s="24">
        <v>1.4847160265766302</v>
      </c>
      <c r="F323" s="24">
        <v>1.496442587065931</v>
      </c>
      <c r="G323" s="24">
        <v>1.4792506855869434</v>
      </c>
      <c r="H323" s="24">
        <v>1.3657402214379881</v>
      </c>
      <c r="I323" s="24">
        <v>1.9181073302480689</v>
      </c>
      <c r="J323" s="24">
        <v>2.0687043485821124</v>
      </c>
      <c r="K323" s="24">
        <v>1.1037242709615236</v>
      </c>
      <c r="L323" s="24">
        <v>1.4219112708733657</v>
      </c>
      <c r="M323" s="81">
        <v>1.7356061944221839</v>
      </c>
    </row>
    <row r="324" spans="1:13" x14ac:dyDescent="0.35">
      <c r="A324" s="23" t="str">
        <f>B279&amp;C279&amp;D324</f>
        <v>DISTRIBUCION VOLUMEN POR CRITERIO (kg o litros)TotalAlimentacionOTROS MOTIVOS</v>
      </c>
      <c r="B324" s="23">
        <v>0</v>
      </c>
      <c r="C324" s="23">
        <v>0</v>
      </c>
      <c r="D324" s="23" t="s">
        <v>207</v>
      </c>
      <c r="E324" s="55">
        <v>6.2335543914428113</v>
      </c>
      <c r="F324" s="55">
        <v>6.1482776727557242</v>
      </c>
      <c r="G324" s="55">
        <v>6.4302223605614497</v>
      </c>
      <c r="H324" s="55">
        <v>6.412219766060141</v>
      </c>
      <c r="I324" s="55">
        <v>6.6540506669190203</v>
      </c>
      <c r="J324" s="55">
        <v>6.7117429999287976</v>
      </c>
      <c r="K324" s="55">
        <v>6.6775540749186373</v>
      </c>
      <c r="L324" s="55">
        <v>6.6916271252542083</v>
      </c>
      <c r="M324" s="81">
        <v>6.8412099873278676</v>
      </c>
    </row>
    <row r="325" spans="1:13" x14ac:dyDescent="0.35">
      <c r="A325" s="23" t="str">
        <f>B279&amp;C325&amp;D325</f>
        <v>DISTRIBUCION VOLUMEN POR CRITERIO (kg o litros).T.Alimentos TOTAL INGT.ESPAÑA</v>
      </c>
      <c r="B325" s="23">
        <v>0</v>
      </c>
      <c r="C325" s="23" t="s">
        <v>39</v>
      </c>
      <c r="D325" s="24" t="s">
        <v>63</v>
      </c>
      <c r="E325" s="24">
        <v>100</v>
      </c>
      <c r="F325" s="24">
        <v>100</v>
      </c>
      <c r="G325" s="24">
        <v>100</v>
      </c>
      <c r="H325" s="24">
        <v>100</v>
      </c>
      <c r="I325" s="24">
        <v>100</v>
      </c>
      <c r="J325" s="24">
        <v>100</v>
      </c>
      <c r="K325" s="24">
        <v>100</v>
      </c>
      <c r="L325" s="24">
        <v>100</v>
      </c>
      <c r="M325" s="81">
        <v>100</v>
      </c>
    </row>
    <row r="326" spans="1:13" x14ac:dyDescent="0.35">
      <c r="A326" s="23" t="str">
        <f>B279&amp;C325&amp;D326</f>
        <v>DISTRIBUCION VOLUMEN POR CRITERIO (kg o litros).T.Alimentos TOTAL INGHiper+Super+Discount+G.A</v>
      </c>
      <c r="B326" s="23">
        <v>0</v>
      </c>
      <c r="C326" s="23">
        <v>0</v>
      </c>
      <c r="D326" s="23" t="s">
        <v>97</v>
      </c>
      <c r="E326" s="55">
        <v>3.3895624064687171</v>
      </c>
      <c r="F326" s="55">
        <v>3.9142967806995879</v>
      </c>
      <c r="G326" s="55">
        <v>4.0611103485133215</v>
      </c>
      <c r="H326" s="55">
        <v>3.4571022346561211</v>
      </c>
      <c r="I326" s="55">
        <v>3.7834489460058749</v>
      </c>
      <c r="J326" s="55">
        <v>2.981026816698729</v>
      </c>
      <c r="K326" s="55">
        <v>3.6093001511610967</v>
      </c>
      <c r="L326" s="55">
        <v>3.5689240137376559</v>
      </c>
      <c r="M326" s="81">
        <v>4.473151805353468</v>
      </c>
    </row>
    <row r="327" spans="1:13" x14ac:dyDescent="0.35">
      <c r="A327" s="23" t="str">
        <f>B279&amp;C325&amp;D327</f>
        <v>DISTRIBUCION VOLUMEN POR CRITERIO (kg o litros).T.Alimentos TOTAL INGRestaurantes</v>
      </c>
      <c r="B327" s="23">
        <v>0</v>
      </c>
      <c r="C327" s="23">
        <v>0</v>
      </c>
      <c r="D327" s="24" t="s">
        <v>98</v>
      </c>
      <c r="E327" s="24">
        <v>27.544258478905714</v>
      </c>
      <c r="F327" s="24">
        <v>27.28346843646926</v>
      </c>
      <c r="G327" s="24">
        <v>26.372544923154447</v>
      </c>
      <c r="H327" s="24">
        <v>26.532381213757933</v>
      </c>
      <c r="I327" s="24">
        <v>29.371347646509065</v>
      </c>
      <c r="J327" s="24">
        <v>27.637604109741904</v>
      </c>
      <c r="K327" s="24">
        <v>26.568729280610764</v>
      </c>
      <c r="L327" s="24">
        <v>26.47059127543271</v>
      </c>
      <c r="M327" s="81">
        <v>26.913931475486979</v>
      </c>
    </row>
    <row r="328" spans="1:13" x14ac:dyDescent="0.35">
      <c r="A328" s="23" t="str">
        <f>B279&amp;C325&amp;D328</f>
        <v>DISTRIBUCION VOLUMEN POR CRITERIO (kg o litros).T.Alimentos TOTAL INGRestaurantes Fast Food</v>
      </c>
      <c r="B328" s="23">
        <v>0</v>
      </c>
      <c r="C328" s="23">
        <v>0</v>
      </c>
      <c r="D328" s="23" t="s">
        <v>100</v>
      </c>
      <c r="E328" s="55">
        <v>27.916090652222064</v>
      </c>
      <c r="F328" s="55">
        <v>28.167772455754164</v>
      </c>
      <c r="G328" s="55">
        <v>28.613723052020074</v>
      </c>
      <c r="H328" s="55">
        <v>30.318442126840132</v>
      </c>
      <c r="I328" s="55">
        <v>27.578640837334024</v>
      </c>
      <c r="J328" s="55">
        <v>27.248236447063363</v>
      </c>
      <c r="K328" s="55">
        <v>27.984237942700783</v>
      </c>
      <c r="L328" s="55">
        <v>29.386349960236529</v>
      </c>
      <c r="M328" s="81">
        <v>28.739150429091413</v>
      </c>
    </row>
    <row r="329" spans="1:13" x14ac:dyDescent="0.35">
      <c r="A329" s="23" t="str">
        <f>B279&amp;C325&amp;D329</f>
        <v>DISTRIBUCION VOLUMEN POR CRITERIO (kg o litros).T.Alimentos TOTAL INGBares/Cafeterias/Cervecerias</v>
      </c>
      <c r="B329" s="23">
        <v>0</v>
      </c>
      <c r="C329" s="23">
        <v>0</v>
      </c>
      <c r="D329" s="24" t="s">
        <v>101</v>
      </c>
      <c r="E329" s="24">
        <v>28.236249735294937</v>
      </c>
      <c r="F329" s="24">
        <v>28.540152449241173</v>
      </c>
      <c r="G329" s="24">
        <v>27.085370105542605</v>
      </c>
      <c r="H329" s="24">
        <v>27.088967649656343</v>
      </c>
      <c r="I329" s="24">
        <v>26.547559031512275</v>
      </c>
      <c r="J329" s="24">
        <v>29.459548332099384</v>
      </c>
      <c r="K329" s="24">
        <v>28.178623288802822</v>
      </c>
      <c r="L329" s="24">
        <v>27.838365519529141</v>
      </c>
      <c r="M329" s="81">
        <v>26.941463821765421</v>
      </c>
    </row>
    <row r="330" spans="1:13" x14ac:dyDescent="0.35">
      <c r="A330" s="23" t="str">
        <f>B279&amp;C325&amp;D330</f>
        <v>DISTRIBUCION VOLUMEN POR CRITERIO (kg o litros).T.Alimentos TOTAL INGPanaderias/Pastelerias</v>
      </c>
      <c r="B330" s="23">
        <v>0</v>
      </c>
      <c r="C330" s="23">
        <v>0</v>
      </c>
      <c r="D330" s="23" t="s">
        <v>102</v>
      </c>
      <c r="E330" s="55">
        <v>1.9706987092312493</v>
      </c>
      <c r="F330" s="55">
        <v>1.7187248724767017</v>
      </c>
      <c r="G330" s="55">
        <v>1.4853298326955247</v>
      </c>
      <c r="H330" s="55">
        <v>2.0201823790210351</v>
      </c>
      <c r="I330" s="55">
        <v>2.2618158421948986</v>
      </c>
      <c r="J330" s="55">
        <v>2.00689966635117</v>
      </c>
      <c r="K330" s="55">
        <v>1.499003487886829</v>
      </c>
      <c r="L330" s="55">
        <v>2.3275012983798544</v>
      </c>
      <c r="M330" s="81">
        <v>2.079187917370136</v>
      </c>
    </row>
    <row r="331" spans="1:13" x14ac:dyDescent="0.35">
      <c r="A331" s="23" t="str">
        <f>B279&amp;C325&amp;D331</f>
        <v>DISTRIBUCION VOLUMEN POR CRITERIO (kg o litros).T.Alimentos TOTAL INGTda.Alimentacion/Delicatesen</v>
      </c>
      <c r="B331" s="23">
        <v>0</v>
      </c>
      <c r="C331" s="23">
        <v>0</v>
      </c>
      <c r="D331" s="24" t="s">
        <v>103</v>
      </c>
      <c r="E331" s="24">
        <v>0.5259852748620707</v>
      </c>
      <c r="F331" s="24">
        <v>0.40717888107178679</v>
      </c>
      <c r="G331" s="24">
        <v>0.4781970566135097</v>
      </c>
      <c r="H331" s="24">
        <v>0.4239203986459909</v>
      </c>
      <c r="I331" s="24">
        <v>0.78201811037991509</v>
      </c>
      <c r="J331" s="24">
        <v>0.32464584260173651</v>
      </c>
      <c r="K331" s="24">
        <v>0.49442727103606493</v>
      </c>
      <c r="L331" s="24">
        <v>0.41095132260770795</v>
      </c>
      <c r="M331" s="81">
        <v>0.47876079802357141</v>
      </c>
    </row>
    <row r="332" spans="1:13" x14ac:dyDescent="0.35">
      <c r="A332" s="23" t="str">
        <f>B279&amp;C325&amp;D332</f>
        <v>DISTRIBUCION VOLUMEN POR CRITERIO (kg o litros).T.Alimentos TOTAL INGCanal Conveniencia/24h</v>
      </c>
      <c r="B332" s="23">
        <v>0</v>
      </c>
      <c r="C332" s="23">
        <v>0</v>
      </c>
      <c r="D332" s="23" t="s">
        <v>105</v>
      </c>
      <c r="E332" s="55">
        <v>5.6297516399645167</v>
      </c>
      <c r="F332" s="55">
        <v>4.7112074822913685</v>
      </c>
      <c r="G332" s="55">
        <v>3.9366983235646544</v>
      </c>
      <c r="H332" s="55">
        <v>5.2096202868432968</v>
      </c>
      <c r="I332" s="55">
        <v>5.2274759058609259</v>
      </c>
      <c r="J332" s="55">
        <v>4.9335274664120634</v>
      </c>
      <c r="K332" s="55">
        <v>4.5008936878469399</v>
      </c>
      <c r="L332" s="55">
        <v>5.8947695730206942</v>
      </c>
      <c r="M332" s="81">
        <v>6.504674928041343</v>
      </c>
    </row>
    <row r="333" spans="1:13" x14ac:dyDescent="0.35">
      <c r="A333" s="23" t="str">
        <f>B279&amp;C325&amp;D333</f>
        <v>DISTRIBUCION VOLUMEN POR CRITERIO (kg o litros).T.Alimentos TOTAL INGHoteles</v>
      </c>
      <c r="B333" s="23">
        <v>0</v>
      </c>
      <c r="C333" s="23">
        <v>0</v>
      </c>
      <c r="D333" s="24" t="s">
        <v>106</v>
      </c>
      <c r="E333" s="24">
        <v>0.3388858391342488</v>
      </c>
      <c r="F333" s="24">
        <v>0.2049527478206116</v>
      </c>
      <c r="G333" s="24">
        <v>0.76851541983583882</v>
      </c>
      <c r="H333" s="24">
        <v>0.30646243482213364</v>
      </c>
      <c r="I333" s="24">
        <v>0.21770193862275608</v>
      </c>
      <c r="J333" s="24">
        <v>0.54039866945410553</v>
      </c>
      <c r="K333" s="24">
        <v>0.43426409004715627</v>
      </c>
      <c r="L333" s="24">
        <v>0.28444802998189433</v>
      </c>
      <c r="M333" s="81">
        <v>0.35936324211304477</v>
      </c>
    </row>
    <row r="334" spans="1:13" x14ac:dyDescent="0.35">
      <c r="A334" s="23" t="str">
        <f>B279&amp;C325&amp;D334</f>
        <v>DISTRIBUCION VOLUMEN POR CRITERIO (kg o litros).T.Alimentos TOTAL INGEstaciones de servicio</v>
      </c>
      <c r="B334" s="23">
        <v>0</v>
      </c>
      <c r="C334" s="23">
        <v>0</v>
      </c>
      <c r="D334" s="23" t="s">
        <v>107</v>
      </c>
      <c r="E334" s="55">
        <v>0.68662484681719571</v>
      </c>
      <c r="F334" s="55">
        <v>0.79899178120019754</v>
      </c>
      <c r="G334" s="55">
        <v>0.97935523830231308</v>
      </c>
      <c r="H334" s="55">
        <v>0.88935347869854575</v>
      </c>
      <c r="I334" s="55">
        <v>0.7911932965877212</v>
      </c>
      <c r="J334" s="55">
        <v>0.83763779270693806</v>
      </c>
      <c r="K334" s="55">
        <v>0.91991916437711618</v>
      </c>
      <c r="L334" s="55">
        <v>0.65554660280119337</v>
      </c>
      <c r="M334" s="81">
        <v>0.68375783944377932</v>
      </c>
    </row>
    <row r="335" spans="1:13" x14ac:dyDescent="0.35">
      <c r="A335" s="23" t="str">
        <f>B279&amp;C325&amp;D335</f>
        <v>DISTRIBUCION VOLUMEN POR CRITERIO (kg o litros).T.Alimentos TOTAL INGMaquinas dispensadoras</v>
      </c>
      <c r="B335" s="23">
        <v>0</v>
      </c>
      <c r="C335" s="23">
        <v>0</v>
      </c>
      <c r="D335" s="24" t="s">
        <v>108</v>
      </c>
      <c r="E335" s="24">
        <v>0.17258797732035702</v>
      </c>
      <c r="F335" s="24">
        <v>0.14887329670199598</v>
      </c>
      <c r="G335" s="24">
        <v>0.11619624094962383</v>
      </c>
      <c r="H335" s="24">
        <v>0.14415182828606599</v>
      </c>
      <c r="I335" s="24">
        <v>0.14503741127056213</v>
      </c>
      <c r="J335" s="24">
        <v>0.12866900954609214</v>
      </c>
      <c r="K335" s="24">
        <v>0.12727145474883303</v>
      </c>
      <c r="L335" s="24">
        <v>0.13358698024139776</v>
      </c>
      <c r="M335" s="81">
        <v>0.11409767232698087</v>
      </c>
    </row>
    <row r="336" spans="1:13" x14ac:dyDescent="0.35">
      <c r="A336" s="23" t="str">
        <f>B279&amp;C325&amp;D336</f>
        <v>DISTRIBUCION VOLUMEN POR CRITERIO (kg o litros).T.Alimentos TOTAL INGServicio en la empresa</v>
      </c>
      <c r="B336" s="23">
        <v>0</v>
      </c>
      <c r="C336" s="23">
        <v>0</v>
      </c>
      <c r="D336" s="23" t="s">
        <v>109</v>
      </c>
      <c r="E336" s="55">
        <v>0.63879720817506436</v>
      </c>
      <c r="F336" s="55">
        <v>0.69161007916140449</v>
      </c>
      <c r="G336" s="55">
        <v>0.77711917450674783</v>
      </c>
      <c r="H336" s="55">
        <v>0.76453912945185187</v>
      </c>
      <c r="I336" s="55">
        <v>0.69911820017988147</v>
      </c>
      <c r="J336" s="55">
        <v>0.56866993158678159</v>
      </c>
      <c r="K336" s="55">
        <v>0.48023453703080926</v>
      </c>
      <c r="L336" s="55">
        <v>0.69947056040783107</v>
      </c>
      <c r="M336" s="81">
        <v>0.81753054357775534</v>
      </c>
    </row>
    <row r="337" spans="1:13" x14ac:dyDescent="0.35">
      <c r="A337" s="23" t="str">
        <f>B279&amp;C325&amp;D337</f>
        <v>DISTRIBUCION VOLUMEN POR CRITERIO (kg o litros).T.Alimentos TOTAL INGResto de canales</v>
      </c>
      <c r="B337" s="23">
        <v>0</v>
      </c>
      <c r="C337" s="23">
        <v>0</v>
      </c>
      <c r="D337" s="24" t="s">
        <v>110</v>
      </c>
      <c r="E337" s="24">
        <v>2.9505077613489137</v>
      </c>
      <c r="F337" s="24">
        <v>3.4127728777117694</v>
      </c>
      <c r="G337" s="24">
        <v>5.3258412643535067</v>
      </c>
      <c r="H337" s="24">
        <v>2.8448781753018424</v>
      </c>
      <c r="I337" s="24">
        <v>2.5946424877071292</v>
      </c>
      <c r="J337" s="24">
        <v>3.3331375084409891</v>
      </c>
      <c r="K337" s="24">
        <v>5.2030954986301685</v>
      </c>
      <c r="L337" s="24">
        <v>2.3294977645777442</v>
      </c>
      <c r="M337" s="81">
        <v>1.8949312767519058</v>
      </c>
    </row>
    <row r="338" spans="1:13" x14ac:dyDescent="0.35">
      <c r="A338" s="23" t="str">
        <f>B279&amp;C325&amp;D338</f>
        <v>DISTRIBUCION VOLUMEN POR CRITERIO (kg o litros).T.Alimentos TOTAL INGEN LA CALLE</v>
      </c>
      <c r="B338" s="23">
        <v>0</v>
      </c>
      <c r="C338" s="23">
        <v>0</v>
      </c>
      <c r="D338" s="23" t="s">
        <v>175</v>
      </c>
      <c r="E338" s="55">
        <v>2.0390231430076291</v>
      </c>
      <c r="F338" s="55">
        <v>2.2954921362705258</v>
      </c>
      <c r="G338" s="55">
        <v>3.0945684796644448</v>
      </c>
      <c r="H338" s="55">
        <v>2.175807722089425</v>
      </c>
      <c r="I338" s="55">
        <v>1.8364841466274742</v>
      </c>
      <c r="J338" s="55">
        <v>2.3738146893684751</v>
      </c>
      <c r="K338" s="55">
        <v>3.5930145965141951</v>
      </c>
      <c r="L338" s="55">
        <v>2.0233919318553668</v>
      </c>
      <c r="M338" s="81">
        <v>1.415027748110274</v>
      </c>
    </row>
    <row r="339" spans="1:13" x14ac:dyDescent="0.35">
      <c r="A339" s="23" t="str">
        <f>B279&amp;C325&amp;D339</f>
        <v>DISTRIBUCION VOLUMEN POR CRITERIO (kg o litros).T.Alimentos TOTAL INGEN CASA DE OTROS</v>
      </c>
      <c r="B339" s="23">
        <v>0</v>
      </c>
      <c r="C339" s="23">
        <v>0</v>
      </c>
      <c r="D339" s="24" t="s">
        <v>176</v>
      </c>
      <c r="E339" s="24">
        <v>6.0136853448706766</v>
      </c>
      <c r="F339" s="24">
        <v>4.8306185005072155</v>
      </c>
      <c r="G339" s="24">
        <v>4.3869151013306711</v>
      </c>
      <c r="H339" s="24">
        <v>4.9329840178602771</v>
      </c>
      <c r="I339" s="24">
        <v>5.9520569893479554</v>
      </c>
      <c r="J339" s="24">
        <v>4.5825434477373079</v>
      </c>
      <c r="K339" s="24">
        <v>4.2321142070532103</v>
      </c>
      <c r="L339" s="24">
        <v>4.5960688338908957</v>
      </c>
      <c r="M339" s="81">
        <v>6.0481084822593347</v>
      </c>
    </row>
    <row r="340" spans="1:13" x14ac:dyDescent="0.35">
      <c r="A340" s="23" t="str">
        <f>B279&amp;C325&amp;D340</f>
        <v>DISTRIBUCION VOLUMEN POR CRITERIO (kg o litros).T.Alimentos TOTAL INGEN EL ESTABLECIMIENTO</v>
      </c>
      <c r="B340" s="23">
        <v>0</v>
      </c>
      <c r="C340" s="23">
        <v>0</v>
      </c>
      <c r="D340" s="23" t="s">
        <v>177</v>
      </c>
      <c r="E340" s="55">
        <v>64.001692942214632</v>
      </c>
      <c r="F340" s="55">
        <v>66.427688702223023</v>
      </c>
      <c r="G340" s="55">
        <v>68.398146451226367</v>
      </c>
      <c r="H340" s="55">
        <v>66.885361052550934</v>
      </c>
      <c r="I340" s="55">
        <v>64.019935894927528</v>
      </c>
      <c r="J340" s="55">
        <v>67.874798870559488</v>
      </c>
      <c r="K340" s="55">
        <v>68.374122153151035</v>
      </c>
      <c r="L340" s="55">
        <v>66.834645050789888</v>
      </c>
      <c r="M340" s="81">
        <v>62.689427637894632</v>
      </c>
    </row>
    <row r="341" spans="1:13" x14ac:dyDescent="0.35">
      <c r="A341" s="23" t="str">
        <f>B279&amp;C325&amp;D341</f>
        <v>DISTRIBUCION VOLUMEN POR CRITERIO (kg o litros).T.Alimentos TOTAL INGEN EL TRABAJO</v>
      </c>
      <c r="B341" s="23">
        <v>0</v>
      </c>
      <c r="C341" s="23">
        <v>0</v>
      </c>
      <c r="D341" s="24" t="s">
        <v>178</v>
      </c>
      <c r="E341" s="24">
        <v>3.0507515795995861</v>
      </c>
      <c r="F341" s="24">
        <v>3.1819330482104986</v>
      </c>
      <c r="G341" s="24">
        <v>2.3445152686435531</v>
      </c>
      <c r="H341" s="24">
        <v>2.8192255425382982</v>
      </c>
      <c r="I341" s="24">
        <v>2.6731514359083883</v>
      </c>
      <c r="J341" s="24">
        <v>2.5015547521187576</v>
      </c>
      <c r="K341" s="24">
        <v>2.1293668602177318</v>
      </c>
      <c r="L341" s="24">
        <v>2.0672457773999788</v>
      </c>
      <c r="M341" s="81">
        <v>3.120208454355931</v>
      </c>
    </row>
    <row r="342" spans="1:13" x14ac:dyDescent="0.35">
      <c r="A342" s="23" t="str">
        <f>B279&amp;C325&amp;D342</f>
        <v>DISTRIBUCION VOLUMEN POR CRITERIO (kg o litros).T.Alimentos TOTAL INGEN COLEGIO/INSTITUTO/UNIV.</v>
      </c>
      <c r="B342" s="23">
        <v>0</v>
      </c>
      <c r="C342" s="23">
        <v>0</v>
      </c>
      <c r="D342" s="23" t="s">
        <v>179</v>
      </c>
      <c r="E342" s="55">
        <v>0.12723219465621555</v>
      </c>
      <c r="F342" s="55">
        <v>0.13484552441752193</v>
      </c>
      <c r="G342" s="55">
        <v>6.2973134095241801E-2</v>
      </c>
      <c r="H342" s="55">
        <v>0.23785634037559256</v>
      </c>
      <c r="I342" s="55">
        <v>0.14046780724531219</v>
      </c>
      <c r="J342" s="55">
        <v>0.25630814582635836</v>
      </c>
      <c r="K342" s="55">
        <v>7.1661473026138511E-2</v>
      </c>
      <c r="L342" s="55">
        <v>0.13297486670265821</v>
      </c>
      <c r="M342" s="81">
        <v>0.22114073372247914</v>
      </c>
    </row>
    <row r="343" spans="1:13" x14ac:dyDescent="0.35">
      <c r="A343" s="23" t="str">
        <f>B279&amp;C325&amp;D343</f>
        <v>DISTRIBUCION VOLUMEN POR CRITERIO (kg o litros).T.Alimentos TOTAL INGEN MI CASA</v>
      </c>
      <c r="B343" s="23">
        <v>0</v>
      </c>
      <c r="C343" s="23">
        <v>0</v>
      </c>
      <c r="D343" s="24" t="s">
        <v>180</v>
      </c>
      <c r="E343" s="24">
        <v>22.864143660127958</v>
      </c>
      <c r="F343" s="24">
        <v>21.253131557076308</v>
      </c>
      <c r="G343" s="24">
        <v>19.318132793390586</v>
      </c>
      <c r="H343" s="24">
        <v>21.085042132979762</v>
      </c>
      <c r="I343" s="24">
        <v>23.105563997650489</v>
      </c>
      <c r="J343" s="24">
        <v>20.611577714104506</v>
      </c>
      <c r="K343" s="24">
        <v>19.405665296897457</v>
      </c>
      <c r="L343" s="24">
        <v>22.142118302047965</v>
      </c>
      <c r="M343" s="81">
        <v>24.209073848091613</v>
      </c>
    </row>
    <row r="344" spans="1:13" x14ac:dyDescent="0.35">
      <c r="A344" s="23" t="str">
        <f>B279&amp;C325&amp;D344</f>
        <v>DISTRIBUCION VOLUMEN POR CRITERIO (kg o litros).T.Alimentos TOTAL INGEN M.TRANSP.(AVION,TREN,AUTOC,E</v>
      </c>
      <c r="B344" s="23">
        <v>0</v>
      </c>
      <c r="C344" s="23">
        <v>0</v>
      </c>
      <c r="D344" s="23" t="s">
        <v>181</v>
      </c>
      <c r="E344" s="55">
        <v>6.9085540291600189E-2</v>
      </c>
      <c r="F344" s="55">
        <v>4.11750215211538E-2</v>
      </c>
      <c r="G344" s="55">
        <v>0.12803208379160927</v>
      </c>
      <c r="H344" s="55">
        <v>5.8774358388275896E-2</v>
      </c>
      <c r="I344" s="55">
        <v>9.2076515137700307E-2</v>
      </c>
      <c r="J344" s="55">
        <v>0.16378234433907896</v>
      </c>
      <c r="K344" s="55">
        <v>8.1336207097643665E-2</v>
      </c>
      <c r="L344" s="55">
        <v>8.3811349630401044E-2</v>
      </c>
      <c r="M344" s="81">
        <v>7.3207781912188755E-2</v>
      </c>
    </row>
    <row r="345" spans="1:13" x14ac:dyDescent="0.35">
      <c r="A345" s="23" t="str">
        <f>B279&amp;C325&amp;D345</f>
        <v>DISTRIBUCION VOLUMEN POR CRITERIO (kg o litros).T.Alimentos TOTAL INGEN OTRO LUGAR</v>
      </c>
      <c r="B345" s="23">
        <v>0</v>
      </c>
      <c r="C345" s="23">
        <v>0</v>
      </c>
      <c r="D345" s="24" t="s">
        <v>182</v>
      </c>
      <c r="E345" s="24">
        <v>1.8343873283889349</v>
      </c>
      <c r="F345" s="24">
        <v>1.8351196905976686</v>
      </c>
      <c r="G345" s="24">
        <v>2.2667174485742616</v>
      </c>
      <c r="H345" s="24">
        <v>1.8049480373119871</v>
      </c>
      <c r="I345" s="24">
        <v>2.1802645911682532</v>
      </c>
      <c r="J345" s="24">
        <v>1.6356215611384106</v>
      </c>
      <c r="K345" s="24">
        <v>2.1127202515052503</v>
      </c>
      <c r="L345" s="24">
        <v>2.1197458826882198</v>
      </c>
      <c r="M345" s="81">
        <v>2.223807849070889</v>
      </c>
    </row>
    <row r="346" spans="1:13" x14ac:dyDescent="0.35">
      <c r="A346" s="23" t="str">
        <f>B279&amp;C325&amp;D346</f>
        <v>DISTRIBUCION VOLUMEN POR CRITERIO (kg o litros).T.Alimentos TOTAL INGDESAYUNO</v>
      </c>
      <c r="B346" s="23">
        <v>0</v>
      </c>
      <c r="C346" s="23">
        <v>0</v>
      </c>
      <c r="D346" s="23" t="s">
        <v>183</v>
      </c>
      <c r="E346" s="55">
        <v>9.051440719412188</v>
      </c>
      <c r="F346" s="55">
        <v>8.3169538370445792</v>
      </c>
      <c r="G346" s="55">
        <v>7.8263820972011882</v>
      </c>
      <c r="H346" s="55">
        <v>8.4690510487252091</v>
      </c>
      <c r="I346" s="55">
        <v>8.3148413301560176</v>
      </c>
      <c r="J346" s="55">
        <v>7.8834724439857355</v>
      </c>
      <c r="K346" s="55">
        <v>7.5585306419058824</v>
      </c>
      <c r="L346" s="55">
        <v>8.347805829359995</v>
      </c>
      <c r="M346" s="81">
        <v>8.4856386143087175</v>
      </c>
    </row>
    <row r="347" spans="1:13" x14ac:dyDescent="0.35">
      <c r="A347" s="23" t="str">
        <f>B279&amp;C325&amp;D347</f>
        <v>DISTRIBUCION VOLUMEN POR CRITERIO (kg o litros).T.Alimentos TOTAL INGAPERITIVO/ANTES DE COMER</v>
      </c>
      <c r="B347" s="23">
        <v>0</v>
      </c>
      <c r="C347" s="23">
        <v>0</v>
      </c>
      <c r="D347" s="24" t="s">
        <v>184</v>
      </c>
      <c r="E347" s="24">
        <v>2.7968497131679899</v>
      </c>
      <c r="F347" s="24">
        <v>2.8281133196787871</v>
      </c>
      <c r="G347" s="24">
        <v>2.5743901524484718</v>
      </c>
      <c r="H347" s="24">
        <v>2.970560170677476</v>
      </c>
      <c r="I347" s="24">
        <v>2.9827175914745734</v>
      </c>
      <c r="J347" s="24">
        <v>3.0970388579904644</v>
      </c>
      <c r="K347" s="24">
        <v>2.6750245913279187</v>
      </c>
      <c r="L347" s="24">
        <v>2.6966935245816295</v>
      </c>
      <c r="M347" s="81">
        <v>2.5782008952236573</v>
      </c>
    </row>
    <row r="348" spans="1:13" x14ac:dyDescent="0.35">
      <c r="A348" s="23" t="str">
        <f>B279&amp;C325&amp;D348</f>
        <v>DISTRIBUCION VOLUMEN POR CRITERIO (kg o litros).T.Alimentos TOTAL INGCOMIDA</v>
      </c>
      <c r="B348" s="23">
        <v>0</v>
      </c>
      <c r="C348" s="23">
        <v>0</v>
      </c>
      <c r="D348" s="23" t="s">
        <v>185</v>
      </c>
      <c r="E348" s="55">
        <v>51.92987327003101</v>
      </c>
      <c r="F348" s="55">
        <v>51.903235696613379</v>
      </c>
      <c r="G348" s="55">
        <v>49.35410717834251</v>
      </c>
      <c r="H348" s="55">
        <v>53.345240498802426</v>
      </c>
      <c r="I348" s="55">
        <v>53.834478970874642</v>
      </c>
      <c r="J348" s="55">
        <v>52.226167274278893</v>
      </c>
      <c r="K348" s="55">
        <v>50.599023589589109</v>
      </c>
      <c r="L348" s="55">
        <v>54.336004552971005</v>
      </c>
      <c r="M348" s="81">
        <v>55.16856131340171</v>
      </c>
    </row>
    <row r="349" spans="1:13" x14ac:dyDescent="0.35">
      <c r="A349" s="23" t="str">
        <f>B279&amp;C325&amp;D349</f>
        <v>DISTRIBUCION VOLUMEN POR CRITERIO (kg o litros).T.Alimentos TOTAL INGTARDE/MERIENDA</v>
      </c>
      <c r="B349" s="23">
        <v>0</v>
      </c>
      <c r="C349" s="23">
        <v>0</v>
      </c>
      <c r="D349" s="24" t="s">
        <v>186</v>
      </c>
      <c r="E349" s="24">
        <v>4.3033420455005347</v>
      </c>
      <c r="F349" s="24">
        <v>4.9016449751414255</v>
      </c>
      <c r="G349" s="24">
        <v>4.4361864095329562</v>
      </c>
      <c r="H349" s="24">
        <v>4.0222733228795775</v>
      </c>
      <c r="I349" s="24">
        <v>3.8221958726802701</v>
      </c>
      <c r="J349" s="24">
        <v>4.821248685474341</v>
      </c>
      <c r="K349" s="24">
        <v>4.4538154245622223</v>
      </c>
      <c r="L349" s="24">
        <v>4.5244429719115296</v>
      </c>
      <c r="M349" s="81">
        <v>4.9385358287082299</v>
      </c>
    </row>
    <row r="350" spans="1:13" x14ac:dyDescent="0.35">
      <c r="A350" s="23" t="str">
        <f>B279&amp;C325&amp;D350</f>
        <v>DISTRIBUCION VOLUMEN POR CRITERIO (kg o litros).T.Alimentos TOTAL INGANTES DE CENAR</v>
      </c>
      <c r="B350" s="23">
        <v>0</v>
      </c>
      <c r="C350" s="23">
        <v>0</v>
      </c>
      <c r="D350" s="23" t="s">
        <v>187</v>
      </c>
      <c r="E350" s="55">
        <v>1.3074623913382932</v>
      </c>
      <c r="F350" s="55">
        <v>1.3268310424183076</v>
      </c>
      <c r="G350" s="55">
        <v>1.2273248293029333</v>
      </c>
      <c r="H350" s="55">
        <v>1.1895057460428922</v>
      </c>
      <c r="I350" s="55">
        <v>1.2532298136843671</v>
      </c>
      <c r="J350" s="55">
        <v>1.3251265817458504</v>
      </c>
      <c r="K350" s="55">
        <v>1.5103652531107787</v>
      </c>
      <c r="L350" s="55">
        <v>1.4218319970842761</v>
      </c>
      <c r="M350" s="81">
        <v>0.94870117817899735</v>
      </c>
    </row>
    <row r="351" spans="1:13" x14ac:dyDescent="0.35">
      <c r="A351" s="23" t="str">
        <f>B279&amp;C325&amp;D351</f>
        <v>DISTRIBUCION VOLUMEN POR CRITERIO (kg o litros).T.Alimentos TOTAL INGCENA</v>
      </c>
      <c r="B351" s="23">
        <v>0</v>
      </c>
      <c r="C351" s="23">
        <v>0</v>
      </c>
      <c r="D351" s="24" t="s">
        <v>188</v>
      </c>
      <c r="E351" s="24">
        <v>29.007392746998828</v>
      </c>
      <c r="F351" s="24">
        <v>29.181266218204772</v>
      </c>
      <c r="G351" s="24">
        <v>32.557120560993305</v>
      </c>
      <c r="H351" s="24">
        <v>28.660648996765254</v>
      </c>
      <c r="I351" s="24">
        <v>28.664586371596833</v>
      </c>
      <c r="J351" s="24">
        <v>29.336869689424656</v>
      </c>
      <c r="K351" s="24">
        <v>31.119587106483017</v>
      </c>
      <c r="L351" s="24">
        <v>27.249953224117156</v>
      </c>
      <c r="M351" s="81">
        <v>26.83498433386784</v>
      </c>
    </row>
    <row r="352" spans="1:13" x14ac:dyDescent="0.35">
      <c r="A352" s="23" t="str">
        <f>B279&amp;C325&amp;D352</f>
        <v>DISTRIBUCION VOLUMEN POR CRITERIO (kg o litros).T.Alimentos TOTAL INGDESPUES DE LA CENA</v>
      </c>
      <c r="B352" s="23">
        <v>0</v>
      </c>
      <c r="C352" s="23">
        <v>0</v>
      </c>
      <c r="D352" s="23" t="s">
        <v>189</v>
      </c>
      <c r="E352" s="55">
        <v>0.38612156458481783</v>
      </c>
      <c r="F352" s="55">
        <v>0.30369126628167376</v>
      </c>
      <c r="G352" s="55">
        <v>0.89009105594107774</v>
      </c>
      <c r="H352" s="55">
        <v>0.52014560308492397</v>
      </c>
      <c r="I352" s="55">
        <v>0.19515978097187114</v>
      </c>
      <c r="J352" s="55">
        <v>0.24163845799057168</v>
      </c>
      <c r="K352" s="55">
        <v>0.95080876153431326</v>
      </c>
      <c r="L352" s="55">
        <v>0.32913729849868151</v>
      </c>
      <c r="M352" s="81">
        <v>0.21143473596131682</v>
      </c>
    </row>
    <row r="353" spans="1:13" x14ac:dyDescent="0.35">
      <c r="A353" s="23" t="str">
        <f>B279&amp;C325&amp;D353</f>
        <v>DISTRIBUCION VOLUMEN POR CRITERIO (kg o litros).T.Alimentos TOTAL INGDURANTE EL DIA</v>
      </c>
      <c r="B353" s="23">
        <v>0</v>
      </c>
      <c r="C353" s="23">
        <v>0</v>
      </c>
      <c r="D353" s="24" t="s">
        <v>190</v>
      </c>
      <c r="E353" s="24">
        <v>1.2175188745105401</v>
      </c>
      <c r="F353" s="24">
        <v>1.2382629006313166</v>
      </c>
      <c r="G353" s="24">
        <v>1.1343980313656972</v>
      </c>
      <c r="H353" s="24">
        <v>0.82257613614733494</v>
      </c>
      <c r="I353" s="24">
        <v>0.93279142236665014</v>
      </c>
      <c r="J353" s="24">
        <v>1.0684403719669282</v>
      </c>
      <c r="K353" s="24">
        <v>1.1328462357520235</v>
      </c>
      <c r="L353" s="24">
        <v>1.0941327612378919</v>
      </c>
      <c r="M353" s="81">
        <v>0.83394130989404158</v>
      </c>
    </row>
    <row r="354" spans="1:13" x14ac:dyDescent="0.35">
      <c r="A354" s="23" t="str">
        <f>B279&amp;C325&amp;D354</f>
        <v>DISTRIBUCION VOLUMEN POR CRITERIO (kg o litros).T.Alimentos TOTAL INGCON AMIGOS</v>
      </c>
      <c r="B354" s="23">
        <v>0</v>
      </c>
      <c r="C354" s="23">
        <v>0</v>
      </c>
      <c r="D354" s="23" t="s">
        <v>191</v>
      </c>
      <c r="E354" s="55">
        <v>20.586758209985518</v>
      </c>
      <c r="F354" s="55">
        <v>18.959382024530825</v>
      </c>
      <c r="G354" s="55">
        <v>19.402290079140631</v>
      </c>
      <c r="H354" s="55">
        <v>20.302300804158474</v>
      </c>
      <c r="I354" s="55">
        <v>20.988625079447779</v>
      </c>
      <c r="J354" s="55">
        <v>20.9971615977372</v>
      </c>
      <c r="K354" s="55">
        <v>19.175254499379275</v>
      </c>
      <c r="L354" s="55">
        <v>19.855672416571906</v>
      </c>
      <c r="M354" s="81">
        <v>19.765055650141058</v>
      </c>
    </row>
    <row r="355" spans="1:13" x14ac:dyDescent="0.35">
      <c r="A355" s="23" t="str">
        <f>B279&amp;C325&amp;D355</f>
        <v>DISTRIBUCION VOLUMEN POR CRITERIO (kg o litros).T.Alimentos TOTAL INGCON CLIENTES</v>
      </c>
      <c r="B355" s="23">
        <v>0</v>
      </c>
      <c r="C355" s="23">
        <v>0</v>
      </c>
      <c r="D355" s="24" t="s">
        <v>192</v>
      </c>
      <c r="E355" s="24">
        <v>0.53286751068047589</v>
      </c>
      <c r="F355" s="24">
        <v>0.23485427176070775</v>
      </c>
      <c r="G355" s="24">
        <v>0.32262370771983129</v>
      </c>
      <c r="H355" s="24">
        <v>0.63394503935331603</v>
      </c>
      <c r="I355" s="24">
        <v>0.6961085238911825</v>
      </c>
      <c r="J355" s="24">
        <v>0.53629102572718124</v>
      </c>
      <c r="K355" s="24">
        <v>0.50863799320641212</v>
      </c>
      <c r="L355" s="24">
        <v>0.37352067708089931</v>
      </c>
      <c r="M355" s="81">
        <v>0.79070474834299476</v>
      </c>
    </row>
    <row r="356" spans="1:13" x14ac:dyDescent="0.35">
      <c r="A356" s="23" t="str">
        <f>B279&amp;C325&amp;D356</f>
        <v>DISTRIBUCION VOLUMEN POR CRITERIO (kg o litros).T.Alimentos TOTAL INGCON COMPAÑEROS DE TRABAJO</v>
      </c>
      <c r="B356" s="23">
        <v>0</v>
      </c>
      <c r="C356" s="23">
        <v>0</v>
      </c>
      <c r="D356" s="23" t="s">
        <v>193</v>
      </c>
      <c r="E356" s="55">
        <v>5.0275341808748824</v>
      </c>
      <c r="F356" s="55">
        <v>4.6394628913213607</v>
      </c>
      <c r="G356" s="55">
        <v>2.7689291575967658</v>
      </c>
      <c r="H356" s="55">
        <v>3.6574078169220576</v>
      </c>
      <c r="I356" s="55">
        <v>3.5837988842584516</v>
      </c>
      <c r="J356" s="55">
        <v>3.2455471428548517</v>
      </c>
      <c r="K356" s="55">
        <v>2.5901434517011102</v>
      </c>
      <c r="L356" s="55">
        <v>3.4532235621389975</v>
      </c>
      <c r="M356" s="81">
        <v>3.6079310444931414</v>
      </c>
    </row>
    <row r="357" spans="1:13" x14ac:dyDescent="0.35">
      <c r="A357" s="23" t="str">
        <f>B279&amp;C325&amp;D357</f>
        <v>DISTRIBUCION VOLUMEN POR CRITERIO (kg o litros).T.Alimentos TOTAL INGCON COMPAÑEROS DE CLASE</v>
      </c>
      <c r="B357" s="23">
        <v>0</v>
      </c>
      <c r="C357" s="23">
        <v>0</v>
      </c>
      <c r="D357" s="24" t="s">
        <v>194</v>
      </c>
      <c r="E357" s="24">
        <v>0.24068674093755735</v>
      </c>
      <c r="F357" s="24">
        <v>0.3008297836646191</v>
      </c>
      <c r="G357" s="24">
        <v>0.19805176437264932</v>
      </c>
      <c r="H357" s="24">
        <v>0.63428770395404066</v>
      </c>
      <c r="I357" s="24">
        <v>0.4093635389673298</v>
      </c>
      <c r="J357" s="24">
        <v>0.53149625738225648</v>
      </c>
      <c r="K357" s="24">
        <v>0.39920677733203569</v>
      </c>
      <c r="L357" s="24">
        <v>0.72813622787410215</v>
      </c>
      <c r="M357" s="81">
        <v>1.1211946459792073</v>
      </c>
    </row>
    <row r="358" spans="1:13" x14ac:dyDescent="0.35">
      <c r="A358" s="23" t="str">
        <f>B279&amp;C325&amp;D358</f>
        <v>DISTRIBUCION VOLUMEN POR CRITERIO (kg o litros).T.Alimentos TOTAL INGCON FAMILIA</v>
      </c>
      <c r="B358" s="23">
        <v>0</v>
      </c>
      <c r="C358" s="23">
        <v>0</v>
      </c>
      <c r="D358" s="23" t="s">
        <v>195</v>
      </c>
      <c r="E358" s="55">
        <v>41.326970157168738</v>
      </c>
      <c r="F358" s="55">
        <v>45.292848116935851</v>
      </c>
      <c r="G358" s="55">
        <v>45.140476268659441</v>
      </c>
      <c r="H358" s="55">
        <v>41.827295800803768</v>
      </c>
      <c r="I358" s="55">
        <v>43.006546105196648</v>
      </c>
      <c r="J358" s="55">
        <v>43.182697618261841</v>
      </c>
      <c r="K358" s="55">
        <v>46.082861663709224</v>
      </c>
      <c r="L358" s="55">
        <v>41.576776676557031</v>
      </c>
      <c r="M358" s="81">
        <v>41.487809101031658</v>
      </c>
    </row>
    <row r="359" spans="1:13" x14ac:dyDescent="0.35">
      <c r="A359" s="23" t="str">
        <f>B279&amp;C325&amp;D359</f>
        <v>DISTRIBUCION VOLUMEN POR CRITERIO (kg o litros).T.Alimentos TOTAL INGCON LA PAREJA</v>
      </c>
      <c r="B359" s="23">
        <v>0</v>
      </c>
      <c r="C359" s="23">
        <v>0</v>
      </c>
      <c r="D359" s="24" t="s">
        <v>196</v>
      </c>
      <c r="E359" s="24">
        <v>20.855087602342415</v>
      </c>
      <c r="F359" s="24">
        <v>19.000098470271112</v>
      </c>
      <c r="G359" s="24">
        <v>21.277313017182205</v>
      </c>
      <c r="H359" s="24">
        <v>19.877277011610342</v>
      </c>
      <c r="I359" s="24">
        <v>18.781371784414588</v>
      </c>
      <c r="J359" s="24">
        <v>18.926100909890152</v>
      </c>
      <c r="K359" s="24">
        <v>19.597389624328653</v>
      </c>
      <c r="L359" s="24">
        <v>21.951864961436211</v>
      </c>
      <c r="M359" s="81">
        <v>19.384993186541777</v>
      </c>
    </row>
    <row r="360" spans="1:13" x14ac:dyDescent="0.35">
      <c r="A360" s="23" t="str">
        <f>B279&amp;C325&amp;D360</f>
        <v>DISTRIBUCION VOLUMEN POR CRITERIO (kg o litros).T.Alimentos TOTAL INGESTABA SOLO/A</v>
      </c>
      <c r="B360" s="23">
        <v>0</v>
      </c>
      <c r="C360" s="23">
        <v>0</v>
      </c>
      <c r="D360" s="23" t="s">
        <v>197</v>
      </c>
      <c r="E360" s="55">
        <v>11.001833598083099</v>
      </c>
      <c r="F360" s="55">
        <v>11.160301077111805</v>
      </c>
      <c r="G360" s="55">
        <v>10.490732179306056</v>
      </c>
      <c r="H360" s="55">
        <v>12.474587675735274</v>
      </c>
      <c r="I360" s="55">
        <v>11.899343943969054</v>
      </c>
      <c r="J360" s="55">
        <v>11.704941910266754</v>
      </c>
      <c r="K360" s="55">
        <v>10.993015814794429</v>
      </c>
      <c r="L360" s="55">
        <v>11.34983779442884</v>
      </c>
      <c r="M360" s="81">
        <v>13.292249034199314</v>
      </c>
    </row>
    <row r="361" spans="1:13" x14ac:dyDescent="0.35">
      <c r="A361" s="23" t="str">
        <f>B279&amp;C325&amp;D361</f>
        <v>DISTRIBUCION VOLUMEN POR CRITERIO (kg o litros).T.Alimentos TOTAL INGOTROS</v>
      </c>
      <c r="B361" s="23">
        <v>0</v>
      </c>
      <c r="C361" s="23">
        <v>0</v>
      </c>
      <c r="D361" s="24" t="s">
        <v>198</v>
      </c>
      <c r="E361" s="24">
        <v>0.42826447751932495</v>
      </c>
      <c r="F361" s="24">
        <v>0.4122248614664919</v>
      </c>
      <c r="G361" s="24">
        <v>0.3995848011400156</v>
      </c>
      <c r="H361" s="24">
        <v>0.59289989065518778</v>
      </c>
      <c r="I361" s="24">
        <v>0.63484485044207462</v>
      </c>
      <c r="J361" s="24">
        <v>0.87576579810091304</v>
      </c>
      <c r="K361" s="24">
        <v>0.65349252370702215</v>
      </c>
      <c r="L361" s="24">
        <v>0.7109714753543982</v>
      </c>
      <c r="M361" s="81">
        <v>0.55006476076981048</v>
      </c>
    </row>
    <row r="362" spans="1:13" x14ac:dyDescent="0.35">
      <c r="A362" s="23" t="str">
        <f>B279&amp;C325&amp;D362</f>
        <v>DISTRIBUCION VOLUMEN POR CRITERIO (kg o litros).T.Alimentos TOTAL INGESTAR TRABAJANDO</v>
      </c>
      <c r="B362" s="23">
        <v>0</v>
      </c>
      <c r="C362" s="23">
        <v>0</v>
      </c>
      <c r="D362" s="23" t="s">
        <v>199</v>
      </c>
      <c r="E362" s="55">
        <v>7.0155055451472981</v>
      </c>
      <c r="F362" s="55">
        <v>6.3509808452916499</v>
      </c>
      <c r="G362" s="55">
        <v>5.9393647676153032</v>
      </c>
      <c r="H362" s="55">
        <v>6.5370667144262429</v>
      </c>
      <c r="I362" s="55">
        <v>7.06421419414818</v>
      </c>
      <c r="J362" s="55">
        <v>6.6050544379017166</v>
      </c>
      <c r="K362" s="55">
        <v>5.5828875320979039</v>
      </c>
      <c r="L362" s="55">
        <v>5.4498761820683557</v>
      </c>
      <c r="M362" s="81">
        <v>6.3656356532006839</v>
      </c>
    </row>
    <row r="363" spans="1:13" x14ac:dyDescent="0.35">
      <c r="A363" s="23" t="str">
        <f>B279&amp;C325&amp;D363</f>
        <v>DISTRIBUCION VOLUMEN POR CRITERIO (kg o litros).T.Alimentos TOTAL INGCOMIDA DE NEGOCIOS</v>
      </c>
      <c r="B363" s="23">
        <v>0</v>
      </c>
      <c r="C363" s="23">
        <v>0</v>
      </c>
      <c r="D363" s="24" t="s">
        <v>200</v>
      </c>
      <c r="E363" s="24">
        <v>0.55665420382932784</v>
      </c>
      <c r="F363" s="24">
        <v>0.20038914117351928</v>
      </c>
      <c r="G363" s="24">
        <v>0.39299352651625019</v>
      </c>
      <c r="H363" s="24">
        <v>0.52830012165515461</v>
      </c>
      <c r="I363" s="24">
        <v>0.3425252016120876</v>
      </c>
      <c r="J363" s="24">
        <v>0.48637359345900599</v>
      </c>
      <c r="K363" s="24">
        <v>0.1193792998390977</v>
      </c>
      <c r="L363" s="24">
        <v>0.34418890185440359</v>
      </c>
      <c r="M363" s="81">
        <v>0.58867427012747053</v>
      </c>
    </row>
    <row r="364" spans="1:13" x14ac:dyDescent="0.35">
      <c r="A364" s="23" t="str">
        <f>B279&amp;C325&amp;D364</f>
        <v>DISTRIBUCION VOLUMEN POR CRITERIO (kg o litros).T.Alimentos TOTAL INGPOR PLACER/RELAX</v>
      </c>
      <c r="B364" s="23">
        <v>0</v>
      </c>
      <c r="C364" s="23">
        <v>0</v>
      </c>
      <c r="D364" s="23" t="s">
        <v>201</v>
      </c>
      <c r="E364" s="55">
        <v>15.620765804022287</v>
      </c>
      <c r="F364" s="55">
        <v>17.134419323803119</v>
      </c>
      <c r="G364" s="55">
        <v>21.012844798232273</v>
      </c>
      <c r="H364" s="55">
        <v>16.070892866715955</v>
      </c>
      <c r="I364" s="55">
        <v>15.568665327811681</v>
      </c>
      <c r="J364" s="55">
        <v>17.061740631655685</v>
      </c>
      <c r="K364" s="55">
        <v>20.352760496110221</v>
      </c>
      <c r="L364" s="55">
        <v>18.169854442256707</v>
      </c>
      <c r="M364" s="81">
        <v>16.138901814819587</v>
      </c>
    </row>
    <row r="365" spans="1:13" x14ac:dyDescent="0.35">
      <c r="A365" s="23" t="str">
        <f>B279&amp;C325&amp;D365</f>
        <v>DISTRIBUCION VOLUMEN POR CRITERIO (kg o litros).T.Alimentos TOTAL INGTENER HAMBRE/SIN PLANIFICAR</v>
      </c>
      <c r="B365" s="23">
        <v>0</v>
      </c>
      <c r="C365" s="23">
        <v>0</v>
      </c>
      <c r="D365" s="24" t="s">
        <v>202</v>
      </c>
      <c r="E365" s="24">
        <v>26.904291978823885</v>
      </c>
      <c r="F365" s="24">
        <v>26.096012086206876</v>
      </c>
      <c r="G365" s="24">
        <v>27.018223377125604</v>
      </c>
      <c r="H365" s="24">
        <v>25.913637073866436</v>
      </c>
      <c r="I365" s="24">
        <v>24.247119643572344</v>
      </c>
      <c r="J365" s="24">
        <v>25.223226197884852</v>
      </c>
      <c r="K365" s="24">
        <v>27.148955137404187</v>
      </c>
      <c r="L365" s="24">
        <v>25.448889203758775</v>
      </c>
      <c r="M365" s="81">
        <v>26.355290974057311</v>
      </c>
    </row>
    <row r="366" spans="1:13" x14ac:dyDescent="0.35">
      <c r="A366" s="23" t="str">
        <f>B279&amp;C325&amp;D366</f>
        <v>DISTRIBUCION VOLUMEN POR CRITERIO (kg o litros).T.Alimentos TOTAL INGESTAR DE COMPRAS</v>
      </c>
      <c r="B366" s="23">
        <v>0</v>
      </c>
      <c r="C366" s="23">
        <v>0</v>
      </c>
      <c r="D366" s="23" t="s">
        <v>203</v>
      </c>
      <c r="E366" s="55">
        <v>4.1480481772330737</v>
      </c>
      <c r="F366" s="55">
        <v>3.1115199734939978</v>
      </c>
      <c r="G366" s="55">
        <v>3.5272975074862774</v>
      </c>
      <c r="H366" s="55">
        <v>3.9463211031287067</v>
      </c>
      <c r="I366" s="55">
        <v>3.5437353391886299</v>
      </c>
      <c r="J366" s="55">
        <v>3.433663833081777</v>
      </c>
      <c r="K366" s="55">
        <v>3.3572538014664532</v>
      </c>
      <c r="L366" s="55">
        <v>4.6575973364725582</v>
      </c>
      <c r="M366" s="81">
        <v>4.8427011491591276</v>
      </c>
    </row>
    <row r="367" spans="1:13" x14ac:dyDescent="0.35">
      <c r="A367" s="23" t="str">
        <f>B279&amp;C325&amp;D367</f>
        <v>DISTRIBUCION VOLUMEN POR CRITERIO (kg o litros).T.Alimentos TOTAL INGNO COCINAR EN CASA</v>
      </c>
      <c r="B367" s="23">
        <v>0</v>
      </c>
      <c r="C367" s="23">
        <v>0</v>
      </c>
      <c r="D367" s="24" t="s">
        <v>204</v>
      </c>
      <c r="E367" s="24">
        <v>12.233536403937508</v>
      </c>
      <c r="F367" s="24">
        <v>11.698447723593979</v>
      </c>
      <c r="G367" s="24">
        <v>8.8396942101700642</v>
      </c>
      <c r="H367" s="24">
        <v>10.885273379450185</v>
      </c>
      <c r="I367" s="24">
        <v>10.043373137067389</v>
      </c>
      <c r="J367" s="24">
        <v>10.529391312943075</v>
      </c>
      <c r="K367" s="24">
        <v>9.7516536039278385</v>
      </c>
      <c r="L367" s="24">
        <v>9.8461975779028297</v>
      </c>
      <c r="M367" s="81">
        <v>11.068419859953686</v>
      </c>
    </row>
    <row r="368" spans="1:13" x14ac:dyDescent="0.35">
      <c r="A368" s="23" t="str">
        <f>B279&amp;C325&amp;D368</f>
        <v>DISTRIBUCION VOLUMEN POR CRITERIO (kg o litros).T.Alimentos TOTAL INGCELEBRACION/FIESTA/SALIR TOMAR</v>
      </c>
      <c r="B368" s="23">
        <v>0</v>
      </c>
      <c r="C368" s="23">
        <v>0</v>
      </c>
      <c r="D368" s="23" t="s">
        <v>205</v>
      </c>
      <c r="E368" s="55">
        <v>25.997458311621003</v>
      </c>
      <c r="F368" s="55">
        <v>27.752562675354024</v>
      </c>
      <c r="G368" s="55">
        <v>25.874638012384704</v>
      </c>
      <c r="H368" s="55">
        <v>28.344193612095019</v>
      </c>
      <c r="I368" s="55">
        <v>30.199183970408917</v>
      </c>
      <c r="J368" s="55">
        <v>27.360973131888862</v>
      </c>
      <c r="K368" s="55">
        <v>25.99778180936249</v>
      </c>
      <c r="L368" s="55">
        <v>27.97827633754385</v>
      </c>
      <c r="M368" s="81">
        <v>25.939051760940757</v>
      </c>
    </row>
    <row r="369" spans="1:13" x14ac:dyDescent="0.35">
      <c r="A369" s="23" t="str">
        <f>B279&amp;C325&amp;D369</f>
        <v>DISTRIBUCION VOLUMEN POR CRITERIO (kg o litros).T.Alimentos TOTAL INGVIENDO DEPORTES</v>
      </c>
      <c r="B369" s="23">
        <v>0</v>
      </c>
      <c r="C369" s="23">
        <v>0</v>
      </c>
      <c r="D369" s="24" t="s">
        <v>206</v>
      </c>
      <c r="E369" s="24">
        <v>1.2291727437757454</v>
      </c>
      <c r="F369" s="24">
        <v>1.2341936228383099</v>
      </c>
      <c r="G369" s="24">
        <v>1.0467087681847218</v>
      </c>
      <c r="H369" s="24">
        <v>0.99900843741462553</v>
      </c>
      <c r="I369" s="24">
        <v>1.7436278865177703</v>
      </c>
      <c r="J369" s="24">
        <v>2.1718661668184378</v>
      </c>
      <c r="K369" s="24">
        <v>0.95990806553008845</v>
      </c>
      <c r="L369" s="24">
        <v>0.95487301169904448</v>
      </c>
      <c r="M369" s="81">
        <v>1.314346471226822</v>
      </c>
    </row>
    <row r="370" spans="1:13" x14ac:dyDescent="0.35">
      <c r="A370" s="23" t="str">
        <f>B279&amp;C325&amp;D370</f>
        <v>DISTRIBUCION VOLUMEN POR CRITERIO (kg o litros).T.Alimentos TOTAL INGOTROS MOTIVOS</v>
      </c>
      <c r="B370" s="23">
        <v>0</v>
      </c>
      <c r="C370" s="23">
        <v>0</v>
      </c>
      <c r="D370" s="23" t="s">
        <v>207</v>
      </c>
      <c r="E370" s="55">
        <v>6.2945688647367657</v>
      </c>
      <c r="F370" s="55">
        <v>6.4214753027138265</v>
      </c>
      <c r="G370" s="55">
        <v>6.3482360256594026</v>
      </c>
      <c r="H370" s="55">
        <v>6.7753071399648483</v>
      </c>
      <c r="I370" s="55">
        <v>7.2475577610665196</v>
      </c>
      <c r="J370" s="55">
        <v>7.1277132180838292</v>
      </c>
      <c r="K370" s="55">
        <v>6.7294224875591553</v>
      </c>
      <c r="L370" s="55">
        <v>7.1502493966972418</v>
      </c>
      <c r="M370" s="81">
        <v>7.3869809031621161</v>
      </c>
    </row>
    <row r="371" spans="1:13" x14ac:dyDescent="0.35">
      <c r="A371" s="23" t="str">
        <f>B279&amp;C371&amp;D371</f>
        <v>DISTRIBUCION VOLUMEN POR CRITERIO (kg o litros)Total BebidasT.ESPAÑA</v>
      </c>
      <c r="B371" s="23">
        <v>0</v>
      </c>
      <c r="C371" s="23" t="s">
        <v>42</v>
      </c>
      <c r="D371" s="24" t="s">
        <v>63</v>
      </c>
      <c r="E371" s="24">
        <v>100</v>
      </c>
      <c r="F371" s="24">
        <v>100</v>
      </c>
      <c r="G371" s="24">
        <v>100</v>
      </c>
      <c r="H371" s="24">
        <v>100</v>
      </c>
      <c r="I371" s="24">
        <v>100</v>
      </c>
      <c r="J371" s="24">
        <v>100</v>
      </c>
      <c r="K371" s="24">
        <v>100</v>
      </c>
      <c r="L371" s="24">
        <v>100</v>
      </c>
      <c r="M371" s="81">
        <v>100</v>
      </c>
    </row>
    <row r="372" spans="1:13" x14ac:dyDescent="0.35">
      <c r="A372" s="23" t="str">
        <f>B279&amp;C371&amp;D372</f>
        <v>DISTRIBUCION VOLUMEN POR CRITERIO (kg o litros)Total BebidasHiper+Super+Discount+G.A</v>
      </c>
      <c r="B372" s="23">
        <v>0</v>
      </c>
      <c r="C372" s="23">
        <v>0</v>
      </c>
      <c r="D372" s="23" t="s">
        <v>97</v>
      </c>
      <c r="E372" s="55">
        <v>10.033997913534398</v>
      </c>
      <c r="F372" s="55">
        <v>9.8147517683584908</v>
      </c>
      <c r="G372" s="55">
        <v>12.211426873086948</v>
      </c>
      <c r="H372" s="55">
        <v>11.103769569514139</v>
      </c>
      <c r="I372" s="55">
        <v>12.742622961433819</v>
      </c>
      <c r="J372" s="55">
        <v>12.585128403415272</v>
      </c>
      <c r="K372" s="55">
        <v>12.013520816372752</v>
      </c>
      <c r="L372" s="55">
        <v>12.240761871910728</v>
      </c>
      <c r="M372" s="81">
        <v>12.930074830164243</v>
      </c>
    </row>
    <row r="373" spans="1:13" x14ac:dyDescent="0.35">
      <c r="A373" s="23" t="str">
        <f>B279&amp;C371&amp;D373</f>
        <v>DISTRIBUCION VOLUMEN POR CRITERIO (kg o litros)Total BebidasRestaurantes</v>
      </c>
      <c r="B373" s="23">
        <v>0</v>
      </c>
      <c r="C373" s="23">
        <v>0</v>
      </c>
      <c r="D373" s="24" t="s">
        <v>98</v>
      </c>
      <c r="E373" s="24">
        <v>17.7323690888907</v>
      </c>
      <c r="F373" s="24">
        <v>17.411082437227304</v>
      </c>
      <c r="G373" s="24">
        <v>16.565807926194065</v>
      </c>
      <c r="H373" s="24">
        <v>18.013200177687541</v>
      </c>
      <c r="I373" s="24">
        <v>17.383396655944384</v>
      </c>
      <c r="J373" s="24">
        <v>16.85455228297074</v>
      </c>
      <c r="K373" s="24">
        <v>16.955357832535274</v>
      </c>
      <c r="L373" s="24">
        <v>17.907200834335359</v>
      </c>
      <c r="M373" s="81">
        <v>18.332997229927596</v>
      </c>
    </row>
    <row r="374" spans="1:13" x14ac:dyDescent="0.35">
      <c r="A374" s="23" t="str">
        <f>B279&amp;C371&amp;D374</f>
        <v>DISTRIBUCION VOLUMEN POR CRITERIO (kg o litros)Total BebidasRestaurantes Fast Food</v>
      </c>
      <c r="B374" s="23">
        <v>0</v>
      </c>
      <c r="C374" s="23">
        <v>0</v>
      </c>
      <c r="D374" s="23" t="s">
        <v>100</v>
      </c>
      <c r="E374" s="55">
        <v>5.7972791094511598</v>
      </c>
      <c r="F374" s="55">
        <v>5.5477338662588149</v>
      </c>
      <c r="G374" s="55">
        <v>5.5137826911959138</v>
      </c>
      <c r="H374" s="55">
        <v>6.2931014704000612</v>
      </c>
      <c r="I374" s="55">
        <v>6.528558191336205</v>
      </c>
      <c r="J374" s="55">
        <v>6.3914756328124671</v>
      </c>
      <c r="K374" s="55">
        <v>6.0707853174931685</v>
      </c>
      <c r="L374" s="55">
        <v>6.9422090960582672</v>
      </c>
      <c r="M374" s="81">
        <v>6.2110888835385625</v>
      </c>
    </row>
    <row r="375" spans="1:13" x14ac:dyDescent="0.35">
      <c r="A375" s="23" t="str">
        <f>B279&amp;C371&amp;D375</f>
        <v>DISTRIBUCION VOLUMEN POR CRITERIO (kg o litros)Total BebidasBares/Cafeterias/Cervecerias</v>
      </c>
      <c r="B375" s="23">
        <v>0</v>
      </c>
      <c r="C375" s="23">
        <v>0</v>
      </c>
      <c r="D375" s="24" t="s">
        <v>101</v>
      </c>
      <c r="E375" s="24">
        <v>51.708068543214559</v>
      </c>
      <c r="F375" s="24">
        <v>51.580292541672804</v>
      </c>
      <c r="G375" s="24">
        <v>48.344317356318051</v>
      </c>
      <c r="H375" s="24">
        <v>50.160898262883201</v>
      </c>
      <c r="I375" s="24">
        <v>49.323554489465351</v>
      </c>
      <c r="J375" s="24">
        <v>49.736642695208118</v>
      </c>
      <c r="K375" s="24">
        <v>48.112051392945567</v>
      </c>
      <c r="L375" s="24">
        <v>49.454744971148841</v>
      </c>
      <c r="M375" s="81">
        <v>48.74983991015435</v>
      </c>
    </row>
    <row r="376" spans="1:13" x14ac:dyDescent="0.35">
      <c r="A376" s="23" t="str">
        <f>B279&amp;C371&amp;D376</f>
        <v>DISTRIBUCION VOLUMEN POR CRITERIO (kg o litros)Total BebidasPanaderias/Pastelerias</v>
      </c>
      <c r="B376" s="23">
        <v>0</v>
      </c>
      <c r="C376" s="23">
        <v>0</v>
      </c>
      <c r="D376" s="23" t="s">
        <v>102</v>
      </c>
      <c r="E376" s="55">
        <v>1.1715362331446768</v>
      </c>
      <c r="F376" s="55">
        <v>1.0624553134054573</v>
      </c>
      <c r="G376" s="55">
        <v>1.021441953951411</v>
      </c>
      <c r="H376" s="55">
        <v>1.1873405268228636</v>
      </c>
      <c r="I376" s="55">
        <v>1.2438226844692302</v>
      </c>
      <c r="J376" s="55">
        <v>1.231170719147922</v>
      </c>
      <c r="K376" s="55">
        <v>1.0645694201454015</v>
      </c>
      <c r="L376" s="55">
        <v>1.2766582449498673</v>
      </c>
      <c r="M376" s="81">
        <v>1.4542050945229137</v>
      </c>
    </row>
    <row r="377" spans="1:13" x14ac:dyDescent="0.35">
      <c r="A377" s="23" t="str">
        <f>B279&amp;C371&amp;D377</f>
        <v>DISTRIBUCION VOLUMEN POR CRITERIO (kg o litros)Total BebidasTda.Alimentacion/Delicatesen</v>
      </c>
      <c r="B377" s="23">
        <v>0</v>
      </c>
      <c r="C377" s="23">
        <v>0</v>
      </c>
      <c r="D377" s="24" t="s">
        <v>103</v>
      </c>
      <c r="E377" s="24">
        <v>1.6347282092962785</v>
      </c>
      <c r="F377" s="24">
        <v>1.4218080015613694</v>
      </c>
      <c r="G377" s="24">
        <v>1.5730729949155222</v>
      </c>
      <c r="H377" s="24">
        <v>1.467314551018106</v>
      </c>
      <c r="I377" s="24">
        <v>1.3601026614454372</v>
      </c>
      <c r="J377" s="24">
        <v>1.4867784331849434</v>
      </c>
      <c r="K377" s="24">
        <v>1.701425105328934</v>
      </c>
      <c r="L377" s="24">
        <v>1.5930708264780431</v>
      </c>
      <c r="M377" s="81">
        <v>1.2723328971373626</v>
      </c>
    </row>
    <row r="378" spans="1:13" x14ac:dyDescent="0.35">
      <c r="A378" s="23" t="str">
        <f>B279&amp;C371&amp;D378</f>
        <v>DISTRIBUCION VOLUMEN POR CRITERIO (kg o litros)Total BebidasCanal Conveniencia/24h</v>
      </c>
      <c r="B378" s="23">
        <v>0</v>
      </c>
      <c r="C378" s="23">
        <v>0</v>
      </c>
      <c r="D378" s="23" t="s">
        <v>105</v>
      </c>
      <c r="E378" s="55">
        <v>1.3173589357616122</v>
      </c>
      <c r="F378" s="55">
        <v>1.488017391937744</v>
      </c>
      <c r="G378" s="55">
        <v>1.4733194534087553</v>
      </c>
      <c r="H378" s="55">
        <v>1.2743349932553916</v>
      </c>
      <c r="I378" s="55">
        <v>1.332271730104339</v>
      </c>
      <c r="J378" s="55">
        <v>1.3512150487831827</v>
      </c>
      <c r="K378" s="55">
        <v>1.3744305850872227</v>
      </c>
      <c r="L378" s="55">
        <v>1.1608928841781674</v>
      </c>
      <c r="M378" s="81">
        <v>1.2414724769311534</v>
      </c>
    </row>
    <row r="379" spans="1:13" x14ac:dyDescent="0.35">
      <c r="A379" s="23" t="str">
        <f>B279&amp;C371&amp;D379</f>
        <v>DISTRIBUCION VOLUMEN POR CRITERIO (kg o litros)Total BebidasHoteles</v>
      </c>
      <c r="B379" s="23">
        <v>0</v>
      </c>
      <c r="C379" s="23">
        <v>0</v>
      </c>
      <c r="D379" s="24" t="s">
        <v>106</v>
      </c>
      <c r="E379" s="24">
        <v>0.37042641534269333</v>
      </c>
      <c r="F379" s="24">
        <v>0.65062328509118117</v>
      </c>
      <c r="G379" s="24">
        <v>0.82238119606661186</v>
      </c>
      <c r="H379" s="24">
        <v>0.72986423068785977</v>
      </c>
      <c r="I379" s="24">
        <v>0.46843709543657419</v>
      </c>
      <c r="J379" s="24">
        <v>0.46293623806149092</v>
      </c>
      <c r="K379" s="24">
        <v>0.73708755285208671</v>
      </c>
      <c r="L379" s="24">
        <v>0.34604842007040321</v>
      </c>
      <c r="M379" s="81">
        <v>0.34306930697071203</v>
      </c>
    </row>
    <row r="380" spans="1:13" x14ac:dyDescent="0.35">
      <c r="A380" s="23" t="str">
        <f>B279&amp;C371&amp;D380</f>
        <v>DISTRIBUCION VOLUMEN POR CRITERIO (kg o litros)Total BebidasEstaciones de servicio</v>
      </c>
      <c r="B380" s="23">
        <v>0</v>
      </c>
      <c r="C380" s="23">
        <v>0</v>
      </c>
      <c r="D380" s="23" t="s">
        <v>107</v>
      </c>
      <c r="E380" s="55">
        <v>1.6190838596186974</v>
      </c>
      <c r="F380" s="55">
        <v>1.7921739120380662</v>
      </c>
      <c r="G380" s="55">
        <v>2.0820563739839333</v>
      </c>
      <c r="H380" s="55">
        <v>1.7094576042556771</v>
      </c>
      <c r="I380" s="55">
        <v>1.6286904003205644</v>
      </c>
      <c r="J380" s="55">
        <v>1.6633275295892518</v>
      </c>
      <c r="K380" s="55">
        <v>1.8885388702060018</v>
      </c>
      <c r="L380" s="55">
        <v>1.4343411227878824</v>
      </c>
      <c r="M380" s="81">
        <v>1.9317758120636499</v>
      </c>
    </row>
    <row r="381" spans="1:13" x14ac:dyDescent="0.35">
      <c r="A381" s="23" t="str">
        <f>B279&amp;C371&amp;D381</f>
        <v>DISTRIBUCION VOLUMEN POR CRITERIO (kg o litros)Total BebidasMaquinas dispensadoras</v>
      </c>
      <c r="B381" s="23">
        <v>0</v>
      </c>
      <c r="C381" s="23">
        <v>0</v>
      </c>
      <c r="D381" s="24" t="s">
        <v>108</v>
      </c>
      <c r="E381" s="24">
        <v>2.8799332581274228</v>
      </c>
      <c r="F381" s="24">
        <v>2.6550042965720717</v>
      </c>
      <c r="G381" s="24">
        <v>2.3735361439232521</v>
      </c>
      <c r="H381" s="24">
        <v>2.9313655519990074</v>
      </c>
      <c r="I381" s="24">
        <v>3.0022720508305416</v>
      </c>
      <c r="J381" s="24">
        <v>2.6335551621852313</v>
      </c>
      <c r="K381" s="24">
        <v>2.3196721872366122</v>
      </c>
      <c r="L381" s="24">
        <v>2.8413975230267554</v>
      </c>
      <c r="M381" s="81">
        <v>2.9430050873326228</v>
      </c>
    </row>
    <row r="382" spans="1:13" x14ac:dyDescent="0.35">
      <c r="A382" s="23" t="str">
        <f>B279&amp;C371&amp;D382</f>
        <v>DISTRIBUCION VOLUMEN POR CRITERIO (kg o litros)Total BebidasServicio en la empresa</v>
      </c>
      <c r="B382" s="23">
        <v>0</v>
      </c>
      <c r="C382" s="23">
        <v>0</v>
      </c>
      <c r="D382" s="23" t="s">
        <v>109</v>
      </c>
      <c r="E382" s="55">
        <v>1.723465309920805</v>
      </c>
      <c r="F382" s="55">
        <v>1.4629721842900207</v>
      </c>
      <c r="G382" s="55">
        <v>1.0572235822115001</v>
      </c>
      <c r="H382" s="55">
        <v>1.2154526212683783</v>
      </c>
      <c r="I382" s="55">
        <v>0.94019466350573211</v>
      </c>
      <c r="J382" s="55">
        <v>0.80592892028674945</v>
      </c>
      <c r="K382" s="55">
        <v>0.77733342528796256</v>
      </c>
      <c r="L382" s="55">
        <v>1.1368239888890437</v>
      </c>
      <c r="M382" s="81">
        <v>1.1947296346704688</v>
      </c>
    </row>
    <row r="383" spans="1:13" x14ac:dyDescent="0.35">
      <c r="A383" s="23" t="str">
        <f>B279&amp;C371&amp;D383</f>
        <v>DISTRIBUCION VOLUMEN POR CRITERIO (kg o litros)Total BebidasResto de canales</v>
      </c>
      <c r="B383" s="23">
        <v>0</v>
      </c>
      <c r="C383" s="23">
        <v>0</v>
      </c>
      <c r="D383" s="24" t="s">
        <v>110</v>
      </c>
      <c r="E383" s="24">
        <v>4.011753063841458</v>
      </c>
      <c r="F383" s="24">
        <v>5.1130870659167087</v>
      </c>
      <c r="G383" s="24">
        <v>6.9616327620016873</v>
      </c>
      <c r="H383" s="24">
        <v>3.913900242088507</v>
      </c>
      <c r="I383" s="24">
        <v>4.0460827351198096</v>
      </c>
      <c r="J383" s="24">
        <v>4.7972866837908983</v>
      </c>
      <c r="K383" s="24">
        <v>6.985229945559694</v>
      </c>
      <c r="L383" s="24">
        <v>3.6658534883228828</v>
      </c>
      <c r="M383" s="81">
        <v>3.3954136728270496</v>
      </c>
    </row>
    <row r="384" spans="1:13" x14ac:dyDescent="0.35">
      <c r="A384" s="23" t="str">
        <f>B279&amp;C371&amp;D384</f>
        <v>DISTRIBUCION VOLUMEN POR CRITERIO (kg o litros)Total BebidasEN LA CALLE</v>
      </c>
      <c r="B384" s="23">
        <v>0</v>
      </c>
      <c r="C384" s="23">
        <v>0</v>
      </c>
      <c r="D384" s="23" t="s">
        <v>175</v>
      </c>
      <c r="E384" s="55">
        <v>3.4526013345830795</v>
      </c>
      <c r="F384" s="55">
        <v>4.1675876567745656</v>
      </c>
      <c r="G384" s="55">
        <v>6.2855223504852242</v>
      </c>
      <c r="H384" s="55">
        <v>3.5496362003414195</v>
      </c>
      <c r="I384" s="55">
        <v>3.8814322916165684</v>
      </c>
      <c r="J384" s="55">
        <v>5.5079733761902947</v>
      </c>
      <c r="K384" s="55">
        <v>5.8409896791352489</v>
      </c>
      <c r="L384" s="55">
        <v>3.7660936237532265</v>
      </c>
      <c r="M384" s="81">
        <v>3.2883374403123824</v>
      </c>
    </row>
    <row r="385" spans="1:13" x14ac:dyDescent="0.35">
      <c r="A385" s="23" t="str">
        <f>B279&amp;C371&amp;D385</f>
        <v>DISTRIBUCION VOLUMEN POR CRITERIO (kg o litros)Total BebidasEN CASA DE OTROS</v>
      </c>
      <c r="B385" s="23">
        <v>0</v>
      </c>
      <c r="C385" s="23">
        <v>0</v>
      </c>
      <c r="D385" s="24" t="s">
        <v>176</v>
      </c>
      <c r="E385" s="24">
        <v>4.2533402203621415</v>
      </c>
      <c r="F385" s="24">
        <v>4.4489722314931228</v>
      </c>
      <c r="G385" s="24">
        <v>5.6932241702062525</v>
      </c>
      <c r="H385" s="24">
        <v>6.5307169136212195</v>
      </c>
      <c r="I385" s="24">
        <v>7.2579482125506329</v>
      </c>
      <c r="J385" s="24">
        <v>5.9412743587791343</v>
      </c>
      <c r="K385" s="24">
        <v>5.8831779757106819</v>
      </c>
      <c r="L385" s="24">
        <v>6.2277722889810248</v>
      </c>
      <c r="M385" s="81">
        <v>6.1284470780576576</v>
      </c>
    </row>
    <row r="386" spans="1:13" x14ac:dyDescent="0.35">
      <c r="A386" s="23" t="str">
        <f>B279&amp;C371&amp;D386</f>
        <v>DISTRIBUCION VOLUMEN POR CRITERIO (kg o litros)Total BebidasEN EL ESTABLECIMIENTO</v>
      </c>
      <c r="B386" s="23">
        <v>0</v>
      </c>
      <c r="C386" s="23">
        <v>0</v>
      </c>
      <c r="D386" s="23" t="s">
        <v>177</v>
      </c>
      <c r="E386" s="55">
        <v>77.46114507761483</v>
      </c>
      <c r="F386" s="55">
        <v>78.05181815654943</v>
      </c>
      <c r="G386" s="55">
        <v>75.932700131990515</v>
      </c>
      <c r="H386" s="55">
        <v>76.662818664394422</v>
      </c>
      <c r="I386" s="55">
        <v>75.069448268964152</v>
      </c>
      <c r="J386" s="55">
        <v>75.965665713280998</v>
      </c>
      <c r="K386" s="55">
        <v>75.812717328508924</v>
      </c>
      <c r="L386" s="55">
        <v>76.123863694250531</v>
      </c>
      <c r="M386" s="81">
        <v>76.197262371244889</v>
      </c>
    </row>
    <row r="387" spans="1:13" x14ac:dyDescent="0.35">
      <c r="A387" s="23" t="str">
        <f>B279&amp;C371&amp;D387</f>
        <v>DISTRIBUCION VOLUMEN POR CRITERIO (kg o litros)Total BebidasEN EL TRABAJO</v>
      </c>
      <c r="B387" s="23">
        <v>0</v>
      </c>
      <c r="C387" s="23">
        <v>0</v>
      </c>
      <c r="D387" s="24" t="s">
        <v>178</v>
      </c>
      <c r="E387" s="24">
        <v>9.1254383322963868</v>
      </c>
      <c r="F387" s="24">
        <v>8.0595111697589683</v>
      </c>
      <c r="G387" s="24">
        <v>6.2231853374385775</v>
      </c>
      <c r="H387" s="24">
        <v>7.0737767749588327</v>
      </c>
      <c r="I387" s="24">
        <v>7.1027067234483185</v>
      </c>
      <c r="J387" s="24">
        <v>6.2808628540593849</v>
      </c>
      <c r="K387" s="24">
        <v>5.3686917319368064</v>
      </c>
      <c r="L387" s="24">
        <v>6.4787231537129157</v>
      </c>
      <c r="M387" s="81">
        <v>6.5780003556073332</v>
      </c>
    </row>
    <row r="388" spans="1:13" x14ac:dyDescent="0.35">
      <c r="A388" s="23" t="str">
        <f>B279&amp;C371&amp;D388</f>
        <v>DISTRIBUCION VOLUMEN POR CRITERIO (kg o litros)Total BebidasEN COLEGIO/INSTITUTO/UNIV.</v>
      </c>
      <c r="B388" s="23">
        <v>0</v>
      </c>
      <c r="C388" s="23">
        <v>0</v>
      </c>
      <c r="D388" s="23" t="s">
        <v>179</v>
      </c>
      <c r="E388" s="55">
        <v>0.18944124816196611</v>
      </c>
      <c r="F388" s="55">
        <v>0.11143953245401335</v>
      </c>
      <c r="G388" s="55">
        <v>0.11833799538470768</v>
      </c>
      <c r="H388" s="55">
        <v>0.31666777890931902</v>
      </c>
      <c r="I388" s="55">
        <v>0.12978766391508043</v>
      </c>
      <c r="J388" s="55">
        <v>0.13438211149996604</v>
      </c>
      <c r="K388" s="55">
        <v>8.3008214315491269E-2</v>
      </c>
      <c r="L388" s="55">
        <v>0.21287659437606207</v>
      </c>
      <c r="M388" s="81">
        <v>0.20873509957189851</v>
      </c>
    </row>
    <row r="389" spans="1:13" x14ac:dyDescent="0.35">
      <c r="A389" s="23" t="str">
        <f>B279&amp;C371&amp;D389</f>
        <v>DISTRIBUCION VOLUMEN POR CRITERIO (kg o litros)Total BebidasEN MI CASA</v>
      </c>
      <c r="B389" s="23">
        <v>0</v>
      </c>
      <c r="C389" s="23">
        <v>0</v>
      </c>
      <c r="D389" s="24" t="s">
        <v>180</v>
      </c>
      <c r="E389" s="24">
        <v>2.8838671456226752</v>
      </c>
      <c r="F389" s="24">
        <v>2.5287951366572958</v>
      </c>
      <c r="G389" s="24">
        <v>2.3348677951448016</v>
      </c>
      <c r="H389" s="24">
        <v>3.2378749691234741</v>
      </c>
      <c r="I389" s="24">
        <v>3.4246152570116957</v>
      </c>
      <c r="J389" s="24">
        <v>3.1052679176786611</v>
      </c>
      <c r="K389" s="24">
        <v>2.9200982707218968</v>
      </c>
      <c r="L389" s="24">
        <v>4.0382348787446727</v>
      </c>
      <c r="M389" s="81">
        <v>4.0314762933352482</v>
      </c>
    </row>
    <row r="390" spans="1:13" x14ac:dyDescent="0.35">
      <c r="A390" s="23" t="str">
        <f>B279&amp;C371&amp;D390</f>
        <v>DISTRIBUCION VOLUMEN POR CRITERIO (kg o litros)Total BebidasEN M.TRANSP.(AVION,TREN,AUTOC,E</v>
      </c>
      <c r="B390" s="23">
        <v>0</v>
      </c>
      <c r="C390" s="23">
        <v>0</v>
      </c>
      <c r="D390" s="23" t="s">
        <v>181</v>
      </c>
      <c r="E390" s="55">
        <v>0.13425788470090697</v>
      </c>
      <c r="F390" s="55">
        <v>8.0794917210059172E-2</v>
      </c>
      <c r="G390" s="55">
        <v>0.14783835067267451</v>
      </c>
      <c r="H390" s="55">
        <v>0.11262266620878789</v>
      </c>
      <c r="I390" s="55">
        <v>0.15005713808650153</v>
      </c>
      <c r="J390" s="55">
        <v>0.12451638459383454</v>
      </c>
      <c r="K390" s="55">
        <v>0.16621969446373441</v>
      </c>
      <c r="L390" s="55">
        <v>0.14178736910073875</v>
      </c>
      <c r="M390" s="81">
        <v>8.3402452190691131E-2</v>
      </c>
    </row>
    <row r="391" spans="1:13" x14ac:dyDescent="0.35">
      <c r="A391" s="23" t="str">
        <f>B279&amp;C371&amp;D391</f>
        <v>DISTRIBUCION VOLUMEN POR CRITERIO (kg o litros)Total BebidasEN OTRO LUGAR</v>
      </c>
      <c r="B391" s="23">
        <v>0</v>
      </c>
      <c r="C391" s="23">
        <v>0</v>
      </c>
      <c r="D391" s="24" t="s">
        <v>182</v>
      </c>
      <c r="E391" s="24">
        <v>2.499911626435567</v>
      </c>
      <c r="F391" s="24">
        <v>2.5510792966829556</v>
      </c>
      <c r="G391" s="24">
        <v>3.2643192606279814</v>
      </c>
      <c r="H391" s="24">
        <v>2.5158834778734449</v>
      </c>
      <c r="I391" s="24">
        <v>2.9840102736054215</v>
      </c>
      <c r="J391" s="24">
        <v>2.9400541076271556</v>
      </c>
      <c r="K391" s="24">
        <v>3.9250927767922468</v>
      </c>
      <c r="L391" s="24">
        <v>3.0106510452312487</v>
      </c>
      <c r="M391" s="81">
        <v>3.4843439070448921</v>
      </c>
    </row>
    <row r="392" spans="1:13" x14ac:dyDescent="0.35">
      <c r="A392" s="23" t="str">
        <f>B279&amp;C371&amp;D392</f>
        <v>DISTRIBUCION VOLUMEN POR CRITERIO (kg o litros)Total BebidasDESAYUNO</v>
      </c>
      <c r="B392" s="23">
        <v>0</v>
      </c>
      <c r="C392" s="23">
        <v>0</v>
      </c>
      <c r="D392" s="23" t="s">
        <v>183</v>
      </c>
      <c r="E392" s="55">
        <v>14.334461212533952</v>
      </c>
      <c r="F392" s="55">
        <v>12.304691812748814</v>
      </c>
      <c r="G392" s="55">
        <v>10.70989859771764</v>
      </c>
      <c r="H392" s="55">
        <v>12.282749736760827</v>
      </c>
      <c r="I392" s="55">
        <v>12.740087038059672</v>
      </c>
      <c r="J392" s="55">
        <v>11.654202509756169</v>
      </c>
      <c r="K392" s="55">
        <v>10.917715718034255</v>
      </c>
      <c r="L392" s="55">
        <v>13.72836734933583</v>
      </c>
      <c r="M392" s="81">
        <v>14.769278507882133</v>
      </c>
    </row>
    <row r="393" spans="1:13" x14ac:dyDescent="0.35">
      <c r="A393" s="23" t="str">
        <f>B279&amp;C371&amp;D393</f>
        <v>DISTRIBUCION VOLUMEN POR CRITERIO (kg o litros)Total BebidasAPERITIVO/ANTES DE COMER</v>
      </c>
      <c r="B393" s="23">
        <v>0</v>
      </c>
      <c r="C393" s="23">
        <v>0</v>
      </c>
      <c r="D393" s="24" t="s">
        <v>184</v>
      </c>
      <c r="E393" s="24">
        <v>15.799912159675655</v>
      </c>
      <c r="F393" s="24">
        <v>15.419531921479059</v>
      </c>
      <c r="G393" s="24">
        <v>15.086621896963862</v>
      </c>
      <c r="H393" s="24">
        <v>15.02822381538779</v>
      </c>
      <c r="I393" s="24">
        <v>14.978499636146397</v>
      </c>
      <c r="J393" s="24">
        <v>15.64206379066079</v>
      </c>
      <c r="K393" s="24">
        <v>14.880923052344524</v>
      </c>
      <c r="L393" s="24">
        <v>14.835853224724119</v>
      </c>
      <c r="M393" s="81">
        <v>14.747262271955538</v>
      </c>
    </row>
    <row r="394" spans="1:13" x14ac:dyDescent="0.35">
      <c r="A394" s="23" t="str">
        <f>B279&amp;C371&amp;D394</f>
        <v>DISTRIBUCION VOLUMEN POR CRITERIO (kg o litros)Total BebidasCOMIDA</v>
      </c>
      <c r="B394" s="23">
        <v>0</v>
      </c>
      <c r="C394" s="23">
        <v>0</v>
      </c>
      <c r="D394" s="23" t="s">
        <v>185</v>
      </c>
      <c r="E394" s="55">
        <v>29.345485444477003</v>
      </c>
      <c r="F394" s="55">
        <v>29.147364988171333</v>
      </c>
      <c r="G394" s="55">
        <v>27.305469359273044</v>
      </c>
      <c r="H394" s="55">
        <v>32.201536538275413</v>
      </c>
      <c r="I394" s="55">
        <v>31.310564628293264</v>
      </c>
      <c r="J394" s="55">
        <v>30.169255453550729</v>
      </c>
      <c r="K394" s="55">
        <v>27.766919252299218</v>
      </c>
      <c r="L394" s="55">
        <v>31.66939753872796</v>
      </c>
      <c r="M394" s="81">
        <v>32.123971034094787</v>
      </c>
    </row>
    <row r="395" spans="1:13" x14ac:dyDescent="0.35">
      <c r="A395" s="23" t="str">
        <f>B279&amp;C371&amp;D395</f>
        <v>DISTRIBUCION VOLUMEN POR CRITERIO (kg o litros)Total BebidasTARDE/MERIENDA</v>
      </c>
      <c r="B395" s="23">
        <v>0</v>
      </c>
      <c r="C395" s="23">
        <v>0</v>
      </c>
      <c r="D395" s="24" t="s">
        <v>186</v>
      </c>
      <c r="E395" s="24">
        <v>11.333132597932366</v>
      </c>
      <c r="F395" s="24">
        <v>13.094955860953524</v>
      </c>
      <c r="G395" s="24">
        <v>11.763210044746032</v>
      </c>
      <c r="H395" s="24">
        <v>11.331550499424615</v>
      </c>
      <c r="I395" s="24">
        <v>11.699084204527995</v>
      </c>
      <c r="J395" s="24">
        <v>12.609833681377722</v>
      </c>
      <c r="K395" s="24">
        <v>11.542230755759988</v>
      </c>
      <c r="L395" s="24">
        <v>11.404868136054876</v>
      </c>
      <c r="M395" s="81">
        <v>11.207707813277962</v>
      </c>
    </row>
    <row r="396" spans="1:13" x14ac:dyDescent="0.35">
      <c r="A396" s="23" t="str">
        <f>B279&amp;C371&amp;D396</f>
        <v>DISTRIBUCION VOLUMEN POR CRITERIO (kg o litros)Total BebidasANTES DE CENAR</v>
      </c>
      <c r="B396" s="23">
        <v>0</v>
      </c>
      <c r="C396" s="23">
        <v>0</v>
      </c>
      <c r="D396" s="23" t="s">
        <v>187</v>
      </c>
      <c r="E396" s="55">
        <v>8.0838619469101509</v>
      </c>
      <c r="F396" s="55">
        <v>8.1189314838733857</v>
      </c>
      <c r="G396" s="55">
        <v>8.6837730000478714</v>
      </c>
      <c r="H396" s="55">
        <v>8.384919836071985</v>
      </c>
      <c r="I396" s="55">
        <v>8.1818531969640524</v>
      </c>
      <c r="J396" s="55">
        <v>7.6441503921823255</v>
      </c>
      <c r="K396" s="55">
        <v>8.3229271743646187</v>
      </c>
      <c r="L396" s="55">
        <v>7.8829307839742278</v>
      </c>
      <c r="M396" s="81">
        <v>7.3883617931942727</v>
      </c>
    </row>
    <row r="397" spans="1:13" x14ac:dyDescent="0.35">
      <c r="A397" s="23" t="str">
        <f>B279&amp;C371&amp;D397</f>
        <v>DISTRIBUCION VOLUMEN POR CRITERIO (kg o litros)Total BebidasCENA</v>
      </c>
      <c r="B397" s="23">
        <v>0</v>
      </c>
      <c r="C397" s="23">
        <v>0</v>
      </c>
      <c r="D397" s="24" t="s">
        <v>188</v>
      </c>
      <c r="E397" s="24">
        <v>12.524457686363002</v>
      </c>
      <c r="F397" s="24">
        <v>13.29407639274773</v>
      </c>
      <c r="G397" s="24">
        <v>16.384272208153003</v>
      </c>
      <c r="H397" s="24">
        <v>13.338758783343641</v>
      </c>
      <c r="I397" s="24">
        <v>13.069324908917654</v>
      </c>
      <c r="J397" s="24">
        <v>13.942229339942392</v>
      </c>
      <c r="K397" s="24">
        <v>17.177867765422523</v>
      </c>
      <c r="L397" s="24">
        <v>12.667949164386599</v>
      </c>
      <c r="M397" s="81">
        <v>12.28994321433948</v>
      </c>
    </row>
    <row r="398" spans="1:13" x14ac:dyDescent="0.35">
      <c r="A398" s="23" t="str">
        <f>B279&amp;C371&amp;D398</f>
        <v>DISTRIBUCION VOLUMEN POR CRITERIO (kg o litros)Total BebidasDESPUES DE LA CENA</v>
      </c>
      <c r="B398" s="23">
        <v>0</v>
      </c>
      <c r="C398" s="23">
        <v>0</v>
      </c>
      <c r="D398" s="23" t="s">
        <v>189</v>
      </c>
      <c r="E398" s="55">
        <v>1.8479676261689824</v>
      </c>
      <c r="F398" s="55">
        <v>2.0322404292810483</v>
      </c>
      <c r="G398" s="55">
        <v>3.0816056049220135</v>
      </c>
      <c r="H398" s="55">
        <v>2.0738662341879719</v>
      </c>
      <c r="I398" s="55">
        <v>2.237995829538673</v>
      </c>
      <c r="J398" s="55">
        <v>2.2385500064653607</v>
      </c>
      <c r="K398" s="55">
        <v>3.1802452654974571</v>
      </c>
      <c r="L398" s="55">
        <v>1.848543571484234</v>
      </c>
      <c r="M398" s="81">
        <v>1.8752213254029666</v>
      </c>
    </row>
    <row r="399" spans="1:13" x14ac:dyDescent="0.35">
      <c r="A399" s="23" t="str">
        <f>B279&amp;C371&amp;D399</f>
        <v>DISTRIBUCION VOLUMEN POR CRITERIO (kg o litros)Total BebidasDURANTE EL DIA</v>
      </c>
      <c r="B399" s="23">
        <v>0</v>
      </c>
      <c r="C399" s="23">
        <v>0</v>
      </c>
      <c r="D399" s="24" t="s">
        <v>190</v>
      </c>
      <c r="E399" s="24">
        <v>6.7307256722081483</v>
      </c>
      <c r="F399" s="24">
        <v>6.5882095718442173</v>
      </c>
      <c r="G399" s="24">
        <v>6.9851514491070672</v>
      </c>
      <c r="H399" s="24">
        <v>5.3583953581963009</v>
      </c>
      <c r="I399" s="24">
        <v>5.7825930271249613</v>
      </c>
      <c r="J399" s="24">
        <v>6.0997120740911015</v>
      </c>
      <c r="K399" s="24">
        <v>6.2111710684750268</v>
      </c>
      <c r="L399" s="24">
        <v>5.9620940341621864</v>
      </c>
      <c r="M399" s="81">
        <v>5.5982594047208103</v>
      </c>
    </row>
    <row r="400" spans="1:13" x14ac:dyDescent="0.35">
      <c r="A400" s="23" t="str">
        <f>B279&amp;C371&amp;D400</f>
        <v>DISTRIBUCION VOLUMEN POR CRITERIO (kg o litros)Total BebidasCON AMIGOS</v>
      </c>
      <c r="B400" s="23">
        <v>0</v>
      </c>
      <c r="C400" s="23">
        <v>0</v>
      </c>
      <c r="D400" s="23" t="s">
        <v>191</v>
      </c>
      <c r="E400" s="55">
        <v>30.738666331067549</v>
      </c>
      <c r="F400" s="55">
        <v>30.405891005575249</v>
      </c>
      <c r="G400" s="55">
        <v>29.072578962102352</v>
      </c>
      <c r="H400" s="55">
        <v>31.075054680887575</v>
      </c>
      <c r="I400" s="55">
        <v>31.548281254340466</v>
      </c>
      <c r="J400" s="55">
        <v>30.509055755678975</v>
      </c>
      <c r="K400" s="55">
        <v>30.23770544906565</v>
      </c>
      <c r="L400" s="55">
        <v>31.230324953691657</v>
      </c>
      <c r="M400" s="81">
        <v>30.877254304604172</v>
      </c>
    </row>
    <row r="401" spans="1:13" x14ac:dyDescent="0.35">
      <c r="A401" s="23" t="str">
        <f>B279&amp;C371&amp;D401</f>
        <v>DISTRIBUCION VOLUMEN POR CRITERIO (kg o litros)Total BebidasCON CLIENTES</v>
      </c>
      <c r="B401" s="23">
        <v>0</v>
      </c>
      <c r="C401" s="23">
        <v>0</v>
      </c>
      <c r="D401" s="24" t="s">
        <v>192</v>
      </c>
      <c r="E401" s="24">
        <v>0.54269867301048047</v>
      </c>
      <c r="F401" s="24">
        <v>0.41384191411261834</v>
      </c>
      <c r="G401" s="24">
        <v>0.43359912106381915</v>
      </c>
      <c r="H401" s="24">
        <v>0.68563145020662697</v>
      </c>
      <c r="I401" s="24">
        <v>0.58509795298829259</v>
      </c>
      <c r="J401" s="24">
        <v>0.66088563408750889</v>
      </c>
      <c r="K401" s="24">
        <v>0.45434350912284538</v>
      </c>
      <c r="L401" s="24">
        <v>0.39723744911086589</v>
      </c>
      <c r="M401" s="81">
        <v>0.60980855805354373</v>
      </c>
    </row>
    <row r="402" spans="1:13" x14ac:dyDescent="0.35">
      <c r="A402" s="23" t="str">
        <f>B279&amp;C371&amp;D402</f>
        <v>DISTRIBUCION VOLUMEN POR CRITERIO (kg o litros)Total BebidasCON COMPAÑEROS DE TRABAJO</v>
      </c>
      <c r="B402" s="23">
        <v>0</v>
      </c>
      <c r="C402" s="23">
        <v>0</v>
      </c>
      <c r="D402" s="23" t="s">
        <v>193</v>
      </c>
      <c r="E402" s="55">
        <v>9.315693002160188</v>
      </c>
      <c r="F402" s="55">
        <v>8.2310770369748241</v>
      </c>
      <c r="G402" s="55">
        <v>5.7431043984185752</v>
      </c>
      <c r="H402" s="55">
        <v>7.723790070777115</v>
      </c>
      <c r="I402" s="55">
        <v>7.1268506091910568</v>
      </c>
      <c r="J402" s="55">
        <v>6.6635824782989888</v>
      </c>
      <c r="K402" s="55">
        <v>5.2966005907196738</v>
      </c>
      <c r="L402" s="55">
        <v>7.9541129894407483</v>
      </c>
      <c r="M402" s="81">
        <v>6.9667015213060335</v>
      </c>
    </row>
    <row r="403" spans="1:13" x14ac:dyDescent="0.35">
      <c r="A403" s="23" t="str">
        <f>B279&amp;C371&amp;D403</f>
        <v>DISTRIBUCION VOLUMEN POR CRITERIO (kg o litros)Total BebidasCON COMPAÑEROS DE CLASE</v>
      </c>
      <c r="B403" s="23">
        <v>0</v>
      </c>
      <c r="C403" s="23">
        <v>0</v>
      </c>
      <c r="D403" s="24" t="s">
        <v>194</v>
      </c>
      <c r="E403" s="24">
        <v>0.28012494736917321</v>
      </c>
      <c r="F403" s="24">
        <v>0.34275038021860549</v>
      </c>
      <c r="G403" s="24">
        <v>0.29470486149953329</v>
      </c>
      <c r="H403" s="24">
        <v>0.33981904567899113</v>
      </c>
      <c r="I403" s="24">
        <v>0.26357817768733166</v>
      </c>
      <c r="J403" s="24">
        <v>0.38609567427592867</v>
      </c>
      <c r="K403" s="24">
        <v>0.15084081953911166</v>
      </c>
      <c r="L403" s="24">
        <v>0.34556105159484468</v>
      </c>
      <c r="M403" s="81">
        <v>0.23126708611222285</v>
      </c>
    </row>
    <row r="404" spans="1:13" x14ac:dyDescent="0.35">
      <c r="A404" s="23" t="str">
        <f>B279&amp;C371&amp;D404</f>
        <v>DISTRIBUCION VOLUMEN POR CRITERIO (kg o litros)Total BebidasCON FAMILIA</v>
      </c>
      <c r="B404" s="23">
        <v>0</v>
      </c>
      <c r="C404" s="23">
        <v>0</v>
      </c>
      <c r="D404" s="23" t="s">
        <v>195</v>
      </c>
      <c r="E404" s="55">
        <v>25.98866045206945</v>
      </c>
      <c r="F404" s="55">
        <v>28.273798230503367</v>
      </c>
      <c r="G404" s="55">
        <v>32.73613194477219</v>
      </c>
      <c r="H404" s="55">
        <v>27.413067957189419</v>
      </c>
      <c r="I404" s="55">
        <v>27.976481051764203</v>
      </c>
      <c r="J404" s="55">
        <v>28.728974484214969</v>
      </c>
      <c r="K404" s="55">
        <v>32.057969964038541</v>
      </c>
      <c r="L404" s="55">
        <v>27.963489388668584</v>
      </c>
      <c r="M404" s="81">
        <v>28.022432363620549</v>
      </c>
    </row>
    <row r="405" spans="1:13" x14ac:dyDescent="0.35">
      <c r="A405" s="23" t="str">
        <f>B279&amp;C371&amp;D405</f>
        <v>DISTRIBUCION VOLUMEN POR CRITERIO (kg o litros)Total BebidasCON LA PAREJA</v>
      </c>
      <c r="B405" s="23">
        <v>0</v>
      </c>
      <c r="C405" s="23">
        <v>0</v>
      </c>
      <c r="D405" s="24" t="s">
        <v>196</v>
      </c>
      <c r="E405" s="24">
        <v>16.290246120833384</v>
      </c>
      <c r="F405" s="24">
        <v>16.591265300494655</v>
      </c>
      <c r="G405" s="24">
        <v>17.219745372085054</v>
      </c>
      <c r="H405" s="24">
        <v>15.727852089435649</v>
      </c>
      <c r="I405" s="24">
        <v>15.103633586166868</v>
      </c>
      <c r="J405" s="24">
        <v>16.735133836733105</v>
      </c>
      <c r="K405" s="24">
        <v>16.770337240501458</v>
      </c>
      <c r="L405" s="24">
        <v>15.484092731326065</v>
      </c>
      <c r="M405" s="81">
        <v>15.608662177819726</v>
      </c>
    </row>
    <row r="406" spans="1:13" x14ac:dyDescent="0.35">
      <c r="A406" s="23" t="str">
        <f>B279&amp;C371&amp;D406</f>
        <v>DISTRIBUCION VOLUMEN POR CRITERIO (kg o litros)Total BebidasESTABA SOLO/A</v>
      </c>
      <c r="B406" s="23">
        <v>0</v>
      </c>
      <c r="C406" s="23">
        <v>0</v>
      </c>
      <c r="D406" s="23" t="s">
        <v>197</v>
      </c>
      <c r="E406" s="55">
        <v>16.402506261532139</v>
      </c>
      <c r="F406" s="55">
        <v>15.121528041572448</v>
      </c>
      <c r="G406" s="55">
        <v>14.009810032552474</v>
      </c>
      <c r="H406" s="55">
        <v>16.506656478132534</v>
      </c>
      <c r="I406" s="55">
        <v>16.822276162758406</v>
      </c>
      <c r="J406" s="55">
        <v>15.701111574167005</v>
      </c>
      <c r="K406" s="55">
        <v>14.451032237099041</v>
      </c>
      <c r="L406" s="55">
        <v>15.83053872192195</v>
      </c>
      <c r="M406" s="81">
        <v>16.950834101426715</v>
      </c>
    </row>
    <row r="407" spans="1:13" x14ac:dyDescent="0.35">
      <c r="A407" s="23" t="str">
        <f>B279&amp;C371&amp;D407</f>
        <v>DISTRIBUCION VOLUMEN POR CRITERIO (kg o litros)Total BebidasOTROS</v>
      </c>
      <c r="B407" s="23">
        <v>0</v>
      </c>
      <c r="C407" s="23">
        <v>0</v>
      </c>
      <c r="D407" s="24" t="s">
        <v>198</v>
      </c>
      <c r="E407" s="24">
        <v>0.44140767423429966</v>
      </c>
      <c r="F407" s="24">
        <v>0.61985252972359384</v>
      </c>
      <c r="G407" s="24">
        <v>0.49032653507908952</v>
      </c>
      <c r="H407" s="24">
        <v>0.52812890731516349</v>
      </c>
      <c r="I407" s="24">
        <v>0.57380335004825878</v>
      </c>
      <c r="J407" s="24">
        <v>0.61515643948438981</v>
      </c>
      <c r="K407" s="24">
        <v>0.58117336560541588</v>
      </c>
      <c r="L407" s="24">
        <v>0.79464280457105096</v>
      </c>
      <c r="M407" s="81">
        <v>0.73304195328601995</v>
      </c>
    </row>
    <row r="408" spans="1:13" x14ac:dyDescent="0.35">
      <c r="A408" s="23" t="str">
        <f>B279&amp;C371&amp;D408</f>
        <v>DISTRIBUCION VOLUMEN POR CRITERIO (kg o litros)Total BebidasESTAR TRABAJANDO</v>
      </c>
      <c r="B408" s="23">
        <v>0</v>
      </c>
      <c r="C408" s="23">
        <v>0</v>
      </c>
      <c r="D408" s="23" t="s">
        <v>199</v>
      </c>
      <c r="E408" s="55">
        <v>14.417239175883983</v>
      </c>
      <c r="F408" s="55">
        <v>12.028927009838029</v>
      </c>
      <c r="G408" s="55">
        <v>9.2660782693082329</v>
      </c>
      <c r="H408" s="55">
        <v>11.917570736834017</v>
      </c>
      <c r="I408" s="55">
        <v>12.06004098888503</v>
      </c>
      <c r="J408" s="55">
        <v>11.152532961872238</v>
      </c>
      <c r="K408" s="55">
        <v>9.1630803524613302</v>
      </c>
      <c r="L408" s="55">
        <v>11.15954428640835</v>
      </c>
      <c r="M408" s="81">
        <v>11.333204918467132</v>
      </c>
    </row>
    <row r="409" spans="1:13" x14ac:dyDescent="0.35">
      <c r="A409" s="23" t="str">
        <f>B279&amp;C371&amp;D409</f>
        <v>DISTRIBUCION VOLUMEN POR CRITERIO (kg o litros)Total BebidasCOMIDA DE NEGOCIOS</v>
      </c>
      <c r="B409" s="23">
        <v>0</v>
      </c>
      <c r="C409" s="23">
        <v>0</v>
      </c>
      <c r="D409" s="24" t="s">
        <v>200</v>
      </c>
      <c r="E409" s="24">
        <v>0.24442466778939703</v>
      </c>
      <c r="F409" s="24">
        <v>0.20788199647478189</v>
      </c>
      <c r="G409" s="24">
        <v>0.25882819573547755</v>
      </c>
      <c r="H409" s="24">
        <v>0.43954869236592381</v>
      </c>
      <c r="I409" s="24">
        <v>0.25640173541304423</v>
      </c>
      <c r="J409" s="24">
        <v>0.31442831156197648</v>
      </c>
      <c r="K409" s="24">
        <v>0.21873612717905525</v>
      </c>
      <c r="L409" s="24">
        <v>0.37694002940899718</v>
      </c>
      <c r="M409" s="81">
        <v>0.22355171644234517</v>
      </c>
    </row>
    <row r="410" spans="1:13" x14ac:dyDescent="0.35">
      <c r="A410" s="23" t="str">
        <f>B279&amp;C371&amp;D410</f>
        <v>DISTRIBUCION VOLUMEN POR CRITERIO (kg o litros)Total BebidasPOR PLACER/RELAX</v>
      </c>
      <c r="B410" s="23">
        <v>0</v>
      </c>
      <c r="C410" s="23">
        <v>0</v>
      </c>
      <c r="D410" s="23" t="s">
        <v>201</v>
      </c>
      <c r="E410" s="55">
        <v>14.715915775355592</v>
      </c>
      <c r="F410" s="55">
        <v>16.212083489305769</v>
      </c>
      <c r="G410" s="55">
        <v>20.229246199179489</v>
      </c>
      <c r="H410" s="55">
        <v>16.105282520513548</v>
      </c>
      <c r="I410" s="55">
        <v>15.331239273542943</v>
      </c>
      <c r="J410" s="55">
        <v>16.697518159476964</v>
      </c>
      <c r="K410" s="55">
        <v>19.721378917341326</v>
      </c>
      <c r="L410" s="55">
        <v>15.784034705168853</v>
      </c>
      <c r="M410" s="81">
        <v>15.884589707489891</v>
      </c>
    </row>
    <row r="411" spans="1:13" x14ac:dyDescent="0.35">
      <c r="A411" s="23" t="str">
        <f>B279&amp;C371&amp;D411</f>
        <v>DISTRIBUCION VOLUMEN POR CRITERIO (kg o litros)Total BebidasTENER HAMBRE/SIN PLANIFICAR</v>
      </c>
      <c r="B411" s="23">
        <v>0</v>
      </c>
      <c r="C411" s="23">
        <v>0</v>
      </c>
      <c r="D411" s="24" t="s">
        <v>202</v>
      </c>
      <c r="E411" s="24">
        <v>21.701461977624639</v>
      </c>
      <c r="F411" s="24">
        <v>22.373467447454022</v>
      </c>
      <c r="G411" s="24">
        <v>22.796153614858166</v>
      </c>
      <c r="H411" s="24">
        <v>21.076968072107178</v>
      </c>
      <c r="I411" s="24">
        <v>21.691499574709386</v>
      </c>
      <c r="J411" s="24">
        <v>22.605915245953046</v>
      </c>
      <c r="K411" s="24">
        <v>22.592293318549025</v>
      </c>
      <c r="L411" s="24">
        <v>21.659012445281927</v>
      </c>
      <c r="M411" s="81">
        <v>21.881537346551958</v>
      </c>
    </row>
    <row r="412" spans="1:13" x14ac:dyDescent="0.35">
      <c r="A412" s="23" t="str">
        <f>B279&amp;C371&amp;D412</f>
        <v>DISTRIBUCION VOLUMEN POR CRITERIO (kg o litros)Total BebidasESTAR DE COMPRAS</v>
      </c>
      <c r="B412" s="23">
        <v>0</v>
      </c>
      <c r="C412" s="23">
        <v>0</v>
      </c>
      <c r="D412" s="23" t="s">
        <v>203</v>
      </c>
      <c r="E412" s="55">
        <v>2.6669276835311146</v>
      </c>
      <c r="F412" s="55">
        <v>2.1740238492191031</v>
      </c>
      <c r="G412" s="55">
        <v>2.352916029008417</v>
      </c>
      <c r="H412" s="55">
        <v>2.7291200679539376</v>
      </c>
      <c r="I412" s="55">
        <v>2.5658915260869408</v>
      </c>
      <c r="J412" s="55">
        <v>2.1833034643087501</v>
      </c>
      <c r="K412" s="55">
        <v>2.5467689316864157</v>
      </c>
      <c r="L412" s="55">
        <v>2.8430914588961516</v>
      </c>
      <c r="M412" s="81">
        <v>2.9950429225253989</v>
      </c>
    </row>
    <row r="413" spans="1:13" x14ac:dyDescent="0.35">
      <c r="A413" s="23" t="str">
        <f>B279&amp;C371&amp;D413</f>
        <v>DISTRIBUCION VOLUMEN POR CRITERIO (kg o litros)Total BebidasNO COCINAR EN CASA</v>
      </c>
      <c r="B413" s="23">
        <v>0</v>
      </c>
      <c r="C413" s="23">
        <v>0</v>
      </c>
      <c r="D413" s="24" t="s">
        <v>204</v>
      </c>
      <c r="E413" s="24">
        <v>3.184880853789116</v>
      </c>
      <c r="F413" s="24">
        <v>3.5011615340543041</v>
      </c>
      <c r="G413" s="24">
        <v>2.8306414418603296</v>
      </c>
      <c r="H413" s="24">
        <v>3.2233146443722958</v>
      </c>
      <c r="I413" s="24">
        <v>2.9949173495087171</v>
      </c>
      <c r="J413" s="24">
        <v>3.2757348731387901</v>
      </c>
      <c r="K413" s="24">
        <v>3.1699835358536141</v>
      </c>
      <c r="L413" s="24">
        <v>2.8908995304992287</v>
      </c>
      <c r="M413" s="81">
        <v>3.139791499369577</v>
      </c>
    </row>
    <row r="414" spans="1:13" x14ac:dyDescent="0.35">
      <c r="A414" s="23" t="str">
        <f>B279&amp;C371&amp;D414</f>
        <v>DISTRIBUCION VOLUMEN POR CRITERIO (kg o litros)Total BebidasCELEBRACION/FIESTA/SALIR TOMAR</v>
      </c>
      <c r="B414" s="23">
        <v>0</v>
      </c>
      <c r="C414" s="23">
        <v>0</v>
      </c>
      <c r="D414" s="23" t="s">
        <v>205</v>
      </c>
      <c r="E414" s="55">
        <v>35.242767455286518</v>
      </c>
      <c r="F414" s="55">
        <v>35.930054046787532</v>
      </c>
      <c r="G414" s="55">
        <v>34.063565578951916</v>
      </c>
      <c r="H414" s="55">
        <v>36.79334920553314</v>
      </c>
      <c r="I414" s="55">
        <v>36.919968448770589</v>
      </c>
      <c r="J414" s="55">
        <v>35.452464041659482</v>
      </c>
      <c r="K414" s="55">
        <v>34.814138156848145</v>
      </c>
      <c r="L414" s="55">
        <v>37.189945684799703</v>
      </c>
      <c r="M414" s="81">
        <v>36.130825261149077</v>
      </c>
    </row>
    <row r="415" spans="1:13" x14ac:dyDescent="0.35">
      <c r="A415" s="23" t="str">
        <f>B279&amp;C371&amp;D415</f>
        <v>DISTRIBUCION VOLUMEN POR CRITERIO (kg o litros)Total BebidasVIENDO DEPORTES</v>
      </c>
      <c r="B415" s="23">
        <v>0</v>
      </c>
      <c r="C415" s="23">
        <v>0</v>
      </c>
      <c r="D415" s="24" t="s">
        <v>206</v>
      </c>
      <c r="E415" s="24">
        <v>1.6564520441479806</v>
      </c>
      <c r="F415" s="24">
        <v>1.6787735305305165</v>
      </c>
      <c r="G415" s="24">
        <v>1.7474031852041387</v>
      </c>
      <c r="H415" s="24">
        <v>1.6290466343531897</v>
      </c>
      <c r="I415" s="24">
        <v>2.0398297304028725</v>
      </c>
      <c r="J415" s="24">
        <v>1.9584448364654208</v>
      </c>
      <c r="K415" s="24">
        <v>1.1705432490083463</v>
      </c>
      <c r="L415" s="24">
        <v>1.7941893707216283</v>
      </c>
      <c r="M415" s="81">
        <v>2.0816585306672923</v>
      </c>
    </row>
    <row r="416" spans="1:13" x14ac:dyDescent="0.35">
      <c r="A416" s="23" t="str">
        <f>B279&amp;C371&amp;D416</f>
        <v>DISTRIBUCION VOLUMEN POR CRITERIO (kg o litros)Total BebidasOTROS MOTIVOS</v>
      </c>
      <c r="B416" s="23">
        <v>0</v>
      </c>
      <c r="C416" s="23">
        <v>0</v>
      </c>
      <c r="D416" s="23" t="s">
        <v>207</v>
      </c>
      <c r="E416" s="55">
        <v>6.1699311234680945</v>
      </c>
      <c r="F416" s="55">
        <v>5.8936275402289962</v>
      </c>
      <c r="G416" s="55">
        <v>6.4551684095164585</v>
      </c>
      <c r="H416" s="55">
        <v>6.0858012594969155</v>
      </c>
      <c r="I416" s="55">
        <v>6.1402183975718554</v>
      </c>
      <c r="J416" s="55">
        <v>6.3596554497371134</v>
      </c>
      <c r="K416" s="55">
        <v>6.6030798788573239</v>
      </c>
      <c r="L416" s="55">
        <v>6.3023473233646117</v>
      </c>
      <c r="M416" s="81">
        <v>6.3298022320184293</v>
      </c>
    </row>
    <row r="417" spans="1:13" x14ac:dyDescent="0.35">
      <c r="A417" s="23" t="str">
        <f>B279&amp;C417&amp;D417</f>
        <v>DISTRIBUCION VOLUMEN POR CRITERIO (kg o litros)Total Bebidas FriasT.ESPAÑA</v>
      </c>
      <c r="B417" s="23">
        <v>0</v>
      </c>
      <c r="C417" s="23" t="s">
        <v>46</v>
      </c>
      <c r="D417" s="24" t="s">
        <v>63</v>
      </c>
      <c r="E417" s="24">
        <v>100</v>
      </c>
      <c r="F417" s="24">
        <v>100</v>
      </c>
      <c r="G417" s="24">
        <v>100</v>
      </c>
      <c r="H417" s="24">
        <v>100</v>
      </c>
      <c r="I417" s="24">
        <v>100</v>
      </c>
      <c r="J417" s="24">
        <v>100</v>
      </c>
      <c r="K417" s="24">
        <v>100</v>
      </c>
      <c r="L417" s="24">
        <v>100</v>
      </c>
      <c r="M417" s="81">
        <v>100</v>
      </c>
    </row>
    <row r="418" spans="1:13" x14ac:dyDescent="0.35">
      <c r="A418" s="23" t="str">
        <f>B279&amp;C417&amp;D418</f>
        <v>DISTRIBUCION VOLUMEN POR CRITERIO (kg o litros)Total Bebidas FriasHiper+Super+Discount+G.A</v>
      </c>
      <c r="B418" s="23">
        <v>0</v>
      </c>
      <c r="C418" s="23">
        <v>0</v>
      </c>
      <c r="D418" s="23" t="s">
        <v>97</v>
      </c>
      <c r="E418" s="55">
        <v>11.622771290558948</v>
      </c>
      <c r="F418" s="55">
        <v>11.0496841149142</v>
      </c>
      <c r="G418" s="55">
        <v>13.325733099974682</v>
      </c>
      <c r="H418" s="55">
        <v>12.626181751885415</v>
      </c>
      <c r="I418" s="55">
        <v>14.630022777085442</v>
      </c>
      <c r="J418" s="55">
        <v>13.996060665840282</v>
      </c>
      <c r="K418" s="55">
        <v>13.069956767320631</v>
      </c>
      <c r="L418" s="55">
        <v>14.097647526984536</v>
      </c>
      <c r="M418" s="81">
        <v>15.018828145156931</v>
      </c>
    </row>
    <row r="419" spans="1:13" x14ac:dyDescent="0.35">
      <c r="A419" s="23" t="str">
        <f>B279&amp;C417&amp;D419</f>
        <v>DISTRIBUCION VOLUMEN POR CRITERIO (kg o litros)Total Bebidas FriasRestaurantes</v>
      </c>
      <c r="B419" s="23">
        <v>0</v>
      </c>
      <c r="C419" s="23">
        <v>0</v>
      </c>
      <c r="D419" s="24" t="s">
        <v>98</v>
      </c>
      <c r="E419" s="24">
        <v>20.274611895753679</v>
      </c>
      <c r="F419" s="24">
        <v>19.326420502696344</v>
      </c>
      <c r="G419" s="24">
        <v>17.933625592169125</v>
      </c>
      <c r="H419" s="24">
        <v>20.225095654743932</v>
      </c>
      <c r="I419" s="24">
        <v>19.638603198769406</v>
      </c>
      <c r="J419" s="24">
        <v>18.572681773002849</v>
      </c>
      <c r="K419" s="24">
        <v>18.384461842841183</v>
      </c>
      <c r="L419" s="24">
        <v>20.2644270654969</v>
      </c>
      <c r="M419" s="81">
        <v>20.978332149851457</v>
      </c>
    </row>
    <row r="420" spans="1:13" x14ac:dyDescent="0.35">
      <c r="A420" s="23" t="str">
        <f>B279&amp;C417&amp;D420</f>
        <v>DISTRIBUCION VOLUMEN POR CRITERIO (kg o litros)Total Bebidas FriasRestaurantes Fast Food</v>
      </c>
      <c r="B420" s="23">
        <v>0</v>
      </c>
      <c r="C420" s="23">
        <v>0</v>
      </c>
      <c r="D420" s="23" t="s">
        <v>100</v>
      </c>
      <c r="E420" s="55">
        <v>6.5437493669294922</v>
      </c>
      <c r="F420" s="55">
        <v>6.1024581250674208</v>
      </c>
      <c r="G420" s="55">
        <v>5.9362895505152995</v>
      </c>
      <c r="H420" s="55">
        <v>7.0339158663814665</v>
      </c>
      <c r="I420" s="55">
        <v>7.351108866661769</v>
      </c>
      <c r="J420" s="55">
        <v>7.0559250016433417</v>
      </c>
      <c r="K420" s="55">
        <v>6.5594410020153191</v>
      </c>
      <c r="L420" s="55">
        <v>7.9018711078712016</v>
      </c>
      <c r="M420" s="81">
        <v>7.0634593605284417</v>
      </c>
    </row>
    <row r="421" spans="1:13" x14ac:dyDescent="0.35">
      <c r="A421" s="23" t="str">
        <f>B279&amp;C417&amp;D421</f>
        <v>DISTRIBUCION VOLUMEN POR CRITERIO (kg o litros)Total Bebidas FriasBares/Cafeterias/Cervecerias</v>
      </c>
      <c r="B421" s="23">
        <v>0</v>
      </c>
      <c r="C421" s="23">
        <v>0</v>
      </c>
      <c r="D421" s="24" t="s">
        <v>101</v>
      </c>
      <c r="E421" s="24">
        <v>47.902612877948016</v>
      </c>
      <c r="F421" s="24">
        <v>48.516285726008121</v>
      </c>
      <c r="G421" s="24">
        <v>45.837827862174692</v>
      </c>
      <c r="H421" s="24">
        <v>46.704443369266805</v>
      </c>
      <c r="I421" s="24">
        <v>45.495264350601737</v>
      </c>
      <c r="J421" s="24">
        <v>46.828104576495143</v>
      </c>
      <c r="K421" s="24">
        <v>45.634720189437836</v>
      </c>
      <c r="L421" s="24">
        <v>45.421036223844794</v>
      </c>
      <c r="M421" s="81">
        <v>44.448976129297719</v>
      </c>
    </row>
    <row r="422" spans="1:13" x14ac:dyDescent="0.35">
      <c r="A422" s="23" t="str">
        <f>B279&amp;C417&amp;D422</f>
        <v>DISTRIBUCION VOLUMEN POR CRITERIO (kg o litros)Total Bebidas FriasPanaderias/Pastelerias</v>
      </c>
      <c r="B422" s="23">
        <v>0</v>
      </c>
      <c r="C422" s="23">
        <v>0</v>
      </c>
      <c r="D422" s="23" t="s">
        <v>102</v>
      </c>
      <c r="E422" s="55">
        <v>0.6131925443857893</v>
      </c>
      <c r="F422" s="55">
        <v>0.65661851222313605</v>
      </c>
      <c r="G422" s="55">
        <v>0.68324043899138376</v>
      </c>
      <c r="H422" s="55">
        <v>0.60775667419609025</v>
      </c>
      <c r="I422" s="55">
        <v>0.63331331971653759</v>
      </c>
      <c r="J422" s="55">
        <v>0.7441883018101888</v>
      </c>
      <c r="K422" s="55">
        <v>0.68623860459552077</v>
      </c>
      <c r="L422" s="55">
        <v>0.70996850019168256</v>
      </c>
      <c r="M422" s="81">
        <v>0.77562361170806526</v>
      </c>
    </row>
    <row r="423" spans="1:13" x14ac:dyDescent="0.35">
      <c r="A423" s="23" t="str">
        <f>B279&amp;C417&amp;D423</f>
        <v>DISTRIBUCION VOLUMEN POR CRITERIO (kg o litros)Total Bebidas FriasTda.Alimentacion/Delicatesen</v>
      </c>
      <c r="B423" s="23">
        <v>0</v>
      </c>
      <c r="C423" s="23">
        <v>0</v>
      </c>
      <c r="D423" s="24" t="s">
        <v>103</v>
      </c>
      <c r="E423" s="24">
        <v>1.9015447077072714</v>
      </c>
      <c r="F423" s="24">
        <v>1.6045871342338318</v>
      </c>
      <c r="G423" s="24">
        <v>1.7267748536331715</v>
      </c>
      <c r="H423" s="24">
        <v>1.6791824013927932</v>
      </c>
      <c r="I423" s="24">
        <v>1.574694735812767</v>
      </c>
      <c r="J423" s="24">
        <v>1.672662475410587</v>
      </c>
      <c r="K423" s="24">
        <v>1.8750159591054829</v>
      </c>
      <c r="L423" s="24">
        <v>1.8398230910757183</v>
      </c>
      <c r="M423" s="81">
        <v>1.4790154415154617</v>
      </c>
    </row>
    <row r="424" spans="1:13" x14ac:dyDescent="0.35">
      <c r="A424" s="23" t="str">
        <f>B279&amp;C417&amp;D424</f>
        <v>DISTRIBUCION VOLUMEN POR CRITERIO (kg o litros)Total Bebidas FriasCanal Conveniencia/24h</v>
      </c>
      <c r="B424" s="23">
        <v>0</v>
      </c>
      <c r="C424" s="23">
        <v>0</v>
      </c>
      <c r="D424" s="23" t="s">
        <v>105</v>
      </c>
      <c r="E424" s="55">
        <v>1.494907303566174</v>
      </c>
      <c r="F424" s="55">
        <v>1.6532902199056103</v>
      </c>
      <c r="G424" s="55">
        <v>1.6017736335159394</v>
      </c>
      <c r="H424" s="55">
        <v>1.4234190321044686</v>
      </c>
      <c r="I424" s="55">
        <v>1.4883465289521383</v>
      </c>
      <c r="J424" s="55">
        <v>1.4782635027430129</v>
      </c>
      <c r="K424" s="55">
        <v>1.4659644280182764</v>
      </c>
      <c r="L424" s="55">
        <v>1.2723823868785793</v>
      </c>
      <c r="M424" s="81">
        <v>1.3613732643498209</v>
      </c>
    </row>
    <row r="425" spans="1:13" x14ac:dyDescent="0.35">
      <c r="A425" s="23" t="str">
        <f>B279&amp;C417&amp;D425</f>
        <v>DISTRIBUCION VOLUMEN POR CRITERIO (kg o litros)Total Bebidas FriasHoteles</v>
      </c>
      <c r="B425" s="23">
        <v>0</v>
      </c>
      <c r="C425" s="23">
        <v>0</v>
      </c>
      <c r="D425" s="24" t="s">
        <v>106</v>
      </c>
      <c r="E425" s="24">
        <v>0.36610144052438393</v>
      </c>
      <c r="F425" s="24">
        <v>0.66045280942550733</v>
      </c>
      <c r="G425" s="24">
        <v>0.83162156446682267</v>
      </c>
      <c r="H425" s="24">
        <v>0.76474868699474785</v>
      </c>
      <c r="I425" s="24">
        <v>0.47487836448768617</v>
      </c>
      <c r="J425" s="24">
        <v>0.45091999719869735</v>
      </c>
      <c r="K425" s="24">
        <v>0.73857524246529438</v>
      </c>
      <c r="L425" s="24">
        <v>0.35936654617801161</v>
      </c>
      <c r="M425" s="81">
        <v>0.36035464240298365</v>
      </c>
    </row>
    <row r="426" spans="1:13" x14ac:dyDescent="0.35">
      <c r="A426" s="23" t="str">
        <f>B279&amp;C417&amp;D426</f>
        <v>DISTRIBUCION VOLUMEN POR CRITERIO (kg o litros)Total Bebidas FriasEstaciones de servicio</v>
      </c>
      <c r="B426" s="23">
        <v>0</v>
      </c>
      <c r="C426" s="23">
        <v>0</v>
      </c>
      <c r="D426" s="23" t="s">
        <v>107</v>
      </c>
      <c r="E426" s="55">
        <v>1.5660708701025539</v>
      </c>
      <c r="F426" s="55">
        <v>1.734609546208228</v>
      </c>
      <c r="G426" s="55">
        <v>2.0107598736889578</v>
      </c>
      <c r="H426" s="55">
        <v>1.6378787344145873</v>
      </c>
      <c r="I426" s="55">
        <v>1.5534026000209502</v>
      </c>
      <c r="J426" s="55">
        <v>1.5668087552202836</v>
      </c>
      <c r="K426" s="55">
        <v>1.7869015473183776</v>
      </c>
      <c r="L426" s="55">
        <v>1.3279760930586446</v>
      </c>
      <c r="M426" s="81">
        <v>1.9167983729211628</v>
      </c>
    </row>
    <row r="427" spans="1:13" x14ac:dyDescent="0.35">
      <c r="A427" s="23" t="str">
        <f>B279&amp;C417&amp;D427</f>
        <v>DISTRIBUCION VOLUMEN POR CRITERIO (kg o litros)Total Bebidas FriasMaquinas dispensadoras</v>
      </c>
      <c r="B427" s="23">
        <v>0</v>
      </c>
      <c r="C427" s="23">
        <v>0</v>
      </c>
      <c r="D427" s="24" t="s">
        <v>108</v>
      </c>
      <c r="E427" s="24">
        <v>1.9339490683322147</v>
      </c>
      <c r="F427" s="24">
        <v>1.9146952707755021</v>
      </c>
      <c r="G427" s="24">
        <v>1.8176150888135991</v>
      </c>
      <c r="H427" s="24">
        <v>2.183514006967433</v>
      </c>
      <c r="I427" s="24">
        <v>2.1988648494887788</v>
      </c>
      <c r="J427" s="24">
        <v>1.9690449619581698</v>
      </c>
      <c r="K427" s="24">
        <v>1.7653639841610294</v>
      </c>
      <c r="L427" s="24">
        <v>2.1025464793650253</v>
      </c>
      <c r="M427" s="81">
        <v>2.1949726137629595</v>
      </c>
    </row>
    <row r="428" spans="1:13" x14ac:dyDescent="0.35">
      <c r="A428" s="23" t="str">
        <f>B279&amp;C417&amp;D428</f>
        <v>DISTRIBUCION VOLUMEN POR CRITERIO (kg o litros)Total Bebidas FriasServicio en la empresa</v>
      </c>
      <c r="B428" s="23">
        <v>0</v>
      </c>
      <c r="C428" s="23">
        <v>0</v>
      </c>
      <c r="D428" s="23" t="s">
        <v>109</v>
      </c>
      <c r="E428" s="55">
        <v>1.4871646089540849</v>
      </c>
      <c r="F428" s="55">
        <v>1.2649018190023313</v>
      </c>
      <c r="G428" s="55">
        <v>0.88517297656055405</v>
      </c>
      <c r="H428" s="55">
        <v>0.96367528905741662</v>
      </c>
      <c r="I428" s="55">
        <v>0.64075250537958639</v>
      </c>
      <c r="J428" s="55">
        <v>0.52547492001150919</v>
      </c>
      <c r="K428" s="55">
        <v>0.56775794060750673</v>
      </c>
      <c r="L428" s="55">
        <v>0.82403198710313885</v>
      </c>
      <c r="M428" s="81">
        <v>0.80376403466551805</v>
      </c>
    </row>
    <row r="429" spans="1:13" x14ac:dyDescent="0.35">
      <c r="A429" s="23" t="str">
        <f>B279&amp;C417&amp;D429</f>
        <v>DISTRIBUCION VOLUMEN POR CRITERIO (kg o litros)Total Bebidas FriasResto de canales</v>
      </c>
      <c r="B429" s="23">
        <v>0</v>
      </c>
      <c r="C429" s="23">
        <v>0</v>
      </c>
      <c r="D429" s="24" t="s">
        <v>110</v>
      </c>
      <c r="E429" s="24">
        <v>4.2933240358848401</v>
      </c>
      <c r="F429" s="24">
        <v>5.515998829584599</v>
      </c>
      <c r="G429" s="24">
        <v>7.4095663116402131</v>
      </c>
      <c r="H429" s="24">
        <v>4.1501886565886146</v>
      </c>
      <c r="I429" s="24">
        <v>4.3207541657588884</v>
      </c>
      <c r="J429" s="24">
        <v>5.139863678736992</v>
      </c>
      <c r="K429" s="24">
        <v>7.4656037786171732</v>
      </c>
      <c r="L429" s="24">
        <v>3.8789249262114143</v>
      </c>
      <c r="M429" s="81">
        <v>3.5985079332098131</v>
      </c>
    </row>
    <row r="430" spans="1:13" x14ac:dyDescent="0.35">
      <c r="A430" s="23" t="str">
        <f>B279&amp;C417&amp;D430</f>
        <v>DISTRIBUCION VOLUMEN POR CRITERIO (kg o litros)Total Bebidas FriasEN LA CALLE</v>
      </c>
      <c r="B430" s="23">
        <v>0</v>
      </c>
      <c r="C430" s="23">
        <v>0</v>
      </c>
      <c r="D430" s="23" t="s">
        <v>175</v>
      </c>
      <c r="E430" s="55">
        <v>3.8015493000762075</v>
      </c>
      <c r="F430" s="55">
        <v>4.5576642647566157</v>
      </c>
      <c r="G430" s="55">
        <v>6.7792142418322765</v>
      </c>
      <c r="H430" s="55">
        <v>3.8692363490047503</v>
      </c>
      <c r="I430" s="55">
        <v>4.3032188370933007</v>
      </c>
      <c r="J430" s="55">
        <v>6.0255336126827688</v>
      </c>
      <c r="K430" s="55">
        <v>6.2835002623778893</v>
      </c>
      <c r="L430" s="55">
        <v>4.1511013415003282</v>
      </c>
      <c r="M430" s="81">
        <v>3.6336800522509054</v>
      </c>
    </row>
    <row r="431" spans="1:13" x14ac:dyDescent="0.35">
      <c r="A431" s="23" t="str">
        <f>B279&amp;C417&amp;D431</f>
        <v>DISTRIBUCION VOLUMEN POR CRITERIO (kg o litros)Total Bebidas FriasEN CASA DE OTROS</v>
      </c>
      <c r="B431" s="23">
        <v>0</v>
      </c>
      <c r="C431" s="23">
        <v>0</v>
      </c>
      <c r="D431" s="24" t="s">
        <v>176</v>
      </c>
      <c r="E431" s="24">
        <v>4.8988868169235573</v>
      </c>
      <c r="F431" s="24">
        <v>5.0020730817339345</v>
      </c>
      <c r="G431" s="24">
        <v>6.2196386633111693</v>
      </c>
      <c r="H431" s="24">
        <v>7.5076496413753278</v>
      </c>
      <c r="I431" s="24">
        <v>8.3648033812385414</v>
      </c>
      <c r="J431" s="24">
        <v>6.6625609737012574</v>
      </c>
      <c r="K431" s="24">
        <v>6.4540270426319948</v>
      </c>
      <c r="L431" s="24">
        <v>7.2477392084491887</v>
      </c>
      <c r="M431" s="81">
        <v>7.1882074620737955</v>
      </c>
    </row>
    <row r="432" spans="1:13" x14ac:dyDescent="0.35">
      <c r="A432" s="23" t="str">
        <f>B279&amp;C417&amp;D432</f>
        <v>DISTRIBUCION VOLUMEN POR CRITERIO (kg o litros)Total Bebidas FriasEN EL ESTABLECIMIENTO</v>
      </c>
      <c r="B432" s="23">
        <v>0</v>
      </c>
      <c r="C432" s="23">
        <v>0</v>
      </c>
      <c r="D432" s="23" t="s">
        <v>177</v>
      </c>
      <c r="E432" s="55">
        <v>76.626837586730062</v>
      </c>
      <c r="F432" s="55">
        <v>77.354270834126353</v>
      </c>
      <c r="G432" s="55">
        <v>75.204799534168913</v>
      </c>
      <c r="H432" s="55">
        <v>75.778896692595552</v>
      </c>
      <c r="I432" s="55">
        <v>73.73503976295153</v>
      </c>
      <c r="J432" s="55">
        <v>75.107966154807499</v>
      </c>
      <c r="K432" s="55">
        <v>75.066851902178371</v>
      </c>
      <c r="L432" s="55">
        <v>74.904253767819228</v>
      </c>
      <c r="M432" s="81">
        <v>74.909018589641391</v>
      </c>
    </row>
    <row r="433" spans="1:13" x14ac:dyDescent="0.35">
      <c r="A433" s="23" t="str">
        <f>B279&amp;C417&amp;D433</f>
        <v>DISTRIBUCION VOLUMEN POR CRITERIO (kg o litros)Total Bebidas FriasEN EL TRABAJO</v>
      </c>
      <c r="B433" s="23">
        <v>0</v>
      </c>
      <c r="C433" s="23">
        <v>0</v>
      </c>
      <c r="D433" s="24" t="s">
        <v>178</v>
      </c>
      <c r="E433" s="24">
        <v>8.3809725904246797</v>
      </c>
      <c r="F433" s="24">
        <v>7.3525149378810548</v>
      </c>
      <c r="G433" s="24">
        <v>5.5441399452459068</v>
      </c>
      <c r="H433" s="24">
        <v>6.1472286226208777</v>
      </c>
      <c r="I433" s="24">
        <v>6.2448234993979606</v>
      </c>
      <c r="J433" s="24">
        <v>5.4308530463982656</v>
      </c>
      <c r="K433" s="24">
        <v>4.5880732436615279</v>
      </c>
      <c r="L433" s="24">
        <v>5.4539327577798069</v>
      </c>
      <c r="M433" s="81">
        <v>5.5209530530795226</v>
      </c>
    </row>
    <row r="434" spans="1:13" x14ac:dyDescent="0.35">
      <c r="A434" s="23" t="str">
        <f>B279&amp;C417&amp;D434</f>
        <v>DISTRIBUCION VOLUMEN POR CRITERIO (kg o litros)Total Bebidas FriasEN COLEGIO/INSTITUTO/UNIV.</v>
      </c>
      <c r="B434" s="23">
        <v>0</v>
      </c>
      <c r="C434" s="23">
        <v>0</v>
      </c>
      <c r="D434" s="23" t="s">
        <v>179</v>
      </c>
      <c r="E434" s="55">
        <v>0.15977175182290429</v>
      </c>
      <c r="F434" s="55">
        <v>9.8313564362926431E-2</v>
      </c>
      <c r="G434" s="55">
        <v>0.11871015254715356</v>
      </c>
      <c r="H434" s="55">
        <v>0.30252492900500938</v>
      </c>
      <c r="I434" s="55">
        <v>0.10866217334120114</v>
      </c>
      <c r="J434" s="55">
        <v>0.10664239700267514</v>
      </c>
      <c r="K434" s="55">
        <v>7.1265032949373683E-2</v>
      </c>
      <c r="L434" s="55">
        <v>0.195456586643699</v>
      </c>
      <c r="M434" s="81">
        <v>0.16681799504945102</v>
      </c>
    </row>
    <row r="435" spans="1:13" x14ac:dyDescent="0.35">
      <c r="A435" s="23" t="str">
        <f>B279&amp;C417&amp;D435</f>
        <v>DISTRIBUCION VOLUMEN POR CRITERIO (kg o litros)Total Bebidas FriasEN MI CASA</v>
      </c>
      <c r="B435" s="23">
        <v>0</v>
      </c>
      <c r="C435" s="23">
        <v>0</v>
      </c>
      <c r="D435" s="24" t="s">
        <v>180</v>
      </c>
      <c r="E435" s="24">
        <v>3.2959759932506882</v>
      </c>
      <c r="F435" s="24">
        <v>2.8010012102090625</v>
      </c>
      <c r="G435" s="24">
        <v>2.5131941053117708</v>
      </c>
      <c r="H435" s="24">
        <v>3.5974036301917769</v>
      </c>
      <c r="I435" s="24">
        <v>3.906647446693412</v>
      </c>
      <c r="J435" s="24">
        <v>3.4437187189240208</v>
      </c>
      <c r="K435" s="24">
        <v>3.1860527950929307</v>
      </c>
      <c r="L435" s="24">
        <v>4.629392611664688</v>
      </c>
      <c r="M435" s="81">
        <v>4.6384374423786383</v>
      </c>
    </row>
    <row r="436" spans="1:13" x14ac:dyDescent="0.35">
      <c r="A436" s="23" t="str">
        <f>B279&amp;C417&amp;D436</f>
        <v>DISTRIBUCION VOLUMEN POR CRITERIO (kg o litros)Total Bebidas FriasEN M.TRANSP.(AVION,TREN,AUTOC,E</v>
      </c>
      <c r="B436" s="23">
        <v>0</v>
      </c>
      <c r="C436" s="23">
        <v>0</v>
      </c>
      <c r="D436" s="23" t="s">
        <v>181</v>
      </c>
      <c r="E436" s="55">
        <v>0.13735334238628477</v>
      </c>
      <c r="F436" s="55">
        <v>7.9117546171855652E-2</v>
      </c>
      <c r="G436" s="55">
        <v>0.14868508975306455</v>
      </c>
      <c r="H436" s="55">
        <v>0.10987902563727424</v>
      </c>
      <c r="I436" s="55">
        <v>0.15630964538968439</v>
      </c>
      <c r="J436" s="55">
        <v>0.12475551897920113</v>
      </c>
      <c r="K436" s="55">
        <v>0.17336744274373328</v>
      </c>
      <c r="L436" s="55">
        <v>0.14202652738210009</v>
      </c>
      <c r="M436" s="81">
        <v>7.9435143075124018E-2</v>
      </c>
    </row>
    <row r="437" spans="1:13" x14ac:dyDescent="0.35">
      <c r="A437" s="23" t="str">
        <f>B279&amp;C417&amp;D437</f>
        <v>DISTRIBUCION VOLUMEN POR CRITERIO (kg o litros)Total Bebidas FriasEN OTRO LUGAR</v>
      </c>
      <c r="B437" s="23">
        <v>0</v>
      </c>
      <c r="C437" s="23">
        <v>0</v>
      </c>
      <c r="D437" s="24" t="s">
        <v>182</v>
      </c>
      <c r="E437" s="24">
        <v>2.6986528030677346</v>
      </c>
      <c r="F437" s="24">
        <v>2.7550411542700255</v>
      </c>
      <c r="G437" s="24">
        <v>3.4716148403534617</v>
      </c>
      <c r="H437" s="24">
        <v>2.6871798879281554</v>
      </c>
      <c r="I437" s="24">
        <v>3.1805007959062221</v>
      </c>
      <c r="J437" s="24">
        <v>3.0979680115716599</v>
      </c>
      <c r="K437" s="24">
        <v>4.1768576012188072</v>
      </c>
      <c r="L437" s="24">
        <v>3.2760972881111843</v>
      </c>
      <c r="M437" s="81">
        <v>3.8634544829079207</v>
      </c>
    </row>
    <row r="438" spans="1:13" x14ac:dyDescent="0.35">
      <c r="A438" s="23" t="str">
        <f>B279&amp;C417&amp;D438</f>
        <v>DISTRIBUCION VOLUMEN POR CRITERIO (kg o litros)Total Bebidas FriasDESAYUNO</v>
      </c>
      <c r="B438" s="23">
        <v>0</v>
      </c>
      <c r="C438" s="23">
        <v>0</v>
      </c>
      <c r="D438" s="23" t="s">
        <v>183</v>
      </c>
      <c r="E438" s="55">
        <v>6.2021956136497938</v>
      </c>
      <c r="F438" s="55">
        <v>5.340135873521028</v>
      </c>
      <c r="G438" s="55">
        <v>4.9114691547082909</v>
      </c>
      <c r="H438" s="55">
        <v>4.9599018945605362</v>
      </c>
      <c r="I438" s="55">
        <v>5.0771070762016635</v>
      </c>
      <c r="J438" s="55">
        <v>5.0796064813127835</v>
      </c>
      <c r="K438" s="55">
        <v>5.0274991193084713</v>
      </c>
      <c r="L438" s="55">
        <v>5.6548311306388861</v>
      </c>
      <c r="M438" s="81">
        <v>6.53515796308929</v>
      </c>
    </row>
    <row r="439" spans="1:13" x14ac:dyDescent="0.35">
      <c r="A439" s="23" t="str">
        <f>B279&amp;C417&amp;D439</f>
        <v>DISTRIBUCION VOLUMEN POR CRITERIO (kg o litros)Total Bebidas FriasAPERITIVO/ANTES DE COMER</v>
      </c>
      <c r="B439" s="23">
        <v>0</v>
      </c>
      <c r="C439" s="23">
        <v>0</v>
      </c>
      <c r="D439" s="24" t="s">
        <v>184</v>
      </c>
      <c r="E439" s="24">
        <v>16.905576810999897</v>
      </c>
      <c r="F439" s="24">
        <v>16.312941939339684</v>
      </c>
      <c r="G439" s="24">
        <v>15.783909218091885</v>
      </c>
      <c r="H439" s="24">
        <v>15.934197102562713</v>
      </c>
      <c r="I439" s="24">
        <v>15.783244536195015</v>
      </c>
      <c r="J439" s="24">
        <v>16.495690218775724</v>
      </c>
      <c r="K439" s="24">
        <v>15.503842552561547</v>
      </c>
      <c r="L439" s="24">
        <v>15.757609042180365</v>
      </c>
      <c r="M439" s="81">
        <v>15.601004004018302</v>
      </c>
    </row>
    <row r="440" spans="1:13" x14ac:dyDescent="0.35">
      <c r="A440" s="23" t="str">
        <f>B279&amp;C417&amp;D440</f>
        <v>DISTRIBUCION VOLUMEN POR CRITERIO (kg o litros)Total Bebidas FriasCOMIDA</v>
      </c>
      <c r="B440" s="23">
        <v>0</v>
      </c>
      <c r="C440" s="23">
        <v>0</v>
      </c>
      <c r="D440" s="23" t="s">
        <v>185</v>
      </c>
      <c r="E440" s="55">
        <v>33.38994693600781</v>
      </c>
      <c r="F440" s="55">
        <v>32.210295016524945</v>
      </c>
      <c r="G440" s="55">
        <v>29.494370815569699</v>
      </c>
      <c r="H440" s="55">
        <v>36.203269494114927</v>
      </c>
      <c r="I440" s="55">
        <v>35.418682045014435</v>
      </c>
      <c r="J440" s="55">
        <v>33.204861392149596</v>
      </c>
      <c r="K440" s="55">
        <v>29.996845519386039</v>
      </c>
      <c r="L440" s="55">
        <v>35.957944628336421</v>
      </c>
      <c r="M440" s="81">
        <v>36.766450332086308</v>
      </c>
    </row>
    <row r="441" spans="1:13" x14ac:dyDescent="0.35">
      <c r="A441" s="23" t="str">
        <f>B279&amp;C417&amp;D441</f>
        <v>DISTRIBUCION VOLUMEN POR CRITERIO (kg o litros)Total Bebidas FriasTARDE/MERIENDA</v>
      </c>
      <c r="B441" s="23">
        <v>0</v>
      </c>
      <c r="C441" s="23">
        <v>0</v>
      </c>
      <c r="D441" s="24" t="s">
        <v>186</v>
      </c>
      <c r="E441" s="24">
        <v>10.186247475894358</v>
      </c>
      <c r="F441" s="24">
        <v>12.732565790173322</v>
      </c>
      <c r="G441" s="24">
        <v>11.598054173416903</v>
      </c>
      <c r="H441" s="24">
        <v>10.234024270083603</v>
      </c>
      <c r="I441" s="24">
        <v>10.632206247404488</v>
      </c>
      <c r="J441" s="24">
        <v>12.12857527020215</v>
      </c>
      <c r="K441" s="24">
        <v>11.437168004153104</v>
      </c>
      <c r="L441" s="24">
        <v>10.465256719198377</v>
      </c>
      <c r="M441" s="81">
        <v>10.043813151198956</v>
      </c>
    </row>
    <row r="442" spans="1:13" x14ac:dyDescent="0.35">
      <c r="A442" s="23" t="str">
        <f>B279&amp;C417&amp;D442</f>
        <v>DISTRIBUCION VOLUMEN POR CRITERIO (kg o litros)Total Bebidas FriasANTES DE CENAR</v>
      </c>
      <c r="B442" s="23">
        <v>0</v>
      </c>
      <c r="C442" s="23">
        <v>0</v>
      </c>
      <c r="D442" s="23" t="s">
        <v>187</v>
      </c>
      <c r="E442" s="55">
        <v>9.3564922801468029</v>
      </c>
      <c r="F442" s="55">
        <v>9.1481611685420603</v>
      </c>
      <c r="G442" s="55">
        <v>9.5404800329320203</v>
      </c>
      <c r="H442" s="55">
        <v>9.5099432168182876</v>
      </c>
      <c r="I442" s="55">
        <v>9.3557702549986388</v>
      </c>
      <c r="J442" s="55">
        <v>8.575994315416013</v>
      </c>
      <c r="K442" s="55">
        <v>9.1665342341706175</v>
      </c>
      <c r="L442" s="55">
        <v>9.0324289993580571</v>
      </c>
      <c r="M442" s="81">
        <v>8.5706038150313582</v>
      </c>
    </row>
    <row r="443" spans="1:13" x14ac:dyDescent="0.35">
      <c r="A443" s="23" t="str">
        <f>B279&amp;C417&amp;D443</f>
        <v>DISTRIBUCION VOLUMEN POR CRITERIO (kg o litros)Total Bebidas FriasCENA</v>
      </c>
      <c r="B443" s="23">
        <v>0</v>
      </c>
      <c r="C443" s="23">
        <v>0</v>
      </c>
      <c r="D443" s="24" t="s">
        <v>188</v>
      </c>
      <c r="E443" s="24">
        <v>14.579185777045833</v>
      </c>
      <c r="F443" s="24">
        <v>15.024562135081121</v>
      </c>
      <c r="G443" s="24">
        <v>18.04260456095033</v>
      </c>
      <c r="H443" s="24">
        <v>15.245611083377225</v>
      </c>
      <c r="I443" s="24">
        <v>15.066539116647041</v>
      </c>
      <c r="J443" s="24">
        <v>15.6515590818543</v>
      </c>
      <c r="K443" s="24">
        <v>18.941892597195924</v>
      </c>
      <c r="L443" s="24">
        <v>14.663288370847354</v>
      </c>
      <c r="M443" s="81">
        <v>14.368237035142748</v>
      </c>
    </row>
    <row r="444" spans="1:13" x14ac:dyDescent="0.35">
      <c r="A444" s="23" t="str">
        <f>B279&amp;C417&amp;D444</f>
        <v>DISTRIBUCION VOLUMEN POR CRITERIO (kg o litros)Total Bebidas FriasDESPUES DE LA CENA</v>
      </c>
      <c r="B444" s="23">
        <v>0</v>
      </c>
      <c r="C444" s="23">
        <v>0</v>
      </c>
      <c r="D444" s="23" t="s">
        <v>189</v>
      </c>
      <c r="E444" s="55">
        <v>2.031131820623556</v>
      </c>
      <c r="F444" s="55">
        <v>2.1786002783641178</v>
      </c>
      <c r="G444" s="55">
        <v>3.2740168018566598</v>
      </c>
      <c r="H444" s="55">
        <v>2.20501036240606</v>
      </c>
      <c r="I444" s="55">
        <v>2.4018235632024059</v>
      </c>
      <c r="J444" s="55">
        <v>2.3517044032855088</v>
      </c>
      <c r="K444" s="55">
        <v>3.3611518839840273</v>
      </c>
      <c r="L444" s="55">
        <v>1.9463391289604042</v>
      </c>
      <c r="M444" s="81">
        <v>2.0066042181539245</v>
      </c>
    </row>
    <row r="445" spans="1:13" x14ac:dyDescent="0.35">
      <c r="A445" s="23" t="str">
        <f>B279&amp;C417&amp;D445</f>
        <v>DISTRIBUCION VOLUMEN POR CRITERIO (kg o litros)Total Bebidas FriasDURANTE EL DIA</v>
      </c>
      <c r="B445" s="23">
        <v>0</v>
      </c>
      <c r="C445" s="23">
        <v>0</v>
      </c>
      <c r="D445" s="24" t="s">
        <v>190</v>
      </c>
      <c r="E445" s="24">
        <v>7.3492262690552508</v>
      </c>
      <c r="F445" s="24">
        <v>7.0527401504539258</v>
      </c>
      <c r="G445" s="24">
        <v>7.3550991832266046</v>
      </c>
      <c r="H445" s="24">
        <v>5.7080432656427726</v>
      </c>
      <c r="I445" s="24">
        <v>6.2646311365170986</v>
      </c>
      <c r="J445" s="24">
        <v>6.5120082355546973</v>
      </c>
      <c r="K445" s="24">
        <v>6.5650644472165869</v>
      </c>
      <c r="L445" s="24">
        <v>6.5223043321936416</v>
      </c>
      <c r="M445" s="81">
        <v>6.1081349413224979</v>
      </c>
    </row>
    <row r="446" spans="1:13" x14ac:dyDescent="0.35">
      <c r="A446" s="23" t="str">
        <f>B279&amp;C417&amp;D446</f>
        <v>DISTRIBUCION VOLUMEN POR CRITERIO (kg o litros)Total Bebidas FriasCON AMIGOS</v>
      </c>
      <c r="B446" s="23">
        <v>0</v>
      </c>
      <c r="C446" s="23">
        <v>0</v>
      </c>
      <c r="D446" s="23" t="s">
        <v>191</v>
      </c>
      <c r="E446" s="55">
        <v>32.848537756860743</v>
      </c>
      <c r="F446" s="55">
        <v>32.224465489642405</v>
      </c>
      <c r="G446" s="55">
        <v>30.483746453402311</v>
      </c>
      <c r="H446" s="55">
        <v>32.94018568495558</v>
      </c>
      <c r="I446" s="55">
        <v>33.47979912792627</v>
      </c>
      <c r="J446" s="55">
        <v>32.14068330359428</v>
      </c>
      <c r="K446" s="55">
        <v>31.731029403365685</v>
      </c>
      <c r="L446" s="55">
        <v>33.258585204321925</v>
      </c>
      <c r="M446" s="81">
        <v>32.870293109940093</v>
      </c>
    </row>
    <row r="447" spans="1:13" x14ac:dyDescent="0.35">
      <c r="A447" s="23" t="str">
        <f>B279&amp;C417&amp;D447</f>
        <v>DISTRIBUCION VOLUMEN POR CRITERIO (kg o litros)Total Bebidas FriasCON CLIENTES</v>
      </c>
      <c r="B447" s="23">
        <v>0</v>
      </c>
      <c r="C447" s="23">
        <v>0</v>
      </c>
      <c r="D447" s="24" t="s">
        <v>192</v>
      </c>
      <c r="E447" s="24">
        <v>0.4766384350182436</v>
      </c>
      <c r="F447" s="24">
        <v>0.34548536472667452</v>
      </c>
      <c r="G447" s="24">
        <v>0.39708740575521168</v>
      </c>
      <c r="H447" s="24">
        <v>0.65368289634909349</v>
      </c>
      <c r="I447" s="24">
        <v>0.52110837657986253</v>
      </c>
      <c r="J447" s="24">
        <v>0.62948648345451919</v>
      </c>
      <c r="K447" s="24">
        <v>0.41523614345492699</v>
      </c>
      <c r="L447" s="24">
        <v>0.34738989124088132</v>
      </c>
      <c r="M447" s="81">
        <v>0.5420638763644553</v>
      </c>
    </row>
    <row r="448" spans="1:13" x14ac:dyDescent="0.35">
      <c r="A448" s="23" t="str">
        <f>B279&amp;C417&amp;D448</f>
        <v>DISTRIBUCION VOLUMEN POR CRITERIO (kg o litros)Total Bebidas FriasCON COMPAÑEROS DE TRABAJO</v>
      </c>
      <c r="B448" s="23">
        <v>0</v>
      </c>
      <c r="C448" s="23">
        <v>0</v>
      </c>
      <c r="D448" s="23" t="s">
        <v>193</v>
      </c>
      <c r="E448" s="55">
        <v>7.7449641649320586</v>
      </c>
      <c r="F448" s="55">
        <v>6.923511951106236</v>
      </c>
      <c r="G448" s="55">
        <v>4.5669538293015117</v>
      </c>
      <c r="H448" s="55">
        <v>6.342681441602287</v>
      </c>
      <c r="I448" s="55">
        <v>5.5719400566799386</v>
      </c>
      <c r="J448" s="55">
        <v>5.2703590156922502</v>
      </c>
      <c r="K448" s="55">
        <v>4.0756459468089323</v>
      </c>
      <c r="L448" s="55">
        <v>6.4003482252378463</v>
      </c>
      <c r="M448" s="81">
        <v>5.1957446629260131</v>
      </c>
    </row>
    <row r="449" spans="1:13" x14ac:dyDescent="0.35">
      <c r="A449" s="23" t="str">
        <f>B279&amp;C417&amp;D449</f>
        <v>DISTRIBUCION VOLUMEN POR CRITERIO (kg o litros)Total Bebidas FriasCON COMPAÑEROS DE CLASE</v>
      </c>
      <c r="B449" s="23">
        <v>0</v>
      </c>
      <c r="C449" s="23">
        <v>0</v>
      </c>
      <c r="D449" s="24" t="s">
        <v>194</v>
      </c>
      <c r="E449" s="24">
        <v>0.22824660614858827</v>
      </c>
      <c r="F449" s="24">
        <v>0.32779773306029264</v>
      </c>
      <c r="G449" s="24">
        <v>0.26541012566772593</v>
      </c>
      <c r="H449" s="24">
        <v>0.26860467932909232</v>
      </c>
      <c r="I449" s="24">
        <v>0.19415464785539588</v>
      </c>
      <c r="J449" s="24">
        <v>0.35792616652177234</v>
      </c>
      <c r="K449" s="24">
        <v>0.13174861537306143</v>
      </c>
      <c r="L449" s="24">
        <v>0.31945007108293438</v>
      </c>
      <c r="M449" s="81">
        <v>0.16499701011677287</v>
      </c>
    </row>
    <row r="450" spans="1:13" x14ac:dyDescent="0.35">
      <c r="A450" s="23" t="str">
        <f>B279&amp;C417&amp;D450</f>
        <v>DISTRIBUCION VOLUMEN POR CRITERIO (kg o litros)Total Bebidas FriasCON FAMILIA</v>
      </c>
      <c r="B450" s="23">
        <v>0</v>
      </c>
      <c r="C450" s="23">
        <v>0</v>
      </c>
      <c r="D450" s="23" t="s">
        <v>195</v>
      </c>
      <c r="E450" s="55">
        <v>27.687424245787735</v>
      </c>
      <c r="F450" s="55">
        <v>29.85515313799738</v>
      </c>
      <c r="G450" s="55">
        <v>34.289924718047892</v>
      </c>
      <c r="H450" s="55">
        <v>29.187690838879782</v>
      </c>
      <c r="I450" s="55">
        <v>29.894179411905451</v>
      </c>
      <c r="J450" s="55">
        <v>30.392307283561294</v>
      </c>
      <c r="K450" s="55">
        <v>33.615492502322695</v>
      </c>
      <c r="L450" s="55">
        <v>29.989003195644067</v>
      </c>
      <c r="M450" s="81">
        <v>30.213669689169691</v>
      </c>
    </row>
    <row r="451" spans="1:13" x14ac:dyDescent="0.35">
      <c r="A451" s="23" t="str">
        <f>B279&amp;C417&amp;D451</f>
        <v>DISTRIBUCION VOLUMEN POR CRITERIO (kg o litros)Total Bebidas FriasCON LA PAREJA</v>
      </c>
      <c r="B451" s="23">
        <v>0</v>
      </c>
      <c r="C451" s="23">
        <v>0</v>
      </c>
      <c r="D451" s="24" t="s">
        <v>196</v>
      </c>
      <c r="E451" s="24">
        <v>16.358680876087959</v>
      </c>
      <c r="F451" s="24">
        <v>16.483432926242592</v>
      </c>
      <c r="G451" s="24">
        <v>17.087771176592074</v>
      </c>
      <c r="H451" s="24">
        <v>15.421732580368234</v>
      </c>
      <c r="I451" s="24">
        <v>14.839548394278793</v>
      </c>
      <c r="J451" s="24">
        <v>16.651909984974125</v>
      </c>
      <c r="K451" s="24">
        <v>16.624230933512006</v>
      </c>
      <c r="L451" s="24">
        <v>15.308351428051974</v>
      </c>
      <c r="M451" s="81">
        <v>15.397653228653036</v>
      </c>
    </row>
    <row r="452" spans="1:13" x14ac:dyDescent="0.35">
      <c r="A452" s="23" t="str">
        <f>B279&amp;C417&amp;D452</f>
        <v>DISTRIBUCION VOLUMEN POR CRITERIO (kg o litros)Total Bebidas FriasESTABA SOLO/A</v>
      </c>
      <c r="B452" s="23">
        <v>0</v>
      </c>
      <c r="C452" s="23">
        <v>0</v>
      </c>
      <c r="D452" s="23" t="s">
        <v>197</v>
      </c>
      <c r="E452" s="55">
        <v>14.228733956464879</v>
      </c>
      <c r="F452" s="55">
        <v>13.199937462969816</v>
      </c>
      <c r="G452" s="55">
        <v>12.404081437167152</v>
      </c>
      <c r="H452" s="55">
        <v>14.651520103303179</v>
      </c>
      <c r="I452" s="55">
        <v>14.879027321780544</v>
      </c>
      <c r="J452" s="55">
        <v>13.912970230840807</v>
      </c>
      <c r="K452" s="55">
        <v>12.799301997704578</v>
      </c>
      <c r="L452" s="55">
        <v>13.543930891729058</v>
      </c>
      <c r="M452" s="81">
        <v>14.815090965522556</v>
      </c>
    </row>
    <row r="453" spans="1:13" x14ac:dyDescent="0.35">
      <c r="A453" s="23" t="str">
        <f>B279&amp;C417&amp;D453</f>
        <v>DISTRIBUCION VOLUMEN POR CRITERIO (kg o litros)Total Bebidas FriasOTROS</v>
      </c>
      <c r="B453" s="23">
        <v>0</v>
      </c>
      <c r="C453" s="23">
        <v>0</v>
      </c>
      <c r="D453" s="24" t="s">
        <v>198</v>
      </c>
      <c r="E453" s="24">
        <v>0.42677714536625388</v>
      </c>
      <c r="F453" s="24">
        <v>0.64022107746222179</v>
      </c>
      <c r="G453" s="24">
        <v>0.50502794838192078</v>
      </c>
      <c r="H453" s="24">
        <v>0.53390261578432707</v>
      </c>
      <c r="I453" s="24">
        <v>0.6202444672668781</v>
      </c>
      <c r="J453" s="24">
        <v>0.64435469577574056</v>
      </c>
      <c r="K453" s="24">
        <v>0.60731728411209607</v>
      </c>
      <c r="L453" s="24">
        <v>0.83293919987012033</v>
      </c>
      <c r="M453" s="81">
        <v>0.80048918952138703</v>
      </c>
    </row>
    <row r="454" spans="1:13" x14ac:dyDescent="0.35">
      <c r="A454" s="23" t="str">
        <f>B279&amp;C417&amp;D454</f>
        <v>DISTRIBUCION VOLUMEN POR CRITERIO (kg o litros)Total Bebidas FriasESTAR TRABAJANDO</v>
      </c>
      <c r="B454" s="23">
        <v>0</v>
      </c>
      <c r="C454" s="23">
        <v>0</v>
      </c>
      <c r="D454" s="23" t="s">
        <v>199</v>
      </c>
      <c r="E454" s="55">
        <v>12.253118685529378</v>
      </c>
      <c r="F454" s="55">
        <v>10.06073301871082</v>
      </c>
      <c r="G454" s="55">
        <v>7.5718378580761412</v>
      </c>
      <c r="H454" s="55">
        <v>9.9092422457809537</v>
      </c>
      <c r="I454" s="55">
        <v>9.9674445590165703</v>
      </c>
      <c r="J454" s="55">
        <v>9.1129209104100894</v>
      </c>
      <c r="K454" s="55">
        <v>7.4467711581292324</v>
      </c>
      <c r="L454" s="55">
        <v>8.8125037360801599</v>
      </c>
      <c r="M454" s="81">
        <v>8.8967050724333756</v>
      </c>
    </row>
    <row r="455" spans="1:13" x14ac:dyDescent="0.35">
      <c r="A455" s="23" t="str">
        <f>B279&amp;C417&amp;D455</f>
        <v>DISTRIBUCION VOLUMEN POR CRITERIO (kg o litros)Total Bebidas FriasCOMIDA DE NEGOCIOS</v>
      </c>
      <c r="B455" s="23">
        <v>0</v>
      </c>
      <c r="C455" s="23">
        <v>0</v>
      </c>
      <c r="D455" s="24" t="s">
        <v>200</v>
      </c>
      <c r="E455" s="24">
        <v>0.2616883406005886</v>
      </c>
      <c r="F455" s="24">
        <v>0.21646934976506388</v>
      </c>
      <c r="G455" s="24">
        <v>0.26934155012261507</v>
      </c>
      <c r="H455" s="24">
        <v>0.48359755370051583</v>
      </c>
      <c r="I455" s="24">
        <v>0.27236562314463819</v>
      </c>
      <c r="J455" s="24">
        <v>0.3281646906536182</v>
      </c>
      <c r="K455" s="24">
        <v>0.22812216181808329</v>
      </c>
      <c r="L455" s="24">
        <v>0.41655710300105808</v>
      </c>
      <c r="M455" s="81">
        <v>0.23856989504358433</v>
      </c>
    </row>
    <row r="456" spans="1:13" x14ac:dyDescent="0.35">
      <c r="A456" s="23" t="str">
        <f>B279&amp;C417&amp;D456</f>
        <v>DISTRIBUCION VOLUMEN POR CRITERIO (kg o litros)Total Bebidas FriasPOR PLACER/RELAX</v>
      </c>
      <c r="B456" s="23">
        <v>0</v>
      </c>
      <c r="C456" s="23">
        <v>0</v>
      </c>
      <c r="D456" s="23" t="s">
        <v>201</v>
      </c>
      <c r="E456" s="55">
        <v>14.997674990260105</v>
      </c>
      <c r="F456" s="55">
        <v>16.463864286989434</v>
      </c>
      <c r="G456" s="55">
        <v>20.734001863930619</v>
      </c>
      <c r="H456" s="55">
        <v>16.500496161290791</v>
      </c>
      <c r="I456" s="55">
        <v>15.788337309669917</v>
      </c>
      <c r="J456" s="55">
        <v>17.104709799838194</v>
      </c>
      <c r="K456" s="55">
        <v>20.245194183536043</v>
      </c>
      <c r="L456" s="55">
        <v>16.343731896697374</v>
      </c>
      <c r="M456" s="81">
        <v>16.459195349259694</v>
      </c>
    </row>
    <row r="457" spans="1:13" x14ac:dyDescent="0.35">
      <c r="A457" s="23" t="str">
        <f>B279&amp;C417&amp;D457</f>
        <v>DISTRIBUCION VOLUMEN POR CRITERIO (kg o litros)Total Bebidas FriasTENER HAMBRE/SIN PLANIFICAR</v>
      </c>
      <c r="B457" s="23">
        <v>0</v>
      </c>
      <c r="C457" s="23">
        <v>0</v>
      </c>
      <c r="D457" s="24" t="s">
        <v>202</v>
      </c>
      <c r="E457" s="24">
        <v>21.464897316409076</v>
      </c>
      <c r="F457" s="24">
        <v>22.34873343071115</v>
      </c>
      <c r="G457" s="24">
        <v>22.813708885954561</v>
      </c>
      <c r="H457" s="24">
        <v>20.608555963658063</v>
      </c>
      <c r="I457" s="24">
        <v>21.452905383581349</v>
      </c>
      <c r="J457" s="24">
        <v>22.6390365491159</v>
      </c>
      <c r="K457" s="24">
        <v>22.54650193379582</v>
      </c>
      <c r="L457" s="24">
        <v>21.450666549222841</v>
      </c>
      <c r="M457" s="81">
        <v>21.66862737314451</v>
      </c>
    </row>
    <row r="458" spans="1:13" x14ac:dyDescent="0.35">
      <c r="A458" s="23" t="str">
        <f>B279&amp;C417&amp;D458</f>
        <v>DISTRIBUCION VOLUMEN POR CRITERIO (kg o litros)Total Bebidas FriasESTAR DE COMPRAS</v>
      </c>
      <c r="B458" s="23">
        <v>0</v>
      </c>
      <c r="C458" s="23">
        <v>0</v>
      </c>
      <c r="D458" s="23" t="s">
        <v>203</v>
      </c>
      <c r="E458" s="55">
        <v>2.6065356193904932</v>
      </c>
      <c r="F458" s="55">
        <v>2.0257493542557592</v>
      </c>
      <c r="G458" s="55">
        <v>2.2608733172500104</v>
      </c>
      <c r="H458" s="55">
        <v>2.6122852584389427</v>
      </c>
      <c r="I458" s="55">
        <v>2.3253159194812909</v>
      </c>
      <c r="J458" s="55">
        <v>2.0826039537853087</v>
      </c>
      <c r="K458" s="55">
        <v>2.4729376612809202</v>
      </c>
      <c r="L458" s="55">
        <v>2.7165339154954613</v>
      </c>
      <c r="M458" s="81">
        <v>2.8967310021904713</v>
      </c>
    </row>
    <row r="459" spans="1:13" x14ac:dyDescent="0.35">
      <c r="A459" s="23" t="str">
        <f>B279&amp;C417&amp;D459</f>
        <v>DISTRIBUCION VOLUMEN POR CRITERIO (kg o litros)Total Bebidas FriasNO COCINAR EN CASA</v>
      </c>
      <c r="B459" s="23">
        <v>0</v>
      </c>
      <c r="C459" s="23">
        <v>0</v>
      </c>
      <c r="D459" s="24" t="s">
        <v>204</v>
      </c>
      <c r="E459" s="24">
        <v>3.3889280411479512</v>
      </c>
      <c r="F459" s="24">
        <v>3.6935429191706759</v>
      </c>
      <c r="G459" s="24">
        <v>2.8640465959973884</v>
      </c>
      <c r="H459" s="24">
        <v>3.4303272451648521</v>
      </c>
      <c r="I459" s="24">
        <v>3.1409023303558596</v>
      </c>
      <c r="J459" s="24">
        <v>3.3788944122131266</v>
      </c>
      <c r="K459" s="24">
        <v>3.223507998533671</v>
      </c>
      <c r="L459" s="24">
        <v>3.005113610190707</v>
      </c>
      <c r="M459" s="81">
        <v>3.341667055198664</v>
      </c>
    </row>
    <row r="460" spans="1:13" x14ac:dyDescent="0.35">
      <c r="A460" s="23" t="str">
        <f>B279&amp;C417&amp;D460</f>
        <v>DISTRIBUCION VOLUMEN POR CRITERIO (kg o litros)Total Bebidas FriasCELEBRACION/FIESTA/SALIR TOMAR</v>
      </c>
      <c r="B460" s="23">
        <v>0</v>
      </c>
      <c r="C460" s="23">
        <v>0</v>
      </c>
      <c r="D460" s="23" t="s">
        <v>205</v>
      </c>
      <c r="E460" s="55">
        <v>37.171173414497254</v>
      </c>
      <c r="F460" s="55">
        <v>37.583115221803745</v>
      </c>
      <c r="G460" s="55">
        <v>35.22445811599664</v>
      </c>
      <c r="H460" s="55">
        <v>38.665323896462709</v>
      </c>
      <c r="I460" s="55">
        <v>38.724789259873646</v>
      </c>
      <c r="J460" s="55">
        <v>36.89871266867609</v>
      </c>
      <c r="K460" s="55">
        <v>36.007534565698862</v>
      </c>
      <c r="L460" s="55">
        <v>39.079348786637091</v>
      </c>
      <c r="M460" s="81">
        <v>37.917479809130846</v>
      </c>
    </row>
    <row r="461" spans="1:13" x14ac:dyDescent="0.35">
      <c r="A461" s="23" t="str">
        <f>B279&amp;C417&amp;D461</f>
        <v>DISTRIBUCION VOLUMEN POR CRITERIO (kg o litros)Total Bebidas FriasVIENDO DEPORTES</v>
      </c>
      <c r="B461" s="23">
        <v>0</v>
      </c>
      <c r="C461" s="23">
        <v>0</v>
      </c>
      <c r="D461" s="24" t="s">
        <v>206</v>
      </c>
      <c r="E461" s="24">
        <v>1.8782758221562557</v>
      </c>
      <c r="F461" s="24">
        <v>1.8602298402766886</v>
      </c>
      <c r="G461" s="24">
        <v>1.9173564366387275</v>
      </c>
      <c r="H461" s="24">
        <v>1.8380212791995612</v>
      </c>
      <c r="I461" s="24">
        <v>2.3064417402985313</v>
      </c>
      <c r="J461" s="24">
        <v>2.1838678657575366</v>
      </c>
      <c r="K461" s="24">
        <v>1.2801412312308222</v>
      </c>
      <c r="L461" s="24">
        <v>2.0364361177580803</v>
      </c>
      <c r="M461" s="81">
        <v>2.3832644871056892</v>
      </c>
    </row>
    <row r="462" spans="1:13" x14ac:dyDescent="0.35">
      <c r="A462" s="23" t="str">
        <f>B279&amp;C417&amp;D462</f>
        <v>DISTRIBUCION VOLUMEN POR CRITERIO (kg o litros)Total Bebidas FriasOTROS MOTIVOS</v>
      </c>
      <c r="B462" s="23">
        <v>0</v>
      </c>
      <c r="C462" s="23">
        <v>0</v>
      </c>
      <c r="D462" s="23" t="s">
        <v>207</v>
      </c>
      <c r="E462" s="55">
        <v>5.9777077079740533</v>
      </c>
      <c r="F462" s="55">
        <v>5.7475632330682886</v>
      </c>
      <c r="G462" s="55">
        <v>6.3443778010685143</v>
      </c>
      <c r="H462" s="55">
        <v>5.9521520008926725</v>
      </c>
      <c r="I462" s="55">
        <v>6.0215050379503854</v>
      </c>
      <c r="J462" s="55">
        <v>6.2710877771229816</v>
      </c>
      <c r="K462" s="55">
        <v>6.5492908188780383</v>
      </c>
      <c r="L462" s="55">
        <v>6.1391115175439976</v>
      </c>
      <c r="M462" s="81">
        <v>6.1977639280686683</v>
      </c>
    </row>
    <row r="463" spans="1:13" x14ac:dyDescent="0.35">
      <c r="A463" s="23" t="str">
        <f>B279&amp;C463&amp;D463</f>
        <v>DISTRIBUCION VOLUMEN POR CRITERIO (kg o litros)Total Bebidas CalientesT.ESPAÑA</v>
      </c>
      <c r="B463" s="23">
        <v>0</v>
      </c>
      <c r="C463" s="23" t="s">
        <v>49</v>
      </c>
      <c r="D463" s="24" t="s">
        <v>63</v>
      </c>
      <c r="E463" s="24">
        <v>100</v>
      </c>
      <c r="F463" s="24">
        <v>100</v>
      </c>
      <c r="G463" s="24">
        <v>100</v>
      </c>
      <c r="H463" s="24">
        <v>100</v>
      </c>
      <c r="I463" s="24">
        <v>100</v>
      </c>
      <c r="J463" s="24">
        <v>100</v>
      </c>
      <c r="K463" s="24">
        <v>100</v>
      </c>
      <c r="L463" s="24">
        <v>100</v>
      </c>
      <c r="M463" s="81">
        <v>100</v>
      </c>
    </row>
    <row r="464" spans="1:13" x14ac:dyDescent="0.35">
      <c r="A464" s="23" t="str">
        <f>B279&amp;C463&amp;D464</f>
        <v>DISTRIBUCION VOLUMEN POR CRITERIO (kg o litros)Total Bebidas CalientesHiper+Super+Discount+G.A</v>
      </c>
      <c r="B464" s="23">
        <v>0</v>
      </c>
      <c r="C464" s="23">
        <v>0</v>
      </c>
      <c r="D464" s="23" t="s">
        <v>97</v>
      </c>
      <c r="E464" s="55">
        <v>1.3916196598139192</v>
      </c>
      <c r="F464" s="55">
        <v>1.4248547979733124</v>
      </c>
      <c r="G464" s="55">
        <v>2.4318871314434753</v>
      </c>
      <c r="H464" s="55">
        <v>1.7305252424368263</v>
      </c>
      <c r="I464" s="55">
        <v>1.7696940230879865</v>
      </c>
      <c r="J464" s="55">
        <v>2.4764945048750038</v>
      </c>
      <c r="K464" s="55">
        <v>2.8163489922488889</v>
      </c>
      <c r="L464" s="55">
        <v>1.7791395218515318</v>
      </c>
      <c r="M464" s="81">
        <v>1.8567084188787248</v>
      </c>
    </row>
    <row r="465" spans="1:13" x14ac:dyDescent="0.35">
      <c r="A465" s="23" t="str">
        <f>B279&amp;C463&amp;D465</f>
        <v>DISTRIBUCION VOLUMEN POR CRITERIO (kg o litros)Total Bebidas CalientesRestaurantes</v>
      </c>
      <c r="B465" s="23">
        <v>0</v>
      </c>
      <c r="C465" s="23">
        <v>0</v>
      </c>
      <c r="D465" s="24" t="s">
        <v>98</v>
      </c>
      <c r="E465" s="24">
        <v>3.9034465581914457</v>
      </c>
      <c r="F465" s="24">
        <v>4.3986376036615402</v>
      </c>
      <c r="G465" s="24">
        <v>4.5613634557667728</v>
      </c>
      <c r="H465" s="24">
        <v>4.3949192860343498</v>
      </c>
      <c r="I465" s="24">
        <v>4.2721200040665925</v>
      </c>
      <c r="J465" s="24">
        <v>4.5450017343360143</v>
      </c>
      <c r="K465" s="24">
        <v>4.5137941716859871</v>
      </c>
      <c r="L465" s="24">
        <v>4.6266789256854697</v>
      </c>
      <c r="M465" s="81">
        <v>4.308955884964826</v>
      </c>
    </row>
    <row r="466" spans="1:13" x14ac:dyDescent="0.35">
      <c r="A466" s="23" t="str">
        <f>B279&amp;C463&amp;D466</f>
        <v>DISTRIBUCION VOLUMEN POR CRITERIO (kg o litros)Total Bebidas CalientesRestaurantes Fast Food</v>
      </c>
      <c r="B466" s="23">
        <v>0</v>
      </c>
      <c r="C466" s="23">
        <v>0</v>
      </c>
      <c r="D466" s="23" t="s">
        <v>100</v>
      </c>
      <c r="E466" s="55">
        <v>1.7367388124065291</v>
      </c>
      <c r="F466" s="55">
        <v>1.7790420902615702</v>
      </c>
      <c r="G466" s="55">
        <v>1.8057152658065887</v>
      </c>
      <c r="H466" s="55">
        <v>1.732027659407323</v>
      </c>
      <c r="I466" s="55">
        <v>1.7464288122360585</v>
      </c>
      <c r="J466" s="55">
        <v>1.6310235597389373</v>
      </c>
      <c r="K466" s="55">
        <v>1.8166227349412916</v>
      </c>
      <c r="L466" s="55">
        <v>1.5355102377562466</v>
      </c>
      <c r="M466" s="81">
        <v>1.6923118014760101</v>
      </c>
    </row>
    <row r="467" spans="1:13" x14ac:dyDescent="0.35">
      <c r="A467" s="23" t="str">
        <f>B279&amp;C463&amp;D467</f>
        <v>DISTRIBUCION VOLUMEN POR CRITERIO (kg o litros)Total Bebidas CalientesBares/Cafeterias/Cervecerias</v>
      </c>
      <c r="B467" s="23">
        <v>0</v>
      </c>
      <c r="C467" s="23">
        <v>0</v>
      </c>
      <c r="D467" s="24" t="s">
        <v>101</v>
      </c>
      <c r="E467" s="24">
        <v>72.40843258669436</v>
      </c>
      <c r="F467" s="24">
        <v>72.396575775067646</v>
      </c>
      <c r="G467" s="24">
        <v>70.342142575737256</v>
      </c>
      <c r="H467" s="24">
        <v>71.441729169612984</v>
      </c>
      <c r="I467" s="24">
        <v>71.580394455626703</v>
      </c>
      <c r="J467" s="24">
        <v>70.574884051661058</v>
      </c>
      <c r="K467" s="24">
        <v>69.679322672838154</v>
      </c>
      <c r="L467" s="24">
        <v>72.180504884861989</v>
      </c>
      <c r="M467" s="81">
        <v>71.550541260863696</v>
      </c>
    </row>
    <row r="468" spans="1:13" x14ac:dyDescent="0.35">
      <c r="A468" s="23" t="str">
        <f>B279&amp;C463&amp;D468</f>
        <v>DISTRIBUCION VOLUMEN POR CRITERIO (kg o litros)Total Bebidas CalientesPanaderias/Pastelerias</v>
      </c>
      <c r="B468" s="23">
        <v>0</v>
      </c>
      <c r="C468" s="23">
        <v>0</v>
      </c>
      <c r="D468" s="23" t="s">
        <v>102</v>
      </c>
      <c r="E468" s="55">
        <v>4.2087329936221929</v>
      </c>
      <c r="F468" s="55">
        <v>3.8196338408016284</v>
      </c>
      <c r="G468" s="55">
        <v>3.9896162999508635</v>
      </c>
      <c r="H468" s="55">
        <v>4.7557440916431677</v>
      </c>
      <c r="I468" s="55">
        <v>4.7931903489527112</v>
      </c>
      <c r="J468" s="55">
        <v>4.7201595976306212</v>
      </c>
      <c r="K468" s="55">
        <v>4.3582603569704412</v>
      </c>
      <c r="L468" s="55">
        <v>4.4693664675118656</v>
      </c>
      <c r="M468" s="81">
        <v>5.051653077100295</v>
      </c>
    </row>
    <row r="469" spans="1:13" x14ac:dyDescent="0.35">
      <c r="A469" s="23" t="str">
        <f>B279&amp;C463&amp;D469</f>
        <v>DISTRIBUCION VOLUMEN POR CRITERIO (kg o litros)Total Bebidas CalientesTda.Alimentacion/Delicatesen</v>
      </c>
      <c r="B469" s="23">
        <v>0</v>
      </c>
      <c r="C469" s="23">
        <v>0</v>
      </c>
      <c r="D469" s="24" t="s">
        <v>103</v>
      </c>
      <c r="E469" s="24">
        <v>0.1833386423842589</v>
      </c>
      <c r="F469" s="24">
        <v>0.18004111794598066</v>
      </c>
      <c r="G469" s="24">
        <v>0.22413192340057062</v>
      </c>
      <c r="H469" s="24">
        <v>0.16287863700602589</v>
      </c>
      <c r="I469" s="24">
        <v>0.11251136508198982</v>
      </c>
      <c r="J469" s="24">
        <v>0.15501093414832587</v>
      </c>
      <c r="K469" s="24">
        <v>0.19016935163483045</v>
      </c>
      <c r="L469" s="24">
        <v>0.20287805979411064</v>
      </c>
      <c r="M469" s="81">
        <v>0.17662114970993631</v>
      </c>
    </row>
    <row r="470" spans="1:13" x14ac:dyDescent="0.35">
      <c r="A470" s="23" t="str">
        <f>B279&amp;C463&amp;D470</f>
        <v>DISTRIBUCION VOLUMEN POR CRITERIO (kg o litros)Total Bebidas CalientesCanal Conveniencia/24h</v>
      </c>
      <c r="B470" s="23">
        <v>0</v>
      </c>
      <c r="C470" s="23">
        <v>0</v>
      </c>
      <c r="D470" s="23" t="s">
        <v>105</v>
      </c>
      <c r="E470" s="55">
        <v>0.35155715742906951</v>
      </c>
      <c r="F470" s="55">
        <v>0.3651850339369575</v>
      </c>
      <c r="G470" s="55">
        <v>0.34596080726075806</v>
      </c>
      <c r="H470" s="55">
        <v>0.35644880081614827</v>
      </c>
      <c r="I470" s="55">
        <v>0.42488705059897752</v>
      </c>
      <c r="J470" s="55">
        <v>0.44097552654833483</v>
      </c>
      <c r="K470" s="55">
        <v>0.5775507738654263</v>
      </c>
      <c r="L470" s="55">
        <v>0.53276531473918864</v>
      </c>
      <c r="M470" s="81">
        <v>0.60582759605482794</v>
      </c>
    </row>
    <row r="471" spans="1:13" x14ac:dyDescent="0.35">
      <c r="A471" s="23" t="str">
        <f>B279&amp;C463&amp;D471</f>
        <v>DISTRIBUCION VOLUMEN POR CRITERIO (kg o litros)Total Bebidas CalientesHoteles</v>
      </c>
      <c r="B471" s="23">
        <v>0</v>
      </c>
      <c r="C471" s="23">
        <v>0</v>
      </c>
      <c r="D471" s="24" t="s">
        <v>106</v>
      </c>
      <c r="E471" s="24">
        <v>0.39395278408613754</v>
      </c>
      <c r="F471" s="24">
        <v>0.58384335446348234</v>
      </c>
      <c r="G471" s="24">
        <v>0.74128450305998306</v>
      </c>
      <c r="H471" s="24">
        <v>0.51508630394241206</v>
      </c>
      <c r="I471" s="24">
        <v>0.43098896866211234</v>
      </c>
      <c r="J471" s="24">
        <v>0.54902667837071495</v>
      </c>
      <c r="K471" s="24">
        <v>0.72413595178118539</v>
      </c>
      <c r="L471" s="24">
        <v>0.27101460990144877</v>
      </c>
      <c r="M471" s="81">
        <v>0.25143241935471827</v>
      </c>
    </row>
    <row r="472" spans="1:13" x14ac:dyDescent="0.35">
      <c r="A472" s="23" t="str">
        <f>B279&amp;C463&amp;D472</f>
        <v>DISTRIBUCION VOLUMEN POR CRITERIO (kg o litros)Total Bebidas CalientesEstaciones de servicio</v>
      </c>
      <c r="B472" s="23">
        <v>0</v>
      </c>
      <c r="C472" s="23">
        <v>0</v>
      </c>
      <c r="D472" s="23" t="s">
        <v>107</v>
      </c>
      <c r="E472" s="55">
        <v>1.907456206729063</v>
      </c>
      <c r="F472" s="55">
        <v>2.1832553342916015</v>
      </c>
      <c r="G472" s="55">
        <v>2.7077793047641245</v>
      </c>
      <c r="H472" s="55">
        <v>2.150157070172706</v>
      </c>
      <c r="I472" s="55">
        <v>2.0663971732900319</v>
      </c>
      <c r="J472" s="55">
        <v>2.3548369524121378</v>
      </c>
      <c r="K472" s="55">
        <v>2.7733780518929896</v>
      </c>
      <c r="L472" s="55">
        <v>2.0335976086353496</v>
      </c>
      <c r="M472" s="81">
        <v>2.0111775634993254</v>
      </c>
    </row>
    <row r="473" spans="1:13" x14ac:dyDescent="0.35">
      <c r="A473" s="23" t="str">
        <f>B279&amp;C463&amp;D473</f>
        <v>DISTRIBUCION VOLUMEN POR CRITERIO (kg o litros)Total Bebidas CalientesMaquinas dispensadoras</v>
      </c>
      <c r="B473" s="23">
        <v>0</v>
      </c>
      <c r="C473" s="23">
        <v>0</v>
      </c>
      <c r="D473" s="24" t="s">
        <v>108</v>
      </c>
      <c r="E473" s="24">
        <v>8.0257604154030897</v>
      </c>
      <c r="F473" s="24">
        <v>7.6845239054822807</v>
      </c>
      <c r="G473" s="24">
        <v>7.2524930414772077</v>
      </c>
      <c r="H473" s="24">
        <v>7.5357659457510469</v>
      </c>
      <c r="I473" s="24">
        <v>7.6731054671381793</v>
      </c>
      <c r="J473" s="24">
        <v>7.3944430622151422</v>
      </c>
      <c r="K473" s="24">
        <v>7.1453956801121485</v>
      </c>
      <c r="L473" s="24">
        <v>7.0040558809151845</v>
      </c>
      <c r="M473" s="81">
        <v>6.9086422010700739</v>
      </c>
    </row>
    <row r="474" spans="1:13" x14ac:dyDescent="0.35">
      <c r="A474" s="23" t="str">
        <f>B279&amp;C463&amp;D474</f>
        <v>DISTRIBUCION VOLUMEN POR CRITERIO (kg o litros)Total Bebidas CalientesServicio en la empresa</v>
      </c>
      <c r="B474" s="23">
        <v>0</v>
      </c>
      <c r="C474" s="23">
        <v>0</v>
      </c>
      <c r="D474" s="23" t="s">
        <v>109</v>
      </c>
      <c r="E474" s="55">
        <v>3.0088594818689249</v>
      </c>
      <c r="F474" s="55">
        <v>2.8086248123753483</v>
      </c>
      <c r="G474" s="55">
        <v>2.567199650672237</v>
      </c>
      <c r="H474" s="55">
        <v>2.7656047273538786</v>
      </c>
      <c r="I474" s="55">
        <v>2.6810857534673507</v>
      </c>
      <c r="J474" s="55">
        <v>2.8152435342221533</v>
      </c>
      <c r="K474" s="55">
        <v>2.6018659404875417</v>
      </c>
      <c r="L474" s="55">
        <v>2.8990820944766531</v>
      </c>
      <c r="M474" s="81">
        <v>3.2674039480936714</v>
      </c>
    </row>
    <row r="475" spans="1:13" x14ac:dyDescent="0.35">
      <c r="A475" s="23" t="str">
        <f>B279&amp;C463&amp;D475</f>
        <v>DISTRIBUCION VOLUMEN POR CRITERIO (kg o litros)Total Bebidas CalientesResto de canales</v>
      </c>
      <c r="B475" s="23">
        <v>0</v>
      </c>
      <c r="C475" s="23">
        <v>0</v>
      </c>
      <c r="D475" s="24" t="s">
        <v>110</v>
      </c>
      <c r="E475" s="24">
        <v>2.4801042580035801</v>
      </c>
      <c r="F475" s="24">
        <v>2.3757806905854131</v>
      </c>
      <c r="G475" s="24">
        <v>3.0304118421111212</v>
      </c>
      <c r="H475" s="24">
        <v>2.4591108845063077</v>
      </c>
      <c r="I475" s="24">
        <v>2.4492032267068895</v>
      </c>
      <c r="J475" s="24">
        <v>2.3428914472540212</v>
      </c>
      <c r="K475" s="24">
        <v>2.8031679109625824</v>
      </c>
      <c r="L475" s="24">
        <v>2.4654172036851452</v>
      </c>
      <c r="M475" s="81">
        <v>2.3187249393586677</v>
      </c>
    </row>
    <row r="476" spans="1:13" x14ac:dyDescent="0.35">
      <c r="A476" s="23" t="str">
        <f>B279&amp;C463&amp;D476</f>
        <v>DISTRIBUCION VOLUMEN POR CRITERIO (kg o litros)Total Bebidas CalientesEN LA CALLE</v>
      </c>
      <c r="B476" s="23">
        <v>0</v>
      </c>
      <c r="C476" s="23">
        <v>0</v>
      </c>
      <c r="D476" s="23" t="s">
        <v>175</v>
      </c>
      <c r="E476" s="55">
        <v>1.5544449629640673</v>
      </c>
      <c r="F476" s="55">
        <v>1.5174809034334058</v>
      </c>
      <c r="G476" s="55">
        <v>1.952710278672172</v>
      </c>
      <c r="H476" s="55">
        <v>1.5819100384779419</v>
      </c>
      <c r="I476" s="55">
        <v>1.429257743179055</v>
      </c>
      <c r="J476" s="55">
        <v>1.799909502059126</v>
      </c>
      <c r="K476" s="55">
        <v>1.9885593785342666</v>
      </c>
      <c r="L476" s="55">
        <v>1.5969749524324233</v>
      </c>
      <c r="M476" s="81">
        <v>1.4575299189182034</v>
      </c>
    </row>
    <row r="477" spans="1:13" x14ac:dyDescent="0.35">
      <c r="A477" s="23" t="str">
        <f>B279&amp;C463&amp;D477</f>
        <v>DISTRIBUCION VOLUMEN POR CRITERIO (kg o litros)Total Bebidas CalientesEN CASA DE OTROS</v>
      </c>
      <c r="B477" s="23">
        <v>0</v>
      </c>
      <c r="C477" s="23">
        <v>0</v>
      </c>
      <c r="D477" s="24" t="s">
        <v>176</v>
      </c>
      <c r="E477" s="24">
        <v>0.74178976982897993</v>
      </c>
      <c r="F477" s="24">
        <v>0.69130958649452912</v>
      </c>
      <c r="G477" s="24">
        <v>1.0732271427506066</v>
      </c>
      <c r="H477" s="24">
        <v>0.51590091675065186</v>
      </c>
      <c r="I477" s="24">
        <v>0.8229348092776152</v>
      </c>
      <c r="J477" s="24">
        <v>0.77361144515809765</v>
      </c>
      <c r="K477" s="24">
        <v>0.91345222053791886</v>
      </c>
      <c r="L477" s="24">
        <v>0.48131790075697301</v>
      </c>
      <c r="M477" s="81">
        <v>0.51020821943188244</v>
      </c>
    </row>
    <row r="478" spans="1:13" x14ac:dyDescent="0.35">
      <c r="A478" s="23" t="str">
        <f>B279&amp;C463&amp;D478</f>
        <v>DISTRIBUCION VOLUMEN POR CRITERIO (kg o litros)Total Bebidas CalientesEN EL ESTABLECIMIENTO</v>
      </c>
      <c r="B478" s="23">
        <v>0</v>
      </c>
      <c r="C478" s="23">
        <v>0</v>
      </c>
      <c r="D478" s="23" t="s">
        <v>177</v>
      </c>
      <c r="E478" s="55">
        <v>81.999489576842578</v>
      </c>
      <c r="F478" s="55">
        <v>82.790822834352312</v>
      </c>
      <c r="G478" s="55">
        <v>82.321009424889866</v>
      </c>
      <c r="H478" s="55">
        <v>82.104982556460641</v>
      </c>
      <c r="I478" s="55">
        <v>82.827406911206253</v>
      </c>
      <c r="J478" s="55">
        <v>82.110660099224603</v>
      </c>
      <c r="K478" s="55">
        <v>82.306109074104612</v>
      </c>
      <c r="L478" s="55">
        <v>82.995099103843202</v>
      </c>
      <c r="M478" s="81">
        <v>83.026788538055911</v>
      </c>
    </row>
    <row r="479" spans="1:13" x14ac:dyDescent="0.35">
      <c r="A479" s="23" t="str">
        <f>B279&amp;C463&amp;D479</f>
        <v>DISTRIBUCION VOLUMEN POR CRITERIO (kg o litros)Total Bebidas CalientesEN EL TRABAJO</v>
      </c>
      <c r="B479" s="23">
        <v>0</v>
      </c>
      <c r="C479" s="23">
        <v>0</v>
      </c>
      <c r="D479" s="24" t="s">
        <v>178</v>
      </c>
      <c r="E479" s="24">
        <v>13.175074756996205</v>
      </c>
      <c r="F479" s="24">
        <v>12.862709952631468</v>
      </c>
      <c r="G479" s="24">
        <v>12.18272432150742</v>
      </c>
      <c r="H479" s="24">
        <v>12.778383131391491</v>
      </c>
      <c r="I479" s="24">
        <v>12.090251798339398</v>
      </c>
      <c r="J479" s="24">
        <v>12.370763967417458</v>
      </c>
      <c r="K479" s="24">
        <v>12.164638385696403</v>
      </c>
      <c r="L479" s="24">
        <v>12.252352822791106</v>
      </c>
      <c r="M479" s="81">
        <v>12.181856019622121</v>
      </c>
    </row>
    <row r="480" spans="1:13" x14ac:dyDescent="0.35">
      <c r="A480" s="23" t="str">
        <f>B279&amp;C463&amp;D480</f>
        <v>DISTRIBUCION VOLUMEN POR CRITERIO (kg o litros)Total Bebidas CalientesEN COLEGIO/INSTITUTO/UNIV.</v>
      </c>
      <c r="B480" s="23">
        <v>0</v>
      </c>
      <c r="C480" s="23">
        <v>0</v>
      </c>
      <c r="D480" s="23" t="s">
        <v>179</v>
      </c>
      <c r="E480" s="55">
        <v>0.35083305750847016</v>
      </c>
      <c r="F480" s="55">
        <v>0.200614878964232</v>
      </c>
      <c r="G480" s="55">
        <v>0.11507181444408618</v>
      </c>
      <c r="H480" s="55">
        <v>0.40374300674137437</v>
      </c>
      <c r="I480" s="55">
        <v>0.2526066368388647</v>
      </c>
      <c r="J480" s="55">
        <v>0.33312348680964515</v>
      </c>
      <c r="K480" s="55">
        <v>0.18524257759054566</v>
      </c>
      <c r="L480" s="55">
        <v>0.31102024782781451</v>
      </c>
      <c r="M480" s="81">
        <v>0.43095543260286678</v>
      </c>
    </row>
    <row r="481" spans="1:13" x14ac:dyDescent="0.35">
      <c r="A481" s="23" t="str">
        <f>B279&amp;C463&amp;D481</f>
        <v>DISTRIBUCION VOLUMEN POR CRITERIO (kg o litros)Total Bebidas CalientesEN MI CASA</v>
      </c>
      <c r="B481" s="23">
        <v>0</v>
      </c>
      <c r="C481" s="23">
        <v>0</v>
      </c>
      <c r="D481" s="24" t="s">
        <v>180</v>
      </c>
      <c r="E481" s="24">
        <v>0.64213739711927276</v>
      </c>
      <c r="F481" s="24">
        <v>0.67947851766841627</v>
      </c>
      <c r="G481" s="24">
        <v>0.76981395700070765</v>
      </c>
      <c r="H481" s="24">
        <v>1.0243154470686695</v>
      </c>
      <c r="I481" s="24">
        <v>0.62218573491989759</v>
      </c>
      <c r="J481" s="24">
        <v>0.68043482429066859</v>
      </c>
      <c r="K481" s="24">
        <v>0.60473835150591115</v>
      </c>
      <c r="L481" s="24">
        <v>0.70767495211281528</v>
      </c>
      <c r="M481" s="81">
        <v>0.81371804848676299</v>
      </c>
    </row>
    <row r="482" spans="1:13" x14ac:dyDescent="0.35">
      <c r="A482" s="23" t="str">
        <f>B279&amp;C463&amp;D482</f>
        <v>DISTRIBUCION VOLUMEN POR CRITERIO (kg o litros)Total Bebidas CalientesEN M.TRANSP.(AVION,TREN,AUTOC,E</v>
      </c>
      <c r="B482" s="23">
        <v>0</v>
      </c>
      <c r="C482" s="23">
        <v>0</v>
      </c>
      <c r="D482" s="23" t="s">
        <v>181</v>
      </c>
      <c r="E482" s="55">
        <v>0.11741966436546664</v>
      </c>
      <c r="F482" s="55">
        <v>9.2190659034205091E-2</v>
      </c>
      <c r="G482" s="55">
        <v>0.1404070734459423</v>
      </c>
      <c r="H482" s="55">
        <v>0.12951481520776884</v>
      </c>
      <c r="I482" s="55">
        <v>0.11370643075074437</v>
      </c>
      <c r="J482" s="55">
        <v>0.12280310464510823</v>
      </c>
      <c r="K482" s="55">
        <v>0.10399247753898708</v>
      </c>
      <c r="L482" s="55">
        <v>0.14043996054348332</v>
      </c>
      <c r="M482" s="81">
        <v>0.10443483892021818</v>
      </c>
    </row>
    <row r="483" spans="1:13" x14ac:dyDescent="0.35">
      <c r="A483" s="23" t="str">
        <f>B279&amp;C463&amp;D483</f>
        <v>DISTRIBUCION VOLUMEN POR CRITERIO (kg o litros)Total Bebidas CalientesEN OTRO LUGAR</v>
      </c>
      <c r="B483" s="23">
        <v>0</v>
      </c>
      <c r="C483" s="23">
        <v>0</v>
      </c>
      <c r="D483" s="24" t="s">
        <v>182</v>
      </c>
      <c r="E483" s="24">
        <v>1.4188282901441602</v>
      </c>
      <c r="F483" s="24">
        <v>1.1654009833595032</v>
      </c>
      <c r="G483" s="24">
        <v>1.445021018120171</v>
      </c>
      <c r="H483" s="24">
        <v>1.461239326712505</v>
      </c>
      <c r="I483" s="24">
        <v>1.8416574343259668</v>
      </c>
      <c r="J483" s="24">
        <v>1.8086788566844492</v>
      </c>
      <c r="K483" s="24">
        <v>1.7332662420705993</v>
      </c>
      <c r="L483" s="24">
        <v>1.5151371240245062</v>
      </c>
      <c r="M483" s="81">
        <v>1.4745181000469703</v>
      </c>
    </row>
    <row r="484" spans="1:13" x14ac:dyDescent="0.35">
      <c r="A484" s="23" t="str">
        <f>B279&amp;C463&amp;D484</f>
        <v>DISTRIBUCION VOLUMEN POR CRITERIO (kg o litros)Total Bebidas CalientesDESAYUNO</v>
      </c>
      <c r="B484" s="23">
        <v>0</v>
      </c>
      <c r="C484" s="23">
        <v>0</v>
      </c>
      <c r="D484" s="23" t="s">
        <v>183</v>
      </c>
      <c r="E484" s="55">
        <v>58.571176392706327</v>
      </c>
      <c r="F484" s="55">
        <v>59.620568619745484</v>
      </c>
      <c r="G484" s="55">
        <v>61.598935927613773</v>
      </c>
      <c r="H484" s="55">
        <v>57.36833351607865</v>
      </c>
      <c r="I484" s="55">
        <v>57.29097333154256</v>
      </c>
      <c r="J484" s="55">
        <v>58.757940975629772</v>
      </c>
      <c r="K484" s="55">
        <v>62.197051764086986</v>
      </c>
      <c r="L484" s="55">
        <v>59.214359832903781</v>
      </c>
      <c r="M484" s="81">
        <v>58.421840642776587</v>
      </c>
    </row>
    <row r="485" spans="1:13" x14ac:dyDescent="0.35">
      <c r="A485" s="23" t="str">
        <f>B279&amp;C463&amp;D485</f>
        <v>DISTRIBUCION VOLUMEN POR CRITERIO (kg o litros)Total Bebidas CalientesAPERITIVO/ANTES DE COMER</v>
      </c>
      <c r="B485" s="23">
        <v>0</v>
      </c>
      <c r="C485" s="23">
        <v>0</v>
      </c>
      <c r="D485" s="24" t="s">
        <v>184</v>
      </c>
      <c r="E485" s="24">
        <v>9.7854784608886689</v>
      </c>
      <c r="F485" s="24">
        <v>9.3498731073211143</v>
      </c>
      <c r="G485" s="24">
        <v>8.9669853879213264</v>
      </c>
      <c r="H485" s="24">
        <v>9.4502935591616719</v>
      </c>
      <c r="I485" s="24">
        <v>10.299889132689792</v>
      </c>
      <c r="J485" s="24">
        <v>9.5262513751862272</v>
      </c>
      <c r="K485" s="24">
        <v>9.4578799696541243</v>
      </c>
      <c r="L485" s="24">
        <v>9.6427164072531983</v>
      </c>
      <c r="M485" s="81">
        <v>10.221215585695917</v>
      </c>
    </row>
    <row r="486" spans="1:13" x14ac:dyDescent="0.35">
      <c r="A486" s="23" t="str">
        <f>B279&amp;C463&amp;D486</f>
        <v>DISTRIBUCION VOLUMEN POR CRITERIO (kg o litros)Total Bebidas CalientesCOMIDA</v>
      </c>
      <c r="B486" s="23">
        <v>0</v>
      </c>
      <c r="C486" s="23">
        <v>0</v>
      </c>
      <c r="D486" s="23" t="s">
        <v>185</v>
      </c>
      <c r="E486" s="55">
        <v>7.3450122820445776</v>
      </c>
      <c r="F486" s="55">
        <v>8.3383972442638079</v>
      </c>
      <c r="G486" s="55">
        <v>8.0949074276729149</v>
      </c>
      <c r="H486" s="55">
        <v>7.5635172415711267</v>
      </c>
      <c r="I486" s="55">
        <v>7.4268701878023053</v>
      </c>
      <c r="J486" s="55">
        <v>8.4206358275525535</v>
      </c>
      <c r="K486" s="55">
        <v>8.3535179806716613</v>
      </c>
      <c r="L486" s="55">
        <v>7.5078882075861806</v>
      </c>
      <c r="M486" s="81">
        <v>7.5122210708648911</v>
      </c>
    </row>
    <row r="487" spans="1:13" x14ac:dyDescent="0.35">
      <c r="A487" s="23" t="str">
        <f>B279&amp;C463&amp;D487</f>
        <v>DISTRIBUCION VOLUMEN POR CRITERIO (kg o litros)Total Bebidas CalientesTARDE/MERIENDA</v>
      </c>
      <c r="B487" s="23">
        <v>0</v>
      </c>
      <c r="C487" s="23">
        <v>0</v>
      </c>
      <c r="D487" s="24" t="s">
        <v>186</v>
      </c>
      <c r="E487" s="24">
        <v>17.571791415831026</v>
      </c>
      <c r="F487" s="24">
        <v>15.556965513074456</v>
      </c>
      <c r="G487" s="24">
        <v>13.212675522238767</v>
      </c>
      <c r="H487" s="24">
        <v>18.088841082166667</v>
      </c>
      <c r="I487" s="24">
        <v>17.901678860055227</v>
      </c>
      <c r="J487" s="24">
        <v>16.057812878341903</v>
      </c>
      <c r="K487" s="24">
        <v>12.456891202497705</v>
      </c>
      <c r="L487" s="24">
        <v>16.698602713678081</v>
      </c>
      <c r="M487" s="81">
        <v>17.378006605782961</v>
      </c>
    </row>
    <row r="488" spans="1:13" x14ac:dyDescent="0.35">
      <c r="A488" s="23" t="str">
        <f>B279&amp;C463&amp;D488</f>
        <v>DISTRIBUCION VOLUMEN POR CRITERIO (kg o litros)Total Bebidas CalientesANTES DE CENAR</v>
      </c>
      <c r="B488" s="23">
        <v>0</v>
      </c>
      <c r="C488" s="23">
        <v>0</v>
      </c>
      <c r="D488" s="23" t="s">
        <v>187</v>
      </c>
      <c r="E488" s="55">
        <v>1.1611926247519857</v>
      </c>
      <c r="F488" s="55">
        <v>1.1265395222278607</v>
      </c>
      <c r="G488" s="55">
        <v>1.1650135487645457</v>
      </c>
      <c r="H488" s="55">
        <v>1.4583337620005088</v>
      </c>
      <c r="I488" s="55">
        <v>1.3569566644409379</v>
      </c>
      <c r="J488" s="55">
        <v>0.96794819494930551</v>
      </c>
      <c r="K488" s="55">
        <v>0.9786115306966946</v>
      </c>
      <c r="L488" s="55">
        <v>1.4067020573676641</v>
      </c>
      <c r="M488" s="81">
        <v>1.1207958720999138</v>
      </c>
    </row>
    <row r="489" spans="1:13" x14ac:dyDescent="0.35">
      <c r="A489" s="23" t="str">
        <f>B279&amp;C463&amp;D489</f>
        <v>DISTRIBUCION VOLUMEN POR CRITERIO (kg o litros)Total Bebidas CalientesCENA</v>
      </c>
      <c r="B489" s="23">
        <v>0</v>
      </c>
      <c r="C489" s="23">
        <v>0</v>
      </c>
      <c r="D489" s="24" t="s">
        <v>188</v>
      </c>
      <c r="E489" s="24">
        <v>1.3474467765486984</v>
      </c>
      <c r="F489" s="24">
        <v>1.5374833069882199</v>
      </c>
      <c r="G489" s="24">
        <v>1.8301696125578815</v>
      </c>
      <c r="H489" s="24">
        <v>1.5985791455106564</v>
      </c>
      <c r="I489" s="24">
        <v>1.45795915888817</v>
      </c>
      <c r="J489" s="24">
        <v>1.6957246472394742</v>
      </c>
      <c r="K489" s="24">
        <v>1.8205340195534294</v>
      </c>
      <c r="L489" s="24">
        <v>1.4262848318407533</v>
      </c>
      <c r="M489" s="81">
        <v>1.2720270138590732</v>
      </c>
    </row>
    <row r="490" spans="1:13" x14ac:dyDescent="0.35">
      <c r="A490" s="23" t="str">
        <f>B279&amp;C463&amp;D490</f>
        <v>DISTRIBUCION VOLUMEN POR CRITERIO (kg o litros)Total Bebidas CalientesDESPUES DE LA CENA</v>
      </c>
      <c r="B490" s="23">
        <v>0</v>
      </c>
      <c r="C490" s="23">
        <v>0</v>
      </c>
      <c r="D490" s="23" t="s">
        <v>189</v>
      </c>
      <c r="E490" s="55">
        <v>0.85161769111466512</v>
      </c>
      <c r="F490" s="55">
        <v>1.0378992754252316</v>
      </c>
      <c r="G490" s="55">
        <v>1.3929378924430598</v>
      </c>
      <c r="H490" s="55">
        <v>1.2664331552335908</v>
      </c>
      <c r="I490" s="55">
        <v>1.2855372859302252</v>
      </c>
      <c r="J490" s="55">
        <v>1.4278545521711303</v>
      </c>
      <c r="K490" s="55">
        <v>1.6052995692161514</v>
      </c>
      <c r="L490" s="55">
        <v>1.2975671626603229</v>
      </c>
      <c r="M490" s="81">
        <v>1.1787049387318707</v>
      </c>
    </row>
    <row r="491" spans="1:13" x14ac:dyDescent="0.35">
      <c r="A491" s="23" t="str">
        <f>B279&amp;C463&amp;D491</f>
        <v>DISTRIBUCION VOLUMEN POR CRITERIO (kg o litros)Total Bebidas CalientesDURANTE EL DIA</v>
      </c>
      <c r="B491" s="23">
        <v>0</v>
      </c>
      <c r="C491" s="23">
        <v>0</v>
      </c>
      <c r="D491" s="24" t="s">
        <v>190</v>
      </c>
      <c r="E491" s="24">
        <v>3.3662961157944991</v>
      </c>
      <c r="F491" s="24">
        <v>3.4322766132503046</v>
      </c>
      <c r="G491" s="24">
        <v>3.7383612213813882</v>
      </c>
      <c r="H491" s="24">
        <v>3.205670029998795</v>
      </c>
      <c r="I491" s="24">
        <v>2.9801290891339627</v>
      </c>
      <c r="J491" s="24">
        <v>3.1458133895109519</v>
      </c>
      <c r="K491" s="24">
        <v>3.1302287654555965</v>
      </c>
      <c r="L491" s="24">
        <v>2.8058907652074021</v>
      </c>
      <c r="M491" s="81">
        <v>2.8951931304915481</v>
      </c>
    </row>
    <row r="492" spans="1:13" x14ac:dyDescent="0.35">
      <c r="A492" s="23" t="str">
        <f>B279&amp;C463&amp;D492</f>
        <v>DISTRIBUCION VOLUMEN POR CRITERIO (kg o litros)Total Bebidas CalientesCON AMIGOS</v>
      </c>
      <c r="B492" s="23">
        <v>0</v>
      </c>
      <c r="C492" s="23">
        <v>0</v>
      </c>
      <c r="D492" s="23" t="s">
        <v>191</v>
      </c>
      <c r="E492" s="55">
        <v>19.261694730139531</v>
      </c>
      <c r="F492" s="55">
        <v>18.050839656528325</v>
      </c>
      <c r="G492" s="55">
        <v>16.687681318814096</v>
      </c>
      <c r="H492" s="55">
        <v>19.591746280197821</v>
      </c>
      <c r="I492" s="55">
        <v>20.318859594847201</v>
      </c>
      <c r="J492" s="55">
        <v>18.819248966300645</v>
      </c>
      <c r="K492" s="55">
        <v>17.237052655628961</v>
      </c>
      <c r="L492" s="55">
        <v>19.80318472470065</v>
      </c>
      <c r="M492" s="81">
        <v>20.311311067083768</v>
      </c>
    </row>
    <row r="493" spans="1:13" x14ac:dyDescent="0.35">
      <c r="A493" s="23" t="str">
        <f>B279&amp;C463&amp;D493</f>
        <v>DISTRIBUCION VOLUMEN POR CRITERIO (kg o litros)Total Bebidas CalientesCON CLIENTES</v>
      </c>
      <c r="B493" s="23">
        <v>0</v>
      </c>
      <c r="C493" s="23">
        <v>0</v>
      </c>
      <c r="D493" s="24" t="s">
        <v>192</v>
      </c>
      <c r="E493" s="24">
        <v>0.90204354403854403</v>
      </c>
      <c r="F493" s="24">
        <v>0.8782433918119017</v>
      </c>
      <c r="G493" s="24">
        <v>0.75403865759355182</v>
      </c>
      <c r="H493" s="24">
        <v>0.88233350282486966</v>
      </c>
      <c r="I493" s="24">
        <v>0.95711932805774869</v>
      </c>
      <c r="J493" s="24">
        <v>0.88584506476101466</v>
      </c>
      <c r="K493" s="24">
        <v>0.79480632782375249</v>
      </c>
      <c r="L493" s="24">
        <v>0.67807667261586513</v>
      </c>
      <c r="M493" s="81">
        <v>0.96895182182464501</v>
      </c>
    </row>
    <row r="494" spans="1:13" x14ac:dyDescent="0.35">
      <c r="A494" s="23" t="str">
        <f>B279&amp;C463&amp;D494</f>
        <v>DISTRIBUCION VOLUMEN POR CRITERIO (kg o litros)Total Bebidas CalientesCON COMPAÑEROS DE TRABAJO</v>
      </c>
      <c r="B494" s="23">
        <v>0</v>
      </c>
      <c r="C494" s="23">
        <v>0</v>
      </c>
      <c r="D494" s="23" t="s">
        <v>193</v>
      </c>
      <c r="E494" s="55">
        <v>17.859915193732245</v>
      </c>
      <c r="F494" s="55">
        <v>17.114427111257953</v>
      </c>
      <c r="G494" s="55">
        <v>16.065411637930911</v>
      </c>
      <c r="H494" s="55">
        <v>16.227051390800774</v>
      </c>
      <c r="I494" s="55">
        <v>16.166759830702741</v>
      </c>
      <c r="J494" s="55">
        <v>16.645341558740075</v>
      </c>
      <c r="K494" s="55">
        <v>15.92604730675925</v>
      </c>
      <c r="L494" s="55">
        <v>16.707963900779397</v>
      </c>
      <c r="M494" s="81">
        <v>16.355294252989953</v>
      </c>
    </row>
    <row r="495" spans="1:13" x14ac:dyDescent="0.35">
      <c r="A495" s="23" t="str">
        <f>B279&amp;C463&amp;D495</f>
        <v>DISTRIBUCION VOLUMEN POR CRITERIO (kg o litros)Total Bebidas CalientesCON COMPAÑEROS DE CLASE</v>
      </c>
      <c r="B495" s="23">
        <v>0</v>
      </c>
      <c r="C495" s="23">
        <v>0</v>
      </c>
      <c r="D495" s="24" t="s">
        <v>194</v>
      </c>
      <c r="E495" s="24">
        <v>0.56232519976989492</v>
      </c>
      <c r="F495" s="24">
        <v>0.44433583908415231</v>
      </c>
      <c r="G495" s="24">
        <v>0.55180567129063884</v>
      </c>
      <c r="H495" s="24">
        <v>0.77827432285359721</v>
      </c>
      <c r="I495" s="24">
        <v>0.66719136720751804</v>
      </c>
      <c r="J495" s="24">
        <v>0.58791630633053926</v>
      </c>
      <c r="K495" s="24">
        <v>0.31705466530881216</v>
      </c>
      <c r="L495" s="24">
        <v>0.49266931136246256</v>
      </c>
      <c r="M495" s="81">
        <v>0.58259284025180313</v>
      </c>
    </row>
    <row r="496" spans="1:13" x14ac:dyDescent="0.35">
      <c r="A496" s="23" t="str">
        <f>B279&amp;C463&amp;D496</f>
        <v>DISTRIBUCION VOLUMEN POR CRITERIO (kg o litros)Total Bebidas CalientesCON FAMILIA</v>
      </c>
      <c r="B496" s="23">
        <v>0</v>
      </c>
      <c r="C496" s="23">
        <v>0</v>
      </c>
      <c r="D496" s="23" t="s">
        <v>195</v>
      </c>
      <c r="E496" s="55">
        <v>16.747972332953442</v>
      </c>
      <c r="F496" s="55">
        <v>17.530371852134333</v>
      </c>
      <c r="G496" s="55">
        <v>19.099505127233023</v>
      </c>
      <c r="H496" s="55">
        <v>16.487003353188992</v>
      </c>
      <c r="I496" s="55">
        <v>16.827403015138795</v>
      </c>
      <c r="J496" s="55">
        <v>16.812015202890354</v>
      </c>
      <c r="K496" s="55">
        <v>18.498413995035271</v>
      </c>
      <c r="L496" s="55">
        <v>16.551822517578511</v>
      </c>
      <c r="M496" s="81">
        <v>16.405754785791828</v>
      </c>
    </row>
    <row r="497" spans="1:13" x14ac:dyDescent="0.35">
      <c r="A497" s="23" t="str">
        <f>B279&amp;C463&amp;D497</f>
        <v>DISTRIBUCION VOLUMEN POR CRITERIO (kg o litros)Total Bebidas CalientesCON LA PAREJA</v>
      </c>
      <c r="B497" s="23">
        <v>0</v>
      </c>
      <c r="C497" s="23">
        <v>0</v>
      </c>
      <c r="D497" s="24" t="s">
        <v>196</v>
      </c>
      <c r="E497" s="24">
        <v>15.917984696288093</v>
      </c>
      <c r="F497" s="24">
        <v>17.323858071726253</v>
      </c>
      <c r="G497" s="24">
        <v>18.377996899853898</v>
      </c>
      <c r="H497" s="24">
        <v>17.61258014468849</v>
      </c>
      <c r="I497" s="24">
        <v>16.638967022265973</v>
      </c>
      <c r="J497" s="24">
        <v>17.331391695074235</v>
      </c>
      <c r="K497" s="24">
        <v>18.042316681152396</v>
      </c>
      <c r="L497" s="24">
        <v>16.474212473560652</v>
      </c>
      <c r="M497" s="81">
        <v>16.72731003030264</v>
      </c>
    </row>
    <row r="498" spans="1:13" x14ac:dyDescent="0.35">
      <c r="A498" s="23" t="str">
        <f>B279&amp;C463&amp;D498</f>
        <v>DISTRIBUCION VOLUMEN POR CRITERIO (kg o litros)Total Bebidas CalientesESTABA SOLO/A</v>
      </c>
      <c r="B498" s="23">
        <v>0</v>
      </c>
      <c r="C498" s="23">
        <v>0</v>
      </c>
      <c r="D498" s="23" t="s">
        <v>197</v>
      </c>
      <c r="E498" s="55">
        <v>28.227076568114573</v>
      </c>
      <c r="F498" s="55">
        <v>28.17645126769402</v>
      </c>
      <c r="G498" s="55">
        <v>28.102243722637432</v>
      </c>
      <c r="H498" s="55">
        <v>27.928429571303564</v>
      </c>
      <c r="I498" s="55">
        <v>28.119899096037749</v>
      </c>
      <c r="J498" s="55">
        <v>28.512262527269012</v>
      </c>
      <c r="K498" s="55">
        <v>28.830746222771225</v>
      </c>
      <c r="L498" s="55">
        <v>28.713199276061196</v>
      </c>
      <c r="M498" s="81">
        <v>28.273313464834704</v>
      </c>
    </row>
    <row r="499" spans="1:13" x14ac:dyDescent="0.35">
      <c r="A499" s="23" t="str">
        <f>B279&amp;C463&amp;D499</f>
        <v>DISTRIBUCION VOLUMEN POR CRITERIO (kg o litros)Total Bebidas CalientesOTROS</v>
      </c>
      <c r="B499" s="23">
        <v>0</v>
      </c>
      <c r="C499" s="23">
        <v>0</v>
      </c>
      <c r="D499" s="24" t="s">
        <v>198</v>
      </c>
      <c r="E499" s="24">
        <v>0.52099269646473845</v>
      </c>
      <c r="F499" s="24">
        <v>0.4814724658763071</v>
      </c>
      <c r="G499" s="24">
        <v>0.361301809035043</v>
      </c>
      <c r="H499" s="24">
        <v>0.49258112283113936</v>
      </c>
      <c r="I499" s="24">
        <v>0.30380487127794947</v>
      </c>
      <c r="J499" s="24">
        <v>0.40596533145931352</v>
      </c>
      <c r="K499" s="24">
        <v>0.35356835988208074</v>
      </c>
      <c r="L499" s="24">
        <v>0.57888238664078273</v>
      </c>
      <c r="M499" s="81">
        <v>0.37547557390465836</v>
      </c>
    </row>
    <row r="500" spans="1:13" x14ac:dyDescent="0.35">
      <c r="A500" s="23" t="str">
        <f>B279&amp;C463&amp;D500</f>
        <v>DISTRIBUCION VOLUMEN POR CRITERIO (kg o litros)Total Bebidas CalientesESTAR TRABAJANDO</v>
      </c>
      <c r="B500" s="23">
        <v>0</v>
      </c>
      <c r="C500" s="23">
        <v>0</v>
      </c>
      <c r="D500" s="23" t="s">
        <v>199</v>
      </c>
      <c r="E500" s="55">
        <v>26.189306945107795</v>
      </c>
      <c r="F500" s="55">
        <v>25.400465012987706</v>
      </c>
      <c r="G500" s="55">
        <v>24.135322498356182</v>
      </c>
      <c r="H500" s="55">
        <v>24.282522787040381</v>
      </c>
      <c r="I500" s="55">
        <v>24.225938077126095</v>
      </c>
      <c r="J500" s="55">
        <v>25.765347533030553</v>
      </c>
      <c r="K500" s="55">
        <v>24.105008965769859</v>
      </c>
      <c r="L500" s="55">
        <v>24.382680461065625</v>
      </c>
      <c r="M500" s="81">
        <v>24.250123044946328</v>
      </c>
    </row>
    <row r="501" spans="1:13" x14ac:dyDescent="0.35">
      <c r="A501" s="23" t="str">
        <f>B279&amp;C463&amp;D501</f>
        <v>DISTRIBUCION VOLUMEN POR CRITERIO (kg o litros)Total Bebidas CalientesCOMIDA DE NEGOCIOS</v>
      </c>
      <c r="B501" s="23">
        <v>0</v>
      </c>
      <c r="C501" s="23">
        <v>0</v>
      </c>
      <c r="D501" s="24" t="s">
        <v>200</v>
      </c>
      <c r="E501" s="24">
        <v>0.15051625225299908</v>
      </c>
      <c r="F501" s="24">
        <v>0.14954114116015124</v>
      </c>
      <c r="G501" s="24">
        <v>0.1665593341190813</v>
      </c>
      <c r="H501" s="24">
        <v>0.16834701360926413</v>
      </c>
      <c r="I501" s="24">
        <v>0.16359119034152536</v>
      </c>
      <c r="J501" s="24">
        <v>0.21601392908105291</v>
      </c>
      <c r="K501" s="24">
        <v>0.13702272728494486</v>
      </c>
      <c r="L501" s="24">
        <v>0.15373896077982993</v>
      </c>
      <c r="M501" s="81">
        <v>0.14393398787288475</v>
      </c>
    </row>
    <row r="502" spans="1:13" x14ac:dyDescent="0.35">
      <c r="A502" s="23" t="str">
        <f>B279&amp;C463&amp;D502</f>
        <v>DISTRIBUCION VOLUMEN POR CRITERIO (kg o litros)Total Bebidas CalientesPOR PLACER/RELAX</v>
      </c>
      <c r="B502" s="23">
        <v>0</v>
      </c>
      <c r="C502" s="23">
        <v>0</v>
      </c>
      <c r="D502" s="23" t="s">
        <v>201</v>
      </c>
      <c r="E502" s="55">
        <v>13.183242993390643</v>
      </c>
      <c r="F502" s="55">
        <v>14.50153233435465</v>
      </c>
      <c r="G502" s="55">
        <v>15.799334596656713</v>
      </c>
      <c r="H502" s="55">
        <v>13.672016379258075</v>
      </c>
      <c r="I502" s="55">
        <v>12.673771456345422</v>
      </c>
      <c r="J502" s="55">
        <v>13.780190851443599</v>
      </c>
      <c r="K502" s="55">
        <v>15.161122327276008</v>
      </c>
      <c r="L502" s="55">
        <v>12.63072225851341</v>
      </c>
      <c r="M502" s="81">
        <v>12.838361717024139</v>
      </c>
    </row>
    <row r="503" spans="1:13" x14ac:dyDescent="0.35">
      <c r="A503" s="23" t="str">
        <f>B279&amp;C463&amp;D503</f>
        <v>DISTRIBUCION VOLUMEN POR CRITERIO (kg o litros)Total Bebidas CalientesTENER HAMBRE/SIN PLANIFICAR</v>
      </c>
      <c r="B503" s="23">
        <v>0</v>
      </c>
      <c r="C503" s="23">
        <v>0</v>
      </c>
      <c r="D503" s="24" t="s">
        <v>202</v>
      </c>
      <c r="E503" s="24">
        <v>22.988292002128834</v>
      </c>
      <c r="F503" s="24">
        <v>22.541505682678231</v>
      </c>
      <c r="G503" s="24">
        <v>22.642082438354045</v>
      </c>
      <c r="H503" s="24">
        <v>23.960905279845726</v>
      </c>
      <c r="I503" s="24">
        <v>23.078633918285714</v>
      </c>
      <c r="J503" s="24">
        <v>22.368617441634335</v>
      </c>
      <c r="K503" s="24">
        <v>22.990946197847478</v>
      </c>
      <c r="L503" s="24">
        <v>22.832825209034553</v>
      </c>
      <c r="M503" s="81">
        <v>23.010263334075322</v>
      </c>
    </row>
    <row r="504" spans="1:13" x14ac:dyDescent="0.35">
      <c r="A504" s="23" t="str">
        <f>B279&amp;C463&amp;D504</f>
        <v>DISTRIBUCION VOLUMEN POR CRITERIO (kg o litros)Total Bebidas CalientesESTAR DE COMPRAS</v>
      </c>
      <c r="B504" s="23">
        <v>0</v>
      </c>
      <c r="C504" s="23">
        <v>0</v>
      </c>
      <c r="D504" s="23" t="s">
        <v>203</v>
      </c>
      <c r="E504" s="55">
        <v>2.9954396471465126</v>
      </c>
      <c r="F504" s="55">
        <v>3.1813727453330976</v>
      </c>
      <c r="G504" s="55">
        <v>3.1607149408784991</v>
      </c>
      <c r="H504" s="55">
        <v>3.4484529977429288</v>
      </c>
      <c r="I504" s="55">
        <v>3.9645453850584387</v>
      </c>
      <c r="J504" s="55">
        <v>2.9047658000654777</v>
      </c>
      <c r="K504" s="55">
        <v>3.1895328203097062</v>
      </c>
      <c r="L504" s="55">
        <v>3.5561117900035182</v>
      </c>
      <c r="M504" s="81">
        <v>3.5162360709224281</v>
      </c>
    </row>
    <row r="505" spans="1:13" x14ac:dyDescent="0.35">
      <c r="A505" s="23" t="str">
        <f>B279&amp;C463&amp;D505</f>
        <v>DISTRIBUCION VOLUMEN POR CRITERIO (kg o litros)Total Bebidas CalientesNO COCINAR EN CASA</v>
      </c>
      <c r="B505" s="23">
        <v>0</v>
      </c>
      <c r="C505" s="23">
        <v>0</v>
      </c>
      <c r="D505" s="24" t="s">
        <v>204</v>
      </c>
      <c r="E505" s="24">
        <v>2.0749346523582939</v>
      </c>
      <c r="F505" s="24">
        <v>2.1941587620821812</v>
      </c>
      <c r="G505" s="24">
        <v>2.5374661686936952</v>
      </c>
      <c r="H505" s="24">
        <v>1.9487717127793218</v>
      </c>
      <c r="I505" s="24">
        <v>2.146192660856344</v>
      </c>
      <c r="J505" s="24">
        <v>2.5366476459090914</v>
      </c>
      <c r="K505" s="24">
        <v>2.7040076481334956</v>
      </c>
      <c r="L505" s="24">
        <v>2.2474217991015371</v>
      </c>
      <c r="M505" s="81">
        <v>2.0695636351542048</v>
      </c>
    </row>
    <row r="506" spans="1:13" x14ac:dyDescent="0.35">
      <c r="A506" s="23" t="str">
        <f>B279&amp;C463&amp;D506</f>
        <v>DISTRIBUCION VOLUMEN POR CRITERIO (kg o litros)Total Bebidas CalientesCELEBRACION/FIESTA/SALIR TOMAR</v>
      </c>
      <c r="B506" s="23">
        <v>0</v>
      </c>
      <c r="C506" s="23">
        <v>0</v>
      </c>
      <c r="D506" s="23" t="s">
        <v>205</v>
      </c>
      <c r="E506" s="55">
        <v>24.752905296694781</v>
      </c>
      <c r="F506" s="55">
        <v>24.699468838770812</v>
      </c>
      <c r="G506" s="55">
        <v>23.875168145765819</v>
      </c>
      <c r="H506" s="55">
        <v>25.26790533733055</v>
      </c>
      <c r="I506" s="55">
        <v>26.427135747160825</v>
      </c>
      <c r="J506" s="55">
        <v>25.090805806096672</v>
      </c>
      <c r="K506" s="55">
        <v>24.424609272825982</v>
      </c>
      <c r="L506" s="55">
        <v>26.545121290554764</v>
      </c>
      <c r="M506" s="81">
        <v>26.659012425146006</v>
      </c>
    </row>
    <row r="507" spans="1:13" x14ac:dyDescent="0.35">
      <c r="A507" s="23" t="str">
        <f>B279&amp;C463&amp;D507</f>
        <v>DISTRIBUCION VOLUMEN POR CRITERIO (kg o litros)Total Bebidas CalientesVIENDO DEPORTES</v>
      </c>
      <c r="B507" s="23">
        <v>0</v>
      </c>
      <c r="C507" s="23">
        <v>0</v>
      </c>
      <c r="D507" s="24" t="s">
        <v>206</v>
      </c>
      <c r="E507" s="24">
        <v>0.44980733135253742</v>
      </c>
      <c r="F507" s="24">
        <v>0.44599365587362927</v>
      </c>
      <c r="G507" s="24">
        <v>0.25583422819646701</v>
      </c>
      <c r="H507" s="24">
        <v>0.34242371646618991</v>
      </c>
      <c r="I507" s="24">
        <v>0.48980592811454088</v>
      </c>
      <c r="J507" s="24">
        <v>0.34339999264179044</v>
      </c>
      <c r="K507" s="24">
        <v>0.21639976953571641</v>
      </c>
      <c r="L507" s="24">
        <v>0.42938051665950061</v>
      </c>
      <c r="M507" s="81">
        <v>0.48271755305343961</v>
      </c>
    </row>
    <row r="508" spans="1:13" x14ac:dyDescent="0.35">
      <c r="A508" s="23" t="str">
        <f>B279&amp;C463&amp;D508</f>
        <v>DISTRIBUCION VOLUMEN POR CRITERIO (kg o litros)Total Bebidas CalientesOTROS MOTIVOS</v>
      </c>
      <c r="B508" s="23">
        <v>0</v>
      </c>
      <c r="C508" s="23">
        <v>0</v>
      </c>
      <c r="D508" s="23" t="s">
        <v>207</v>
      </c>
      <c r="E508" s="55">
        <v>7.2155600910385402</v>
      </c>
      <c r="F508" s="55">
        <v>6.8859608381193054</v>
      </c>
      <c r="G508" s="55">
        <v>7.4275053956820063</v>
      </c>
      <c r="H508" s="55">
        <v>6.9086580190106757</v>
      </c>
      <c r="I508" s="55">
        <v>6.830391856505333</v>
      </c>
      <c r="J508" s="55">
        <v>6.9941991493497726</v>
      </c>
      <c r="K508" s="55">
        <v>7.0713593106995649</v>
      </c>
      <c r="L508" s="55">
        <v>7.2220115740074267</v>
      </c>
      <c r="M508" s="81">
        <v>7.0297932311783775</v>
      </c>
    </row>
    <row r="509" spans="1:13" x14ac:dyDescent="0.35">
      <c r="A509" s="23" t="str">
        <f>B279&amp;C509&amp;D509</f>
        <v>DISTRIBUCION VOLUMEN POR CRITERIO (kg o litros)Total AperitivosT.ESPAÑA</v>
      </c>
      <c r="B509" s="23">
        <v>0</v>
      </c>
      <c r="C509" s="23" t="s">
        <v>51</v>
      </c>
      <c r="D509" s="24" t="s">
        <v>63</v>
      </c>
      <c r="E509" s="24">
        <v>100</v>
      </c>
      <c r="F509" s="24">
        <v>100</v>
      </c>
      <c r="G509" s="24">
        <v>100</v>
      </c>
      <c r="H509" s="24">
        <v>100</v>
      </c>
      <c r="I509" s="24">
        <v>100</v>
      </c>
      <c r="J509" s="24">
        <v>100</v>
      </c>
      <c r="K509" s="24">
        <v>100</v>
      </c>
      <c r="L509" s="24">
        <v>100</v>
      </c>
      <c r="M509" s="81">
        <v>100</v>
      </c>
    </row>
    <row r="510" spans="1:13" x14ac:dyDescent="0.35">
      <c r="A510" s="23" t="str">
        <f>B279&amp;C509&amp;D510</f>
        <v>DISTRIBUCION VOLUMEN POR CRITERIO (kg o litros)Total AperitivosHiper+Super+Discount+G.A</v>
      </c>
      <c r="B510" s="23">
        <v>0</v>
      </c>
      <c r="C510" s="23">
        <v>0</v>
      </c>
      <c r="D510" s="23" t="s">
        <v>97</v>
      </c>
      <c r="E510" s="55">
        <v>52.316770835945206</v>
      </c>
      <c r="F510" s="55">
        <v>53.208339529577842</v>
      </c>
      <c r="G510" s="55">
        <v>50.537208856599634</v>
      </c>
      <c r="H510" s="55">
        <v>54.485387751797532</v>
      </c>
      <c r="I510" s="55">
        <v>57.157895717723925</v>
      </c>
      <c r="J510" s="55">
        <v>57.206015051353553</v>
      </c>
      <c r="K510" s="55">
        <v>55.132632968342165</v>
      </c>
      <c r="L510" s="55">
        <v>53.41909858286742</v>
      </c>
      <c r="M510" s="81">
        <v>60.38229655927919</v>
      </c>
    </row>
    <row r="511" spans="1:13" x14ac:dyDescent="0.35">
      <c r="A511" s="23" t="str">
        <f>B279&amp;C509&amp;D511</f>
        <v>DISTRIBUCION VOLUMEN POR CRITERIO (kg o litros)Total AperitivosRestaurantes</v>
      </c>
      <c r="B511" s="23">
        <v>0</v>
      </c>
      <c r="C511" s="23">
        <v>0</v>
      </c>
      <c r="D511" s="24" t="s">
        <v>98</v>
      </c>
      <c r="E511" s="24">
        <v>1.5447616809365194</v>
      </c>
      <c r="F511" s="24">
        <v>2.7056721875726502</v>
      </c>
      <c r="G511" s="24">
        <v>2.1203615040842947</v>
      </c>
      <c r="H511" s="24">
        <v>1.8209318594719426</v>
      </c>
      <c r="I511" s="24">
        <v>1.6735588602986136</v>
      </c>
      <c r="J511" s="24">
        <v>2.1412881900601874</v>
      </c>
      <c r="K511" s="24">
        <v>1.2022940594561287</v>
      </c>
      <c r="L511" s="24">
        <v>1.4739494985849733</v>
      </c>
      <c r="M511" s="81">
        <v>0.94278980576588589</v>
      </c>
    </row>
    <row r="512" spans="1:13" x14ac:dyDescent="0.35">
      <c r="A512" s="23" t="str">
        <f>B279&amp;C509&amp;D512</f>
        <v>DISTRIBUCION VOLUMEN POR CRITERIO (kg o litros)Total AperitivosRestaurantes Fast Food</v>
      </c>
      <c r="B512" s="23">
        <v>0</v>
      </c>
      <c r="C512" s="23">
        <v>0</v>
      </c>
      <c r="D512" s="23" t="s">
        <v>100</v>
      </c>
      <c r="E512" s="55">
        <v>1.9797858335033787</v>
      </c>
      <c r="F512" s="55">
        <v>1.8342279040172778</v>
      </c>
      <c r="G512" s="55">
        <v>1.6438227716418323</v>
      </c>
      <c r="H512" s="55">
        <v>1.9653161196673516</v>
      </c>
      <c r="I512" s="55">
        <v>1.9987147933742302</v>
      </c>
      <c r="J512" s="55">
        <v>2.0227490973226212</v>
      </c>
      <c r="K512" s="55">
        <v>1.8752961938117854</v>
      </c>
      <c r="L512" s="55">
        <v>1.4329408430471784</v>
      </c>
      <c r="M512" s="81">
        <v>1.6744558851533049</v>
      </c>
    </row>
    <row r="513" spans="1:13" x14ac:dyDescent="0.35">
      <c r="A513" s="23" t="str">
        <f>B279&amp;C509&amp;D513</f>
        <v>DISTRIBUCION VOLUMEN POR CRITERIO (kg o litros)Total AperitivosBares/Cafeterias/Cervecerias</v>
      </c>
      <c r="B513" s="23">
        <v>0</v>
      </c>
      <c r="C513" s="23">
        <v>0</v>
      </c>
      <c r="D513" s="24" t="s">
        <v>101</v>
      </c>
      <c r="E513" s="24">
        <v>8.1601090852271483</v>
      </c>
      <c r="F513" s="24">
        <v>7.604829925092603</v>
      </c>
      <c r="G513" s="24">
        <v>9.8862938715381166</v>
      </c>
      <c r="H513" s="24">
        <v>5.6912567729261667</v>
      </c>
      <c r="I513" s="24">
        <v>6.4553362472876925</v>
      </c>
      <c r="J513" s="24">
        <v>7.8157210715667986</v>
      </c>
      <c r="K513" s="24">
        <v>9.3230226814905333</v>
      </c>
      <c r="L513" s="24">
        <v>8.171253567133121</v>
      </c>
      <c r="M513" s="81">
        <v>7.5569197879202719</v>
      </c>
    </row>
    <row r="514" spans="1:13" x14ac:dyDescent="0.35">
      <c r="A514" s="23" t="str">
        <f>B279&amp;C509&amp;D514</f>
        <v>DISTRIBUCION VOLUMEN POR CRITERIO (kg o litros)Total AperitivosPanaderias/Pastelerias</v>
      </c>
      <c r="B514" s="23">
        <v>0</v>
      </c>
      <c r="C514" s="23">
        <v>0</v>
      </c>
      <c r="D514" s="23" t="s">
        <v>102</v>
      </c>
      <c r="E514" s="55">
        <v>1.4399038358249139</v>
      </c>
      <c r="F514" s="55">
        <v>1.5655934420248128</v>
      </c>
      <c r="G514" s="55">
        <v>0.90314198656218625</v>
      </c>
      <c r="H514" s="55">
        <v>0.87651561215505092</v>
      </c>
      <c r="I514" s="55">
        <v>0.8764119561516166</v>
      </c>
      <c r="J514" s="55">
        <v>1.0082382759809163</v>
      </c>
      <c r="K514" s="55">
        <v>1.0347657649405568</v>
      </c>
      <c r="L514" s="55">
        <v>1.0871899829245071</v>
      </c>
      <c r="M514" s="81">
        <v>1.4410425737860113</v>
      </c>
    </row>
    <row r="515" spans="1:13" x14ac:dyDescent="0.35">
      <c r="A515" s="23" t="str">
        <f>B279&amp;C509&amp;D515</f>
        <v>DISTRIBUCION VOLUMEN POR CRITERIO (kg o litros)Total AperitivosTda.Alimentacion/Delicatesen</v>
      </c>
      <c r="B515" s="23">
        <v>0</v>
      </c>
      <c r="C515" s="23">
        <v>0</v>
      </c>
      <c r="D515" s="24" t="s">
        <v>103</v>
      </c>
      <c r="E515" s="24">
        <v>6.301363313725818</v>
      </c>
      <c r="F515" s="24">
        <v>7.1289854874305103</v>
      </c>
      <c r="G515" s="24">
        <v>6.5312035448192596</v>
      </c>
      <c r="H515" s="24">
        <v>5.9876138929162988</v>
      </c>
      <c r="I515" s="24">
        <v>6.9411607419111414</v>
      </c>
      <c r="J515" s="24">
        <v>5.9543541215721092</v>
      </c>
      <c r="K515" s="24">
        <v>4.9741774232433533</v>
      </c>
      <c r="L515" s="24">
        <v>7.2389555316158098</v>
      </c>
      <c r="M515" s="81">
        <v>7.2514083167090613</v>
      </c>
    </row>
    <row r="516" spans="1:13" x14ac:dyDescent="0.35">
      <c r="A516" s="23" t="str">
        <f>B279&amp;C509&amp;D516</f>
        <v>DISTRIBUCION VOLUMEN POR CRITERIO (kg o litros)Total AperitivosCanal Conveniencia/24h</v>
      </c>
      <c r="B516" s="23">
        <v>0</v>
      </c>
      <c r="C516" s="23">
        <v>0</v>
      </c>
      <c r="D516" s="23" t="s">
        <v>105</v>
      </c>
      <c r="E516" s="55">
        <v>15.979784223037626</v>
      </c>
      <c r="F516" s="55">
        <v>14.136519466619385</v>
      </c>
      <c r="G516" s="55">
        <v>12.912269309583285</v>
      </c>
      <c r="H516" s="55">
        <v>15.224194890540725</v>
      </c>
      <c r="I516" s="55">
        <v>13.710406460723418</v>
      </c>
      <c r="J516" s="55">
        <v>12.123545418090705</v>
      </c>
      <c r="K516" s="55">
        <v>9.9075087971608973</v>
      </c>
      <c r="L516" s="55">
        <v>12.662389337494121</v>
      </c>
      <c r="M516" s="81">
        <v>10.469843598788897</v>
      </c>
    </row>
    <row r="517" spans="1:13" x14ac:dyDescent="0.35">
      <c r="A517" s="23" t="str">
        <f>B279&amp;C509&amp;D517</f>
        <v>DISTRIBUCION VOLUMEN POR CRITERIO (kg o litros)Total AperitivosHoteles</v>
      </c>
      <c r="B517" s="23">
        <v>0</v>
      </c>
      <c r="C517" s="23">
        <v>0</v>
      </c>
      <c r="D517" s="24" t="s">
        <v>106</v>
      </c>
      <c r="E517" s="24">
        <v>2.2390160679258336E-2</v>
      </c>
      <c r="F517" s="24">
        <v>5.3211238473072658E-2</v>
      </c>
      <c r="G517" s="24">
        <v>5.9430565058056224E-2</v>
      </c>
      <c r="H517" s="24">
        <v>0.75511939950493512</v>
      </c>
      <c r="I517" s="24">
        <v>0.15983479459723793</v>
      </c>
      <c r="J517" s="24">
        <v>9.1041565288267096E-2</v>
      </c>
      <c r="K517" s="24">
        <v>0.21120774173049359</v>
      </c>
      <c r="L517" s="24">
        <v>5.3007014923407815E-3</v>
      </c>
      <c r="M517" s="81">
        <v>2.5227617629179171E-2</v>
      </c>
    </row>
    <row r="518" spans="1:13" x14ac:dyDescent="0.35">
      <c r="A518" s="23" t="str">
        <f>B279&amp;C509&amp;D518</f>
        <v>DISTRIBUCION VOLUMEN POR CRITERIO (kg o litros)Total AperitivosEstaciones de servicio</v>
      </c>
      <c r="B518" s="23">
        <v>0</v>
      </c>
      <c r="C518" s="23">
        <v>0</v>
      </c>
      <c r="D518" s="23" t="s">
        <v>107</v>
      </c>
      <c r="E518" s="55">
        <v>2.2269118720457746</v>
      </c>
      <c r="F518" s="55">
        <v>2.900935373398366</v>
      </c>
      <c r="G518" s="55">
        <v>3.4766026628372164</v>
      </c>
      <c r="H518" s="55">
        <v>2.9440242502474767</v>
      </c>
      <c r="I518" s="55">
        <v>1.71966509220958</v>
      </c>
      <c r="J518" s="55">
        <v>2.3099531625085965</v>
      </c>
      <c r="K518" s="55">
        <v>2.383737590633026</v>
      </c>
      <c r="L518" s="55">
        <v>2.3816722369145893</v>
      </c>
      <c r="M518" s="81">
        <v>1.6316682128442763</v>
      </c>
    </row>
    <row r="519" spans="1:13" x14ac:dyDescent="0.35">
      <c r="A519" s="23" t="str">
        <f>B279&amp;C509&amp;D519</f>
        <v>DISTRIBUCION VOLUMEN POR CRITERIO (kg o litros)Total AperitivosMaquinas dispensadoras</v>
      </c>
      <c r="B519" s="23">
        <v>0</v>
      </c>
      <c r="C519" s="23">
        <v>0</v>
      </c>
      <c r="D519" s="24" t="s">
        <v>108</v>
      </c>
      <c r="E519" s="24">
        <v>4.26032925639017</v>
      </c>
      <c r="F519" s="24">
        <v>4.3512728505409504</v>
      </c>
      <c r="G519" s="24">
        <v>4.0597105589124762</v>
      </c>
      <c r="H519" s="24">
        <v>2.82036981102687</v>
      </c>
      <c r="I519" s="24">
        <v>3.6142338516108778</v>
      </c>
      <c r="J519" s="24">
        <v>3.2022222744378803</v>
      </c>
      <c r="K519" s="24">
        <v>3.6824073881238437</v>
      </c>
      <c r="L519" s="24">
        <v>4.1075936196161784</v>
      </c>
      <c r="M519" s="81">
        <v>3.393264177223513</v>
      </c>
    </row>
    <row r="520" spans="1:13" x14ac:dyDescent="0.35">
      <c r="A520" s="23" t="str">
        <f>B279&amp;C509&amp;D520</f>
        <v>DISTRIBUCION VOLUMEN POR CRITERIO (kg o litros)Total AperitivosServicio en la empresa</v>
      </c>
      <c r="B520" s="23">
        <v>0</v>
      </c>
      <c r="C520" s="23">
        <v>0</v>
      </c>
      <c r="D520" s="23" t="s">
        <v>109</v>
      </c>
      <c r="E520" s="55">
        <v>0.30243372920009443</v>
      </c>
      <c r="F520" s="55">
        <v>0.51619067961235898</v>
      </c>
      <c r="G520" s="55">
        <v>0.28478366350066003</v>
      </c>
      <c r="H520" s="55">
        <v>0.86661501912747052</v>
      </c>
      <c r="I520" s="55">
        <v>0.62089801420664448</v>
      </c>
      <c r="J520" s="55">
        <v>0.24400431278391158</v>
      </c>
      <c r="K520" s="55">
        <v>0.39303832611021783</v>
      </c>
      <c r="L520" s="55">
        <v>0.48691113627547644</v>
      </c>
      <c r="M520" s="81">
        <v>0.34948766809627524</v>
      </c>
    </row>
    <row r="521" spans="1:13" x14ac:dyDescent="0.35">
      <c r="A521" s="23" t="str">
        <f>B279&amp;C509&amp;D521</f>
        <v>DISTRIBUCION VOLUMEN POR CRITERIO (kg o litros)Total AperitivosResto de canales</v>
      </c>
      <c r="B521" s="23">
        <v>0</v>
      </c>
      <c r="C521" s="23">
        <v>0</v>
      </c>
      <c r="D521" s="24" t="s">
        <v>110</v>
      </c>
      <c r="E521" s="24">
        <v>5.465455655569464</v>
      </c>
      <c r="F521" s="24">
        <v>3.9942211590187253</v>
      </c>
      <c r="G521" s="24">
        <v>7.5851752743090177</v>
      </c>
      <c r="H521" s="24">
        <v>6.5626558047462424</v>
      </c>
      <c r="I521" s="24">
        <v>5.0718747974874292</v>
      </c>
      <c r="J521" s="24">
        <v>5.8808661841080978</v>
      </c>
      <c r="K521" s="24">
        <v>9.8799136016954119</v>
      </c>
      <c r="L521" s="24">
        <v>7.5327427271310086</v>
      </c>
      <c r="M521" s="81">
        <v>4.8815907094061703</v>
      </c>
    </row>
    <row r="522" spans="1:13" x14ac:dyDescent="0.35">
      <c r="A522" s="23" t="str">
        <f>B279&amp;C509&amp;D522</f>
        <v>DISTRIBUCION VOLUMEN POR CRITERIO (kg o litros)Total AperitivosEN LA CALLE</v>
      </c>
      <c r="B522" s="23">
        <v>0</v>
      </c>
      <c r="C522" s="23">
        <v>0</v>
      </c>
      <c r="D522" s="23" t="s">
        <v>175</v>
      </c>
      <c r="E522" s="55">
        <v>32.633431937848997</v>
      </c>
      <c r="F522" s="55">
        <v>33.649194800358103</v>
      </c>
      <c r="G522" s="55">
        <v>33.572460291287207</v>
      </c>
      <c r="H522" s="55">
        <v>30.727311099728709</v>
      </c>
      <c r="I522" s="55">
        <v>35.331011815905498</v>
      </c>
      <c r="J522" s="55">
        <v>36.258507574441786</v>
      </c>
      <c r="K522" s="55">
        <v>36.72650854822411</v>
      </c>
      <c r="L522" s="55">
        <v>33.436618869157556</v>
      </c>
      <c r="M522" s="81">
        <v>31.790170342222364</v>
      </c>
    </row>
    <row r="523" spans="1:13" x14ac:dyDescent="0.35">
      <c r="A523" s="23" t="str">
        <f>B279&amp;C509&amp;D523</f>
        <v>DISTRIBUCION VOLUMEN POR CRITERIO (kg o litros)Total AperitivosEN CASA DE OTROS</v>
      </c>
      <c r="B523" s="23">
        <v>0</v>
      </c>
      <c r="C523" s="23">
        <v>0</v>
      </c>
      <c r="D523" s="24" t="s">
        <v>176</v>
      </c>
      <c r="E523" s="24">
        <v>22.386251498986308</v>
      </c>
      <c r="F523" s="24">
        <v>23.011531741688582</v>
      </c>
      <c r="G523" s="24">
        <v>20.433143333717762</v>
      </c>
      <c r="H523" s="24">
        <v>23.181409416007316</v>
      </c>
      <c r="I523" s="24">
        <v>21.50833165731078</v>
      </c>
      <c r="J523" s="24">
        <v>20.515675461168247</v>
      </c>
      <c r="K523" s="24">
        <v>15.013334537258194</v>
      </c>
      <c r="L523" s="24">
        <v>22.224325153033956</v>
      </c>
      <c r="M523" s="81">
        <v>21.935220006251892</v>
      </c>
    </row>
    <row r="524" spans="1:13" x14ac:dyDescent="0.35">
      <c r="A524" s="23" t="str">
        <f>B279&amp;C509&amp;D524</f>
        <v>DISTRIBUCION VOLUMEN POR CRITERIO (kg o litros)Total AperitivosEN EL ESTABLECIMIENTO</v>
      </c>
      <c r="B524" s="23">
        <v>0</v>
      </c>
      <c r="C524" s="23">
        <v>0</v>
      </c>
      <c r="D524" s="23" t="s">
        <v>177</v>
      </c>
      <c r="E524" s="55">
        <v>13.932435989349335</v>
      </c>
      <c r="F524" s="55">
        <v>13.315182262533378</v>
      </c>
      <c r="G524" s="55">
        <v>16.909529025160683</v>
      </c>
      <c r="H524" s="55">
        <v>12.120259217551803</v>
      </c>
      <c r="I524" s="55">
        <v>12.448198828379144</v>
      </c>
      <c r="J524" s="55">
        <v>14.116856649296668</v>
      </c>
      <c r="K524" s="55">
        <v>15.90507777393009</v>
      </c>
      <c r="L524" s="55">
        <v>12.504165338303022</v>
      </c>
      <c r="M524" s="81">
        <v>11.294877274269773</v>
      </c>
    </row>
    <row r="525" spans="1:13" x14ac:dyDescent="0.35">
      <c r="A525" s="23" t="str">
        <f>B279&amp;C509&amp;D525</f>
        <v>DISTRIBUCION VOLUMEN POR CRITERIO (kg o litros)Total AperitivosEN EL TRABAJO</v>
      </c>
      <c r="B525" s="23">
        <v>0</v>
      </c>
      <c r="C525" s="23">
        <v>0</v>
      </c>
      <c r="D525" s="24" t="s">
        <v>178</v>
      </c>
      <c r="E525" s="24">
        <v>9.1553444444977323</v>
      </c>
      <c r="F525" s="24">
        <v>11.906826387383324</v>
      </c>
      <c r="G525" s="24">
        <v>7.1193833144779495</v>
      </c>
      <c r="H525" s="24">
        <v>8.6675585918341849</v>
      </c>
      <c r="I525" s="24">
        <v>7.7414988305612304</v>
      </c>
      <c r="J525" s="24">
        <v>6.7932368909241596</v>
      </c>
      <c r="K525" s="24">
        <v>6.510594298057101</v>
      </c>
      <c r="L525" s="24">
        <v>7.8522209406249228</v>
      </c>
      <c r="M525" s="81">
        <v>7.7546654286739685</v>
      </c>
    </row>
    <row r="526" spans="1:13" x14ac:dyDescent="0.35">
      <c r="A526" s="23" t="str">
        <f>B279&amp;C509&amp;D526</f>
        <v>DISTRIBUCION VOLUMEN POR CRITERIO (kg o litros)Total AperitivosEN COLEGIO/INSTITUTO/UNIV.</v>
      </c>
      <c r="B526" s="23">
        <v>0</v>
      </c>
      <c r="C526" s="23">
        <v>0</v>
      </c>
      <c r="D526" s="23" t="s">
        <v>179</v>
      </c>
      <c r="E526" s="55">
        <v>1.5052893453930951</v>
      </c>
      <c r="F526" s="55">
        <v>0.89594202386776978</v>
      </c>
      <c r="G526" s="55">
        <v>0.68215641144873251</v>
      </c>
      <c r="H526" s="55">
        <v>1.5261303421041892</v>
      </c>
      <c r="I526" s="55">
        <v>0.61057294328781253</v>
      </c>
      <c r="J526" s="55">
        <v>0.98074728676841982</v>
      </c>
      <c r="K526" s="55">
        <v>0.84387351058248694</v>
      </c>
      <c r="L526" s="55">
        <v>0.83452879589406403</v>
      </c>
      <c r="M526" s="81">
        <v>1.4884041092170437</v>
      </c>
    </row>
    <row r="527" spans="1:13" x14ac:dyDescent="0.35">
      <c r="A527" s="23" t="str">
        <f>B279&amp;C509&amp;D527</f>
        <v>DISTRIBUCION VOLUMEN POR CRITERIO (kg o litros)Total AperitivosEN MI CASA</v>
      </c>
      <c r="B527" s="23">
        <v>0</v>
      </c>
      <c r="C527" s="23">
        <v>0</v>
      </c>
      <c r="D527" s="24" t="s">
        <v>180</v>
      </c>
      <c r="E527" s="24">
        <v>6.3099539400023943</v>
      </c>
      <c r="F527" s="24">
        <v>5.3611112132790861</v>
      </c>
      <c r="G527" s="24">
        <v>8.2496072476481945</v>
      </c>
      <c r="H527" s="24">
        <v>8.1404036170602438</v>
      </c>
      <c r="I527" s="24">
        <v>7.843046913921631</v>
      </c>
      <c r="J527" s="24">
        <v>8.6945173596615462</v>
      </c>
      <c r="K527" s="24">
        <v>9.5637791966198442</v>
      </c>
      <c r="L527" s="24">
        <v>8.414225322329127</v>
      </c>
      <c r="M527" s="81">
        <v>10.36884954171242</v>
      </c>
    </row>
    <row r="528" spans="1:13" x14ac:dyDescent="0.35">
      <c r="A528" s="23" t="str">
        <f>B279&amp;C509&amp;D528</f>
        <v>DISTRIBUCION VOLUMEN POR CRITERIO (kg o litros)Total AperitivosEN M.TRANSP.(AVION,TREN,AUTOC,E</v>
      </c>
      <c r="B528" s="23">
        <v>0</v>
      </c>
      <c r="C528" s="23">
        <v>0</v>
      </c>
      <c r="D528" s="23" t="s">
        <v>181</v>
      </c>
      <c r="E528" s="55">
        <v>0.5485221727067997</v>
      </c>
      <c r="F528" s="55">
        <v>0.22081538787396279</v>
      </c>
      <c r="G528" s="55">
        <v>0.39342450274338514</v>
      </c>
      <c r="H528" s="55">
        <v>0.52268486787853174</v>
      </c>
      <c r="I528" s="55">
        <v>0.37158345952293709</v>
      </c>
      <c r="J528" s="55">
        <v>0.45341771808495068</v>
      </c>
      <c r="K528" s="55">
        <v>0.64910541076473749</v>
      </c>
      <c r="L528" s="55">
        <v>0.89943720911862401</v>
      </c>
      <c r="M528" s="81">
        <v>0.48686826216811768</v>
      </c>
    </row>
    <row r="529" spans="1:13" x14ac:dyDescent="0.35">
      <c r="A529" s="23" t="str">
        <f>B279&amp;C509&amp;D529</f>
        <v>DISTRIBUCION VOLUMEN POR CRITERIO (kg o litros)Total AperitivosEN OTRO LUGAR</v>
      </c>
      <c r="B529" s="23">
        <v>0</v>
      </c>
      <c r="C529" s="23">
        <v>0</v>
      </c>
      <c r="D529" s="24" t="s">
        <v>182</v>
      </c>
      <c r="E529" s="24">
        <v>13.528767298161101</v>
      </c>
      <c r="F529" s="24">
        <v>11.639395366687438</v>
      </c>
      <c r="G529" s="24">
        <v>12.640300483643857</v>
      </c>
      <c r="H529" s="24">
        <v>15.114242482265341</v>
      </c>
      <c r="I529" s="24">
        <v>14.145753094147876</v>
      </c>
      <c r="J529" s="24">
        <v>12.18704007717918</v>
      </c>
      <c r="K529" s="24">
        <v>14.787729536630343</v>
      </c>
      <c r="L529" s="24">
        <v>13.834477140443102</v>
      </c>
      <c r="M529" s="81">
        <v>14.880942019581703</v>
      </c>
    </row>
    <row r="530" spans="1:13" x14ac:dyDescent="0.35">
      <c r="A530" s="23" t="str">
        <f>B279&amp;C509&amp;D530</f>
        <v>DISTRIBUCION VOLUMEN POR CRITERIO (kg o litros)Total AperitivosDESAYUNO</v>
      </c>
      <c r="B530" s="23">
        <v>0</v>
      </c>
      <c r="C530" s="23">
        <v>0</v>
      </c>
      <c r="D530" s="23" t="s">
        <v>183</v>
      </c>
      <c r="E530" s="55">
        <v>5.1128624179225008</v>
      </c>
      <c r="F530" s="55">
        <v>3.6977663930789566</v>
      </c>
      <c r="G530" s="55">
        <v>3.5538365987358813</v>
      </c>
      <c r="H530" s="55">
        <v>3.0064824567697701</v>
      </c>
      <c r="I530" s="55">
        <v>2.6193215015268581</v>
      </c>
      <c r="J530" s="55">
        <v>2.9526798927181614</v>
      </c>
      <c r="K530" s="55">
        <v>2.6103368306977912</v>
      </c>
      <c r="L530" s="55">
        <v>3.1978702865674093</v>
      </c>
      <c r="M530" s="81">
        <v>2.5614675276412058</v>
      </c>
    </row>
    <row r="531" spans="1:13" x14ac:dyDescent="0.35">
      <c r="A531" s="23" t="str">
        <f>B279&amp;C509&amp;D531</f>
        <v>DISTRIBUCION VOLUMEN POR CRITERIO (kg o litros)Total AperitivosAPERITIVO/ANTES DE COMER</v>
      </c>
      <c r="B531" s="23">
        <v>0</v>
      </c>
      <c r="C531" s="23">
        <v>0</v>
      </c>
      <c r="D531" s="24" t="s">
        <v>184</v>
      </c>
      <c r="E531" s="24">
        <v>17.981029083284586</v>
      </c>
      <c r="F531" s="24">
        <v>20.178640586280974</v>
      </c>
      <c r="G531" s="24">
        <v>21.023264628841478</v>
      </c>
      <c r="H531" s="24">
        <v>23.805927875164802</v>
      </c>
      <c r="I531" s="24">
        <v>23.25774747977864</v>
      </c>
      <c r="J531" s="24">
        <v>28.558452856641264</v>
      </c>
      <c r="K531" s="24">
        <v>27.843621933158641</v>
      </c>
      <c r="L531" s="24">
        <v>23.431373303679603</v>
      </c>
      <c r="M531" s="81">
        <v>23.226707441913184</v>
      </c>
    </row>
    <row r="532" spans="1:13" x14ac:dyDescent="0.35">
      <c r="A532" s="23" t="str">
        <f>B279&amp;C509&amp;D532</f>
        <v>DISTRIBUCION VOLUMEN POR CRITERIO (kg o litros)Total AperitivosCOMIDA</v>
      </c>
      <c r="B532" s="23">
        <v>0</v>
      </c>
      <c r="C532" s="23">
        <v>0</v>
      </c>
      <c r="D532" s="23" t="s">
        <v>185</v>
      </c>
      <c r="E532" s="55">
        <v>8.4181119162891722</v>
      </c>
      <c r="F532" s="55">
        <v>9.4936918139179785</v>
      </c>
      <c r="G532" s="55">
        <v>10.926004868792155</v>
      </c>
      <c r="H532" s="55">
        <v>12.604004208521049</v>
      </c>
      <c r="I532" s="55">
        <v>13.853320250027693</v>
      </c>
      <c r="J532" s="55">
        <v>9.7447781378069713</v>
      </c>
      <c r="K532" s="55">
        <v>9.7213279014084559</v>
      </c>
      <c r="L532" s="55">
        <v>9.2288899370864979</v>
      </c>
      <c r="M532" s="81">
        <v>11.655811600880686</v>
      </c>
    </row>
    <row r="533" spans="1:13" x14ac:dyDescent="0.35">
      <c r="A533" s="23" t="str">
        <f>B279&amp;C509&amp;D533</f>
        <v>DISTRIBUCION VOLUMEN POR CRITERIO (kg o litros)Total AperitivosTARDE/MERIENDA</v>
      </c>
      <c r="B533" s="23">
        <v>0</v>
      </c>
      <c r="C533" s="23">
        <v>0</v>
      </c>
      <c r="D533" s="24" t="s">
        <v>186</v>
      </c>
      <c r="E533" s="24">
        <v>34.780427804476489</v>
      </c>
      <c r="F533" s="24">
        <v>36.006039154169414</v>
      </c>
      <c r="G533" s="24">
        <v>30.858086812397172</v>
      </c>
      <c r="H533" s="24">
        <v>30.405292608982482</v>
      </c>
      <c r="I533" s="24">
        <v>31.042005231562598</v>
      </c>
      <c r="J533" s="24">
        <v>27.267123169296525</v>
      </c>
      <c r="K533" s="24">
        <v>26.001417819188699</v>
      </c>
      <c r="L533" s="24">
        <v>32.883898026695576</v>
      </c>
      <c r="M533" s="81">
        <v>31.366944434932385</v>
      </c>
    </row>
    <row r="534" spans="1:13" x14ac:dyDescent="0.35">
      <c r="A534" s="23" t="str">
        <f>B279&amp;C509&amp;D534</f>
        <v>DISTRIBUCION VOLUMEN POR CRITERIO (kg o litros)Total AperitivosANTES DE CENAR</v>
      </c>
      <c r="B534" s="23">
        <v>0</v>
      </c>
      <c r="C534" s="23">
        <v>0</v>
      </c>
      <c r="D534" s="23" t="s">
        <v>187</v>
      </c>
      <c r="E534" s="55">
        <v>8.6296034452186046</v>
      </c>
      <c r="F534" s="55">
        <v>6.3202453309204847</v>
      </c>
      <c r="G534" s="55">
        <v>8.1934440638794079</v>
      </c>
      <c r="H534" s="55">
        <v>6.286866913469118</v>
      </c>
      <c r="I534" s="55">
        <v>6.1400038680145244</v>
      </c>
      <c r="J534" s="55">
        <v>7.0484325693814336</v>
      </c>
      <c r="K534" s="55">
        <v>9.5629582528839769</v>
      </c>
      <c r="L534" s="55">
        <v>7.0412923612354295</v>
      </c>
      <c r="M534" s="81">
        <v>7.8522609858697026</v>
      </c>
    </row>
    <row r="535" spans="1:13" x14ac:dyDescent="0.35">
      <c r="A535" s="23" t="str">
        <f>B279&amp;C509&amp;D535</f>
        <v>DISTRIBUCION VOLUMEN POR CRITERIO (kg o litros)Total AperitivosCENA</v>
      </c>
      <c r="B535" s="23">
        <v>0</v>
      </c>
      <c r="C535" s="23">
        <v>0</v>
      </c>
      <c r="D535" s="24" t="s">
        <v>188</v>
      </c>
      <c r="E535" s="24">
        <v>5.5867761741398283</v>
      </c>
      <c r="F535" s="24">
        <v>4.2178486821759904</v>
      </c>
      <c r="G535" s="24">
        <v>5.9899280351338531</v>
      </c>
      <c r="H535" s="24">
        <v>4.5367924520227216</v>
      </c>
      <c r="I535" s="24">
        <v>4.4074674834116649</v>
      </c>
      <c r="J535" s="24">
        <v>4.9376366720400444</v>
      </c>
      <c r="K535" s="24">
        <v>5.9045507321690618</v>
      </c>
      <c r="L535" s="24">
        <v>5.4659583975610948</v>
      </c>
      <c r="M535" s="81">
        <v>4.9376877402003618</v>
      </c>
    </row>
    <row r="536" spans="1:13" x14ac:dyDescent="0.35">
      <c r="A536" s="23" t="str">
        <f>B279&amp;C509&amp;D536</f>
        <v>DISTRIBUCION VOLUMEN POR CRITERIO (kg o litros)Total AperitivosDESPUES DE LA CENA</v>
      </c>
      <c r="B536" s="23">
        <v>0</v>
      </c>
      <c r="C536" s="23">
        <v>0</v>
      </c>
      <c r="D536" s="23" t="s">
        <v>189</v>
      </c>
      <c r="E536" s="55">
        <v>1.6547318399492073</v>
      </c>
      <c r="F536" s="55">
        <v>1.8901668598062855</v>
      </c>
      <c r="G536" s="55">
        <v>2.9435010187652804</v>
      </c>
      <c r="H536" s="55">
        <v>3.3925573094755932</v>
      </c>
      <c r="I536" s="55">
        <v>1.2305510804355071</v>
      </c>
      <c r="J536" s="55">
        <v>1.9398457255409922</v>
      </c>
      <c r="K536" s="55">
        <v>1.8289148579964358</v>
      </c>
      <c r="L536" s="55">
        <v>1.9554327631787918</v>
      </c>
      <c r="M536" s="81">
        <v>2.2264481329191748</v>
      </c>
    </row>
    <row r="537" spans="1:13" x14ac:dyDescent="0.35">
      <c r="A537" s="23" t="str">
        <f>B279&amp;C509&amp;D537</f>
        <v>DISTRIBUCION VOLUMEN POR CRITERIO (kg o litros)Total AperitivosDURANTE EL DIA</v>
      </c>
      <c r="B537" s="23">
        <v>0</v>
      </c>
      <c r="C537" s="23">
        <v>0</v>
      </c>
      <c r="D537" s="24" t="s">
        <v>190</v>
      </c>
      <c r="E537" s="24">
        <v>17.836461978768423</v>
      </c>
      <c r="F537" s="24">
        <v>18.195598553733149</v>
      </c>
      <c r="G537" s="24">
        <v>16.511937592427163</v>
      </c>
      <c r="H537" s="24">
        <v>15.962078474083881</v>
      </c>
      <c r="I537" s="24">
        <v>17.449579351912952</v>
      </c>
      <c r="J537" s="24">
        <v>17.551052756578198</v>
      </c>
      <c r="K537" s="24">
        <v>16.526873405547693</v>
      </c>
      <c r="L537" s="24">
        <v>16.795285472638994</v>
      </c>
      <c r="M537" s="81">
        <v>16.172670928738967</v>
      </c>
    </row>
    <row r="538" spans="1:13" x14ac:dyDescent="0.35">
      <c r="A538" s="23" t="str">
        <f>B279&amp;C509&amp;D538</f>
        <v>DISTRIBUCION VOLUMEN POR CRITERIO (kg o litros)Total AperitivosCON AMIGOS</v>
      </c>
      <c r="B538" s="23">
        <v>0</v>
      </c>
      <c r="C538" s="23">
        <v>0</v>
      </c>
      <c r="D538" s="23" t="s">
        <v>191</v>
      </c>
      <c r="E538" s="55">
        <v>18.451478144757679</v>
      </c>
      <c r="F538" s="55">
        <v>16.301943100413922</v>
      </c>
      <c r="G538" s="55">
        <v>21.991916948746933</v>
      </c>
      <c r="H538" s="55">
        <v>24.099657280031948</v>
      </c>
      <c r="I538" s="55">
        <v>26.298322991729545</v>
      </c>
      <c r="J538" s="55">
        <v>26.825656399414733</v>
      </c>
      <c r="K538" s="55">
        <v>27.457086045788653</v>
      </c>
      <c r="L538" s="55">
        <v>24.544471926525741</v>
      </c>
      <c r="M538" s="81">
        <v>23.630780484989906</v>
      </c>
    </row>
    <row r="539" spans="1:13" x14ac:dyDescent="0.35">
      <c r="A539" s="23" t="str">
        <f>B279&amp;C509&amp;D539</f>
        <v>DISTRIBUCION VOLUMEN POR CRITERIO (kg o litros)Total AperitivosCON CLIENTES</v>
      </c>
      <c r="B539" s="23">
        <v>0</v>
      </c>
      <c r="C539" s="23">
        <v>0</v>
      </c>
      <c r="D539" s="24" t="s">
        <v>192</v>
      </c>
      <c r="E539" s="24">
        <v>0.32463355552423279</v>
      </c>
      <c r="F539" s="24">
        <v>0.12120914524628615</v>
      </c>
      <c r="G539" s="24">
        <v>0.10225623582093674</v>
      </c>
      <c r="H539" s="24">
        <v>0.14930123999091274</v>
      </c>
      <c r="I539" s="24">
        <v>0.376030079762113</v>
      </c>
      <c r="J539" s="24">
        <v>0.26199203095105067</v>
      </c>
      <c r="K539" s="24">
        <v>5.3363754258788997E-2</v>
      </c>
      <c r="L539" s="24">
        <v>0.12995370658084859</v>
      </c>
      <c r="M539" s="81">
        <v>0.45102165997704635</v>
      </c>
    </row>
    <row r="540" spans="1:13" x14ac:dyDescent="0.35">
      <c r="A540" s="23" t="str">
        <f>B279&amp;C509&amp;D540</f>
        <v>DISTRIBUCION VOLUMEN POR CRITERIO (kg o litros)Total AperitivosCON COMPAÑEROS DE TRABAJO</v>
      </c>
      <c r="B540" s="23">
        <v>0</v>
      </c>
      <c r="C540" s="23">
        <v>0</v>
      </c>
      <c r="D540" s="23" t="s">
        <v>193</v>
      </c>
      <c r="E540" s="55">
        <v>4.9750856801627821</v>
      </c>
      <c r="F540" s="55">
        <v>5.7573857105432609</v>
      </c>
      <c r="G540" s="55">
        <v>2.8564407678821442</v>
      </c>
      <c r="H540" s="55">
        <v>4.0411057007263445</v>
      </c>
      <c r="I540" s="55">
        <v>3.1716551040973693</v>
      </c>
      <c r="J540" s="55">
        <v>2.7989202191220715</v>
      </c>
      <c r="K540" s="55">
        <v>2.256389461638995</v>
      </c>
      <c r="L540" s="55">
        <v>4.4212317150463702</v>
      </c>
      <c r="M540" s="81">
        <v>3.4621996644603401</v>
      </c>
    </row>
    <row r="541" spans="1:13" x14ac:dyDescent="0.35">
      <c r="A541" s="23" t="str">
        <f>B279&amp;C509&amp;D541</f>
        <v>DISTRIBUCION VOLUMEN POR CRITERIO (kg o litros)Total AperitivosCON COMPAÑEROS DE CLASE</v>
      </c>
      <c r="B541" s="23">
        <v>0</v>
      </c>
      <c r="C541" s="23">
        <v>0</v>
      </c>
      <c r="D541" s="24" t="s">
        <v>194</v>
      </c>
      <c r="E541" s="24">
        <v>1.5672288894352262</v>
      </c>
      <c r="F541" s="24">
        <v>0.72312622477136101</v>
      </c>
      <c r="G541" s="24">
        <v>0.67077350338370267</v>
      </c>
      <c r="H541" s="24">
        <v>0.89372454502331689</v>
      </c>
      <c r="I541" s="24">
        <v>0.68148054255585733</v>
      </c>
      <c r="J541" s="24">
        <v>0.571944243786914</v>
      </c>
      <c r="K541" s="24">
        <v>0.25914626463563972</v>
      </c>
      <c r="L541" s="24">
        <v>0.39806996439730979</v>
      </c>
      <c r="M541" s="81">
        <v>0.9913355187245636</v>
      </c>
    </row>
    <row r="542" spans="1:13" x14ac:dyDescent="0.35">
      <c r="A542" s="23" t="str">
        <f>B279&amp;C509&amp;D542</f>
        <v>DISTRIBUCION VOLUMEN POR CRITERIO (kg o litros)Total AperitivosCON FAMILIA</v>
      </c>
      <c r="B542" s="23">
        <v>0</v>
      </c>
      <c r="C542" s="23">
        <v>0</v>
      </c>
      <c r="D542" s="23" t="s">
        <v>195</v>
      </c>
      <c r="E542" s="55">
        <v>37.530911252412444</v>
      </c>
      <c r="F542" s="55">
        <v>39.088737112449664</v>
      </c>
      <c r="G542" s="55">
        <v>41.924547034337444</v>
      </c>
      <c r="H542" s="55">
        <v>37.070277955484265</v>
      </c>
      <c r="I542" s="55">
        <v>36.035862142202681</v>
      </c>
      <c r="J542" s="55">
        <v>31.655564286239251</v>
      </c>
      <c r="K542" s="55">
        <v>34.251119027260671</v>
      </c>
      <c r="L542" s="55">
        <v>31.226619010027996</v>
      </c>
      <c r="M542" s="81">
        <v>30.998422869694188</v>
      </c>
    </row>
    <row r="543" spans="1:13" x14ac:dyDescent="0.35">
      <c r="A543" s="23" t="str">
        <f>B279&amp;C509&amp;D543</f>
        <v>DISTRIBUCION VOLUMEN POR CRITERIO (kg o litros)Total AperitivosCON LA PAREJA</v>
      </c>
      <c r="B543" s="23">
        <v>0</v>
      </c>
      <c r="C543" s="23">
        <v>0</v>
      </c>
      <c r="D543" s="24" t="s">
        <v>196</v>
      </c>
      <c r="E543" s="24">
        <v>8.8995847835783408</v>
      </c>
      <c r="F543" s="24">
        <v>10.102563035504515</v>
      </c>
      <c r="G543" s="24">
        <v>9.7841047529327341</v>
      </c>
      <c r="H543" s="24">
        <v>8.4124886056069119</v>
      </c>
      <c r="I543" s="24">
        <v>7.1335588827212844</v>
      </c>
      <c r="J543" s="24">
        <v>9.4996281933291549</v>
      </c>
      <c r="K543" s="24">
        <v>9.9381870197132649</v>
      </c>
      <c r="L543" s="24">
        <v>9.3418076662167753</v>
      </c>
      <c r="M543" s="81">
        <v>10.840263457951997</v>
      </c>
    </row>
    <row r="544" spans="1:13" x14ac:dyDescent="0.35">
      <c r="A544" s="23" t="str">
        <f>B279&amp;C509&amp;D544</f>
        <v>DISTRIBUCION VOLUMEN POR CRITERIO (kg o litros)Total AperitivosESTABA SOLO/A</v>
      </c>
      <c r="B544" s="23">
        <v>0</v>
      </c>
      <c r="C544" s="23">
        <v>0</v>
      </c>
      <c r="D544" s="23" t="s">
        <v>197</v>
      </c>
      <c r="E544" s="55">
        <v>27.447242433566931</v>
      </c>
      <c r="F544" s="55">
        <v>26.409662734117379</v>
      </c>
      <c r="G544" s="55">
        <v>21.629150860603914</v>
      </c>
      <c r="H544" s="55">
        <v>23.746871525768409</v>
      </c>
      <c r="I544" s="55">
        <v>24.854545048460064</v>
      </c>
      <c r="J544" s="55">
        <v>25.741018250159982</v>
      </c>
      <c r="K544" s="55">
        <v>22.586291514091293</v>
      </c>
      <c r="L544" s="55">
        <v>27.754310296254364</v>
      </c>
      <c r="M544" s="81">
        <v>27.218721183759424</v>
      </c>
    </row>
    <row r="545" spans="1:13" x14ac:dyDescent="0.35">
      <c r="A545" s="23" t="str">
        <f>B279&amp;C509&amp;D545</f>
        <v>DISTRIBUCION VOLUMEN POR CRITERIO (kg o litros)Total AperitivosOTROS</v>
      </c>
      <c r="B545" s="23">
        <v>0</v>
      </c>
      <c r="C545" s="23">
        <v>0</v>
      </c>
      <c r="D545" s="24" t="s">
        <v>198</v>
      </c>
      <c r="E545" s="24">
        <v>0.80383594063667463</v>
      </c>
      <c r="F545" s="24">
        <v>1.4953702664405635</v>
      </c>
      <c r="G545" s="24">
        <v>1.0408128536318313</v>
      </c>
      <c r="H545" s="24">
        <v>1.5865754188798671</v>
      </c>
      <c r="I545" s="24">
        <v>1.4485440033222441</v>
      </c>
      <c r="J545" s="24">
        <v>2.6452754667178313</v>
      </c>
      <c r="K545" s="24">
        <v>3.1984208019835441</v>
      </c>
      <c r="L545" s="24">
        <v>2.1835344462648667</v>
      </c>
      <c r="M545" s="81">
        <v>2.4072555853338518</v>
      </c>
    </row>
    <row r="546" spans="1:13" x14ac:dyDescent="0.35">
      <c r="A546" s="23" t="str">
        <f>B279&amp;C509&amp;D546</f>
        <v>DISTRIBUCION VOLUMEN POR CRITERIO (kg o litros)Total AperitivosESTAR TRABAJANDO</v>
      </c>
      <c r="B546" s="23">
        <v>0</v>
      </c>
      <c r="C546" s="23">
        <v>0</v>
      </c>
      <c r="D546" s="23" t="s">
        <v>199</v>
      </c>
      <c r="E546" s="55">
        <v>7.4381305372976225</v>
      </c>
      <c r="F546" s="55">
        <v>9.4541503347337397</v>
      </c>
      <c r="G546" s="55">
        <v>5.2960226363922347</v>
      </c>
      <c r="H546" s="55">
        <v>6.5454156263163155</v>
      </c>
      <c r="I546" s="55">
        <v>6.3956854489134187</v>
      </c>
      <c r="J546" s="55">
        <v>4.8794302118265689</v>
      </c>
      <c r="K546" s="55">
        <v>5.1213619299410356</v>
      </c>
      <c r="L546" s="55">
        <v>4.9670831577142192</v>
      </c>
      <c r="M546" s="81">
        <v>6.3844714585619995</v>
      </c>
    </row>
    <row r="547" spans="1:13" x14ac:dyDescent="0.35">
      <c r="A547" s="23" t="str">
        <f>B279&amp;C509&amp;D547</f>
        <v>DISTRIBUCION VOLUMEN POR CRITERIO (kg o litros)Total AperitivosCOMIDA DE NEGOCIOS</v>
      </c>
      <c r="B547" s="23">
        <v>0</v>
      </c>
      <c r="C547" s="23">
        <v>0</v>
      </c>
      <c r="D547" s="24" t="s">
        <v>200</v>
      </c>
      <c r="E547" s="24">
        <v>0.66862817679642739</v>
      </c>
      <c r="F547" s="24" t="s">
        <v>121</v>
      </c>
      <c r="G547" s="24">
        <v>0.24771453382603192</v>
      </c>
      <c r="H547" s="24">
        <v>0.5763032404448245</v>
      </c>
      <c r="I547" s="24">
        <v>0.16026964429612015</v>
      </c>
      <c r="J547" s="24">
        <v>8.9716754230906373E-3</v>
      </c>
      <c r="K547" s="24">
        <v>8.7098899446632263E-3</v>
      </c>
      <c r="L547" s="24">
        <v>0.27652715318159432</v>
      </c>
      <c r="M547" s="81">
        <v>0.28455509714579197</v>
      </c>
    </row>
    <row r="548" spans="1:13" x14ac:dyDescent="0.35">
      <c r="A548" s="23" t="str">
        <f>B279&amp;C509&amp;D548</f>
        <v>DISTRIBUCION VOLUMEN POR CRITERIO (kg o litros)Total AperitivosPOR PLACER/RELAX</v>
      </c>
      <c r="B548" s="23">
        <v>0</v>
      </c>
      <c r="C548" s="23">
        <v>0</v>
      </c>
      <c r="D548" s="23" t="s">
        <v>201</v>
      </c>
      <c r="E548" s="55">
        <v>20.069863206438772</v>
      </c>
      <c r="F548" s="55">
        <v>19.289554488883145</v>
      </c>
      <c r="G548" s="55">
        <v>24.607768008142862</v>
      </c>
      <c r="H548" s="55">
        <v>18.46037875941845</v>
      </c>
      <c r="I548" s="55">
        <v>17.471796209325294</v>
      </c>
      <c r="J548" s="55">
        <v>21.370528468381249</v>
      </c>
      <c r="K548" s="55">
        <v>20.73610496126021</v>
      </c>
      <c r="L548" s="55">
        <v>19.830612242930876</v>
      </c>
      <c r="M548" s="81">
        <v>19.796679839920873</v>
      </c>
    </row>
    <row r="549" spans="1:13" x14ac:dyDescent="0.35">
      <c r="A549" s="23" t="str">
        <f>B279&amp;C509&amp;D549</f>
        <v>DISTRIBUCION VOLUMEN POR CRITERIO (kg o litros)Total AperitivosTENER HAMBRE/SIN PLANIFICAR</v>
      </c>
      <c r="B549" s="23">
        <v>0</v>
      </c>
      <c r="C549" s="23">
        <v>0</v>
      </c>
      <c r="D549" s="24" t="s">
        <v>202</v>
      </c>
      <c r="E549" s="24">
        <v>40.416229147583316</v>
      </c>
      <c r="F549" s="24">
        <v>39.505829784821884</v>
      </c>
      <c r="G549" s="24">
        <v>34.936349803963566</v>
      </c>
      <c r="H549" s="24">
        <v>42.705947958342847</v>
      </c>
      <c r="I549" s="24">
        <v>43.065865005545831</v>
      </c>
      <c r="J549" s="24">
        <v>41.030804825397489</v>
      </c>
      <c r="K549" s="24">
        <v>41.780483593786904</v>
      </c>
      <c r="L549" s="24">
        <v>42.025246043233125</v>
      </c>
      <c r="M549" s="81">
        <v>40.672386148063872</v>
      </c>
    </row>
    <row r="550" spans="1:13" x14ac:dyDescent="0.35">
      <c r="A550" s="23" t="str">
        <f>B279&amp;C509&amp;D550</f>
        <v>DISTRIBUCION VOLUMEN POR CRITERIO (kg o litros)Total AperitivosESTAR DE COMPRAS</v>
      </c>
      <c r="B550" s="23">
        <v>0</v>
      </c>
      <c r="C550" s="23">
        <v>0</v>
      </c>
      <c r="D550" s="23" t="s">
        <v>203</v>
      </c>
      <c r="E550" s="55">
        <v>2.0183750914792866</v>
      </c>
      <c r="F550" s="55">
        <v>1.6713135484977886</v>
      </c>
      <c r="G550" s="55">
        <v>2.6153852368095039</v>
      </c>
      <c r="H550" s="55">
        <v>2.3084262952391743</v>
      </c>
      <c r="I550" s="55">
        <v>1.9878907465370625</v>
      </c>
      <c r="J550" s="55">
        <v>1.5827263147115245</v>
      </c>
      <c r="K550" s="55">
        <v>2.4930068436005848</v>
      </c>
      <c r="L550" s="55">
        <v>2.497026005314793</v>
      </c>
      <c r="M550" s="81">
        <v>2.5332901370337528</v>
      </c>
    </row>
    <row r="551" spans="1:13" x14ac:dyDescent="0.35">
      <c r="A551" s="23" t="str">
        <f>B279&amp;C509&amp;D551</f>
        <v>DISTRIBUCION VOLUMEN POR CRITERIO (kg o litros)Total AperitivosNO COCINAR EN CASA</v>
      </c>
      <c r="B551" s="23">
        <v>0</v>
      </c>
      <c r="C551" s="23">
        <v>0</v>
      </c>
      <c r="D551" s="24" t="s">
        <v>204</v>
      </c>
      <c r="E551" s="24">
        <v>3.5045402707850664</v>
      </c>
      <c r="F551" s="24">
        <v>3.3036050957090919</v>
      </c>
      <c r="G551" s="24">
        <v>3.7254152887619933</v>
      </c>
      <c r="H551" s="24">
        <v>2.9108155799655955</v>
      </c>
      <c r="I551" s="24">
        <v>3.2019824981471912</v>
      </c>
      <c r="J551" s="24">
        <v>2.2219323257391088</v>
      </c>
      <c r="K551" s="24">
        <v>2.2568135950835644</v>
      </c>
      <c r="L551" s="24">
        <v>2.7795620195065802</v>
      </c>
      <c r="M551" s="81">
        <v>2.2304899632409421</v>
      </c>
    </row>
    <row r="552" spans="1:13" x14ac:dyDescent="0.35">
      <c r="A552" s="23" t="str">
        <f>B279&amp;C509&amp;D552</f>
        <v>DISTRIBUCION VOLUMEN POR CRITERIO (kg o litros)Total AperitivosCELEBRACION/FIESTA/SALIR TOMAR</v>
      </c>
      <c r="B552" s="23">
        <v>0</v>
      </c>
      <c r="C552" s="23">
        <v>0</v>
      </c>
      <c r="D552" s="23" t="s">
        <v>205</v>
      </c>
      <c r="E552" s="55">
        <v>16.29006483998602</v>
      </c>
      <c r="F552" s="55">
        <v>16.293767018688534</v>
      </c>
      <c r="G552" s="55">
        <v>17.467533013214116</v>
      </c>
      <c r="H552" s="55">
        <v>16.235082498628241</v>
      </c>
      <c r="I552" s="55">
        <v>17.371984794411656</v>
      </c>
      <c r="J552" s="55">
        <v>17.502996511277733</v>
      </c>
      <c r="K552" s="55">
        <v>16.422721027062376</v>
      </c>
      <c r="L552" s="55">
        <v>18.584188800685919</v>
      </c>
      <c r="M552" s="81">
        <v>17.280865062571912</v>
      </c>
    </row>
    <row r="553" spans="1:13" x14ac:dyDescent="0.35">
      <c r="A553" s="23" t="str">
        <f>B279&amp;C509&amp;D553</f>
        <v>DISTRIBUCION VOLUMEN POR CRITERIO (kg o litros)Total AperitivosVIENDO DEPORTES</v>
      </c>
      <c r="B553" s="23">
        <v>0</v>
      </c>
      <c r="C553" s="23">
        <v>0</v>
      </c>
      <c r="D553" s="24" t="s">
        <v>206</v>
      </c>
      <c r="E553" s="24">
        <v>2.8101239258645259</v>
      </c>
      <c r="F553" s="24">
        <v>2.1003263635090033</v>
      </c>
      <c r="G553" s="24">
        <v>3.0849217931721009</v>
      </c>
      <c r="H553" s="24">
        <v>2.2851949848615525</v>
      </c>
      <c r="I553" s="24">
        <v>2.7147530208417985</v>
      </c>
      <c r="J553" s="24">
        <v>3.3098714802586233</v>
      </c>
      <c r="K553" s="24">
        <v>2.7362356015945073</v>
      </c>
      <c r="L553" s="24">
        <v>1.6446006258032597</v>
      </c>
      <c r="M553" s="81">
        <v>2.3748316592722274</v>
      </c>
    </row>
    <row r="554" spans="1:13" x14ac:dyDescent="0.35">
      <c r="A554" s="23" t="str">
        <f>B279&amp;C509&amp;D554</f>
        <v>DISTRIBUCION VOLUMEN POR CRITERIO (kg o litros)Total AperitivosOTROS MOTIVOS</v>
      </c>
      <c r="B554" s="23">
        <v>0</v>
      </c>
      <c r="C554" s="23">
        <v>0</v>
      </c>
      <c r="D554" s="23" t="s">
        <v>207</v>
      </c>
      <c r="E554" s="55">
        <v>6.7840495726379544</v>
      </c>
      <c r="F554" s="55">
        <v>8.3814524344130916</v>
      </c>
      <c r="G554" s="55">
        <v>8.01889705366405</v>
      </c>
      <c r="H554" s="55">
        <v>7.9724355039312158</v>
      </c>
      <c r="I554" s="55">
        <v>7.6297698107493108</v>
      </c>
      <c r="J554" s="55">
        <v>8.0927369099456374</v>
      </c>
      <c r="K554" s="55">
        <v>8.4445659766538004</v>
      </c>
      <c r="L554" s="55">
        <v>7.3951559306199064</v>
      </c>
      <c r="M554" s="81">
        <v>8.4424267810735802</v>
      </c>
    </row>
    <row r="555" spans="1:13" x14ac:dyDescent="0.35">
      <c r="A555" s="23" t="str">
        <f>B555&amp;C555&amp;D555</f>
        <v>CONSUMO PER CAPITA (kg o litros por individuo)TotalAlimentacionT.ESPAÑA</v>
      </c>
      <c r="B555" s="23" t="s">
        <v>154</v>
      </c>
      <c r="C555" s="23" t="s">
        <v>37</v>
      </c>
      <c r="D555" s="24" t="s">
        <v>63</v>
      </c>
      <c r="E555" s="24">
        <v>22.928444221513157</v>
      </c>
      <c r="F555" s="24">
        <v>24.885005669465276</v>
      </c>
      <c r="G555" s="24">
        <v>37.059423397778104</v>
      </c>
      <c r="H555" s="24">
        <v>23.445319441927072</v>
      </c>
      <c r="I555" s="24">
        <v>22.745660864841511</v>
      </c>
      <c r="J555" s="24">
        <v>24.438599896091855</v>
      </c>
      <c r="K555" s="24">
        <v>34.556307847415383</v>
      </c>
      <c r="L555" s="24">
        <v>22.620587358686137</v>
      </c>
      <c r="M555" s="81">
        <v>22.118454638391242</v>
      </c>
    </row>
    <row r="556" spans="1:13" x14ac:dyDescent="0.35">
      <c r="A556" s="23" t="str">
        <f>B555&amp;C555&amp;D556</f>
        <v>CONSUMO PER CAPITA (kg o litros por individuo)TotalAlimentacionHiper+Super+Discount+G.A</v>
      </c>
      <c r="B556" s="23">
        <v>0</v>
      </c>
      <c r="C556" s="23">
        <v>0</v>
      </c>
      <c r="D556" s="23" t="s">
        <v>97</v>
      </c>
      <c r="E556" s="55">
        <v>1.7677376763589996</v>
      </c>
      <c r="F556" s="55">
        <v>1.9603550865094033</v>
      </c>
      <c r="G556" s="55">
        <v>3.4687187093625251</v>
      </c>
      <c r="H556" s="55">
        <v>1.9760417408068081</v>
      </c>
      <c r="I556" s="55">
        <v>2.1409271756903716</v>
      </c>
      <c r="J556" s="55">
        <v>2.2310879335061373</v>
      </c>
      <c r="K556" s="55">
        <v>3.1474299905066521</v>
      </c>
      <c r="L556" s="55">
        <v>2.0342598850406466</v>
      </c>
      <c r="M556" s="81">
        <v>2.1509184503979912</v>
      </c>
    </row>
    <row r="557" spans="1:13" x14ac:dyDescent="0.35">
      <c r="A557" s="23" t="str">
        <f>B555&amp;C555&amp;D557</f>
        <v>CONSUMO PER CAPITA (kg o litros por individuo)TotalAlimentacionRestaurantes</v>
      </c>
      <c r="B557" s="23">
        <v>0</v>
      </c>
      <c r="C557" s="23">
        <v>0</v>
      </c>
      <c r="D557" s="24" t="s">
        <v>98</v>
      </c>
      <c r="E557" s="24">
        <v>5.0036033781983242</v>
      </c>
      <c r="F557" s="24">
        <v>5.3233209853256813</v>
      </c>
      <c r="G557" s="24">
        <v>7.5486418366874988</v>
      </c>
      <c r="H557" s="24">
        <v>5.0327775661372058</v>
      </c>
      <c r="I557" s="24">
        <v>5.1131734382245622</v>
      </c>
      <c r="J557" s="24">
        <v>5.1907475087375179</v>
      </c>
      <c r="K557" s="24">
        <v>7.1510894000321761</v>
      </c>
      <c r="L557" s="24">
        <v>4.8529891380630605</v>
      </c>
      <c r="M557" s="81">
        <v>4.867997106498577</v>
      </c>
    </row>
    <row r="558" spans="1:13" x14ac:dyDescent="0.35">
      <c r="A558" s="23" t="str">
        <f>B555&amp;C555&amp;D558</f>
        <v>CONSUMO PER CAPITA (kg o litros por individuo)TotalAlimentacionRestaurantes Fast Food</v>
      </c>
      <c r="B558" s="23">
        <v>0</v>
      </c>
      <c r="C558" s="23">
        <v>0</v>
      </c>
      <c r="D558" s="23" t="s">
        <v>100</v>
      </c>
      <c r="E558" s="55">
        <v>3.5500103300645258</v>
      </c>
      <c r="F558" s="55">
        <v>3.7454860918873414</v>
      </c>
      <c r="G558" s="55">
        <v>5.4946854947266379</v>
      </c>
      <c r="H558" s="55">
        <v>3.9007751524337229</v>
      </c>
      <c r="I558" s="55">
        <v>3.5972688028572248</v>
      </c>
      <c r="J558" s="55">
        <v>3.7190373195188688</v>
      </c>
      <c r="K558" s="55">
        <v>5.1783485799582225</v>
      </c>
      <c r="L558" s="55">
        <v>3.7921277931949575</v>
      </c>
      <c r="M558" s="81">
        <v>3.633420006863135</v>
      </c>
    </row>
    <row r="559" spans="1:13" x14ac:dyDescent="0.35">
      <c r="A559" s="23" t="str">
        <f>B555&amp;C555&amp;D559</f>
        <v>CONSUMO PER CAPITA (kg o litros por individuo)TotalAlimentacionBares/Cafeterias/Cervecerias</v>
      </c>
      <c r="B559" s="23">
        <v>0</v>
      </c>
      <c r="C559" s="23">
        <v>0</v>
      </c>
      <c r="D559" s="24" t="s">
        <v>101</v>
      </c>
      <c r="E559" s="24">
        <v>9.3439265998011152</v>
      </c>
      <c r="F559" s="24">
        <v>10.27510280504176</v>
      </c>
      <c r="G559" s="24">
        <v>14.556888770692458</v>
      </c>
      <c r="H559" s="24">
        <v>9.263836335899617</v>
      </c>
      <c r="I559" s="24">
        <v>8.7743184308573969</v>
      </c>
      <c r="J559" s="24">
        <v>9.896684827929656</v>
      </c>
      <c r="K559" s="24">
        <v>13.641469592644849</v>
      </c>
      <c r="L559" s="24">
        <v>8.8994794398471058</v>
      </c>
      <c r="M559" s="81">
        <v>8.4565370973390035</v>
      </c>
    </row>
    <row r="560" spans="1:13" x14ac:dyDescent="0.35">
      <c r="A560" s="23" t="str">
        <f>B555&amp;C555&amp;D560</f>
        <v>CONSUMO PER CAPITA (kg o litros por individuo)TotalAlimentacionPanaderias/Pastelerias</v>
      </c>
      <c r="B560" s="23">
        <v>0</v>
      </c>
      <c r="C560" s="23">
        <v>0</v>
      </c>
      <c r="D560" s="23" t="s">
        <v>102</v>
      </c>
      <c r="E560" s="55">
        <v>0.35017857513226452</v>
      </c>
      <c r="F560" s="55">
        <v>0.33494688801249412</v>
      </c>
      <c r="G560" s="55">
        <v>0.44767221606422436</v>
      </c>
      <c r="H560" s="55">
        <v>0.3618966769093539</v>
      </c>
      <c r="I560" s="55">
        <v>0.38457376036159163</v>
      </c>
      <c r="J560" s="55">
        <v>0.38089741967526058</v>
      </c>
      <c r="K560" s="55">
        <v>0.4291750661337318</v>
      </c>
      <c r="L560" s="55">
        <v>0.39302817903333531</v>
      </c>
      <c r="M560" s="81">
        <v>0.38467811991826106</v>
      </c>
    </row>
    <row r="561" spans="1:13" x14ac:dyDescent="0.35">
      <c r="A561" s="23" t="str">
        <f>B555&amp;C555&amp;D561</f>
        <v>CONSUMO PER CAPITA (kg o litros por individuo)TotalAlimentacionTda.Alimentacion/Delicatesen</v>
      </c>
      <c r="B561" s="23">
        <v>0</v>
      </c>
      <c r="C561" s="23">
        <v>0</v>
      </c>
      <c r="D561" s="24" t="s">
        <v>103</v>
      </c>
      <c r="E561" s="24">
        <v>0.27809881617582016</v>
      </c>
      <c r="F561" s="24">
        <v>0.26534804659036115</v>
      </c>
      <c r="G561" s="24">
        <v>0.44018161106782816</v>
      </c>
      <c r="H561" s="24">
        <v>0.25360635922673158</v>
      </c>
      <c r="I561" s="24">
        <v>0.26953558525864169</v>
      </c>
      <c r="J561" s="24">
        <v>0.25790286103879567</v>
      </c>
      <c r="K561" s="24">
        <v>0.43127618784801208</v>
      </c>
      <c r="L561" s="24">
        <v>0.26031685220827472</v>
      </c>
      <c r="M561" s="81">
        <v>0.21953381638726763</v>
      </c>
    </row>
    <row r="562" spans="1:13" x14ac:dyDescent="0.35">
      <c r="A562" s="23" t="str">
        <f>B555&amp;C555&amp;D562</f>
        <v>CONSUMO PER CAPITA (kg o litros por individuo)TotalAlimentacionCanal Conveniencia/24h</v>
      </c>
      <c r="B562" s="23">
        <v>0</v>
      </c>
      <c r="C562" s="23">
        <v>0</v>
      </c>
      <c r="D562" s="23" t="s">
        <v>105</v>
      </c>
      <c r="E562" s="55">
        <v>0.78529293004988709</v>
      </c>
      <c r="F562" s="55">
        <v>0.74916442218879287</v>
      </c>
      <c r="G562" s="55">
        <v>0.96566282668766745</v>
      </c>
      <c r="H562" s="55">
        <v>0.74651671359409943</v>
      </c>
      <c r="I562" s="55">
        <v>0.73793830880226308</v>
      </c>
      <c r="J562" s="55">
        <v>0.74092984476906842</v>
      </c>
      <c r="K562" s="55">
        <v>0.95349196653678092</v>
      </c>
      <c r="L562" s="55">
        <v>0.7713440360879964</v>
      </c>
      <c r="M562" s="81">
        <v>0.83381953587897895</v>
      </c>
    </row>
    <row r="563" spans="1:13" x14ac:dyDescent="0.35">
      <c r="A563" s="23" t="str">
        <f>B555&amp;C555&amp;D563</f>
        <v>CONSUMO PER CAPITA (kg o litros por individuo)TotalAlimentacionHoteles</v>
      </c>
      <c r="B563" s="23">
        <v>0</v>
      </c>
      <c r="C563" s="23">
        <v>0</v>
      </c>
      <c r="D563" s="24" t="s">
        <v>106</v>
      </c>
      <c r="E563" s="24">
        <v>8.0612968477673158E-2</v>
      </c>
      <c r="F563" s="24">
        <v>0.11318112847384247</v>
      </c>
      <c r="G563" s="24">
        <v>0.29335999859196149</v>
      </c>
      <c r="H563" s="24">
        <v>0.12820122197066272</v>
      </c>
      <c r="I563" s="24">
        <v>8.0180725383924789E-2</v>
      </c>
      <c r="J563" s="24">
        <v>0.11990497590134709</v>
      </c>
      <c r="K563" s="24">
        <v>0.20964480588010004</v>
      </c>
      <c r="L563" s="24">
        <v>7.1052475857663777E-2</v>
      </c>
      <c r="M563" s="81">
        <v>7.6558594197596502E-2</v>
      </c>
    </row>
    <row r="564" spans="1:13" x14ac:dyDescent="0.35">
      <c r="A564" s="23" t="str">
        <f>B555&amp;C555&amp;D564</f>
        <v>CONSUMO PER CAPITA (kg o litros por individuo)TotalAlimentacionEstaciones de servicio</v>
      </c>
      <c r="B564" s="23">
        <v>0</v>
      </c>
      <c r="C564" s="23">
        <v>0</v>
      </c>
      <c r="D564" s="23" t="s">
        <v>107</v>
      </c>
      <c r="E564" s="55">
        <v>0.2790676251791453</v>
      </c>
      <c r="F564" s="55">
        <v>0.34515085887353658</v>
      </c>
      <c r="G564" s="55">
        <v>0.61211436375666239</v>
      </c>
      <c r="H564" s="55">
        <v>0.32174177115800995</v>
      </c>
      <c r="I564" s="55">
        <v>0.28611894447080205</v>
      </c>
      <c r="J564" s="55">
        <v>0.32275298510799105</v>
      </c>
      <c r="K564" s="55">
        <v>0.51776849687812809</v>
      </c>
      <c r="L564" s="55">
        <v>0.24975937266290443</v>
      </c>
      <c r="M564" s="81">
        <v>0.30042109752587481</v>
      </c>
    </row>
    <row r="565" spans="1:13" x14ac:dyDescent="0.35">
      <c r="A565" s="23" t="str">
        <f>B555&amp;C555&amp;D565</f>
        <v>CONSUMO PER CAPITA (kg o litros por individuo)TotalAlimentacionMaquinas dispensadoras</v>
      </c>
      <c r="B565" s="23">
        <v>0</v>
      </c>
      <c r="C565" s="23">
        <v>0</v>
      </c>
      <c r="D565" s="24" t="s">
        <v>108</v>
      </c>
      <c r="E565" s="24">
        <v>0.39147917769560259</v>
      </c>
      <c r="F565" s="24">
        <v>0.40276490439796697</v>
      </c>
      <c r="G565" s="24">
        <v>0.54805081149513368</v>
      </c>
      <c r="H565" s="24">
        <v>0.40378998181292181</v>
      </c>
      <c r="I565" s="24">
        <v>0.39616296621589475</v>
      </c>
      <c r="J565" s="24">
        <v>0.38469697565336108</v>
      </c>
      <c r="K565" s="24">
        <v>0.49742458924100258</v>
      </c>
      <c r="L565" s="24">
        <v>0.37659913858745636</v>
      </c>
      <c r="M565" s="81">
        <v>0.36683701138702801</v>
      </c>
    </row>
    <row r="566" spans="1:13" x14ac:dyDescent="0.35">
      <c r="A566" s="23" t="str">
        <f>B555&amp;C555&amp;D566</f>
        <v>CONSUMO PER CAPITA (kg o litros por individuo)TotalAlimentacionServicio en la empresa</v>
      </c>
      <c r="B566" s="23">
        <v>0</v>
      </c>
      <c r="C566" s="23">
        <v>0</v>
      </c>
      <c r="D566" s="23" t="s">
        <v>109</v>
      </c>
      <c r="E566" s="55">
        <v>0.28101319000050651</v>
      </c>
      <c r="F566" s="55">
        <v>0.28000267610790791</v>
      </c>
      <c r="G566" s="55">
        <v>0.34638302450858977</v>
      </c>
      <c r="H566" s="55">
        <v>0.2379663604391398</v>
      </c>
      <c r="I566" s="55">
        <v>0.18842562917427971</v>
      </c>
      <c r="J566" s="55">
        <v>0.17028496500408194</v>
      </c>
      <c r="K566" s="55">
        <v>0.22496688338669921</v>
      </c>
      <c r="L566" s="55">
        <v>0.21146237349887595</v>
      </c>
      <c r="M566" s="81">
        <v>0.22361798564413979</v>
      </c>
    </row>
    <row r="567" spans="1:13" x14ac:dyDescent="0.35">
      <c r="A567" s="23" t="str">
        <f>B555&amp;C555&amp;D567</f>
        <v>CONSUMO PER CAPITA (kg o litros por individuo)TotalAlimentacionResto de canales</v>
      </c>
      <c r="B567" s="23">
        <v>0</v>
      </c>
      <c r="C567" s="23">
        <v>0</v>
      </c>
      <c r="D567" s="24" t="s">
        <v>110</v>
      </c>
      <c r="E567" s="24">
        <v>0.81742628453308641</v>
      </c>
      <c r="F567" s="24">
        <v>1.0901798228021131</v>
      </c>
      <c r="G567" s="24">
        <v>2.3370634633393297</v>
      </c>
      <c r="H567" s="24">
        <v>0.81816822964031988</v>
      </c>
      <c r="I567" s="24">
        <v>0.77703823185817067</v>
      </c>
      <c r="J567" s="24">
        <v>1.0236761200093594</v>
      </c>
      <c r="K567" s="24">
        <v>2.1742264792616806</v>
      </c>
      <c r="L567" s="24">
        <v>0.70816645357269969</v>
      </c>
      <c r="M567" s="81">
        <v>0.60411417608658724</v>
      </c>
    </row>
    <row r="568" spans="1:13" x14ac:dyDescent="0.35">
      <c r="A568" s="23" t="str">
        <f>B555&amp;C555&amp;D568</f>
        <v>CONSUMO PER CAPITA (kg o litros por individuo)TotalAlimentacionEN LA CALLE</v>
      </c>
      <c r="B568" s="23">
        <v>0</v>
      </c>
      <c r="C568" s="23">
        <v>0</v>
      </c>
      <c r="D568" s="23" t="s">
        <v>175</v>
      </c>
      <c r="E568" s="55">
        <v>0.74411418002636009</v>
      </c>
      <c r="F568" s="55">
        <v>0.93410688327877922</v>
      </c>
      <c r="G568" s="55">
        <v>1.9691256525362839</v>
      </c>
      <c r="H568" s="55">
        <v>0.78627783878660384</v>
      </c>
      <c r="I568" s="55">
        <v>0.78096937771420338</v>
      </c>
      <c r="J568" s="55">
        <v>1.1269782021043839</v>
      </c>
      <c r="K568" s="55">
        <v>1.8325978926150641</v>
      </c>
      <c r="L568" s="55">
        <v>0.77207856369709416</v>
      </c>
      <c r="M568" s="81">
        <v>0.62502827798568872</v>
      </c>
    </row>
    <row r="569" spans="1:13" x14ac:dyDescent="0.35">
      <c r="A569" s="23" t="str">
        <f>B555&amp;C555&amp;D569</f>
        <v>CONSUMO PER CAPITA (kg o litros por individuo)TotalAlimentacionEN CASA DE OTROS</v>
      </c>
      <c r="B569" s="23">
        <v>0</v>
      </c>
      <c r="C569" s="23">
        <v>0</v>
      </c>
      <c r="D569" s="24" t="s">
        <v>176</v>
      </c>
      <c r="E569" s="24">
        <v>1.212122138906933</v>
      </c>
      <c r="F569" s="24">
        <v>1.2062284215203585</v>
      </c>
      <c r="G569" s="24">
        <v>1.9779396725161333</v>
      </c>
      <c r="H569" s="24">
        <v>1.4262069503660586</v>
      </c>
      <c r="I569" s="24">
        <v>1.5663688254085968</v>
      </c>
      <c r="J569" s="24">
        <v>1.3613223006234891</v>
      </c>
      <c r="K569" s="24">
        <v>1.8385844474657236</v>
      </c>
      <c r="L569" s="24">
        <v>1.2966626060717334</v>
      </c>
      <c r="M569" s="81">
        <v>1.3955177508419743</v>
      </c>
    </row>
    <row r="570" spans="1:13" x14ac:dyDescent="0.35">
      <c r="A570" s="23" t="str">
        <f>B555&amp;C555&amp;D570</f>
        <v>CONSUMO PER CAPITA (kg o litros por individuo)TotalAlimentacionEN EL ESTABLECIMIENTO</v>
      </c>
      <c r="B570" s="23">
        <v>0</v>
      </c>
      <c r="C570" s="23">
        <v>0</v>
      </c>
      <c r="D570" s="23" t="s">
        <v>177</v>
      </c>
      <c r="E570" s="55">
        <v>16.194418825972566</v>
      </c>
      <c r="F570" s="55">
        <v>17.99606127223678</v>
      </c>
      <c r="G570" s="55">
        <v>26.751974683995133</v>
      </c>
      <c r="H570" s="55">
        <v>16.758479959833675</v>
      </c>
      <c r="I570" s="55">
        <v>15.749703941289466</v>
      </c>
      <c r="J570" s="55">
        <v>17.50636358575056</v>
      </c>
      <c r="K570" s="55">
        <v>24.890227234985087</v>
      </c>
      <c r="L570" s="55">
        <v>16.091264413676292</v>
      </c>
      <c r="M570" s="81">
        <v>15.292976241174445</v>
      </c>
    </row>
    <row r="571" spans="1:13" x14ac:dyDescent="0.35">
      <c r="A571" s="23" t="str">
        <f>B555&amp;C555&amp;D571</f>
        <v>CONSUMO PER CAPITA (kg o litros por individuo)TotalAlimentacionEN EL TRABAJO</v>
      </c>
      <c r="B571" s="23">
        <v>0</v>
      </c>
      <c r="C571" s="23">
        <v>0</v>
      </c>
      <c r="D571" s="24" t="s">
        <v>178</v>
      </c>
      <c r="E571" s="24">
        <v>1.4790839823042385</v>
      </c>
      <c r="F571" s="24">
        <v>1.5053408429730601</v>
      </c>
      <c r="G571" s="24">
        <v>1.727846729958884</v>
      </c>
      <c r="H571" s="24">
        <v>1.2318255952815829</v>
      </c>
      <c r="I571" s="24">
        <v>1.17001866572333</v>
      </c>
      <c r="J571" s="24">
        <v>1.1431166125543408</v>
      </c>
      <c r="K571" s="24">
        <v>1.4020797507498435</v>
      </c>
      <c r="L571" s="24">
        <v>1.0297511775154509</v>
      </c>
      <c r="M571" s="81">
        <v>1.1095881637309115</v>
      </c>
    </row>
    <row r="572" spans="1:13" x14ac:dyDescent="0.35">
      <c r="A572" s="23" t="str">
        <f>B555&amp;C555&amp;D572</f>
        <v>CONSUMO PER CAPITA (kg o litros por individuo)TotalAlimentacionEN COLEGIO/INSTITUTO/UNIV.</v>
      </c>
      <c r="B572" s="23">
        <v>0</v>
      </c>
      <c r="C572" s="23">
        <v>0</v>
      </c>
      <c r="D572" s="23" t="s">
        <v>179</v>
      </c>
      <c r="E572" s="55">
        <v>4.144822517342317E-2</v>
      </c>
      <c r="F572" s="55">
        <v>3.2684607257254583E-2</v>
      </c>
      <c r="G572" s="55">
        <v>3.7998343418527585E-2</v>
      </c>
      <c r="H572" s="55">
        <v>7.0404003489270117E-2</v>
      </c>
      <c r="I572" s="55">
        <v>3.2202287788584999E-2</v>
      </c>
      <c r="J572" s="55">
        <v>4.8494467230568258E-2</v>
      </c>
      <c r="K572" s="55">
        <v>3.0332500151831962E-2</v>
      </c>
      <c r="L572" s="55">
        <v>4.2152408905593623E-2</v>
      </c>
      <c r="M572" s="81">
        <v>5.1315540958294256E-2</v>
      </c>
    </row>
    <row r="573" spans="1:13" x14ac:dyDescent="0.35">
      <c r="A573" s="23" t="str">
        <f>B555&amp;C555&amp;D573</f>
        <v>CONSUMO PER CAPITA (kg o litros por individuo)TotalAlimentacionEN MI CASA</v>
      </c>
      <c r="B573" s="23">
        <v>0</v>
      </c>
      <c r="C573" s="23">
        <v>0</v>
      </c>
      <c r="D573" s="24" t="s">
        <v>180</v>
      </c>
      <c r="E573" s="24">
        <v>2.6897258509430801</v>
      </c>
      <c r="F573" s="24">
        <v>2.6057007923059037</v>
      </c>
      <c r="G573" s="24">
        <v>3.4408662870406825</v>
      </c>
      <c r="H573" s="24">
        <v>2.5887395635130237</v>
      </c>
      <c r="I573" s="24">
        <v>2.7826997909802542</v>
      </c>
      <c r="J573" s="24">
        <v>2.601733308708476</v>
      </c>
      <c r="K573" s="24">
        <v>3.3684466091216576</v>
      </c>
      <c r="L573" s="24">
        <v>2.7335401983913012</v>
      </c>
      <c r="M573" s="81">
        <v>2.9472211991105812</v>
      </c>
    </row>
    <row r="574" spans="1:13" x14ac:dyDescent="0.35">
      <c r="A574" s="23" t="str">
        <f>B555&amp;C555&amp;D574</f>
        <v>CONSUMO PER CAPITA (kg o litros por individuo)TotalAlimentacionEN M.TRANSP.(AVION,TREN,AUTOC,E</v>
      </c>
      <c r="B574" s="23">
        <v>0</v>
      </c>
      <c r="C574" s="23">
        <v>0</v>
      </c>
      <c r="D574" s="23" t="s">
        <v>181</v>
      </c>
      <c r="E574" s="55">
        <v>2.5554704814629729E-2</v>
      </c>
      <c r="F574" s="55">
        <v>1.6387927025969865E-2</v>
      </c>
      <c r="G574" s="55">
        <v>5.2883858037645934E-2</v>
      </c>
      <c r="H574" s="55">
        <v>2.2347550182110668E-2</v>
      </c>
      <c r="I574" s="55">
        <v>2.9009834717572385E-2</v>
      </c>
      <c r="J574" s="55">
        <v>3.5667821259019995E-2</v>
      </c>
      <c r="K574" s="55">
        <v>4.7501399505106651E-2</v>
      </c>
      <c r="L574" s="55">
        <v>2.8690133201758318E-2</v>
      </c>
      <c r="M574" s="81">
        <v>1.8646479459912241E-2</v>
      </c>
    </row>
    <row r="575" spans="1:13" x14ac:dyDescent="0.35">
      <c r="A575" s="23" t="str">
        <f>B555&amp;C555&amp;D575</f>
        <v>CONSUMO PER CAPITA (kg o litros por individuo)TotalAlimentacionEN OTRO LUGAR</v>
      </c>
      <c r="B575" s="23">
        <v>0</v>
      </c>
      <c r="C575" s="23">
        <v>0</v>
      </c>
      <c r="D575" s="24" t="s">
        <v>182</v>
      </c>
      <c r="E575" s="24">
        <v>0.54198007473095744</v>
      </c>
      <c r="F575" s="24">
        <v>0.58849614717136123</v>
      </c>
      <c r="G575" s="24">
        <v>1.1007913731553876</v>
      </c>
      <c r="H575" s="24">
        <v>0.56103330089231329</v>
      </c>
      <c r="I575" s="24">
        <v>0.63469162189629669</v>
      </c>
      <c r="J575" s="24">
        <v>0.61492524727509845</v>
      </c>
      <c r="K575" s="24">
        <v>1.1465396702855521</v>
      </c>
      <c r="L575" s="24">
        <v>0.62644587546936259</v>
      </c>
      <c r="M575" s="81">
        <v>0.67816077193636348</v>
      </c>
    </row>
    <row r="576" spans="1:13" x14ac:dyDescent="0.35">
      <c r="A576" s="23" t="str">
        <f>B555&amp;C555&amp;D576</f>
        <v>CONSUMO PER CAPITA (kg o litros por individuo)TotalAlimentacionDESAYUNO</v>
      </c>
      <c r="B576" s="23">
        <v>0</v>
      </c>
      <c r="C576" s="23">
        <v>0</v>
      </c>
      <c r="D576" s="23" t="s">
        <v>183</v>
      </c>
      <c r="E576" s="55">
        <v>2.7231782688095016</v>
      </c>
      <c r="F576" s="55">
        <v>2.6156664207933424</v>
      </c>
      <c r="G576" s="55">
        <v>3.504940103640994</v>
      </c>
      <c r="H576" s="55">
        <v>2.460429382023432</v>
      </c>
      <c r="I576" s="55">
        <v>2.4168663140022133</v>
      </c>
      <c r="J576" s="55">
        <v>2.4250165371529406</v>
      </c>
      <c r="K576" s="55">
        <v>3.262279796157352</v>
      </c>
      <c r="L576" s="55">
        <v>2.5352527690885278</v>
      </c>
      <c r="M576" s="81">
        <v>2.5954647059614522</v>
      </c>
    </row>
    <row r="577" spans="1:13" x14ac:dyDescent="0.35">
      <c r="A577" s="23" t="str">
        <f>B555&amp;C555&amp;D577</f>
        <v>CONSUMO PER CAPITA (kg o litros por individuo)TotalAlimentacionAPERITIVO/ANTES DE COMER</v>
      </c>
      <c r="B577" s="23">
        <v>0</v>
      </c>
      <c r="C577" s="23">
        <v>0</v>
      </c>
      <c r="D577" s="24" t="s">
        <v>184</v>
      </c>
      <c r="E577" s="24">
        <v>2.3169280078732384</v>
      </c>
      <c r="F577" s="24">
        <v>2.5292708916064619</v>
      </c>
      <c r="G577" s="24">
        <v>3.7383146228494537</v>
      </c>
      <c r="H577" s="24">
        <v>2.3289525898800787</v>
      </c>
      <c r="I577" s="24">
        <v>2.222205677910766</v>
      </c>
      <c r="J577" s="24">
        <v>2.5611839158774576</v>
      </c>
      <c r="K577" s="24">
        <v>3.4718587386416928</v>
      </c>
      <c r="L577" s="24">
        <v>2.1720917118071874</v>
      </c>
      <c r="M577" s="81">
        <v>2.0596263461231055</v>
      </c>
    </row>
    <row r="578" spans="1:13" x14ac:dyDescent="0.35">
      <c r="A578" s="23" t="str">
        <f>B555&amp;C555&amp;D578</f>
        <v>CONSUMO PER CAPITA (kg o litros por individuo)TotalAlimentacionCOMIDA</v>
      </c>
      <c r="B578" s="23">
        <v>0</v>
      </c>
      <c r="C578" s="23">
        <v>0</v>
      </c>
      <c r="D578" s="23" t="s">
        <v>185</v>
      </c>
      <c r="E578" s="55">
        <v>8.9404287652714203</v>
      </c>
      <c r="F578" s="55">
        <v>9.5818619302429209</v>
      </c>
      <c r="G578" s="55">
        <v>13.358245101404634</v>
      </c>
      <c r="H578" s="55">
        <v>9.6298164077531094</v>
      </c>
      <c r="I578" s="55">
        <v>9.3399835571700152</v>
      </c>
      <c r="J578" s="55">
        <v>9.5989485660218108</v>
      </c>
      <c r="K578" s="55">
        <v>12.746425931332286</v>
      </c>
      <c r="L578" s="55">
        <v>9.354100127492643</v>
      </c>
      <c r="M578" s="81">
        <v>9.36858663375064</v>
      </c>
    </row>
    <row r="579" spans="1:13" x14ac:dyDescent="0.35">
      <c r="A579" s="23" t="str">
        <f>B555&amp;C555&amp;D579</f>
        <v>CONSUMO PER CAPITA (kg o litros por individuo)TotalAlimentacionTARDE/MERIENDA</v>
      </c>
      <c r="B579" s="23">
        <v>0</v>
      </c>
      <c r="C579" s="23">
        <v>0</v>
      </c>
      <c r="D579" s="24" t="s">
        <v>186</v>
      </c>
      <c r="E579" s="24">
        <v>1.9652466307872463</v>
      </c>
      <c r="F579" s="24">
        <v>2.4706145243905646</v>
      </c>
      <c r="G579" s="24">
        <v>3.34247136009553</v>
      </c>
      <c r="H579" s="24">
        <v>1.980003749098491</v>
      </c>
      <c r="I579" s="24">
        <v>1.9294130991296503</v>
      </c>
      <c r="J579" s="24">
        <v>2.3216242236780165</v>
      </c>
      <c r="K579" s="24">
        <v>3.0481108633082687</v>
      </c>
      <c r="L579" s="24">
        <v>1.9614699684873187</v>
      </c>
      <c r="M579" s="81">
        <v>1.9076694194193409</v>
      </c>
    </row>
    <row r="580" spans="1:13" x14ac:dyDescent="0.35">
      <c r="A580" s="23" t="str">
        <f>B555&amp;C555&amp;D580</f>
        <v>CONSUMO PER CAPITA (kg o litros por individuo)TotalAlimentacionANTES DE CENAR</v>
      </c>
      <c r="B580" s="23">
        <v>0</v>
      </c>
      <c r="C580" s="23">
        <v>0</v>
      </c>
      <c r="D580" s="23" t="s">
        <v>187</v>
      </c>
      <c r="E580" s="55">
        <v>1.1711016736484967</v>
      </c>
      <c r="F580" s="55">
        <v>1.3010192195348655</v>
      </c>
      <c r="G580" s="55">
        <v>2.0965291815710132</v>
      </c>
      <c r="H580" s="55">
        <v>1.2278118067315555</v>
      </c>
      <c r="I580" s="55">
        <v>1.1539816473376319</v>
      </c>
      <c r="J580" s="55">
        <v>1.2078972453501329</v>
      </c>
      <c r="K580" s="55">
        <v>1.9181369233757268</v>
      </c>
      <c r="L580" s="55">
        <v>1.1358828584453795</v>
      </c>
      <c r="M580" s="81">
        <v>0.98574176655748946</v>
      </c>
    </row>
    <row r="581" spans="1:13" x14ac:dyDescent="0.35">
      <c r="A581" s="23" t="str">
        <f>B555&amp;C555&amp;D581</f>
        <v>CONSUMO PER CAPITA (kg o litros por individuo)TotalAlimentacionCENA</v>
      </c>
      <c r="B581" s="23">
        <v>0</v>
      </c>
      <c r="C581" s="23">
        <v>0</v>
      </c>
      <c r="D581" s="24" t="s">
        <v>188</v>
      </c>
      <c r="E581" s="24">
        <v>4.5132375379199416</v>
      </c>
      <c r="F581" s="24">
        <v>4.9486846038782382</v>
      </c>
      <c r="G581" s="24">
        <v>8.45479866681349</v>
      </c>
      <c r="H581" s="24">
        <v>4.6532374685292961</v>
      </c>
      <c r="I581" s="24">
        <v>4.5199584731166906</v>
      </c>
      <c r="J581" s="24">
        <v>4.9792545151031051</v>
      </c>
      <c r="K581" s="24">
        <v>7.8591339479101965</v>
      </c>
      <c r="L581" s="24">
        <v>4.297565378894773</v>
      </c>
      <c r="M581" s="81">
        <v>4.1637886785164993</v>
      </c>
    </row>
    <row r="582" spans="1:13" x14ac:dyDescent="0.35">
      <c r="A582" s="23" t="str">
        <f>B555&amp;C555&amp;D582</f>
        <v>CONSUMO PER CAPITA (kg o litros por individuo)TotalAlimentacionDESPUES DE LA CENA</v>
      </c>
      <c r="B582" s="23">
        <v>0</v>
      </c>
      <c r="C582" s="23">
        <v>0</v>
      </c>
      <c r="D582" s="23" t="s">
        <v>189</v>
      </c>
      <c r="E582" s="55">
        <v>0.27548354227575927</v>
      </c>
      <c r="F582" s="55">
        <v>0.32364919423589195</v>
      </c>
      <c r="G582" s="55">
        <v>0.81239586803096553</v>
      </c>
      <c r="H582" s="55">
        <v>0.33295509450526428</v>
      </c>
      <c r="I582" s="55">
        <v>0.29923385951563469</v>
      </c>
      <c r="J582" s="55">
        <v>0.33804279993417741</v>
      </c>
      <c r="K582" s="55">
        <v>0.77796889809953396</v>
      </c>
      <c r="L582" s="55">
        <v>0.26690102124504189</v>
      </c>
      <c r="M582" s="81">
        <v>0.24793699651671722</v>
      </c>
    </row>
    <row r="583" spans="1:13" x14ac:dyDescent="0.35">
      <c r="A583" s="23" t="str">
        <f>B555&amp;C555&amp;D583</f>
        <v>CONSUMO PER CAPITA (kg o litros por individuo)TotalAlimentacionDURANTE EL DIA</v>
      </c>
      <c r="B583" s="23">
        <v>0</v>
      </c>
      <c r="C583" s="23">
        <v>0</v>
      </c>
      <c r="D583" s="24" t="s">
        <v>190</v>
      </c>
      <c r="E583" s="24">
        <v>1.0228414305919897</v>
      </c>
      <c r="F583" s="24">
        <v>1.114240290546159</v>
      </c>
      <c r="G583" s="24">
        <v>1.7517274066982489</v>
      </c>
      <c r="H583" s="24">
        <v>0.83210850599164599</v>
      </c>
      <c r="I583" s="24">
        <v>0.86402180579457455</v>
      </c>
      <c r="J583" s="24">
        <v>1.0066341268729948</v>
      </c>
      <c r="K583" s="24">
        <v>1.4723985067095962</v>
      </c>
      <c r="L583" s="24">
        <v>0.89732426803008791</v>
      </c>
      <c r="M583" s="81">
        <v>0.78963803165605106</v>
      </c>
    </row>
    <row r="584" spans="1:13" x14ac:dyDescent="0.35">
      <c r="A584" s="23" t="str">
        <f>B555&amp;C555&amp;D584</f>
        <v>CONSUMO PER CAPITA (kg o litros por individuo)TotalAlimentacionCON AMIGOS</v>
      </c>
      <c r="B584" s="23">
        <v>0</v>
      </c>
      <c r="C584" s="23">
        <v>0</v>
      </c>
      <c r="D584" s="23" t="s">
        <v>191</v>
      </c>
      <c r="E584" s="55">
        <v>5.9828159901326838</v>
      </c>
      <c r="F584" s="55">
        <v>6.3189692927494798</v>
      </c>
      <c r="G584" s="55">
        <v>9.2914243486862933</v>
      </c>
      <c r="H584" s="55">
        <v>6.1674390671981438</v>
      </c>
      <c r="I584" s="55">
        <v>6.0911774927053939</v>
      </c>
      <c r="J584" s="55">
        <v>6.4524354206862355</v>
      </c>
      <c r="K584" s="55">
        <v>8.8729783631301871</v>
      </c>
      <c r="L584" s="55">
        <v>5.9084613714433649</v>
      </c>
      <c r="M584" s="81">
        <v>5.6861243921041957</v>
      </c>
    </row>
    <row r="585" spans="1:13" x14ac:dyDescent="0.35">
      <c r="A585" s="23" t="str">
        <f>B555&amp;C555&amp;D585</f>
        <v>CONSUMO PER CAPITA (kg o litros por individuo)TotalAlimentacionCON CLIENTES</v>
      </c>
      <c r="B585" s="23">
        <v>0</v>
      </c>
      <c r="C585" s="23">
        <v>0</v>
      </c>
      <c r="D585" s="24" t="s">
        <v>192</v>
      </c>
      <c r="E585" s="24">
        <v>0.1227282439363602</v>
      </c>
      <c r="F585" s="24">
        <v>8.3247832279668019E-2</v>
      </c>
      <c r="G585" s="24">
        <v>0.1425848145523648</v>
      </c>
      <c r="H585" s="24">
        <v>0.15365171748386147</v>
      </c>
      <c r="I585" s="24">
        <v>0.1436070019204374</v>
      </c>
      <c r="J585" s="24">
        <v>0.1471418711194592</v>
      </c>
      <c r="K585" s="24">
        <v>0.16296733729162505</v>
      </c>
      <c r="L585" s="24">
        <v>8.6644155563172578E-2</v>
      </c>
      <c r="M585" s="81">
        <v>0.15265215706621071</v>
      </c>
    </row>
    <row r="586" spans="1:13" x14ac:dyDescent="0.35">
      <c r="A586" s="23" t="str">
        <f>B555&amp;C555&amp;D586</f>
        <v>CONSUMO PER CAPITA (kg o litros por individuo)TotalAlimentacionCON COMPAÑEROS DE TRABAJO</v>
      </c>
      <c r="B586" s="23">
        <v>0</v>
      </c>
      <c r="C586" s="23">
        <v>0</v>
      </c>
      <c r="D586" s="23" t="s">
        <v>193</v>
      </c>
      <c r="E586" s="55">
        <v>1.688824932063145</v>
      </c>
      <c r="F586" s="55">
        <v>1.6630623698634777</v>
      </c>
      <c r="G586" s="55">
        <v>1.6692559672377245</v>
      </c>
      <c r="H586" s="55">
        <v>1.3851643486306675</v>
      </c>
      <c r="I586" s="55">
        <v>1.249798266845074</v>
      </c>
      <c r="J586" s="55">
        <v>1.25899660074579</v>
      </c>
      <c r="K586" s="55">
        <v>1.4346357794312976</v>
      </c>
      <c r="L586" s="55">
        <v>1.339023094391566</v>
      </c>
      <c r="M586" s="81">
        <v>1.1913088599462973</v>
      </c>
    </row>
    <row r="587" spans="1:13" x14ac:dyDescent="0.35">
      <c r="A587" s="23" t="str">
        <f>B555&amp;C555&amp;D587</f>
        <v>CONSUMO PER CAPITA (kg o litros por individuo)TotalAlimentacionCON COMPAÑEROS DE CLASE</v>
      </c>
      <c r="B587" s="23">
        <v>0</v>
      </c>
      <c r="C587" s="23">
        <v>0</v>
      </c>
      <c r="D587" s="24" t="s">
        <v>194</v>
      </c>
      <c r="E587" s="24">
        <v>6.4445879615181473E-2</v>
      </c>
      <c r="F587" s="24">
        <v>8.2097803751101192E-2</v>
      </c>
      <c r="G587" s="24">
        <v>9.6342348103251735E-2</v>
      </c>
      <c r="H587" s="24">
        <v>0.11148816450925403</v>
      </c>
      <c r="I587" s="24">
        <v>7.6078563337483501E-2</v>
      </c>
      <c r="J587" s="24">
        <v>0.1101490466441378</v>
      </c>
      <c r="K587" s="24">
        <v>8.7705541891394873E-2</v>
      </c>
      <c r="L587" s="24">
        <v>0.11650335544033465</v>
      </c>
      <c r="M587" s="81">
        <v>0.1432734756092725</v>
      </c>
    </row>
    <row r="588" spans="1:13" x14ac:dyDescent="0.35">
      <c r="A588" s="23" t="str">
        <f>B555&amp;C555&amp;D588</f>
        <v>CONSUMO PER CAPITA (kg o litros por individuo)TotalAlimentacionCON FAMILIA</v>
      </c>
      <c r="B588" s="23">
        <v>0</v>
      </c>
      <c r="C588" s="23">
        <v>0</v>
      </c>
      <c r="D588" s="23" t="s">
        <v>195</v>
      </c>
      <c r="E588" s="55">
        <v>7.5450980720667156</v>
      </c>
      <c r="F588" s="55">
        <v>8.8585398561798776</v>
      </c>
      <c r="G588" s="55">
        <v>14.034192042683612</v>
      </c>
      <c r="H588" s="55">
        <v>7.9243820837782382</v>
      </c>
      <c r="I588" s="55">
        <v>7.9092830108333274</v>
      </c>
      <c r="J588" s="55">
        <v>8.5365774103265935</v>
      </c>
      <c r="K588" s="55">
        <v>13.07046971553571</v>
      </c>
      <c r="L588" s="55">
        <v>7.6940254213336701</v>
      </c>
      <c r="M588" s="81">
        <v>7.5660524240194595</v>
      </c>
    </row>
    <row r="589" spans="1:13" x14ac:dyDescent="0.35">
      <c r="A589" s="23" t="str">
        <f>B555&amp;C555&amp;D589</f>
        <v>CONSUMO PER CAPITA (kg o litros por individuo)TotalAlimentacionCON LA PAREJA</v>
      </c>
      <c r="B589" s="23">
        <v>0</v>
      </c>
      <c r="C589" s="23">
        <v>0</v>
      </c>
      <c r="D589" s="24" t="s">
        <v>196</v>
      </c>
      <c r="E589" s="24">
        <v>4.1718785572098174</v>
      </c>
      <c r="F589" s="24">
        <v>4.3612150696253531</v>
      </c>
      <c r="G589" s="24">
        <v>6.9583523842506985</v>
      </c>
      <c r="H589" s="24">
        <v>4.083705629922715</v>
      </c>
      <c r="I589" s="24">
        <v>3.7805528111424977</v>
      </c>
      <c r="J589" s="24">
        <v>4.2927713467912678</v>
      </c>
      <c r="K589" s="24">
        <v>6.1657340311704951</v>
      </c>
      <c r="L589" s="24">
        <v>4.1284054740514984</v>
      </c>
      <c r="M589" s="81">
        <v>3.8189717436367316</v>
      </c>
    </row>
    <row r="590" spans="1:13" x14ac:dyDescent="0.35">
      <c r="A590" s="23" t="str">
        <f>B555&amp;C555&amp;D590</f>
        <v>CONSUMO PER CAPITA (kg o litros por individuo)TotalAlimentacionESTABA SOLO/A</v>
      </c>
      <c r="B590" s="23">
        <v>0</v>
      </c>
      <c r="C590" s="23">
        <v>0</v>
      </c>
      <c r="D590" s="23" t="s">
        <v>197</v>
      </c>
      <c r="E590" s="55">
        <v>3.2515944776603622</v>
      </c>
      <c r="F590" s="55">
        <v>3.3826579041298825</v>
      </c>
      <c r="G590" s="55">
        <v>4.6967911697506661</v>
      </c>
      <c r="H590" s="55">
        <v>3.4854364790840253</v>
      </c>
      <c r="I590" s="55">
        <v>3.3555700224234903</v>
      </c>
      <c r="J590" s="55">
        <v>3.4559640138121717</v>
      </c>
      <c r="K590" s="55">
        <v>4.5395732154270858</v>
      </c>
      <c r="L590" s="55">
        <v>3.1717167674795155</v>
      </c>
      <c r="M590" s="81">
        <v>3.4113051178706795</v>
      </c>
    </row>
    <row r="591" spans="1:13" x14ac:dyDescent="0.35">
      <c r="A591" s="23" t="str">
        <f>B555&amp;C555&amp;D591</f>
        <v>CONSUMO PER CAPITA (kg o litros por individuo)TotalAlimentacionOTROS</v>
      </c>
      <c r="B591" s="23">
        <v>0</v>
      </c>
      <c r="C591" s="23">
        <v>0</v>
      </c>
      <c r="D591" s="24" t="s">
        <v>198</v>
      </c>
      <c r="E591" s="24">
        <v>0.10106344021689141</v>
      </c>
      <c r="F591" s="24">
        <v>0.13521727631994956</v>
      </c>
      <c r="G591" s="24">
        <v>0.17048569252330503</v>
      </c>
      <c r="H591" s="24">
        <v>0.13404528216230369</v>
      </c>
      <c r="I591" s="24">
        <v>0.13959887956283387</v>
      </c>
      <c r="J591" s="24">
        <v>0.18456537917731128</v>
      </c>
      <c r="K591" s="24">
        <v>0.2222449403926004</v>
      </c>
      <c r="L591" s="24">
        <v>0.17580685612929034</v>
      </c>
      <c r="M591" s="81">
        <v>0.148767712019125</v>
      </c>
    </row>
    <row r="592" spans="1:13" x14ac:dyDescent="0.35">
      <c r="A592" s="23" t="str">
        <f>B555&amp;C555&amp;D592</f>
        <v>CONSUMO PER CAPITA (kg o litros por individuo)TotalAlimentacionESTAR TRABAJANDO</v>
      </c>
      <c r="B592" s="23">
        <v>0</v>
      </c>
      <c r="C592" s="23">
        <v>0</v>
      </c>
      <c r="D592" s="23" t="s">
        <v>199</v>
      </c>
      <c r="E592" s="55">
        <v>2.5355582783576782</v>
      </c>
      <c r="F592" s="55">
        <v>2.3886219163124029</v>
      </c>
      <c r="G592" s="55">
        <v>2.9172026059347043</v>
      </c>
      <c r="H592" s="55">
        <v>2.2291163054785419</v>
      </c>
      <c r="I592" s="55">
        <v>2.2193675440053333</v>
      </c>
      <c r="J592" s="55">
        <v>2.2299910134214427</v>
      </c>
      <c r="K592" s="55">
        <v>2.6429256817927245</v>
      </c>
      <c r="L592" s="55">
        <v>1.935082957503943</v>
      </c>
      <c r="M592" s="81">
        <v>1.9903626284233318</v>
      </c>
    </row>
    <row r="593" spans="1:13" x14ac:dyDescent="0.35">
      <c r="A593" s="23" t="str">
        <f>B555&amp;C555&amp;D593</f>
        <v>CONSUMO PER CAPITA (kg o litros por individuo)TotalAlimentacionCOMIDA DE NEGOCIOS</v>
      </c>
      <c r="B593" s="23">
        <v>0</v>
      </c>
      <c r="C593" s="23">
        <v>0</v>
      </c>
      <c r="D593" s="24" t="s">
        <v>200</v>
      </c>
      <c r="E593" s="24">
        <v>8.8951307302054319E-2</v>
      </c>
      <c r="F593" s="24">
        <v>5.0283404068090169E-2</v>
      </c>
      <c r="G593" s="24">
        <v>0.11601501719503719</v>
      </c>
      <c r="H593" s="24">
        <v>0.11253896768541322</v>
      </c>
      <c r="I593" s="24">
        <v>6.670394112845271E-2</v>
      </c>
      <c r="J593" s="24">
        <v>9.368428697229568E-2</v>
      </c>
      <c r="K593" s="24">
        <v>6.0640857763954545E-2</v>
      </c>
      <c r="L593" s="24">
        <v>8.1680261374895285E-2</v>
      </c>
      <c r="M593" s="81">
        <v>8.6478370199313023E-2</v>
      </c>
    </row>
    <row r="594" spans="1:13" x14ac:dyDescent="0.35">
      <c r="A594" s="23" t="str">
        <f>B555&amp;C555&amp;D594</f>
        <v>CONSUMO PER CAPITA (kg o litros por individuo)TotalAlimentacionPOR PLACER/RELAX</v>
      </c>
      <c r="B594" s="23">
        <v>0</v>
      </c>
      <c r="C594" s="23">
        <v>0</v>
      </c>
      <c r="D594" s="23" t="s">
        <v>201</v>
      </c>
      <c r="E594" s="55">
        <v>3.4829567250753026</v>
      </c>
      <c r="F594" s="55">
        <v>4.1410720348340959</v>
      </c>
      <c r="G594" s="55">
        <v>7.6335589556735641</v>
      </c>
      <c r="H594" s="55">
        <v>3.7805519171822932</v>
      </c>
      <c r="I594" s="55">
        <v>3.5183183069515334</v>
      </c>
      <c r="J594" s="55">
        <v>4.1348854761414433</v>
      </c>
      <c r="K594" s="55">
        <v>6.9085927871258912</v>
      </c>
      <c r="L594" s="55">
        <v>3.8212944449295692</v>
      </c>
      <c r="M594" s="81">
        <v>3.5509955090951686</v>
      </c>
    </row>
    <row r="595" spans="1:13" x14ac:dyDescent="0.35">
      <c r="A595" s="23" t="str">
        <f>B555&amp;C555&amp;D595</f>
        <v>CONSUMO PER CAPITA (kg o litros por individuo)TotalAlimentacionTENER HAMBRE/SIN PLANIFICAR</v>
      </c>
      <c r="B595" s="23">
        <v>0</v>
      </c>
      <c r="C595" s="23">
        <v>0</v>
      </c>
      <c r="D595" s="24" t="s">
        <v>202</v>
      </c>
      <c r="E595" s="24">
        <v>5.5621759969843714</v>
      </c>
      <c r="F595" s="24">
        <v>6.0132312674139348</v>
      </c>
      <c r="G595" s="24">
        <v>9.1348819246483739</v>
      </c>
      <c r="H595" s="24">
        <v>5.5073056573961345</v>
      </c>
      <c r="I595" s="24">
        <v>5.263370286341023</v>
      </c>
      <c r="J595" s="24">
        <v>5.8614870595490567</v>
      </c>
      <c r="K595" s="24">
        <v>8.5333703398898653</v>
      </c>
      <c r="L595" s="24">
        <v>5.3420520699972336</v>
      </c>
      <c r="M595" s="81">
        <v>5.3485170732763221</v>
      </c>
    </row>
    <row r="596" spans="1:13" x14ac:dyDescent="0.35">
      <c r="A596" s="23" t="str">
        <f>B555&amp;C555&amp;D596</f>
        <v>CONSUMO PER CAPITA (kg o litros por individuo)TotalAlimentacionESTAR DE COMPRAS</v>
      </c>
      <c r="B596" s="23">
        <v>0</v>
      </c>
      <c r="C596" s="23">
        <v>0</v>
      </c>
      <c r="D596" s="23" t="s">
        <v>203</v>
      </c>
      <c r="E596" s="55">
        <v>0.75891129157186199</v>
      </c>
      <c r="F596" s="55">
        <v>0.63791290221252084</v>
      </c>
      <c r="G596" s="55">
        <v>1.0494384774701802</v>
      </c>
      <c r="H596" s="55">
        <v>0.76203237395513357</v>
      </c>
      <c r="I596" s="55">
        <v>0.68052782308599913</v>
      </c>
      <c r="J596" s="55">
        <v>0.66170150894276092</v>
      </c>
      <c r="K596" s="55">
        <v>0.99443783525431217</v>
      </c>
      <c r="L596" s="55">
        <v>0.82305782162842256</v>
      </c>
      <c r="M596" s="81">
        <v>0.84750920445347666</v>
      </c>
    </row>
    <row r="597" spans="1:13" x14ac:dyDescent="0.35">
      <c r="A597" s="23" t="str">
        <f>B555&amp;C555&amp;D597</f>
        <v>CONSUMO PER CAPITA (kg o litros por individuo)TotalAlimentacionNO COCINAR EN CASA</v>
      </c>
      <c r="B597" s="23">
        <v>0</v>
      </c>
      <c r="C597" s="23">
        <v>0</v>
      </c>
      <c r="D597" s="24" t="s">
        <v>204</v>
      </c>
      <c r="E597" s="24">
        <v>1.6448896701943325</v>
      </c>
      <c r="F597" s="24">
        <v>1.7319428595552586</v>
      </c>
      <c r="G597" s="24">
        <v>1.9550989941764192</v>
      </c>
      <c r="H597" s="24">
        <v>1.5328613186348548</v>
      </c>
      <c r="I597" s="24">
        <v>1.3942465727559172</v>
      </c>
      <c r="J597" s="24">
        <v>1.5523572668515313</v>
      </c>
      <c r="K597" s="24">
        <v>2.0221382742664544</v>
      </c>
      <c r="L597" s="24">
        <v>1.3475059906014277</v>
      </c>
      <c r="M597" s="81">
        <v>1.4918275600105617</v>
      </c>
    </row>
    <row r="598" spans="1:13" x14ac:dyDescent="0.35">
      <c r="A598" s="23" t="str">
        <f>B555&amp;C555&amp;D598</f>
        <v>CONSUMO PER CAPITA (kg o litros por individuo)TotalAlimentacionCELEBRACION/FIESTA/SALIR TOMAR</v>
      </c>
      <c r="B598" s="23">
        <v>0</v>
      </c>
      <c r="C598" s="23">
        <v>0</v>
      </c>
      <c r="D598" s="23" t="s">
        <v>205</v>
      </c>
      <c r="E598" s="55">
        <v>7.0853238351188628</v>
      </c>
      <c r="F598" s="55">
        <v>8.019554854571723</v>
      </c>
      <c r="G598" s="55">
        <v>11.322027614663337</v>
      </c>
      <c r="H598" s="55">
        <v>7.6973439825547239</v>
      </c>
      <c r="I598" s="55">
        <v>7.6533362792161421</v>
      </c>
      <c r="J598" s="55">
        <v>7.7586758999283676</v>
      </c>
      <c r="K598" s="55">
        <v>10.705281887541336</v>
      </c>
      <c r="L598" s="55">
        <v>7.4345816763485475</v>
      </c>
      <c r="M598" s="81">
        <v>6.9057027676915039</v>
      </c>
    </row>
    <row r="599" spans="1:13" x14ac:dyDescent="0.35">
      <c r="A599" s="23" t="str">
        <f>B555&amp;C555&amp;D599</f>
        <v>CONSUMO PER CAPITA (kg o litros por individuo)TotalAlimentacionVIENDO DEPORTES</v>
      </c>
      <c r="B599" s="23">
        <v>0</v>
      </c>
      <c r="C599" s="23">
        <v>0</v>
      </c>
      <c r="D599" s="24" t="s">
        <v>206</v>
      </c>
      <c r="E599" s="24">
        <v>0.3404223778875668</v>
      </c>
      <c r="F599" s="24">
        <v>0.37238977749601732</v>
      </c>
      <c r="G599" s="24">
        <v>0.54820188767469968</v>
      </c>
      <c r="H599" s="24">
        <v>0.32020206967102288</v>
      </c>
      <c r="I599" s="24">
        <v>0.43628626806184823</v>
      </c>
      <c r="J599" s="24">
        <v>0.5055624238286065</v>
      </c>
      <c r="K599" s="24">
        <v>0.38140629258733849</v>
      </c>
      <c r="L599" s="24">
        <v>0.32164469015270558</v>
      </c>
      <c r="M599" s="81">
        <v>0.38388924582673783</v>
      </c>
    </row>
    <row r="600" spans="1:13" x14ac:dyDescent="0.35">
      <c r="A600" s="23" t="str">
        <f>B555&amp;C555&amp;D600</f>
        <v>CONSUMO PER CAPITA (kg o litros por individuo)TotalAlimentacionOTROS MOTIVOS</v>
      </c>
      <c r="B600" s="23">
        <v>0</v>
      </c>
      <c r="C600" s="23">
        <v>0</v>
      </c>
      <c r="D600" s="23" t="s">
        <v>207</v>
      </c>
      <c r="E600" s="55">
        <v>1.4292568006625079</v>
      </c>
      <c r="F600" s="55">
        <v>1.52999954780551</v>
      </c>
      <c r="G600" s="55">
        <v>2.3830040081328319</v>
      </c>
      <c r="H600" s="55">
        <v>1.5033656250563254</v>
      </c>
      <c r="I600" s="55">
        <v>1.5135075782609455</v>
      </c>
      <c r="J600" s="55">
        <v>1.6402556720413171</v>
      </c>
      <c r="K600" s="55">
        <v>2.3075165899187322</v>
      </c>
      <c r="L600" s="55">
        <v>1.513684792079532</v>
      </c>
      <c r="M600" s="81">
        <v>1.5131699012819997</v>
      </c>
    </row>
    <row r="601" spans="1:13" x14ac:dyDescent="0.35">
      <c r="A601" s="23" t="str">
        <f>B555&amp;C601&amp;D601</f>
        <v>CONSUMO PER CAPITA (kg o litros por individuo).T.Alimentos TOTAL INGT.ESPAÑA</v>
      </c>
      <c r="B601" s="23">
        <v>0</v>
      </c>
      <c r="C601" s="23" t="s">
        <v>39</v>
      </c>
      <c r="D601" s="24" t="s">
        <v>63</v>
      </c>
      <c r="E601" s="24">
        <v>10.096561879152404</v>
      </c>
      <c r="F601" s="24">
        <v>10.507219223257689</v>
      </c>
      <c r="G601" s="24">
        <v>15.013728391635604</v>
      </c>
      <c r="H601" s="24">
        <v>10.156946629480846</v>
      </c>
      <c r="I601" s="24">
        <v>10.10636598414961</v>
      </c>
      <c r="J601" s="24">
        <v>10.415320579830126</v>
      </c>
      <c r="K601" s="24">
        <v>14.139459405094554</v>
      </c>
      <c r="L601" s="24">
        <v>9.9768566857639573</v>
      </c>
      <c r="M601" s="81">
        <v>10.091549675684758</v>
      </c>
    </row>
    <row r="602" spans="1:13" x14ac:dyDescent="0.35">
      <c r="A602" s="23" t="str">
        <f>B555&amp;C601&amp;D602</f>
        <v>CONSUMO PER CAPITA (kg o litros por individuo).T.Alimentos TOTAL INGHiper+Super+Discount+G.A</v>
      </c>
      <c r="B602" s="23">
        <v>0</v>
      </c>
      <c r="C602" s="23">
        <v>0</v>
      </c>
      <c r="D602" s="23" t="s">
        <v>97</v>
      </c>
      <c r="E602" s="55">
        <v>0.34222918245997386</v>
      </c>
      <c r="F602" s="55">
        <v>0.41128352801602308</v>
      </c>
      <c r="G602" s="55">
        <v>0.60972414841991174</v>
      </c>
      <c r="H602" s="55">
        <v>0.35113590712654885</v>
      </c>
      <c r="I602" s="55">
        <v>0.38236911671174312</v>
      </c>
      <c r="J602" s="55">
        <v>0.31048356592538395</v>
      </c>
      <c r="K602" s="55">
        <v>0.51033540600764371</v>
      </c>
      <c r="L602" s="55">
        <v>0.35606639532037809</v>
      </c>
      <c r="M602" s="81">
        <v>0.45141040823927781</v>
      </c>
    </row>
    <row r="603" spans="1:13" x14ac:dyDescent="0.35">
      <c r="A603" s="23" t="str">
        <f>B555&amp;C601&amp;D603</f>
        <v>CONSUMO PER CAPITA (kg o litros por individuo).T.Alimentos TOTAL INGRestaurantes</v>
      </c>
      <c r="B603" s="23">
        <v>0</v>
      </c>
      <c r="C603" s="23">
        <v>0</v>
      </c>
      <c r="D603" s="24" t="s">
        <v>98</v>
      </c>
      <c r="E603" s="24">
        <v>2.7810238807070595</v>
      </c>
      <c r="F603" s="24">
        <v>2.8667335187716092</v>
      </c>
      <c r="G603" s="24">
        <v>3.9595020971855641</v>
      </c>
      <c r="H603" s="24">
        <v>2.6948787722568572</v>
      </c>
      <c r="I603" s="24">
        <v>2.9683766074581741</v>
      </c>
      <c r="J603" s="24">
        <v>2.8785447868753433</v>
      </c>
      <c r="K603" s="24">
        <v>3.756673969702935</v>
      </c>
      <c r="L603" s="24">
        <v>2.640933452518456</v>
      </c>
      <c r="M603" s="81">
        <v>2.7160342401921249</v>
      </c>
    </row>
    <row r="604" spans="1:13" x14ac:dyDescent="0.35">
      <c r="A604" s="23" t="str">
        <f>B555&amp;C601&amp;D604</f>
        <v>CONSUMO PER CAPITA (kg o litros por individuo).T.Alimentos TOTAL INGRestaurantes Fast Food</v>
      </c>
      <c r="B604" s="23">
        <v>0</v>
      </c>
      <c r="C604" s="23">
        <v>0</v>
      </c>
      <c r="D604" s="23" t="s">
        <v>100</v>
      </c>
      <c r="E604" s="55">
        <v>2.8185649718090233</v>
      </c>
      <c r="F604" s="55">
        <v>2.959648863094309</v>
      </c>
      <c r="G604" s="55">
        <v>4.2959869665051471</v>
      </c>
      <c r="H604" s="55">
        <v>3.079427370325365</v>
      </c>
      <c r="I604" s="55">
        <v>2.7871981951545268</v>
      </c>
      <c r="J604" s="55">
        <v>2.8379910013173659</v>
      </c>
      <c r="K604" s="55">
        <v>3.956819175943997</v>
      </c>
      <c r="L604" s="55">
        <v>2.9318341495279348</v>
      </c>
      <c r="M604" s="81">
        <v>2.9002267388139762</v>
      </c>
    </row>
    <row r="605" spans="1:13" x14ac:dyDescent="0.35">
      <c r="A605" s="23" t="str">
        <f>B555&amp;C601&amp;D605</f>
        <v>CONSUMO PER CAPITA (kg o litros por individuo).T.Alimentos TOTAL INGBares/Cafeterias/Cervecerias</v>
      </c>
      <c r="B605" s="23">
        <v>0</v>
      </c>
      <c r="C605" s="23">
        <v>0</v>
      </c>
      <c r="D605" s="24" t="s">
        <v>101</v>
      </c>
      <c r="E605" s="24">
        <v>2.8508911642432957</v>
      </c>
      <c r="F605" s="24">
        <v>2.9987753794755321</v>
      </c>
      <c r="G605" s="24">
        <v>4.0665241501120697</v>
      </c>
      <c r="H605" s="24">
        <v>2.7514118386543132</v>
      </c>
      <c r="I605" s="24">
        <v>2.6829929887092137</v>
      </c>
      <c r="J605" s="24">
        <v>3.0683069805777206</v>
      </c>
      <c r="K605" s="24">
        <v>3.9843053542203406</v>
      </c>
      <c r="L605" s="24">
        <v>2.7773938566733318</v>
      </c>
      <c r="M605" s="81">
        <v>2.7188122137502839</v>
      </c>
    </row>
    <row r="606" spans="1:13" x14ac:dyDescent="0.35">
      <c r="A606" s="23" t="str">
        <f>B555&amp;C601&amp;D606</f>
        <v>CONSUMO PER CAPITA (kg o litros por individuo).T.Alimentos TOTAL INGPanaderias/Pastelerias</v>
      </c>
      <c r="B606" s="23">
        <v>0</v>
      </c>
      <c r="C606" s="23">
        <v>0</v>
      </c>
      <c r="D606" s="23" t="s">
        <v>102</v>
      </c>
      <c r="E606" s="55">
        <v>0.19897275301381345</v>
      </c>
      <c r="F606" s="55">
        <v>0.18059019770626797</v>
      </c>
      <c r="G606" s="55">
        <v>0.22300335249471279</v>
      </c>
      <c r="H606" s="55">
        <v>0.20518885532418957</v>
      </c>
      <c r="I606" s="55">
        <v>0.22858737310341068</v>
      </c>
      <c r="J606" s="55">
        <v>0.20902505967677873</v>
      </c>
      <c r="K606" s="55">
        <v>0.21195090566922248</v>
      </c>
      <c r="L606" s="55">
        <v>0.23221146603884937</v>
      </c>
      <c r="M606" s="81">
        <v>0.20982235227173396</v>
      </c>
    </row>
    <row r="607" spans="1:13" x14ac:dyDescent="0.35">
      <c r="A607" s="23" t="str">
        <f>B555&amp;C601&amp;D607</f>
        <v>CONSUMO PER CAPITA (kg o litros por individuo).T.Alimentos TOTAL INGTda.Alimentacion/Delicatesen</v>
      </c>
      <c r="B607" s="23">
        <v>0</v>
      </c>
      <c r="C607" s="23">
        <v>0</v>
      </c>
      <c r="D607" s="24" t="s">
        <v>103</v>
      </c>
      <c r="E607" s="24">
        <v>5.310641636038517E-2</v>
      </c>
      <c r="F607" s="24">
        <v>4.2783165008376534E-2</v>
      </c>
      <c r="G607" s="24">
        <v>7.1795191356939903E-2</v>
      </c>
      <c r="H607" s="24">
        <v>4.305736319295185E-2</v>
      </c>
      <c r="I607" s="24">
        <v>7.9033598970237817E-2</v>
      </c>
      <c r="J607" s="24">
        <v>3.3812905574750904E-2</v>
      </c>
      <c r="K607" s="24">
        <v>6.9909337085509685E-2</v>
      </c>
      <c r="L607" s="24">
        <v>4.1000028668857436E-2</v>
      </c>
      <c r="M607" s="81">
        <v>4.8314385812418426E-2</v>
      </c>
    </row>
    <row r="608" spans="1:13" x14ac:dyDescent="0.35">
      <c r="A608" s="23" t="str">
        <f>B555&amp;C601&amp;D608</f>
        <v>CONSUMO PER CAPITA (kg o litros por individuo).T.Alimentos TOTAL INGCanal Conveniencia/24h</v>
      </c>
      <c r="B608" s="23">
        <v>0</v>
      </c>
      <c r="C608" s="23">
        <v>0</v>
      </c>
      <c r="D608" s="23" t="s">
        <v>105</v>
      </c>
      <c r="E608" s="55">
        <v>0.5684114920355432</v>
      </c>
      <c r="F608" s="55">
        <v>0.49501687359097252</v>
      </c>
      <c r="G608" s="55">
        <v>0.59104517854255112</v>
      </c>
      <c r="H608" s="55">
        <v>0.52913814099323286</v>
      </c>
      <c r="I608" s="55">
        <v>0.52830766963377385</v>
      </c>
      <c r="J608" s="55">
        <v>0.51384270138127353</v>
      </c>
      <c r="K608" s="55">
        <v>0.63640187046732843</v>
      </c>
      <c r="L608" s="55">
        <v>0.58811274871451003</v>
      </c>
      <c r="M608" s="81">
        <v>0.65642260350601067</v>
      </c>
    </row>
    <row r="609" spans="1:13" x14ac:dyDescent="0.35">
      <c r="A609" s="23" t="str">
        <f>B555&amp;C601&amp;D609</f>
        <v>CONSUMO PER CAPITA (kg o litros por individuo).T.Alimentos TOTAL INGHoteles</v>
      </c>
      <c r="B609" s="23">
        <v>0</v>
      </c>
      <c r="C609" s="23">
        <v>0</v>
      </c>
      <c r="D609" s="24" t="s">
        <v>106</v>
      </c>
      <c r="E609" s="24">
        <v>3.4215809972139515E-2</v>
      </c>
      <c r="F609" s="24">
        <v>2.153482777553805E-2</v>
      </c>
      <c r="G609" s="24">
        <v>0.11538280844120773</v>
      </c>
      <c r="H609" s="24">
        <v>3.1127218952831232E-2</v>
      </c>
      <c r="I609" s="24">
        <v>2.2001757099104721E-2</v>
      </c>
      <c r="J609" s="24">
        <v>5.6284276374732219E-2</v>
      </c>
      <c r="K609" s="24">
        <v>6.1402562025583841E-2</v>
      </c>
      <c r="L609" s="24">
        <v>2.8378971968642922E-2</v>
      </c>
      <c r="M609" s="81">
        <v>3.6265314202747242E-2</v>
      </c>
    </row>
    <row r="610" spans="1:13" x14ac:dyDescent="0.35">
      <c r="A610" s="23" t="str">
        <f>B555&amp;C601&amp;D610</f>
        <v>CONSUMO PER CAPITA (kg o litros por individuo).T.Alimentos TOTAL INGEstaciones de servicio</v>
      </c>
      <c r="B610" s="23">
        <v>0</v>
      </c>
      <c r="C610" s="23">
        <v>0</v>
      </c>
      <c r="D610" s="23" t="s">
        <v>107</v>
      </c>
      <c r="E610" s="55">
        <v>6.9325487942104885E-2</v>
      </c>
      <c r="F610" s="55">
        <v>8.3951790604019597E-2</v>
      </c>
      <c r="G610" s="55">
        <v>0.14703772936435783</v>
      </c>
      <c r="H610" s="55">
        <v>9.0331157551157004E-2</v>
      </c>
      <c r="I610" s="55">
        <v>7.9960880330432818E-2</v>
      </c>
      <c r="J610" s="55">
        <v>8.724266340421731E-2</v>
      </c>
      <c r="K610" s="55">
        <v>0.13007160054582034</v>
      </c>
      <c r="L610" s="55">
        <v>6.5402946846947946E-2</v>
      </c>
      <c r="M610" s="81">
        <v>6.9001776495512868E-2</v>
      </c>
    </row>
    <row r="611" spans="1:13" x14ac:dyDescent="0.35">
      <c r="A611" s="23" t="str">
        <f>B555&amp;C601&amp;D611</f>
        <v>CONSUMO PER CAPITA (kg o litros por individuo).T.Alimentos TOTAL INGMaquinas dispensadoras</v>
      </c>
      <c r="B611" s="23">
        <v>0</v>
      </c>
      <c r="C611" s="23">
        <v>0</v>
      </c>
      <c r="D611" s="24" t="s">
        <v>108</v>
      </c>
      <c r="E611" s="24">
        <v>1.7425452459699266E-2</v>
      </c>
      <c r="F611" s="24">
        <v>1.5642438832776964E-2</v>
      </c>
      <c r="G611" s="24">
        <v>1.7445382103339603E-2</v>
      </c>
      <c r="H611" s="24">
        <v>1.4641421760566525E-2</v>
      </c>
      <c r="I611" s="24">
        <v>1.4658005985613518E-2</v>
      </c>
      <c r="J611" s="24">
        <v>1.3401290043158428E-2</v>
      </c>
      <c r="K611" s="24">
        <v>1.7995492605362366E-2</v>
      </c>
      <c r="L611" s="24">
        <v>1.3327782166027804E-2</v>
      </c>
      <c r="M611" s="81">
        <v>1.1514225736980389E-2</v>
      </c>
    </row>
    <row r="612" spans="1:13" x14ac:dyDescent="0.35">
      <c r="A612" s="23" t="str">
        <f>B555&amp;C601&amp;D612</f>
        <v>CONSUMO PER CAPITA (kg o litros por individuo).T.Alimentos TOTAL INGServicio en la empresa</v>
      </c>
      <c r="B612" s="23">
        <v>0</v>
      </c>
      <c r="C612" s="23">
        <v>0</v>
      </c>
      <c r="D612" s="23" t="s">
        <v>109</v>
      </c>
      <c r="E612" s="55">
        <v>6.4496553942727616E-2</v>
      </c>
      <c r="F612" s="55">
        <v>7.2668993466711143E-2</v>
      </c>
      <c r="G612" s="55">
        <v>0.11667459632451121</v>
      </c>
      <c r="H612" s="55">
        <v>7.7653853940872347E-2</v>
      </c>
      <c r="I612" s="55">
        <v>7.0655413743034232E-2</v>
      </c>
      <c r="J612" s="55">
        <v>5.9228793843753208E-2</v>
      </c>
      <c r="K612" s="55">
        <v>6.7902548612268646E-2</v>
      </c>
      <c r="L612" s="55">
        <v>6.9785208772075835E-2</v>
      </c>
      <c r="M612" s="81">
        <v>8.2501478936752304E-2</v>
      </c>
    </row>
    <row r="613" spans="1:13" x14ac:dyDescent="0.35">
      <c r="A613" s="23" t="str">
        <f>B555&amp;C601&amp;D613</f>
        <v>CONSUMO PER CAPITA (kg o litros por individuo).T.Alimentos TOTAL INGResto de canales</v>
      </c>
      <c r="B613" s="23">
        <v>0</v>
      </c>
      <c r="C613" s="23">
        <v>0</v>
      </c>
      <c r="D613" s="24" t="s">
        <v>110</v>
      </c>
      <c r="E613" s="24">
        <v>0.29789977240705312</v>
      </c>
      <c r="F613" s="24">
        <v>0.35858752614870759</v>
      </c>
      <c r="G613" s="24">
        <v>0.79960728416813387</v>
      </c>
      <c r="H613" s="24">
        <v>0.28895268216989489</v>
      </c>
      <c r="I613" s="24">
        <v>0.26222406396599318</v>
      </c>
      <c r="J613" s="24">
        <v>0.34715699746230272</v>
      </c>
      <c r="K613" s="24">
        <v>0.7356895553311571</v>
      </c>
      <c r="L613" s="24">
        <v>0.2324106814410202</v>
      </c>
      <c r="M613" s="81">
        <v>0.19122791109793574</v>
      </c>
    </row>
    <row r="614" spans="1:13" x14ac:dyDescent="0.35">
      <c r="A614" s="23" t="str">
        <f>B555&amp;C601&amp;D614</f>
        <v>CONSUMO PER CAPITA (kg o litros por individuo).T.Alimentos TOTAL INGEN LA CALLE</v>
      </c>
      <c r="B614" s="23">
        <v>0</v>
      </c>
      <c r="C614" s="23">
        <v>0</v>
      </c>
      <c r="D614" s="23" t="s">
        <v>175</v>
      </c>
      <c r="E614" s="55">
        <v>0.20587118416550929</v>
      </c>
      <c r="F614" s="55">
        <v>0.24119233772891305</v>
      </c>
      <c r="G614" s="55">
        <v>0.46461002013556008</v>
      </c>
      <c r="H614" s="55">
        <v>0.22099560415935859</v>
      </c>
      <c r="I614" s="55">
        <v>0.18560174767827695</v>
      </c>
      <c r="J614" s="55">
        <v>0.24724039549125434</v>
      </c>
      <c r="K614" s="55">
        <v>0.50803295177893548</v>
      </c>
      <c r="L614" s="55">
        <v>0.20187092512351992</v>
      </c>
      <c r="M614" s="81">
        <v>0.14279829787712572</v>
      </c>
    </row>
    <row r="615" spans="1:13" x14ac:dyDescent="0.35">
      <c r="A615" s="23" t="str">
        <f>B555&amp;C601&amp;D615</f>
        <v>CONSUMO PER CAPITA (kg o litros por individuo).T.Alimentos TOTAL INGEN CASA DE OTROS</v>
      </c>
      <c r="B615" s="23">
        <v>0</v>
      </c>
      <c r="C615" s="23">
        <v>0</v>
      </c>
      <c r="D615" s="24" t="s">
        <v>176</v>
      </c>
      <c r="E615" s="24">
        <v>0.60717535975692549</v>
      </c>
      <c r="F615" s="24">
        <v>0.50756358924196388</v>
      </c>
      <c r="G615" s="24">
        <v>0.65863948993178112</v>
      </c>
      <c r="H615" s="24">
        <v>0.50104038823921104</v>
      </c>
      <c r="I615" s="24">
        <v>0.60153669301282331</v>
      </c>
      <c r="J615" s="24">
        <v>0.47728668102106503</v>
      </c>
      <c r="K615" s="24">
        <v>0.59839800847545044</v>
      </c>
      <c r="L615" s="24">
        <v>0.45854320480004573</v>
      </c>
      <c r="M615" s="81">
        <v>0.61034792900548052</v>
      </c>
    </row>
    <row r="616" spans="1:13" x14ac:dyDescent="0.35">
      <c r="A616" s="23" t="str">
        <f>B555&amp;C601&amp;D616</f>
        <v>CONSUMO PER CAPITA (kg o litros por individuo).T.Alimentos TOTAL INGEN EL ESTABLECIMIENTO</v>
      </c>
      <c r="B616" s="23">
        <v>0</v>
      </c>
      <c r="C616" s="23">
        <v>0</v>
      </c>
      <c r="D616" s="23" t="s">
        <v>177</v>
      </c>
      <c r="E616" s="55">
        <v>6.4619713859615002</v>
      </c>
      <c r="F616" s="55">
        <v>6.9797014179454955</v>
      </c>
      <c r="G616" s="55">
        <v>10.269112663413942</v>
      </c>
      <c r="H616" s="55">
        <v>6.793509893973444</v>
      </c>
      <c r="I616" s="55">
        <v>6.4700887626743073</v>
      </c>
      <c r="J616" s="55">
        <v>7.0693778056222376</v>
      </c>
      <c r="K616" s="55">
        <v>9.6677317828097262</v>
      </c>
      <c r="L616" s="55">
        <v>6.6679967102734246</v>
      </c>
      <c r="M616" s="81">
        <v>6.3263365686605137</v>
      </c>
    </row>
    <row r="617" spans="1:13" x14ac:dyDescent="0.35">
      <c r="A617" s="23" t="str">
        <f>B555&amp;C601&amp;D617</f>
        <v>CONSUMO PER CAPITA (kg o litros por individuo).T.Alimentos TOTAL INGEN EL TRABAJO</v>
      </c>
      <c r="B617" s="23">
        <v>0</v>
      </c>
      <c r="C617" s="23">
        <v>0</v>
      </c>
      <c r="D617" s="24" t="s">
        <v>178</v>
      </c>
      <c r="E617" s="24">
        <v>0.30802091670517179</v>
      </c>
      <c r="F617" s="24">
        <v>0.33433258300374008</v>
      </c>
      <c r="G617" s="24">
        <v>0.3519990211377001</v>
      </c>
      <c r="H617" s="24">
        <v>0.28634711955255521</v>
      </c>
      <c r="I617" s="24">
        <v>0.270158323241531</v>
      </c>
      <c r="J617" s="24">
        <v>0.26054500017109777</v>
      </c>
      <c r="K617" s="24">
        <v>0.30108104523406098</v>
      </c>
      <c r="L617" s="24">
        <v>0.20624617215063384</v>
      </c>
      <c r="M617" s="81">
        <v>0.31487740277055293</v>
      </c>
    </row>
    <row r="618" spans="1:13" x14ac:dyDescent="0.35">
      <c r="A618" s="23" t="str">
        <f>B555&amp;C601&amp;D618</f>
        <v>CONSUMO PER CAPITA (kg o litros por individuo).T.Alimentos TOTAL INGEN COLEGIO/INSTITUTO/UNIV.</v>
      </c>
      <c r="B618" s="23">
        <v>0</v>
      </c>
      <c r="C618" s="23">
        <v>0</v>
      </c>
      <c r="D618" s="23" t="s">
        <v>179</v>
      </c>
      <c r="E618" s="55">
        <v>1.2846078692031689E-2</v>
      </c>
      <c r="F618" s="55">
        <v>1.4168508958607653E-2</v>
      </c>
      <c r="G618" s="55">
        <v>9.4546132150106991E-3</v>
      </c>
      <c r="H618" s="55">
        <v>2.4158941161102742E-2</v>
      </c>
      <c r="I618" s="55">
        <v>1.4196186472432037E-2</v>
      </c>
      <c r="J618" s="55">
        <v>2.6695305221291682E-2</v>
      </c>
      <c r="K618" s="55">
        <v>1.0132549727648333E-2</v>
      </c>
      <c r="L618" s="55">
        <v>1.3266712967948152E-2</v>
      </c>
      <c r="M618" s="81">
        <v>2.2316532472817018E-2</v>
      </c>
    </row>
    <row r="619" spans="1:13" x14ac:dyDescent="0.35">
      <c r="A619" s="23" t="str">
        <f>B555&amp;C601&amp;D619</f>
        <v>CONSUMO PER CAPITA (kg o litros por individuo).T.Alimentos TOTAL INGEN MI CASA</v>
      </c>
      <c r="B619" s="23">
        <v>0</v>
      </c>
      <c r="C619" s="23">
        <v>0</v>
      </c>
      <c r="D619" s="24" t="s">
        <v>180</v>
      </c>
      <c r="E619" s="24">
        <v>2.3084926820952059</v>
      </c>
      <c r="F619" s="24">
        <v>2.2331126762913884</v>
      </c>
      <c r="G619" s="24">
        <v>2.9003714193871706</v>
      </c>
      <c r="H619" s="24">
        <v>2.1415971119775037</v>
      </c>
      <c r="I619" s="24">
        <v>2.3351320473126003</v>
      </c>
      <c r="J619" s="24">
        <v>2.1467615014503436</v>
      </c>
      <c r="K619" s="24">
        <v>2.7438568823522855</v>
      </c>
      <c r="L619" s="24">
        <v>2.2090873989367239</v>
      </c>
      <c r="M619" s="81">
        <v>2.4430724259192336</v>
      </c>
    </row>
    <row r="620" spans="1:13" x14ac:dyDescent="0.35">
      <c r="A620" s="23" t="str">
        <f>B555&amp;C601&amp;D620</f>
        <v>CONSUMO PER CAPITA (kg o litros por individuo).T.Alimentos TOTAL INGEN M.TRANSP.(AVION,TREN,AUTOC,E</v>
      </c>
      <c r="B620" s="23">
        <v>0</v>
      </c>
      <c r="C620" s="23">
        <v>0</v>
      </c>
      <c r="D620" s="23" t="s">
        <v>181</v>
      </c>
      <c r="E620" s="55">
        <v>6.9752649311493045E-3</v>
      </c>
      <c r="F620" s="55">
        <v>4.326348927716139E-3</v>
      </c>
      <c r="G620" s="55">
        <v>1.9222392911506406E-2</v>
      </c>
      <c r="H620" s="55">
        <v>5.9696802333762001E-3</v>
      </c>
      <c r="I620" s="55">
        <v>9.3055866008514843E-3</v>
      </c>
      <c r="J620" s="55">
        <v>1.7058455991979148E-2</v>
      </c>
      <c r="K620" s="55">
        <v>1.1500498857742406E-2</v>
      </c>
      <c r="L620" s="55">
        <v>8.3617410960206626E-3</v>
      </c>
      <c r="M620" s="81">
        <v>7.3878010119446764E-3</v>
      </c>
    </row>
    <row r="621" spans="1:13" x14ac:dyDescent="0.35">
      <c r="A621" s="23" t="str">
        <f>B555&amp;C601&amp;D621</f>
        <v>CONSUMO PER CAPITA (kg o litros por individuo).T.Alimentos TOTAL INGEN OTRO LUGAR</v>
      </c>
      <c r="B621" s="23">
        <v>0</v>
      </c>
      <c r="C621" s="23">
        <v>0</v>
      </c>
      <c r="D621" s="24" t="s">
        <v>182</v>
      </c>
      <c r="E621" s="24">
        <v>0.18521008244272946</v>
      </c>
      <c r="F621" s="24">
        <v>0.19281995572241017</v>
      </c>
      <c r="G621" s="24">
        <v>0.34031886650026461</v>
      </c>
      <c r="H621" s="24">
        <v>0.1833276523025561</v>
      </c>
      <c r="I621" s="24">
        <v>0.22034553035485674</v>
      </c>
      <c r="J621" s="24">
        <v>0.1703552714164788</v>
      </c>
      <c r="K621" s="24">
        <v>0.29872722877909985</v>
      </c>
      <c r="L621" s="24">
        <v>0.21148397716427883</v>
      </c>
      <c r="M621" s="81">
        <v>0.22441672620381053</v>
      </c>
    </row>
    <row r="622" spans="1:13" x14ac:dyDescent="0.35">
      <c r="A622" s="23" t="str">
        <f>B555&amp;C601&amp;D622</f>
        <v>CONSUMO PER CAPITA (kg o litros por individuo).T.Alimentos TOTAL INGDESAYUNO</v>
      </c>
      <c r="B622" s="23">
        <v>0</v>
      </c>
      <c r="C622" s="23">
        <v>0</v>
      </c>
      <c r="D622" s="23" t="s">
        <v>183</v>
      </c>
      <c r="E622" s="55">
        <v>0.91388454075071479</v>
      </c>
      <c r="F622" s="55">
        <v>0.87388010005235117</v>
      </c>
      <c r="G622" s="55">
        <v>1.1750317192370632</v>
      </c>
      <c r="H622" s="55">
        <v>0.86019672043867701</v>
      </c>
      <c r="I622" s="55">
        <v>0.84032803355065855</v>
      </c>
      <c r="J622" s="55">
        <v>0.82108890455135719</v>
      </c>
      <c r="K622" s="55">
        <v>1.0687352306177724</v>
      </c>
      <c r="L622" s="55">
        <v>0.83284881208140338</v>
      </c>
      <c r="M622" s="81">
        <v>0.85633282442729253</v>
      </c>
    </row>
    <row r="623" spans="1:13" x14ac:dyDescent="0.35">
      <c r="A623" s="23" t="str">
        <f>B555&amp;C601&amp;D623</f>
        <v>CONSUMO PER CAPITA (kg o litros por individuo).T.Alimentos TOTAL INGAPERITIVO/ANTES DE COMER</v>
      </c>
      <c r="B623" s="23">
        <v>0</v>
      </c>
      <c r="C623" s="23">
        <v>0</v>
      </c>
      <c r="D623" s="24" t="s">
        <v>184</v>
      </c>
      <c r="E623" s="24">
        <v>0.28238565097529739</v>
      </c>
      <c r="F623" s="24">
        <v>0.29715603068275814</v>
      </c>
      <c r="G623" s="24">
        <v>0.38651212293431847</v>
      </c>
      <c r="H623" s="24">
        <v>0.30171819346955275</v>
      </c>
      <c r="I623" s="24">
        <v>0.30144437177018341</v>
      </c>
      <c r="J623" s="24">
        <v>0.32256655716065341</v>
      </c>
      <c r="K623" s="24">
        <v>0.3782339752355276</v>
      </c>
      <c r="L623" s="24">
        <v>0.26904526588310307</v>
      </c>
      <c r="M623" s="81">
        <v>0.26018050241614049</v>
      </c>
    </row>
    <row r="624" spans="1:13" x14ac:dyDescent="0.35">
      <c r="A624" s="23" t="str">
        <f>B555&amp;C601&amp;D624</f>
        <v>CONSUMO PER CAPITA (kg o litros por individuo).T.Alimentos TOTAL INGCOMIDA</v>
      </c>
      <c r="B624" s="23">
        <v>0</v>
      </c>
      <c r="C624" s="23">
        <v>0</v>
      </c>
      <c r="D624" s="23" t="s">
        <v>185</v>
      </c>
      <c r="E624" s="55">
        <v>5.243131462497769</v>
      </c>
      <c r="F624" s="55">
        <v>5.4535851333272065</v>
      </c>
      <c r="G624" s="55">
        <v>7.4098920736054463</v>
      </c>
      <c r="H624" s="55">
        <v>5.4182477261875119</v>
      </c>
      <c r="I624" s="55">
        <v>5.4407102734775545</v>
      </c>
      <c r="J624" s="55">
        <v>5.4395235670267965</v>
      </c>
      <c r="K624" s="55">
        <v>7.1544282287182615</v>
      </c>
      <c r="L624" s="55">
        <v>5.4210272302754756</v>
      </c>
      <c r="M624" s="81">
        <v>5.5673636089067315</v>
      </c>
    </row>
    <row r="625" spans="1:13" x14ac:dyDescent="0.35">
      <c r="A625" s="23" t="str">
        <f>B555&amp;C601&amp;D625</f>
        <v>CONSUMO PER CAPITA (kg o litros por individuo).T.Alimentos TOTAL INGTARDE/MERIENDA</v>
      </c>
      <c r="B625" s="23">
        <v>0</v>
      </c>
      <c r="C625" s="23">
        <v>0</v>
      </c>
      <c r="D625" s="24" t="s">
        <v>186</v>
      </c>
      <c r="E625" s="24">
        <v>0.43448952684011943</v>
      </c>
      <c r="F625" s="24">
        <v>0.51502646585429945</v>
      </c>
      <c r="G625" s="24">
        <v>0.6660371311687231</v>
      </c>
      <c r="H625" s="24">
        <v>0.40854024385132587</v>
      </c>
      <c r="I625" s="24">
        <v>0.38628502487857891</v>
      </c>
      <c r="J625" s="24">
        <v>0.50214865353560389</v>
      </c>
      <c r="K625" s="24">
        <v>0.62974516865654806</v>
      </c>
      <c r="L625" s="24">
        <v>0.45139735535480668</v>
      </c>
      <c r="M625" s="81">
        <v>0.49837498079308784</v>
      </c>
    </row>
    <row r="626" spans="1:13" x14ac:dyDescent="0.35">
      <c r="A626" s="23" t="str">
        <f>B555&amp;C601&amp;D626</f>
        <v>CONSUMO PER CAPITA (kg o litros por individuo).T.Alimentos TOTAL INGANTES DE CENAR</v>
      </c>
      <c r="B626" s="23">
        <v>0</v>
      </c>
      <c r="C626" s="23">
        <v>0</v>
      </c>
      <c r="D626" s="23" t="s">
        <v>187</v>
      </c>
      <c r="E626" s="55">
        <v>0.13200879105872734</v>
      </c>
      <c r="F626" s="55">
        <v>0.13941304883044423</v>
      </c>
      <c r="G626" s="55">
        <v>0.18426716558886275</v>
      </c>
      <c r="H626" s="55">
        <v>0.1208174140276782</v>
      </c>
      <c r="I626" s="55">
        <v>0.12665598818602239</v>
      </c>
      <c r="J626" s="55">
        <v>0.13801618383135078</v>
      </c>
      <c r="K626" s="55">
        <v>0.21355747244548182</v>
      </c>
      <c r="L626" s="55">
        <v>0.14185411234637069</v>
      </c>
      <c r="M626" s="81">
        <v>9.5738702714741108E-2</v>
      </c>
    </row>
    <row r="627" spans="1:13" x14ac:dyDescent="0.35">
      <c r="A627" s="23" t="str">
        <f>B555&amp;C601&amp;D627</f>
        <v>CONSUMO PER CAPITA (kg o litros por individuo).T.Alimentos TOTAL INGCENA</v>
      </c>
      <c r="B627" s="23">
        <v>0</v>
      </c>
      <c r="C627" s="23">
        <v>0</v>
      </c>
      <c r="D627" s="24" t="s">
        <v>188</v>
      </c>
      <c r="E627" s="24">
        <v>2.9287491723002841</v>
      </c>
      <c r="F627" s="24">
        <v>3.0661390554249097</v>
      </c>
      <c r="G627" s="24">
        <v>4.8880381665715875</v>
      </c>
      <c r="H627" s="24">
        <v>2.9110472975220718</v>
      </c>
      <c r="I627" s="24">
        <v>2.8969470907068104</v>
      </c>
      <c r="J627" s="24">
        <v>3.0555287128655251</v>
      </c>
      <c r="K627" s="24">
        <v>4.4001413208906133</v>
      </c>
      <c r="L627" s="24">
        <v>2.7186896882548437</v>
      </c>
      <c r="M627" s="81">
        <v>2.7080656741981262</v>
      </c>
    </row>
    <row r="628" spans="1:13" x14ac:dyDescent="0.35">
      <c r="A628" s="23" t="str">
        <f>B555&amp;C601&amp;D628</f>
        <v>CONSUMO PER CAPITA (kg o litros por individuo).T.Alimentos TOTAL INGDESPUES DE LA CENA</v>
      </c>
      <c r="B628" s="23">
        <v>0</v>
      </c>
      <c r="C628" s="23">
        <v>0</v>
      </c>
      <c r="D628" s="23" t="s">
        <v>189</v>
      </c>
      <c r="E628" s="55">
        <v>3.8984991319067901E-2</v>
      </c>
      <c r="F628" s="55">
        <v>3.1909497603327869E-2</v>
      </c>
      <c r="G628" s="55">
        <v>0.13363580836074668</v>
      </c>
      <c r="H628" s="55">
        <v>5.2830923757124247E-2</v>
      </c>
      <c r="I628" s="55">
        <v>1.972356190868212E-2</v>
      </c>
      <c r="J628" s="55">
        <v>2.516742268728428E-2</v>
      </c>
      <c r="K628" s="55">
        <v>0.13443922459920546</v>
      </c>
      <c r="L628" s="55">
        <v>3.283754969160705E-2</v>
      </c>
      <c r="M628" s="81">
        <v>2.133704264109448E-2</v>
      </c>
    </row>
    <row r="629" spans="1:13" x14ac:dyDescent="0.35">
      <c r="A629" s="23" t="str">
        <f>B555&amp;C601&amp;D629</f>
        <v>CONSUMO PER CAPITA (kg o litros por individuo).T.Alimentos TOTAL INGDURANTE EL DIA</v>
      </c>
      <c r="B629" s="23">
        <v>0</v>
      </c>
      <c r="C629" s="23">
        <v>0</v>
      </c>
      <c r="D629" s="24" t="s">
        <v>190</v>
      </c>
      <c r="E629" s="24">
        <v>0.12292752999420789</v>
      </c>
      <c r="F629" s="24">
        <v>0.13010694052770366</v>
      </c>
      <c r="G629" s="24">
        <v>0.17031541606475767</v>
      </c>
      <c r="H629" s="24">
        <v>8.3548606089400401E-2</v>
      </c>
      <c r="I629" s="24">
        <v>9.4271291132583007E-2</v>
      </c>
      <c r="J629" s="24">
        <v>0.11128150564263067</v>
      </c>
      <c r="K629" s="24">
        <v>0.16017834503246195</v>
      </c>
      <c r="L629" s="24">
        <v>0.10916007171617147</v>
      </c>
      <c r="M629" s="81">
        <v>8.4157615329743959E-2</v>
      </c>
    </row>
    <row r="630" spans="1:13" x14ac:dyDescent="0.35">
      <c r="A630" s="23" t="str">
        <f>B555&amp;C601&amp;D630</f>
        <v>CONSUMO PER CAPITA (kg o litros por individuo).T.Alimentos TOTAL INGCON AMIGOS</v>
      </c>
      <c r="B630" s="23">
        <v>0</v>
      </c>
      <c r="C630" s="23">
        <v>0</v>
      </c>
      <c r="D630" s="23" t="s">
        <v>191</v>
      </c>
      <c r="E630" s="55">
        <v>2.0785546500471139</v>
      </c>
      <c r="F630" s="55">
        <v>1.9921037856886645</v>
      </c>
      <c r="G630" s="55">
        <v>2.9130072918591479</v>
      </c>
      <c r="H630" s="55">
        <v>2.0620939483051224</v>
      </c>
      <c r="I630" s="55">
        <v>2.1211864143048058</v>
      </c>
      <c r="J630" s="55">
        <v>2.1869224968517949</v>
      </c>
      <c r="K630" s="55">
        <v>2.7112775760784844</v>
      </c>
      <c r="L630" s="55">
        <v>1.9809719191799746</v>
      </c>
      <c r="M630" s="81">
        <v>1.9946015312032253</v>
      </c>
    </row>
    <row r="631" spans="1:13" x14ac:dyDescent="0.35">
      <c r="A631" s="23" t="str">
        <f>B555&amp;C601&amp;D631</f>
        <v>CONSUMO PER CAPITA (kg o litros por individuo).T.Alimentos TOTAL INGCON CLIENTES</v>
      </c>
      <c r="B631" s="23">
        <v>0</v>
      </c>
      <c r="C631" s="23">
        <v>0</v>
      </c>
      <c r="D631" s="24" t="s">
        <v>192</v>
      </c>
      <c r="E631" s="24">
        <v>5.3801285674520784E-2</v>
      </c>
      <c r="F631" s="24">
        <v>2.46766495580161E-2</v>
      </c>
      <c r="G631" s="24">
        <v>4.8437855593408179E-2</v>
      </c>
      <c r="H631" s="24">
        <v>6.4389450789052075E-2</v>
      </c>
      <c r="I631" s="24">
        <v>7.0351277650169783E-2</v>
      </c>
      <c r="J631" s="24">
        <v>5.5856429672065055E-2</v>
      </c>
      <c r="K631" s="24">
        <v>7.191868022270087E-2</v>
      </c>
      <c r="L631" s="24">
        <v>3.7265638977781415E-2</v>
      </c>
      <c r="M631" s="81">
        <v>7.9794349426359948E-2</v>
      </c>
    </row>
    <row r="632" spans="1:13" x14ac:dyDescent="0.35">
      <c r="A632" s="23" t="str">
        <f>B555&amp;C601&amp;D632</f>
        <v>CONSUMO PER CAPITA (kg o litros por individuo).T.Alimentos TOTAL INGCON COMPAÑEROS DE TRABAJO</v>
      </c>
      <c r="B632" s="23">
        <v>0</v>
      </c>
      <c r="C632" s="23">
        <v>0</v>
      </c>
      <c r="D632" s="23" t="s">
        <v>193</v>
      </c>
      <c r="E632" s="55">
        <v>0.50760813862857845</v>
      </c>
      <c r="F632" s="55">
        <v>0.48747848498425395</v>
      </c>
      <c r="G632" s="55">
        <v>0.4157195563876171</v>
      </c>
      <c r="H632" s="55">
        <v>0.37148094334839038</v>
      </c>
      <c r="I632" s="55">
        <v>0.36219166652525908</v>
      </c>
      <c r="J632" s="55">
        <v>0.3380340784182555</v>
      </c>
      <c r="K632" s="55">
        <v>0.36623227419623822</v>
      </c>
      <c r="L632" s="55">
        <v>0.34452322287332848</v>
      </c>
      <c r="M632" s="81">
        <v>0.36409635824371672</v>
      </c>
    </row>
    <row r="633" spans="1:13" x14ac:dyDescent="0.35">
      <c r="A633" s="23" t="str">
        <f>B555&amp;C601&amp;D633</f>
        <v>CONSUMO PER CAPITA (kg o litros por individuo).T.Alimentos TOTAL INGCON COMPAÑEROS DE CLASE</v>
      </c>
      <c r="B633" s="23">
        <v>0</v>
      </c>
      <c r="C633" s="23">
        <v>0</v>
      </c>
      <c r="D633" s="24" t="s">
        <v>194</v>
      </c>
      <c r="E633" s="24">
        <v>2.4301088450679326E-2</v>
      </c>
      <c r="F633" s="24">
        <v>3.1608840922690583E-2</v>
      </c>
      <c r="G633" s="24">
        <v>2.9734961908925814E-2</v>
      </c>
      <c r="H633" s="24">
        <v>6.4424271199605601E-2</v>
      </c>
      <c r="I633" s="24">
        <v>4.1371765715699567E-2</v>
      </c>
      <c r="J633" s="24">
        <v>5.5357022588666496E-2</v>
      </c>
      <c r="K633" s="24">
        <v>5.6445669471867119E-2</v>
      </c>
      <c r="L633" s="24">
        <v>7.2645104084087433E-2</v>
      </c>
      <c r="M633" s="81">
        <v>0.11314595709663326</v>
      </c>
    </row>
    <row r="634" spans="1:13" x14ac:dyDescent="0.35">
      <c r="A634" s="23" t="str">
        <f>B555&amp;C601&amp;D634</f>
        <v>CONSUMO PER CAPITA (kg o litros por individuo).T.Alimentos TOTAL INGCON FAMILIA</v>
      </c>
      <c r="B634" s="23">
        <v>0</v>
      </c>
      <c r="C634" s="23">
        <v>0</v>
      </c>
      <c r="D634" s="23" t="s">
        <v>195</v>
      </c>
      <c r="E634" s="55">
        <v>4.1726037649753076</v>
      </c>
      <c r="F634" s="55">
        <v>4.759018958297121</v>
      </c>
      <c r="G634" s="55">
        <v>6.7772695228084938</v>
      </c>
      <c r="H634" s="55">
        <v>4.248375813473805</v>
      </c>
      <c r="I634" s="55">
        <v>4.3463992653055223</v>
      </c>
      <c r="J634" s="55">
        <v>4.49761628939613</v>
      </c>
      <c r="K634" s="55">
        <v>6.5158675624042592</v>
      </c>
      <c r="L634" s="55">
        <v>4.1480563426983137</v>
      </c>
      <c r="M634" s="81">
        <v>4.1867634135117937</v>
      </c>
    </row>
    <row r="635" spans="1:13" x14ac:dyDescent="0.35">
      <c r="A635" s="23" t="str">
        <f>B555&amp;C601&amp;D635</f>
        <v>CONSUMO PER CAPITA (kg o litros por individuo).T.Alimentos TOTAL INGCON LA PAREJA</v>
      </c>
      <c r="B635" s="23">
        <v>0</v>
      </c>
      <c r="C635" s="23">
        <v>0</v>
      </c>
      <c r="D635" s="24" t="s">
        <v>196</v>
      </c>
      <c r="E635" s="24">
        <v>2.1056471147212545</v>
      </c>
      <c r="F635" s="24">
        <v>1.9963817580888399</v>
      </c>
      <c r="G635" s="24">
        <v>3.1945185128165519</v>
      </c>
      <c r="H635" s="24">
        <v>2.0189243999611808</v>
      </c>
      <c r="I635" s="24">
        <v>1.8981142964335624</v>
      </c>
      <c r="J635" s="24">
        <v>1.9712150222332654</v>
      </c>
      <c r="K635" s="24">
        <v>2.7709637134543756</v>
      </c>
      <c r="L635" s="24">
        <v>2.1901062189681859</v>
      </c>
      <c r="M635" s="81">
        <v>1.9562459842112279</v>
      </c>
    </row>
    <row r="636" spans="1:13" x14ac:dyDescent="0.35">
      <c r="A636" s="23" t="str">
        <f>B555&amp;C601&amp;D636</f>
        <v>CONSUMO PER CAPITA (kg o litros por individuo).T.Alimentos TOTAL INGESTABA SOLO/A</v>
      </c>
      <c r="B636" s="23">
        <v>0</v>
      </c>
      <c r="C636" s="23">
        <v>0</v>
      </c>
      <c r="D636" s="23" t="s">
        <v>197</v>
      </c>
      <c r="E636" s="55">
        <v>1.1108066376909427</v>
      </c>
      <c r="F636" s="55">
        <v>1.1726368720104225</v>
      </c>
      <c r="G636" s="55">
        <v>1.5750494716673737</v>
      </c>
      <c r="H636" s="55">
        <v>1.2670366172866239</v>
      </c>
      <c r="I636" s="55">
        <v>1.2025910688928492</v>
      </c>
      <c r="J636" s="55">
        <v>1.2191073392061706</v>
      </c>
      <c r="K636" s="55">
        <v>1.5543534814370876</v>
      </c>
      <c r="L636" s="55">
        <v>1.1323571276737914</v>
      </c>
      <c r="M636" s="81">
        <v>1.3413943954236407</v>
      </c>
    </row>
    <row r="637" spans="1:13" x14ac:dyDescent="0.35">
      <c r="A637" s="23" t="str">
        <f>B555&amp;C601&amp;D637</f>
        <v>CONSUMO PER CAPITA (kg o litros por individuo).T.Alimentos TOTAL INGOTROS</v>
      </c>
      <c r="B637" s="23">
        <v>0</v>
      </c>
      <c r="C637" s="23">
        <v>0</v>
      </c>
      <c r="D637" s="24" t="s">
        <v>198</v>
      </c>
      <c r="E637" s="24">
        <v>4.3240004735500895E-2</v>
      </c>
      <c r="F637" s="24">
        <v>4.3313339358391059E-2</v>
      </c>
      <c r="G637" s="24">
        <v>5.9992566631755583E-2</v>
      </c>
      <c r="H637" s="24">
        <v>6.0220532020572044E-2</v>
      </c>
      <c r="I637" s="24">
        <v>6.4159747062997194E-2</v>
      </c>
      <c r="J637" s="24">
        <v>9.1213825779542942E-2</v>
      </c>
      <c r="K637" s="24">
        <v>9.2400257353712101E-2</v>
      </c>
      <c r="L637" s="24">
        <v>7.0932600680236768E-2</v>
      </c>
      <c r="M637" s="81">
        <v>5.5510075764937022E-2</v>
      </c>
    </row>
    <row r="638" spans="1:13" x14ac:dyDescent="0.35">
      <c r="A638" s="23" t="str">
        <f>B555&amp;C601&amp;D638</f>
        <v>CONSUMO PER CAPITA (kg o litros por individuo).T.Alimentos TOTAL INGESTAR TRABAJANDO</v>
      </c>
      <c r="B638" s="23">
        <v>0</v>
      </c>
      <c r="C638" s="23">
        <v>0</v>
      </c>
      <c r="D638" s="23" t="s">
        <v>199</v>
      </c>
      <c r="E638" s="55">
        <v>0.7083249030845723</v>
      </c>
      <c r="F638" s="55">
        <v>0.66731117076403457</v>
      </c>
      <c r="G638" s="55">
        <v>0.89172025706453029</v>
      </c>
      <c r="H638" s="55">
        <v>0.66396629420476161</v>
      </c>
      <c r="I638" s="55">
        <v>0.71393522760552164</v>
      </c>
      <c r="J638" s="55">
        <v>0.68793752318916956</v>
      </c>
      <c r="K638" s="55">
        <v>0.78939026915958233</v>
      </c>
      <c r="L638" s="55">
        <v>0.54372639415310098</v>
      </c>
      <c r="M638" s="81">
        <v>0.64239140529848127</v>
      </c>
    </row>
    <row r="639" spans="1:13" x14ac:dyDescent="0.35">
      <c r="A639" s="23" t="str">
        <f>B555&amp;C601&amp;D639</f>
        <v>CONSUMO PER CAPITA (kg o litros por individuo).T.Alimentos TOTAL INGCOMIDA DE NEGOCIOS</v>
      </c>
      <c r="B639" s="23">
        <v>0</v>
      </c>
      <c r="C639" s="23">
        <v>0</v>
      </c>
      <c r="D639" s="24" t="s">
        <v>200</v>
      </c>
      <c r="E639" s="24">
        <v>5.6202930843836069E-2</v>
      </c>
      <c r="F639" s="24">
        <v>2.1055324094202403E-2</v>
      </c>
      <c r="G639" s="24">
        <v>5.9002963121143892E-2</v>
      </c>
      <c r="H639" s="24">
        <v>5.3659150376924987E-2</v>
      </c>
      <c r="I639" s="24">
        <v>3.4616843464621801E-2</v>
      </c>
      <c r="J639" s="24">
        <v>5.0657353507012164E-2</v>
      </c>
      <c r="K639" s="24">
        <v>1.6879592674572973E-2</v>
      </c>
      <c r="L639" s="24">
        <v>3.4339232363337878E-2</v>
      </c>
      <c r="M639" s="81">
        <v>5.940637233412667E-2</v>
      </c>
    </row>
    <row r="640" spans="1:13" x14ac:dyDescent="0.35">
      <c r="A640" s="23" t="str">
        <f>B555&amp;C601&amp;D640</f>
        <v>CONSUMO PER CAPITA (kg o litros por individuo).T.Alimentos TOTAL INGPOR PLACER/RELAX</v>
      </c>
      <c r="B640" s="23">
        <v>0</v>
      </c>
      <c r="C640" s="23">
        <v>0</v>
      </c>
      <c r="D640" s="23" t="s">
        <v>201</v>
      </c>
      <c r="E640" s="55">
        <v>1.5771599780464796</v>
      </c>
      <c r="F640" s="55">
        <v>1.8003507925713405</v>
      </c>
      <c r="G640" s="55">
        <v>3.1548112775707686</v>
      </c>
      <c r="H640" s="55">
        <v>1.6323110341473104</v>
      </c>
      <c r="I640" s="55">
        <v>1.5734260845560832</v>
      </c>
      <c r="J640" s="55">
        <v>1.77703565159405</v>
      </c>
      <c r="K640" s="55">
        <v>2.8777697179404327</v>
      </c>
      <c r="L640" s="55">
        <v>1.8127805488898312</v>
      </c>
      <c r="M640" s="81">
        <v>1.628664934358542</v>
      </c>
    </row>
    <row r="641" spans="1:13" x14ac:dyDescent="0.35">
      <c r="A641" s="23" t="str">
        <f>B555&amp;C601&amp;D641</f>
        <v>CONSUMO PER CAPITA (kg o litros por individuo).T.Alimentos TOTAL INGTENER HAMBRE/SIN PLANIFICAR</v>
      </c>
      <c r="B641" s="23">
        <v>0</v>
      </c>
      <c r="C641" s="23">
        <v>0</v>
      </c>
      <c r="D641" s="24" t="s">
        <v>202</v>
      </c>
      <c r="E641" s="24">
        <v>2.7164086481352911</v>
      </c>
      <c r="F641" s="24">
        <v>2.7419650420373944</v>
      </c>
      <c r="G641" s="24">
        <v>4.056442411238268</v>
      </c>
      <c r="H641" s="24">
        <v>2.6320347160099571</v>
      </c>
      <c r="I641" s="24">
        <v>2.4505026786460973</v>
      </c>
      <c r="J641" s="24">
        <v>2.6270796802172205</v>
      </c>
      <c r="K641" s="24">
        <v>3.8387159738592289</v>
      </c>
      <c r="L641" s="24">
        <v>2.5389991849759812</v>
      </c>
      <c r="M641" s="81">
        <v>2.6596581983225733</v>
      </c>
    </row>
    <row r="642" spans="1:13" x14ac:dyDescent="0.35">
      <c r="A642" s="23" t="str">
        <f>B555&amp;C601&amp;D642</f>
        <v>CONSUMO PER CAPITA (kg o litros por individuo).T.Alimentos TOTAL INGESTAR DE COMPRAS</v>
      </c>
      <c r="B642" s="23">
        <v>0</v>
      </c>
      <c r="C642" s="23">
        <v>0</v>
      </c>
      <c r="D642" s="23" t="s">
        <v>203</v>
      </c>
      <c r="E642" s="55">
        <v>0.41881024127168986</v>
      </c>
      <c r="F642" s="55">
        <v>0.32693423981446934</v>
      </c>
      <c r="G642" s="55">
        <v>0.52957889915582756</v>
      </c>
      <c r="H642" s="55">
        <v>0.40082579003162433</v>
      </c>
      <c r="I642" s="55">
        <v>0.35814272822872001</v>
      </c>
      <c r="J642" s="55">
        <v>0.3576271599722371</v>
      </c>
      <c r="K642" s="55">
        <v>0.47469744753100424</v>
      </c>
      <c r="L642" s="55">
        <v>0.46468173052510964</v>
      </c>
      <c r="M642" s="81">
        <v>0.488703823484399</v>
      </c>
    </row>
    <row r="643" spans="1:13" x14ac:dyDescent="0.35">
      <c r="A643" s="23" t="str">
        <f>B555&amp;C601&amp;D643</f>
        <v>CONSUMO PER CAPITA (kg o litros por individuo).T.Alimentos TOTAL INGNO COCINAR EN CASA</v>
      </c>
      <c r="B643" s="23">
        <v>0</v>
      </c>
      <c r="C643" s="23">
        <v>0</v>
      </c>
      <c r="D643" s="24" t="s">
        <v>204</v>
      </c>
      <c r="E643" s="24">
        <v>1.2351662876242622</v>
      </c>
      <c r="F643" s="24">
        <v>1.2291810646750083</v>
      </c>
      <c r="G643" s="24">
        <v>1.327167654237039</v>
      </c>
      <c r="H643" s="24">
        <v>1.1056113801219043</v>
      </c>
      <c r="I643" s="24">
        <v>1.0150197123795877</v>
      </c>
      <c r="J643" s="24">
        <v>1.0966697906339329</v>
      </c>
      <c r="K643" s="24">
        <v>1.3788311694747863</v>
      </c>
      <c r="L643" s="24">
        <v>0.98234134175350496</v>
      </c>
      <c r="M643" s="81">
        <v>1.1169752221676079</v>
      </c>
    </row>
    <row r="644" spans="1:13" x14ac:dyDescent="0.35">
      <c r="A644" s="23" t="str">
        <f>B555&amp;C601&amp;D644</f>
        <v>CONSUMO PER CAPITA (kg o litros por individuo).T.Alimentos TOTAL INGCELEBRACION/FIESTA/SALIR TOMAR</v>
      </c>
      <c r="B644" s="23">
        <v>0</v>
      </c>
      <c r="C644" s="23">
        <v>0</v>
      </c>
      <c r="D644" s="23" t="s">
        <v>205</v>
      </c>
      <c r="E644" s="55">
        <v>2.6248495320934837</v>
      </c>
      <c r="F644" s="55">
        <v>2.916022140256481</v>
      </c>
      <c r="G644" s="55">
        <v>3.8847483087796251</v>
      </c>
      <c r="H644" s="55">
        <v>2.8789047005688242</v>
      </c>
      <c r="I644" s="55">
        <v>3.052040571495426</v>
      </c>
      <c r="J644" s="55">
        <v>2.8497329511707328</v>
      </c>
      <c r="K644" s="55">
        <v>3.6759455029244803</v>
      </c>
      <c r="L644" s="55">
        <v>2.7913523885167271</v>
      </c>
      <c r="M644" s="81">
        <v>2.617652886001665</v>
      </c>
    </row>
    <row r="645" spans="1:13" x14ac:dyDescent="0.35">
      <c r="A645" s="23" t="str">
        <f>B555&amp;C601&amp;D645</f>
        <v>CONSUMO PER CAPITA (kg o litros por individuo).T.Alimentos TOTAL INGVIENDO DEPORTES</v>
      </c>
      <c r="B645" s="23">
        <v>0</v>
      </c>
      <c r="C645" s="23">
        <v>0</v>
      </c>
      <c r="D645" s="24" t="s">
        <v>206</v>
      </c>
      <c r="E645" s="24">
        <v>0.12410417360894639</v>
      </c>
      <c r="F645" s="24">
        <v>0.12967937614974981</v>
      </c>
      <c r="G645" s="24">
        <v>0.1571500220081288</v>
      </c>
      <c r="H645" s="24">
        <v>0.10146877907467935</v>
      </c>
      <c r="I645" s="24">
        <v>0.17621741603640534</v>
      </c>
      <c r="J645" s="24">
        <v>0.22620677412050808</v>
      </c>
      <c r="K645" s="24">
        <v>0.13572585714780475</v>
      </c>
      <c r="L645" s="24">
        <v>9.5266347861662243E-2</v>
      </c>
      <c r="M645" s="81">
        <v>0.13263794971865983</v>
      </c>
    </row>
    <row r="646" spans="1:13" x14ac:dyDescent="0.35">
      <c r="A646" s="23" t="str">
        <f>B555&amp;C601&amp;D646</f>
        <v>CONSUMO PER CAPITA (kg o litros por individuo).T.Alimentos TOTAL INGOTROS MOTIVOS</v>
      </c>
      <c r="B646" s="23">
        <v>0</v>
      </c>
      <c r="C646" s="23">
        <v>0</v>
      </c>
      <c r="D646" s="23" t="s">
        <v>207</v>
      </c>
      <c r="E646" s="55">
        <v>0.63553511713998934</v>
      </c>
      <c r="F646" s="55">
        <v>0.67471838620480051</v>
      </c>
      <c r="G646" s="55">
        <v>0.95310696722504562</v>
      </c>
      <c r="H646" s="55">
        <v>0.68816416992435536</v>
      </c>
      <c r="I646" s="55">
        <v>0.73246447321522801</v>
      </c>
      <c r="J646" s="55">
        <v>0.74237425806469104</v>
      </c>
      <c r="K646" s="55">
        <v>0.95150401005221386</v>
      </c>
      <c r="L646" s="55">
        <v>0.71337027537543751</v>
      </c>
      <c r="M646" s="81">
        <v>0.74546091133650483</v>
      </c>
    </row>
    <row r="647" spans="1:13" x14ac:dyDescent="0.35">
      <c r="A647" s="23" t="str">
        <f>B555&amp;C647&amp;D647</f>
        <v>CONSUMO PER CAPITA (kg o litros por individuo)Total BebidasT.ESPAÑA</v>
      </c>
      <c r="B647" s="23">
        <v>0</v>
      </c>
      <c r="C647" s="23" t="s">
        <v>42</v>
      </c>
      <c r="D647" s="24" t="s">
        <v>63</v>
      </c>
      <c r="E647" s="24">
        <v>12.50561425568435</v>
      </c>
      <c r="F647" s="24">
        <v>14.059937332349724</v>
      </c>
      <c r="G647" s="24">
        <v>21.610219946852936</v>
      </c>
      <c r="H647" s="24">
        <v>12.94399256296855</v>
      </c>
      <c r="I647" s="24">
        <v>12.306123601800159</v>
      </c>
      <c r="J647" s="24">
        <v>13.674213952870483</v>
      </c>
      <c r="K647" s="24">
        <v>19.989407878200939</v>
      </c>
      <c r="L647" s="24">
        <v>12.326801476049972</v>
      </c>
      <c r="M647" s="81">
        <v>11.722552663139972</v>
      </c>
    </row>
    <row r="648" spans="1:13" x14ac:dyDescent="0.35">
      <c r="A648" s="23" t="str">
        <f>B555&amp;C647&amp;D648</f>
        <v>CONSUMO PER CAPITA (kg o litros por individuo)Total BebidasHiper+Super+Discount+G.A</v>
      </c>
      <c r="B648" s="23">
        <v>0</v>
      </c>
      <c r="C648" s="23">
        <v>0</v>
      </c>
      <c r="D648" s="23" t="s">
        <v>97</v>
      </c>
      <c r="E648" s="55">
        <v>1.2548125442889586</v>
      </c>
      <c r="F648" s="55">
        <v>1.3799480885575575</v>
      </c>
      <c r="G648" s="55">
        <v>2.6389153714203153</v>
      </c>
      <c r="H648" s="55">
        <v>1.4372709853190855</v>
      </c>
      <c r="I648" s="55">
        <v>1.568123181359566</v>
      </c>
      <c r="J648" s="55">
        <v>1.7209169842383791</v>
      </c>
      <c r="K648" s="55">
        <v>2.4014313225085138</v>
      </c>
      <c r="L648" s="55">
        <v>1.5088943965928749</v>
      </c>
      <c r="M648" s="81">
        <v>1.515734767041391</v>
      </c>
    </row>
    <row r="649" spans="1:13" x14ac:dyDescent="0.35">
      <c r="A649" s="23" t="str">
        <f>B555&amp;C647&amp;D649</f>
        <v>CONSUMO PER CAPITA (kg o litros por individuo)Total BebidasRestaurantes</v>
      </c>
      <c r="B649" s="23">
        <v>0</v>
      </c>
      <c r="C649" s="23">
        <v>0</v>
      </c>
      <c r="D649" s="24" t="s">
        <v>98</v>
      </c>
      <c r="E649" s="24">
        <v>2.2175417925731877</v>
      </c>
      <c r="F649" s="24">
        <v>2.4479869930358475</v>
      </c>
      <c r="G649" s="24">
        <v>3.5799082189518248</v>
      </c>
      <c r="H649" s="24">
        <v>2.3316269338820916</v>
      </c>
      <c r="I649" s="24">
        <v>2.1392225031759287</v>
      </c>
      <c r="J649" s="24">
        <v>2.3047284387602271</v>
      </c>
      <c r="K649" s="24">
        <v>3.3892742437955841</v>
      </c>
      <c r="L649" s="24">
        <v>2.207385075664301</v>
      </c>
      <c r="M649" s="81">
        <v>2.1490958900154165</v>
      </c>
    </row>
    <row r="650" spans="1:13" x14ac:dyDescent="0.35">
      <c r="A650" s="23" t="str">
        <f>B555&amp;C647&amp;D650</f>
        <v>CONSUMO PER CAPITA (kg o litros por individuo)Total BebidasRestaurantes Fast Food</v>
      </c>
      <c r="B650" s="23">
        <v>0</v>
      </c>
      <c r="C650" s="23">
        <v>0</v>
      </c>
      <c r="D650" s="23" t="s">
        <v>100</v>
      </c>
      <c r="E650" s="55">
        <v>0.72498541334813182</v>
      </c>
      <c r="F650" s="55">
        <v>0.78000822593668162</v>
      </c>
      <c r="G650" s="55">
        <v>1.1915409306375919</v>
      </c>
      <c r="H650" s="55">
        <v>0.81457817214561734</v>
      </c>
      <c r="I650" s="55">
        <v>0.80341241186392354</v>
      </c>
      <c r="J650" s="55">
        <v>0.87398395777481697</v>
      </c>
      <c r="K650" s="55">
        <v>1.2135137721085625</v>
      </c>
      <c r="L650" s="55">
        <v>0.85575276995033911</v>
      </c>
      <c r="M650" s="81">
        <v>0.72809811260070501</v>
      </c>
    </row>
    <row r="651" spans="1:13" x14ac:dyDescent="0.35">
      <c r="A651" s="23" t="str">
        <f>B555&amp;C647&amp;D651</f>
        <v>CONSUMO PER CAPITA (kg o litros por individuo)Total BebidasBares/Cafeterias/Cervecerias</v>
      </c>
      <c r="B651" s="23">
        <v>0</v>
      </c>
      <c r="C651" s="23">
        <v>0</v>
      </c>
      <c r="D651" s="24" t="s">
        <v>101</v>
      </c>
      <c r="E651" s="24">
        <v>6.4664110257543044</v>
      </c>
      <c r="F651" s="24">
        <v>7.2521562320854516</v>
      </c>
      <c r="G651" s="24">
        <v>10.447313658782525</v>
      </c>
      <c r="H651" s="24">
        <v>6.4928244454132855</v>
      </c>
      <c r="I651" s="24">
        <v>6.0698177660571817</v>
      </c>
      <c r="J651" s="24">
        <v>6.801095181708174</v>
      </c>
      <c r="K651" s="24">
        <v>9.6173133223513201</v>
      </c>
      <c r="L651" s="24">
        <v>6.0961878293903222</v>
      </c>
      <c r="M651" s="81">
        <v>5.7147262934940128</v>
      </c>
    </row>
    <row r="652" spans="1:13" x14ac:dyDescent="0.35">
      <c r="A652" s="23" t="str">
        <f>B555&amp;C647&amp;D652</f>
        <v>CONSUMO PER CAPITA (kg o litros por individuo)Total BebidasPanaderias/Pastelerias</v>
      </c>
      <c r="B652" s="23">
        <v>0</v>
      </c>
      <c r="C652" s="23">
        <v>0</v>
      </c>
      <c r="D652" s="23" t="s">
        <v>102</v>
      </c>
      <c r="E652" s="55">
        <v>0.14650778687543356</v>
      </c>
      <c r="F652" s="55">
        <v>0.14938051056589904</v>
      </c>
      <c r="G652" s="55">
        <v>0.2207358655779588</v>
      </c>
      <c r="H652" s="55">
        <v>0.15368925812327908</v>
      </c>
      <c r="I652" s="55">
        <v>0.1530663901499883</v>
      </c>
      <c r="J652" s="55">
        <v>0.16835288116062583</v>
      </c>
      <c r="K652" s="55">
        <v>0.21280111381244446</v>
      </c>
      <c r="L652" s="55">
        <v>0.15737109208778563</v>
      </c>
      <c r="M652" s="81">
        <v>0.17046997677110287</v>
      </c>
    </row>
    <row r="653" spans="1:13" x14ac:dyDescent="0.35">
      <c r="A653" s="23" t="str">
        <f>B555&amp;C647&amp;D653</f>
        <v>CONSUMO PER CAPITA (kg o litros por individuo)Total BebidasTda.Alimentacion/Delicatesen</v>
      </c>
      <c r="B653" s="23">
        <v>0</v>
      </c>
      <c r="C653" s="23">
        <v>0</v>
      </c>
      <c r="D653" s="24" t="s">
        <v>103</v>
      </c>
      <c r="E653" s="24">
        <v>0.20443276093415791</v>
      </c>
      <c r="F653" s="24">
        <v>0.19990525231419387</v>
      </c>
      <c r="G653" s="24">
        <v>0.33994454593655854</v>
      </c>
      <c r="H653" s="24">
        <v>0.1899291394125896</v>
      </c>
      <c r="I653" s="24">
        <v>0.16737593501070369</v>
      </c>
      <c r="J653" s="24">
        <v>0.20330526732482479</v>
      </c>
      <c r="K653" s="24">
        <v>0.34010476553588598</v>
      </c>
      <c r="L653" s="24">
        <v>0.19637470664828802</v>
      </c>
      <c r="M653" s="81">
        <v>0.14914986766040614</v>
      </c>
    </row>
    <row r="654" spans="1:13" x14ac:dyDescent="0.35">
      <c r="A654" s="23" t="str">
        <f>B555&amp;C647&amp;D654</f>
        <v>CONSUMO PER CAPITA (kg o litros por individuo)Total BebidasCanal Conveniencia/24h</v>
      </c>
      <c r="B654" s="23">
        <v>0</v>
      </c>
      <c r="C654" s="23">
        <v>0</v>
      </c>
      <c r="D654" s="23" t="s">
        <v>105</v>
      </c>
      <c r="E654" s="55">
        <v>0.16474380659067842</v>
      </c>
      <c r="F654" s="55">
        <v>0.20921430982746475</v>
      </c>
      <c r="G654" s="55">
        <v>0.31838760715991204</v>
      </c>
      <c r="H654" s="55">
        <v>0.16494986291618624</v>
      </c>
      <c r="I654" s="55">
        <v>0.16395102083962199</v>
      </c>
      <c r="J654" s="55">
        <v>0.18476805310514335</v>
      </c>
      <c r="K654" s="55">
        <v>0.27474039940784045</v>
      </c>
      <c r="L654" s="55">
        <v>0.14310098114597911</v>
      </c>
      <c r="M654" s="81">
        <v>0.14553225308294945</v>
      </c>
    </row>
    <row r="655" spans="1:13" x14ac:dyDescent="0.35">
      <c r="A655" s="23" t="str">
        <f>B555&amp;C647&amp;D655</f>
        <v>CONSUMO PER CAPITA (kg o litros por individuo)Total BebidasHoteles</v>
      </c>
      <c r="B655" s="23">
        <v>0</v>
      </c>
      <c r="C655" s="23">
        <v>0</v>
      </c>
      <c r="D655" s="24" t="s">
        <v>106</v>
      </c>
      <c r="E655" s="24">
        <v>4.6324095392326348E-2</v>
      </c>
      <c r="F655" s="24">
        <v>9.1477166494217041E-2</v>
      </c>
      <c r="G655" s="24">
        <v>0.17771837244375857</v>
      </c>
      <c r="H655" s="24">
        <v>9.4473556836759912E-2</v>
      </c>
      <c r="I655" s="24">
        <v>5.7646450938400248E-2</v>
      </c>
      <c r="J655" s="24">
        <v>6.3302908751747489E-2</v>
      </c>
      <c r="K655" s="24">
        <v>0.14733940247432917</v>
      </c>
      <c r="L655" s="24">
        <v>4.2656709085026549E-2</v>
      </c>
      <c r="M655" s="81">
        <v>4.0216475078133432E-2</v>
      </c>
    </row>
    <row r="656" spans="1:13" x14ac:dyDescent="0.35">
      <c r="A656" s="23" t="str">
        <f>B555&amp;C647&amp;D656</f>
        <v>CONSUMO PER CAPITA (kg o litros por individuo)Total BebidasEstaciones de servicio</v>
      </c>
      <c r="B656" s="23">
        <v>0</v>
      </c>
      <c r="C656" s="23">
        <v>0</v>
      </c>
      <c r="D656" s="23" t="s">
        <v>107</v>
      </c>
      <c r="E656" s="55">
        <v>0.20247634980880425</v>
      </c>
      <c r="F656" s="55">
        <v>0.25197842024521611</v>
      </c>
      <c r="G656" s="55">
        <v>0.44993703553792319</v>
      </c>
      <c r="H656" s="55">
        <v>0.22127209179189164</v>
      </c>
      <c r="I656" s="55">
        <v>0.20042857730648331</v>
      </c>
      <c r="J656" s="55">
        <v>0.22744695469318599</v>
      </c>
      <c r="K656" s="55">
        <v>0.37750769326829331</v>
      </c>
      <c r="L656" s="55">
        <v>0.17680833728190853</v>
      </c>
      <c r="M656" s="81">
        <v>0.22645345141486159</v>
      </c>
    </row>
    <row r="657" spans="1:13" x14ac:dyDescent="0.35">
      <c r="A657" s="23" t="str">
        <f>B555&amp;C647&amp;D657</f>
        <v>CONSUMO PER CAPITA (kg o litros por individuo)Total BebidasMaquinas dispensadoras</v>
      </c>
      <c r="B657" s="23">
        <v>0</v>
      </c>
      <c r="C657" s="23">
        <v>0</v>
      </c>
      <c r="D657" s="24" t="s">
        <v>108</v>
      </c>
      <c r="E657" s="24">
        <v>0.36015313430811535</v>
      </c>
      <c r="F657" s="24">
        <v>0.37329183497551632</v>
      </c>
      <c r="G657" s="24">
        <v>0.51292639605640877</v>
      </c>
      <c r="H657" s="24">
        <v>0.37943581441845103</v>
      </c>
      <c r="I657" s="24">
        <v>0.36946327380285027</v>
      </c>
      <c r="J657" s="24">
        <v>0.36011798124138622</v>
      </c>
      <c r="K657" s="24">
        <v>0.46368852099220353</v>
      </c>
      <c r="L657" s="24">
        <v>0.35025348856169158</v>
      </c>
      <c r="M657" s="81">
        <v>0.3449951594298577</v>
      </c>
    </row>
    <row r="658" spans="1:13" x14ac:dyDescent="0.35">
      <c r="A658" s="23" t="str">
        <f>B555&amp;C647&amp;D658</f>
        <v>CONSUMO PER CAPITA (kg o litros por individuo)Total BebidasServicio en la empresa</v>
      </c>
      <c r="B658" s="23">
        <v>0</v>
      </c>
      <c r="C658" s="23">
        <v>0</v>
      </c>
      <c r="D658" s="23" t="s">
        <v>109</v>
      </c>
      <c r="E658" s="55">
        <v>0.21552988152590144</v>
      </c>
      <c r="F658" s="55">
        <v>0.20569291621141589</v>
      </c>
      <c r="G658" s="55">
        <v>0.22846830284921216</v>
      </c>
      <c r="H658" s="55">
        <v>0.15732811585925124</v>
      </c>
      <c r="I658" s="55">
        <v>0.11570148993077335</v>
      </c>
      <c r="J658" s="55">
        <v>0.11020445308327079</v>
      </c>
      <c r="K658" s="55">
        <v>0.15538435944591009</v>
      </c>
      <c r="L658" s="55">
        <v>0.1401340117499329</v>
      </c>
      <c r="M658" s="81">
        <v>0.14005278284173447</v>
      </c>
    </row>
    <row r="659" spans="1:13" x14ac:dyDescent="0.35">
      <c r="A659" s="23" t="str">
        <f>B555&amp;C647&amp;D659</f>
        <v>CONSUMO PER CAPITA (kg o litros por individuo)Total BebidasResto de canales</v>
      </c>
      <c r="B659" s="23">
        <v>0</v>
      </c>
      <c r="C659" s="23">
        <v>0</v>
      </c>
      <c r="D659" s="24" t="s">
        <v>110</v>
      </c>
      <c r="E659" s="24">
        <v>0.501694292042556</v>
      </c>
      <c r="F659" s="24">
        <v>0.71889690284876273</v>
      </c>
      <c r="G659" s="24">
        <v>1.5044238582960892</v>
      </c>
      <c r="H659" s="24">
        <v>0.50661501076429527</v>
      </c>
      <c r="I659" s="24">
        <v>0.49791586649931552</v>
      </c>
      <c r="J659" s="24">
        <v>0.65599122360193063</v>
      </c>
      <c r="K659" s="24">
        <v>1.3963052533157212</v>
      </c>
      <c r="L659" s="24">
        <v>0.45188255929869781</v>
      </c>
      <c r="M659" s="81">
        <v>0.39802917128271764</v>
      </c>
    </row>
    <row r="660" spans="1:13" x14ac:dyDescent="0.35">
      <c r="A660" s="23" t="str">
        <f>B555&amp;C647&amp;D660</f>
        <v>CONSUMO PER CAPITA (kg o litros por individuo)Total BebidasEN LA CALLE</v>
      </c>
      <c r="B660" s="23">
        <v>0</v>
      </c>
      <c r="C660" s="23">
        <v>0</v>
      </c>
      <c r="D660" s="23" t="s">
        <v>175</v>
      </c>
      <c r="E660" s="55">
        <v>0.43176891405469947</v>
      </c>
      <c r="F660" s="55">
        <v>0.58596026957277125</v>
      </c>
      <c r="G660" s="55">
        <v>1.3583155578596879</v>
      </c>
      <c r="H660" s="55">
        <v>0.45946461864475507</v>
      </c>
      <c r="I660" s="55">
        <v>0.47765384138191841</v>
      </c>
      <c r="J660" s="55">
        <v>0.75317222858691824</v>
      </c>
      <c r="K660" s="55">
        <v>1.167579131063567</v>
      </c>
      <c r="L660" s="55">
        <v>0.46423889485276543</v>
      </c>
      <c r="M660" s="81">
        <v>0.38547708344443354</v>
      </c>
    </row>
    <row r="661" spans="1:13" x14ac:dyDescent="0.35">
      <c r="A661" s="23" t="str">
        <f>B555&amp;C647&amp;D661</f>
        <v>CONSUMO PER CAPITA (kg o litros por individuo)Total BebidasEN CASA DE OTROS</v>
      </c>
      <c r="B661" s="23">
        <v>0</v>
      </c>
      <c r="C661" s="23">
        <v>0</v>
      </c>
      <c r="D661" s="24" t="s">
        <v>176</v>
      </c>
      <c r="E661" s="24">
        <v>0.53190625644824507</v>
      </c>
      <c r="F661" s="24">
        <v>0.62552270209692418</v>
      </c>
      <c r="G661" s="24">
        <v>1.230318191268484</v>
      </c>
      <c r="H661" s="24">
        <v>0.84533554364222563</v>
      </c>
      <c r="I661" s="24">
        <v>0.89317214734675343</v>
      </c>
      <c r="J661" s="24">
        <v>0.81242265797806412</v>
      </c>
      <c r="K661" s="24">
        <v>1.1760122498771111</v>
      </c>
      <c r="L661" s="24">
        <v>0.76768527757610006</v>
      </c>
      <c r="M661" s="81">
        <v>0.71841034433626849</v>
      </c>
    </row>
    <row r="662" spans="1:13" x14ac:dyDescent="0.35">
      <c r="A662" s="23" t="str">
        <f>B555&amp;C647&amp;D662</f>
        <v>CONSUMO PER CAPITA (kg o litros por individuo)Total BebidasEN EL ESTABLECIMIENTO</v>
      </c>
      <c r="B662" s="23">
        <v>0</v>
      </c>
      <c r="C662" s="23">
        <v>0</v>
      </c>
      <c r="D662" s="23" t="s">
        <v>177</v>
      </c>
      <c r="E662" s="55">
        <v>9.6869920550156365</v>
      </c>
      <c r="F662" s="55">
        <v>10.974036187126963</v>
      </c>
      <c r="G662" s="55">
        <v>16.409219540371538</v>
      </c>
      <c r="H662" s="55">
        <v>9.9232308684084103</v>
      </c>
      <c r="I662" s="55">
        <v>9.2381403156023083</v>
      </c>
      <c r="J662" s="55">
        <v>10.387707916353801</v>
      </c>
      <c r="K662" s="55">
        <v>15.154509987260127</v>
      </c>
      <c r="L662" s="55">
        <v>9.3836386550254414</v>
      </c>
      <c r="M662" s="81">
        <v>8.9322635997199296</v>
      </c>
    </row>
    <row r="663" spans="1:13" x14ac:dyDescent="0.35">
      <c r="A663" s="23" t="str">
        <f>B555&amp;C647&amp;D663</f>
        <v>CONSUMO PER CAPITA (kg o litros por individuo)Total BebidasEN EL TRABAJO</v>
      </c>
      <c r="B663" s="23">
        <v>0</v>
      </c>
      <c r="C663" s="23">
        <v>0</v>
      </c>
      <c r="D663" s="24" t="s">
        <v>178</v>
      </c>
      <c r="E663" s="24">
        <v>1.1411919748919819</v>
      </c>
      <c r="F663" s="24">
        <v>1.1331621314943281</v>
      </c>
      <c r="G663" s="24">
        <v>1.3448438831705043</v>
      </c>
      <c r="H663" s="24">
        <v>0.9156291576287271</v>
      </c>
      <c r="I663" s="24">
        <v>0.87406784381499303</v>
      </c>
      <c r="J663" s="24">
        <v>0.85885848990397606</v>
      </c>
      <c r="K663" s="24">
        <v>1.0731693099439159</v>
      </c>
      <c r="L663" s="24">
        <v>0.79861918271199084</v>
      </c>
      <c r="M663" s="81">
        <v>0.77110953829532758</v>
      </c>
    </row>
    <row r="664" spans="1:13" x14ac:dyDescent="0.35">
      <c r="A664" s="23" t="str">
        <f>B555&amp;C647&amp;D664</f>
        <v>CONSUMO PER CAPITA (kg o litros por individuo)Total BebidasEN COLEGIO/INSTITUTO/UNIV.</v>
      </c>
      <c r="B664" s="23">
        <v>0</v>
      </c>
      <c r="C664" s="23">
        <v>0</v>
      </c>
      <c r="D664" s="23" t="s">
        <v>179</v>
      </c>
      <c r="E664" s="55">
        <v>2.36907912641472E-2</v>
      </c>
      <c r="F664" s="55">
        <v>1.566832419818465E-2</v>
      </c>
      <c r="G664" s="55">
        <v>2.5573095024603344E-2</v>
      </c>
      <c r="H664" s="55">
        <v>4.0989451971217769E-2</v>
      </c>
      <c r="I664" s="55">
        <v>1.5971831521726102E-2</v>
      </c>
      <c r="J664" s="55">
        <v>1.8375692681915964E-2</v>
      </c>
      <c r="K664" s="55">
        <v>1.6592845560098674E-2</v>
      </c>
      <c r="L664" s="55">
        <v>2.6240875976284994E-2</v>
      </c>
      <c r="M664" s="81">
        <v>2.4469085477952894E-2</v>
      </c>
    </row>
    <row r="665" spans="1:13" x14ac:dyDescent="0.35">
      <c r="A665" s="23" t="str">
        <f>B555&amp;C647&amp;D665</f>
        <v>CONSUMO PER CAPITA (kg o litros por individuo)Total BebidasEN MI CASA</v>
      </c>
      <c r="B665" s="23">
        <v>0</v>
      </c>
      <c r="C665" s="23">
        <v>0</v>
      </c>
      <c r="D665" s="24" t="s">
        <v>180</v>
      </c>
      <c r="E665" s="24">
        <v>0.36064526130899638</v>
      </c>
      <c r="F665" s="24">
        <v>0.35554690726915206</v>
      </c>
      <c r="G665" s="24">
        <v>0.50457006617935451</v>
      </c>
      <c r="H665" s="24">
        <v>0.41911029528484384</v>
      </c>
      <c r="I665" s="24">
        <v>0.42143748168648754</v>
      </c>
      <c r="J665" s="24">
        <v>0.4246208554636276</v>
      </c>
      <c r="K665" s="24">
        <v>0.58371024840791086</v>
      </c>
      <c r="L665" s="24">
        <v>0.49778518439986785</v>
      </c>
      <c r="M665" s="81">
        <v>0.47259176402007275</v>
      </c>
    </row>
    <row r="666" spans="1:13" x14ac:dyDescent="0.35">
      <c r="A666" s="23" t="str">
        <f>B555&amp;C647&amp;D666</f>
        <v>CONSUMO PER CAPITA (kg o litros por individuo)Total BebidasEN M.TRANSP.(AVION,TREN,AUTOC,E</v>
      </c>
      <c r="B666" s="23">
        <v>0</v>
      </c>
      <c r="C666" s="23">
        <v>0</v>
      </c>
      <c r="D666" s="23" t="s">
        <v>181</v>
      </c>
      <c r="E666" s="55">
        <v>1.6789770816637906E-2</v>
      </c>
      <c r="F666" s="55">
        <v>1.1359716623419471E-2</v>
      </c>
      <c r="G666" s="55">
        <v>3.1948179705884053E-2</v>
      </c>
      <c r="H666" s="55">
        <v>1.4577869153876767E-2</v>
      </c>
      <c r="I666" s="55">
        <v>1.8466221366658733E-2</v>
      </c>
      <c r="J666" s="55">
        <v>1.7026638977410614E-2</v>
      </c>
      <c r="K666" s="55">
        <v>3.3226317306901627E-2</v>
      </c>
      <c r="L666" s="55">
        <v>1.7477851483613527E-2</v>
      </c>
      <c r="M666" s="81">
        <v>9.7768965720383162E-3</v>
      </c>
    </row>
    <row r="667" spans="1:13" x14ac:dyDescent="0.35">
      <c r="A667" s="23" t="str">
        <f>B555&amp;C647&amp;D667</f>
        <v>CONSUMO PER CAPITA (kg o litros por individuo)Total BebidasEN OTRO LUGAR</v>
      </c>
      <c r="B667" s="23">
        <v>0</v>
      </c>
      <c r="C667" s="23">
        <v>0</v>
      </c>
      <c r="D667" s="24" t="s">
        <v>182</v>
      </c>
      <c r="E667" s="24">
        <v>0.31262936834909127</v>
      </c>
      <c r="F667" s="24">
        <v>0.35868012330516569</v>
      </c>
      <c r="G667" s="24">
        <v>0.70542667027472905</v>
      </c>
      <c r="H667" s="24">
        <v>0.32565579184043958</v>
      </c>
      <c r="I667" s="24">
        <v>0.36721603215219928</v>
      </c>
      <c r="J667" s="24">
        <v>0.40202919607654014</v>
      </c>
      <c r="K667" s="24">
        <v>0.78460268554586243</v>
      </c>
      <c r="L667" s="24">
        <v>0.37111693506290561</v>
      </c>
      <c r="M667" s="81">
        <v>0.40845408238458814</v>
      </c>
    </row>
    <row r="668" spans="1:13" x14ac:dyDescent="0.35">
      <c r="A668" s="23" t="str">
        <f>B555&amp;C647&amp;D668</f>
        <v>CONSUMO PER CAPITA (kg o litros por individuo)Total BebidasDESAYUNO</v>
      </c>
      <c r="B668" s="23">
        <v>0</v>
      </c>
      <c r="C668" s="23">
        <v>0</v>
      </c>
      <c r="D668" s="23" t="s">
        <v>183</v>
      </c>
      <c r="E668" s="55">
        <v>1.7926121334968463</v>
      </c>
      <c r="F668" s="55">
        <v>1.7300315101557671</v>
      </c>
      <c r="G668" s="55">
        <v>2.3144324373497565</v>
      </c>
      <c r="H668" s="55">
        <v>1.5898788887654127</v>
      </c>
      <c r="I668" s="55">
        <v>1.5678105976447931</v>
      </c>
      <c r="J668" s="55">
        <v>1.5936205819254017</v>
      </c>
      <c r="K668" s="55">
        <v>2.1823866896084145</v>
      </c>
      <c r="L668" s="55">
        <v>1.6922689709521528</v>
      </c>
      <c r="M668" s="81">
        <v>1.7313359083940907</v>
      </c>
    </row>
    <row r="669" spans="1:13" x14ac:dyDescent="0.35">
      <c r="A669" s="23" t="str">
        <f>B555&amp;C647&amp;D669</f>
        <v>CONSUMO PER CAPITA (kg o litros por individuo)Total BebidasAPERITIVO/ANTES DE COMER</v>
      </c>
      <c r="B669" s="23">
        <v>0</v>
      </c>
      <c r="C669" s="23">
        <v>0</v>
      </c>
      <c r="D669" s="24" t="s">
        <v>184</v>
      </c>
      <c r="E669" s="24">
        <v>1.9758751486842669</v>
      </c>
      <c r="F669" s="24">
        <v>2.1679762332328667</v>
      </c>
      <c r="G669" s="24">
        <v>3.260252475948092</v>
      </c>
      <c r="H669" s="24">
        <v>1.9452520456711779</v>
      </c>
      <c r="I669" s="24">
        <v>1.8432728358975432</v>
      </c>
      <c r="J669" s="24">
        <v>2.1389300052210691</v>
      </c>
      <c r="K669" s="24">
        <v>2.9746085459528966</v>
      </c>
      <c r="L669" s="24">
        <v>1.8287860257882922</v>
      </c>
      <c r="M669" s="81">
        <v>1.7287555327508812</v>
      </c>
    </row>
    <row r="670" spans="1:13" x14ac:dyDescent="0.35">
      <c r="A670" s="23" t="str">
        <f>B555&amp;C647&amp;D670</f>
        <v>CONSUMO PER CAPITA (kg o litros por individuo)Total BebidasCOMIDA</v>
      </c>
      <c r="B670" s="23">
        <v>0</v>
      </c>
      <c r="C670" s="23">
        <v>0</v>
      </c>
      <c r="D670" s="23" t="s">
        <v>185</v>
      </c>
      <c r="E670" s="55">
        <v>3.6698328995775871</v>
      </c>
      <c r="F670" s="55">
        <v>4.0981007710185002</v>
      </c>
      <c r="G670" s="55">
        <v>5.9007713555520551</v>
      </c>
      <c r="H670" s="55">
        <v>4.1681658181202224</v>
      </c>
      <c r="I670" s="55">
        <v>3.8531166089351108</v>
      </c>
      <c r="J670" s="55">
        <v>4.1254090371912522</v>
      </c>
      <c r="K670" s="55">
        <v>5.5504419794286548</v>
      </c>
      <c r="L670" s="55">
        <v>3.9038241881671603</v>
      </c>
      <c r="M670" s="81">
        <v>3.7657490536818199</v>
      </c>
    </row>
    <row r="671" spans="1:13" x14ac:dyDescent="0.35">
      <c r="A671" s="23" t="str">
        <f>B555&amp;C647&amp;D671</f>
        <v>CONSUMO PER CAPITA (kg o litros por individuo)Total BebidasTARDE/MERIENDA</v>
      </c>
      <c r="B671" s="23">
        <v>0</v>
      </c>
      <c r="C671" s="23">
        <v>0</v>
      </c>
      <c r="D671" s="24" t="s">
        <v>186</v>
      </c>
      <c r="E671" s="24">
        <v>1.4172777854846657</v>
      </c>
      <c r="F671" s="24">
        <v>1.8411428774379355</v>
      </c>
      <c r="G671" s="24">
        <v>2.5420560027901424</v>
      </c>
      <c r="H671" s="24">
        <v>1.4667555768055858</v>
      </c>
      <c r="I671" s="24">
        <v>1.4397034800736113</v>
      </c>
      <c r="J671" s="24">
        <v>1.7242959380351752</v>
      </c>
      <c r="K671" s="24">
        <v>2.3072235131326253</v>
      </c>
      <c r="L671" s="24">
        <v>1.4058552172957464</v>
      </c>
      <c r="M671" s="81">
        <v>1.3138294276161906</v>
      </c>
    </row>
    <row r="672" spans="1:13" x14ac:dyDescent="0.35">
      <c r="A672" s="23" t="str">
        <f>B555&amp;C647&amp;D672</f>
        <v>CONSUMO PER CAPITA (kg o litros por individuo)Total BebidasANTES DE CENAR</v>
      </c>
      <c r="B672" s="23">
        <v>0</v>
      </c>
      <c r="C672" s="23">
        <v>0</v>
      </c>
      <c r="D672" s="23" t="s">
        <v>187</v>
      </c>
      <c r="E672" s="55">
        <v>1.0109364430873622</v>
      </c>
      <c r="F672" s="55">
        <v>1.1415169007574888</v>
      </c>
      <c r="G672" s="55">
        <v>1.8765827716514856</v>
      </c>
      <c r="H672" s="55">
        <v>1.0853436099268345</v>
      </c>
      <c r="I672" s="55">
        <v>1.0068687609450653</v>
      </c>
      <c r="J672" s="55">
        <v>1.0452776515781921</v>
      </c>
      <c r="K672" s="55">
        <v>1.6637038041744949</v>
      </c>
      <c r="L672" s="55">
        <v>0.9717132146013393</v>
      </c>
      <c r="M672" s="81">
        <v>0.86610449951251334</v>
      </c>
    </row>
    <row r="673" spans="1:13" x14ac:dyDescent="0.35">
      <c r="A673" s="23" t="str">
        <f>B555&amp;C647&amp;D673</f>
        <v>CONSUMO PER CAPITA (kg o litros por individuo)Total BebidasCENA</v>
      </c>
      <c r="B673" s="23">
        <v>0</v>
      </c>
      <c r="C673" s="23">
        <v>0</v>
      </c>
      <c r="D673" s="24" t="s">
        <v>188</v>
      </c>
      <c r="E673" s="24">
        <v>1.5662599963182655</v>
      </c>
      <c r="F673" s="24">
        <v>1.8691383866028823</v>
      </c>
      <c r="G673" s="24">
        <v>3.5406771934004984</v>
      </c>
      <c r="H673" s="24">
        <v>1.7265682593191394</v>
      </c>
      <c r="I673" s="24">
        <v>1.608327184501253</v>
      </c>
      <c r="J673" s="24">
        <v>1.9064909243652968</v>
      </c>
      <c r="K673" s="24">
        <v>3.4337535277882467</v>
      </c>
      <c r="L673" s="24">
        <v>1.56155335919637</v>
      </c>
      <c r="M673" s="81">
        <v>1.4406953759464241</v>
      </c>
    </row>
    <row r="674" spans="1:13" x14ac:dyDescent="0.35">
      <c r="A674" s="23" t="str">
        <f>B555&amp;C647&amp;D674</f>
        <v>CONSUMO PER CAPITA (kg o litros por individuo)Total BebidasDESPUES DE LA CENA</v>
      </c>
      <c r="B674" s="23">
        <v>0</v>
      </c>
      <c r="C674" s="23">
        <v>0</v>
      </c>
      <c r="D674" s="23" t="s">
        <v>189</v>
      </c>
      <c r="E674" s="55">
        <v>0.23109962916239085</v>
      </c>
      <c r="F674" s="55">
        <v>0.2857317033246512</v>
      </c>
      <c r="G674" s="55">
        <v>0.66594176226084811</v>
      </c>
      <c r="H674" s="55">
        <v>0.26844110717094583</v>
      </c>
      <c r="I674" s="55">
        <v>0.27541049470303097</v>
      </c>
      <c r="J674" s="55">
        <v>0.30610426310528904</v>
      </c>
      <c r="K674" s="55">
        <v>0.63571199820720725</v>
      </c>
      <c r="L674" s="55">
        <v>0.22786629311458342</v>
      </c>
      <c r="M674" s="81">
        <v>0.2198237364357763</v>
      </c>
    </row>
    <row r="675" spans="1:13" x14ac:dyDescent="0.35">
      <c r="A675" s="23" t="str">
        <f>B555&amp;C647&amp;D675</f>
        <v>CONSUMO PER CAPITA (kg o litros por individuo)Total BebidasDURANTE EL DIA</v>
      </c>
      <c r="B675" s="23">
        <v>0</v>
      </c>
      <c r="C675" s="23">
        <v>0</v>
      </c>
      <c r="D675" s="24" t="s">
        <v>190</v>
      </c>
      <c r="E675" s="24">
        <v>0.84171844181355704</v>
      </c>
      <c r="F675" s="24">
        <v>0.92629836941664689</v>
      </c>
      <c r="G675" s="24">
        <v>1.5095067855513182</v>
      </c>
      <c r="H675" s="24">
        <v>0.69359034766497984</v>
      </c>
      <c r="I675" s="24">
        <v>0.71161299657507626</v>
      </c>
      <c r="J675" s="24">
        <v>0.8340872847139269</v>
      </c>
      <c r="K675" s="24">
        <v>1.241575935458674</v>
      </c>
      <c r="L675" s="24">
        <v>0.73493554585757737</v>
      </c>
      <c r="M675" s="81">
        <v>0.65625881113354645</v>
      </c>
    </row>
    <row r="676" spans="1:13" x14ac:dyDescent="0.35">
      <c r="A676" s="23" t="str">
        <f>B555&amp;C647&amp;D676</f>
        <v>CONSUMO PER CAPITA (kg o litros por individuo)Total BebidasCON AMIGOS</v>
      </c>
      <c r="B676" s="23">
        <v>0</v>
      </c>
      <c r="C676" s="23">
        <v>0</v>
      </c>
      <c r="D676" s="23" t="s">
        <v>191</v>
      </c>
      <c r="E676" s="55">
        <v>3.8440591751577413</v>
      </c>
      <c r="F676" s="55">
        <v>4.2750485141652952</v>
      </c>
      <c r="G676" s="55">
        <v>6.2826483888056277</v>
      </c>
      <c r="H676" s="55">
        <v>4.0223538114855701</v>
      </c>
      <c r="I676" s="55">
        <v>3.8823697516402897</v>
      </c>
      <c r="J676" s="55">
        <v>4.1718736589215037</v>
      </c>
      <c r="K676" s="55">
        <v>6.0443387986722419</v>
      </c>
      <c r="L676" s="55">
        <v>3.849700455151841</v>
      </c>
      <c r="M676" s="81">
        <v>3.6196013495217882</v>
      </c>
    </row>
    <row r="677" spans="1:13" x14ac:dyDescent="0.35">
      <c r="A677" s="23" t="str">
        <f>B555&amp;C647&amp;D677</f>
        <v>CONSUMO PER CAPITA (kg o litros por individuo)Total BebidasCON CLIENTES</v>
      </c>
      <c r="B677" s="23">
        <v>0</v>
      </c>
      <c r="C677" s="23">
        <v>0</v>
      </c>
      <c r="D677" s="24" t="s">
        <v>192</v>
      </c>
      <c r="E677" s="24">
        <v>6.7867794610324175E-2</v>
      </c>
      <c r="F677" s="24">
        <v>5.8185900786913422E-2</v>
      </c>
      <c r="G677" s="24">
        <v>9.3701750565693215E-2</v>
      </c>
      <c r="H677" s="24">
        <v>8.874809733446716E-2</v>
      </c>
      <c r="I677" s="24">
        <v>7.2002877060663897E-2</v>
      </c>
      <c r="J677" s="24">
        <v>9.0370936136740881E-2</v>
      </c>
      <c r="K677" s="24">
        <v>9.0820564959039909E-2</v>
      </c>
      <c r="L677" s="24">
        <v>4.8966667832073846E-2</v>
      </c>
      <c r="M677" s="81">
        <v>7.1485120977338751E-2</v>
      </c>
    </row>
    <row r="678" spans="1:13" x14ac:dyDescent="0.35">
      <c r="A678" s="23" t="str">
        <f>B555&amp;C647&amp;D678</f>
        <v>CONSUMO PER CAPITA (kg o litros por individuo)Total BebidasCON COMPAÑEROS DE TRABAJO</v>
      </c>
      <c r="B678" s="23">
        <v>0</v>
      </c>
      <c r="C678" s="23">
        <v>0</v>
      </c>
      <c r="D678" s="23" t="s">
        <v>193</v>
      </c>
      <c r="E678" s="55">
        <v>1.1649844225707151</v>
      </c>
      <c r="F678" s="55">
        <v>1.1572841465987944</v>
      </c>
      <c r="G678" s="55">
        <v>1.2410975686711587</v>
      </c>
      <c r="H678" s="55">
        <v>0.9997669644289866</v>
      </c>
      <c r="I678" s="55">
        <v>0.87703917599801662</v>
      </c>
      <c r="J678" s="55">
        <v>0.9111928338300409</v>
      </c>
      <c r="K678" s="55">
        <v>1.0587590503290241</v>
      </c>
      <c r="L678" s="55">
        <v>0.98048786002438948</v>
      </c>
      <c r="M678" s="81">
        <v>0.81667530046073933</v>
      </c>
    </row>
    <row r="679" spans="1:13" x14ac:dyDescent="0.35">
      <c r="A679" s="23" t="str">
        <f>B555&amp;C647&amp;D679</f>
        <v>CONSUMO PER CAPITA (kg o litros por individuo)Total BebidasCON COMPAÑEROS DE CLASE</v>
      </c>
      <c r="B679" s="23">
        <v>0</v>
      </c>
      <c r="C679" s="23">
        <v>0</v>
      </c>
      <c r="D679" s="24" t="s">
        <v>194</v>
      </c>
      <c r="E679" s="24">
        <v>3.5031343344234127E-2</v>
      </c>
      <c r="F679" s="24">
        <v>4.8190486427514549E-2</v>
      </c>
      <c r="G679" s="24">
        <v>6.3686367691173071E-2</v>
      </c>
      <c r="H679" s="24">
        <v>4.3986149680455201E-2</v>
      </c>
      <c r="I679" s="24">
        <v>3.243627202943021E-2</v>
      </c>
      <c r="J679" s="24">
        <v>5.2795560956270741E-2</v>
      </c>
      <c r="K679" s="24">
        <v>3.015218758326093E-2</v>
      </c>
      <c r="L679" s="24">
        <v>4.2596620417633874E-2</v>
      </c>
      <c r="M679" s="81">
        <v>2.7110396085751755E-2</v>
      </c>
    </row>
    <row r="680" spans="1:13" x14ac:dyDescent="0.35">
      <c r="A680" s="23" t="str">
        <f>B555&amp;C647&amp;D680</f>
        <v>CONSUMO PER CAPITA (kg o litros por individuo)Total BebidasCON FAMILIA</v>
      </c>
      <c r="B680" s="23">
        <v>0</v>
      </c>
      <c r="C680" s="23">
        <v>0</v>
      </c>
      <c r="D680" s="23" t="s">
        <v>195</v>
      </c>
      <c r="E680" s="55">
        <v>3.2500419231806141</v>
      </c>
      <c r="F680" s="55">
        <v>3.975277355425181</v>
      </c>
      <c r="G680" s="55">
        <v>7.0743509003933083</v>
      </c>
      <c r="H680" s="55">
        <v>3.5483467863621647</v>
      </c>
      <c r="I680" s="55">
        <v>3.4428202627624853</v>
      </c>
      <c r="J680" s="55">
        <v>3.9284607966396226</v>
      </c>
      <c r="K680" s="55">
        <v>6.40819862233639</v>
      </c>
      <c r="L680" s="55">
        <v>3.4470045030173235</v>
      </c>
      <c r="M680" s="81">
        <v>3.284943702619425</v>
      </c>
    </row>
    <row r="681" spans="1:13" x14ac:dyDescent="0.35">
      <c r="A681" s="23" t="str">
        <f>B555&amp;C647&amp;D681</f>
        <v>CONSUMO PER CAPITA (kg o litros por individuo)Total BebidasCON LA PAREJA</v>
      </c>
      <c r="B681" s="23">
        <v>0</v>
      </c>
      <c r="C681" s="23">
        <v>0</v>
      </c>
      <c r="D681" s="24" t="s">
        <v>196</v>
      </c>
      <c r="E681" s="24">
        <v>2.0371949240265286</v>
      </c>
      <c r="F681" s="24">
        <v>2.3327221957543478</v>
      </c>
      <c r="G681" s="24">
        <v>3.7212247166952825</v>
      </c>
      <c r="H681" s="24">
        <v>2.0358127732786233</v>
      </c>
      <c r="I681" s="24">
        <v>1.858671779973905</v>
      </c>
      <c r="J681" s="24">
        <v>2.2883991205644745</v>
      </c>
      <c r="K681" s="24">
        <v>3.3522896789209762</v>
      </c>
      <c r="L681" s="24">
        <v>1.9086940167849791</v>
      </c>
      <c r="M681" s="81">
        <v>1.8297331603155966</v>
      </c>
    </row>
    <row r="682" spans="1:13" x14ac:dyDescent="0.35">
      <c r="A682" s="23" t="str">
        <f>B555&amp;C647&amp;D682</f>
        <v>CONSUMO PER CAPITA (kg o litros por individuo)Total BebidasESTABA SOLO/A</v>
      </c>
      <c r="B682" s="23">
        <v>0</v>
      </c>
      <c r="C682" s="23">
        <v>0</v>
      </c>
      <c r="D682" s="23" t="s">
        <v>197</v>
      </c>
      <c r="E682" s="55">
        <v>2.0512344497720374</v>
      </c>
      <c r="F682" s="55">
        <v>2.1260774169982088</v>
      </c>
      <c r="G682" s="55">
        <v>3.0275513370294469</v>
      </c>
      <c r="H682" s="55">
        <v>2.1366205621497061</v>
      </c>
      <c r="I682" s="55">
        <v>2.0701699193986847</v>
      </c>
      <c r="J682" s="55">
        <v>2.1470037784668365</v>
      </c>
      <c r="K682" s="55">
        <v>2.8886760629432073</v>
      </c>
      <c r="L682" s="55">
        <v>1.9513990298569048</v>
      </c>
      <c r="M682" s="81">
        <v>1.9870698781503</v>
      </c>
    </row>
    <row r="683" spans="1:13" x14ac:dyDescent="0.35">
      <c r="A683" s="23" t="str">
        <f>B555&amp;C647&amp;D683</f>
        <v>CONSUMO PER CAPITA (kg o litros por individuo)Total BebidasOTROS</v>
      </c>
      <c r="B683" s="23">
        <v>0</v>
      </c>
      <c r="C683" s="23">
        <v>0</v>
      </c>
      <c r="D683" s="24" t="s">
        <v>198</v>
      </c>
      <c r="E683" s="24">
        <v>5.5200730651089241E-2</v>
      </c>
      <c r="F683" s="24">
        <v>8.7150884256728539E-2</v>
      </c>
      <c r="G683" s="24">
        <v>0.10596065351394675</v>
      </c>
      <c r="H683" s="24">
        <v>6.836095123467012E-2</v>
      </c>
      <c r="I683" s="24">
        <v>7.0612934921426548E-2</v>
      </c>
      <c r="J683" s="24">
        <v>8.4117819376159725E-2</v>
      </c>
      <c r="K683" s="24">
        <v>0.11617310031149784</v>
      </c>
      <c r="L683" s="24">
        <v>9.7954067834709974E-2</v>
      </c>
      <c r="M683" s="81">
        <v>8.593120607185567E-2</v>
      </c>
    </row>
    <row r="684" spans="1:13" x14ac:dyDescent="0.35">
      <c r="A684" s="23" t="str">
        <f>B555&amp;C647&amp;D684</f>
        <v>CONSUMO PER CAPITA (kg o litros por individuo)Total BebidasESTAR TRABAJANDO</v>
      </c>
      <c r="B684" s="23">
        <v>0</v>
      </c>
      <c r="C684" s="23">
        <v>0</v>
      </c>
      <c r="D684" s="23" t="s">
        <v>199</v>
      </c>
      <c r="E684" s="55">
        <v>1.8029635515350437</v>
      </c>
      <c r="F684" s="55">
        <v>1.6912595229722378</v>
      </c>
      <c r="G684" s="55">
        <v>2.0024203941979706</v>
      </c>
      <c r="H684" s="55">
        <v>1.5426095198361693</v>
      </c>
      <c r="I684" s="55">
        <v>1.4841235315993104</v>
      </c>
      <c r="J684" s="55">
        <v>1.5250215356887857</v>
      </c>
      <c r="K684" s="55">
        <v>1.8316451186590934</v>
      </c>
      <c r="L684" s="55">
        <v>1.3756151876744205</v>
      </c>
      <c r="M684" s="81">
        <v>1.3285408065595803</v>
      </c>
    </row>
    <row r="685" spans="1:13" x14ac:dyDescent="0.35">
      <c r="A685" s="23" t="str">
        <f>B555&amp;C647&amp;D685</f>
        <v>CONSUMO PER CAPITA (kg o litros por individuo)Total BebidasCOMIDA DE NEGOCIOS</v>
      </c>
      <c r="B685" s="23">
        <v>0</v>
      </c>
      <c r="C685" s="23">
        <v>0</v>
      </c>
      <c r="D685" s="24" t="s">
        <v>200</v>
      </c>
      <c r="E685" s="24">
        <v>3.0566800281721245E-2</v>
      </c>
      <c r="F685" s="24">
        <v>2.9228076053269172E-2</v>
      </c>
      <c r="G685" s="24">
        <v>5.5933336031773133E-2</v>
      </c>
      <c r="H685" s="24">
        <v>5.689515286997162E-2</v>
      </c>
      <c r="I685" s="24">
        <v>3.1553120598358783E-2</v>
      </c>
      <c r="J685" s="24">
        <v>4.299560876213953E-2</v>
      </c>
      <c r="K685" s="24">
        <v>4.3724043589729499E-2</v>
      </c>
      <c r="L685" s="24">
        <v>4.6464657127268563E-2</v>
      </c>
      <c r="M685" s="81">
        <v>2.6205964479585186E-2</v>
      </c>
    </row>
    <row r="686" spans="1:13" x14ac:dyDescent="0.35">
      <c r="A686" s="23" t="str">
        <f>B555&amp;C647&amp;D686</f>
        <v>CONSUMO PER CAPITA (kg o litros por individuo)Total BebidasPOR PLACER/RELAX</v>
      </c>
      <c r="B686" s="23">
        <v>0</v>
      </c>
      <c r="C686" s="23">
        <v>0</v>
      </c>
      <c r="D686" s="23" t="s">
        <v>201</v>
      </c>
      <c r="E686" s="55">
        <v>1.8403159435870857</v>
      </c>
      <c r="F686" s="55">
        <v>2.2794085188288693</v>
      </c>
      <c r="G686" s="55">
        <v>4.3715834387706476</v>
      </c>
      <c r="H686" s="55">
        <v>2.0846668407230955</v>
      </c>
      <c r="I686" s="55">
        <v>1.8866815180111587</v>
      </c>
      <c r="J686" s="55">
        <v>2.2832540862108779</v>
      </c>
      <c r="K686" s="55">
        <v>3.9421866405234431</v>
      </c>
      <c r="L686" s="55">
        <v>1.9456662908539255</v>
      </c>
      <c r="M686" s="81">
        <v>1.8620788932818233</v>
      </c>
    </row>
    <row r="687" spans="1:13" x14ac:dyDescent="0.35">
      <c r="A687" s="23" t="str">
        <f>B555&amp;C647&amp;D687</f>
        <v>CONSUMO PER CAPITA (kg o litros por individuo)Total BebidasTENER HAMBRE/SIN PLANIFICAR</v>
      </c>
      <c r="B687" s="23">
        <v>0</v>
      </c>
      <c r="C687" s="23">
        <v>0</v>
      </c>
      <c r="D687" s="24" t="s">
        <v>202</v>
      </c>
      <c r="E687" s="24">
        <v>2.7139011322718263</v>
      </c>
      <c r="F687" s="24">
        <v>3.145695780935938</v>
      </c>
      <c r="G687" s="24">
        <v>4.9262982064299567</v>
      </c>
      <c r="H687" s="24">
        <v>2.7282012686571591</v>
      </c>
      <c r="I687" s="24">
        <v>2.6693825393957851</v>
      </c>
      <c r="J687" s="24">
        <v>3.0911815534663596</v>
      </c>
      <c r="K687" s="24">
        <v>4.5160645235917718</v>
      </c>
      <c r="L687" s="24">
        <v>2.6698639879014174</v>
      </c>
      <c r="M687" s="81">
        <v>2.5650744518217872</v>
      </c>
    </row>
    <row r="688" spans="1:13" x14ac:dyDescent="0.35">
      <c r="A688" s="23" t="str">
        <f>B555&amp;C647&amp;D688</f>
        <v>CONSUMO PER CAPITA (kg o litros por individuo)Total BebidasESTAR DE COMPRAS</v>
      </c>
      <c r="B688" s="23">
        <v>0</v>
      </c>
      <c r="C688" s="23">
        <v>0</v>
      </c>
      <c r="D688" s="23" t="s">
        <v>203</v>
      </c>
      <c r="E688" s="55">
        <v>0.33351564005472578</v>
      </c>
      <c r="F688" s="55">
        <v>0.30566632734182603</v>
      </c>
      <c r="G688" s="55">
        <v>0.5084702819957968</v>
      </c>
      <c r="H688" s="55">
        <v>0.35325717805254414</v>
      </c>
      <c r="I688" s="55">
        <v>0.31576174833946552</v>
      </c>
      <c r="J688" s="55">
        <v>0.2985495105789901</v>
      </c>
      <c r="K688" s="55">
        <v>0.5090840279630805</v>
      </c>
      <c r="L688" s="55">
        <v>0.35046218564801923</v>
      </c>
      <c r="M688" s="81">
        <v>0.35109556532364783</v>
      </c>
    </row>
    <row r="689" spans="1:13" x14ac:dyDescent="0.35">
      <c r="A689" s="23" t="str">
        <f>B555&amp;C647&amp;D689</f>
        <v>CONSUMO PER CAPITA (kg o litros por individuo)Total BebidasNO COCINAR EN CASA</v>
      </c>
      <c r="B689" s="23">
        <v>0</v>
      </c>
      <c r="C689" s="23">
        <v>0</v>
      </c>
      <c r="D689" s="24" t="s">
        <v>204</v>
      </c>
      <c r="E689" s="24">
        <v>0.39828874415541649</v>
      </c>
      <c r="F689" s="24">
        <v>0.49226095027347289</v>
      </c>
      <c r="G689" s="24">
        <v>0.61170770651040329</v>
      </c>
      <c r="H689" s="24">
        <v>0.41722562419574538</v>
      </c>
      <c r="I689" s="24">
        <v>0.36855824021451938</v>
      </c>
      <c r="J689" s="24">
        <v>0.44793098977093104</v>
      </c>
      <c r="K689" s="24">
        <v>0.63366093349257957</v>
      </c>
      <c r="L689" s="24">
        <v>0.35635545803366048</v>
      </c>
      <c r="M689" s="81">
        <v>0.36806371302062196</v>
      </c>
    </row>
    <row r="690" spans="1:13" x14ac:dyDescent="0.35">
      <c r="A690" s="23" t="str">
        <f>B555&amp;C647&amp;D690</f>
        <v>CONSUMO PER CAPITA (kg o litros por individuo)Total BebidasCELEBRACION/FIESTA/SALIR TOMAR</v>
      </c>
      <c r="B690" s="23">
        <v>0</v>
      </c>
      <c r="C690" s="23">
        <v>0</v>
      </c>
      <c r="D690" s="23" t="s">
        <v>205</v>
      </c>
      <c r="E690" s="55">
        <v>4.4073240201771204</v>
      </c>
      <c r="F690" s="55">
        <v>5.0517420539220774</v>
      </c>
      <c r="G690" s="55">
        <v>7.361211239365379</v>
      </c>
      <c r="H690" s="55">
        <v>4.762528064341609</v>
      </c>
      <c r="I690" s="55">
        <v>4.5434171402450056</v>
      </c>
      <c r="J690" s="55">
        <v>4.8478460384463569</v>
      </c>
      <c r="K690" s="55">
        <v>6.9591400197517617</v>
      </c>
      <c r="L690" s="55">
        <v>4.5843319604443007</v>
      </c>
      <c r="M690" s="81">
        <v>4.2354543929491264</v>
      </c>
    </row>
    <row r="691" spans="1:13" x14ac:dyDescent="0.35">
      <c r="A691" s="23" t="str">
        <f>B555&amp;C647&amp;D691</f>
        <v>CONSUMO PER CAPITA (kg o litros por individuo)Total BebidasVIENDO DEPORTES</v>
      </c>
      <c r="B691" s="23">
        <v>0</v>
      </c>
      <c r="C691" s="23">
        <v>0</v>
      </c>
      <c r="D691" s="24" t="s">
        <v>206</v>
      </c>
      <c r="E691" s="24">
        <v>0.20714945211847083</v>
      </c>
      <c r="F691" s="24">
        <v>0.23603447905139119</v>
      </c>
      <c r="G691" s="24">
        <v>0.37761763596422793</v>
      </c>
      <c r="H691" s="24">
        <v>0.21086363555547333</v>
      </c>
      <c r="I691" s="24">
        <v>0.25102392712175103</v>
      </c>
      <c r="J691" s="24">
        <v>0.26780188807677907</v>
      </c>
      <c r="K691" s="24">
        <v>0.23398458235732147</v>
      </c>
      <c r="L691" s="24">
        <v>0.221166230222824</v>
      </c>
      <c r="M691" s="81">
        <v>0.24402345418297247</v>
      </c>
    </row>
    <row r="692" spans="1:13" x14ac:dyDescent="0.35">
      <c r="A692" s="23" t="str">
        <f>B555&amp;C647&amp;D692</f>
        <v>CONSUMO PER CAPITA (kg o litros por individuo)Total BebidasOTROS MOTIVOS</v>
      </c>
      <c r="B692" s="23">
        <v>0</v>
      </c>
      <c r="C692" s="23">
        <v>0</v>
      </c>
      <c r="D692" s="23" t="s">
        <v>207</v>
      </c>
      <c r="E692" s="55">
        <v>0.77158775288714398</v>
      </c>
      <c r="F692" s="55">
        <v>0.82864031591925802</v>
      </c>
      <c r="G692" s="55">
        <v>1.3949757191219083</v>
      </c>
      <c r="H692" s="55">
        <v>0.78774587976509358</v>
      </c>
      <c r="I692" s="55">
        <v>0.75562302612954446</v>
      </c>
      <c r="J692" s="55">
        <v>0.86963286649542881</v>
      </c>
      <c r="K692" s="55">
        <v>1.3199166764828369</v>
      </c>
      <c r="L692" s="55">
        <v>0.77687807241683382</v>
      </c>
      <c r="M692" s="81">
        <v>0.74201438049741331</v>
      </c>
    </row>
    <row r="693" spans="1:13" x14ac:dyDescent="0.35">
      <c r="A693" s="23" t="str">
        <f>B555&amp;C693&amp;D693</f>
        <v>CONSUMO PER CAPITA (kg o litros por individuo)Total Bebidas FriasT.ESPAÑA</v>
      </c>
      <c r="B693" s="23">
        <v>0</v>
      </c>
      <c r="C693" s="23" t="s">
        <v>46</v>
      </c>
      <c r="D693" s="24" t="s">
        <v>63</v>
      </c>
      <c r="E693" s="24">
        <v>10.56364310876879</v>
      </c>
      <c r="F693" s="24">
        <v>12.255948316403973</v>
      </c>
      <c r="G693" s="24">
        <v>19.399762037326788</v>
      </c>
      <c r="H693" s="24">
        <v>11.135374469594339</v>
      </c>
      <c r="I693" s="24">
        <v>10.500058597422097</v>
      </c>
      <c r="J693" s="24">
        <v>11.999379708814031</v>
      </c>
      <c r="K693" s="24">
        <v>17.929885529368246</v>
      </c>
      <c r="L693" s="24">
        <v>10.46866500452683</v>
      </c>
      <c r="M693" s="81">
        <v>9.8622506724432331</v>
      </c>
    </row>
    <row r="694" spans="1:13" x14ac:dyDescent="0.35">
      <c r="A694" s="23" t="str">
        <f>B555&amp;C693&amp;D694</f>
        <v>CONSUMO PER CAPITA (kg o litros por individuo)Total Bebidas FriasHiper+Super+Discount+G.A</v>
      </c>
      <c r="B694" s="23">
        <v>0</v>
      </c>
      <c r="C694" s="23">
        <v>0</v>
      </c>
      <c r="D694" s="23" t="s">
        <v>97</v>
      </c>
      <c r="E694" s="55">
        <v>1.227787796544572</v>
      </c>
      <c r="F694" s="55">
        <v>1.354243361679585</v>
      </c>
      <c r="G694" s="55">
        <v>2.5851606900325814</v>
      </c>
      <c r="H694" s="55">
        <v>1.405972823055706</v>
      </c>
      <c r="I694" s="55">
        <v>1.5361617634161291</v>
      </c>
      <c r="J694" s="55">
        <v>1.6794395088221432</v>
      </c>
      <c r="K694" s="55">
        <v>2.3434280713829572</v>
      </c>
      <c r="L694" s="55">
        <v>1.4758359192300272</v>
      </c>
      <c r="M694" s="81">
        <v>1.4811938449431947</v>
      </c>
    </row>
    <row r="695" spans="1:13" x14ac:dyDescent="0.35">
      <c r="A695" s="23" t="str">
        <f>B555&amp;C693&amp;D695</f>
        <v>CONSUMO PER CAPITA (kg o litros por individuo)Total Bebidas FriasRestaurantes</v>
      </c>
      <c r="B695" s="23">
        <v>0</v>
      </c>
      <c r="C695" s="23">
        <v>0</v>
      </c>
      <c r="D695" s="24" t="s">
        <v>98</v>
      </c>
      <c r="E695" s="24">
        <v>2.1417382174392046</v>
      </c>
      <c r="F695" s="24">
        <v>2.368635595749196</v>
      </c>
      <c r="G695" s="24">
        <v>3.4790794527093314</v>
      </c>
      <c r="H695" s="24">
        <v>2.252141187989765</v>
      </c>
      <c r="I695" s="24">
        <v>2.0620651684959972</v>
      </c>
      <c r="J695" s="24">
        <v>2.2286065691701613</v>
      </c>
      <c r="K695" s="24">
        <v>3.296312908281902</v>
      </c>
      <c r="L695" s="24">
        <v>2.1214157669267246</v>
      </c>
      <c r="M695" s="81">
        <v>2.0689356538855828</v>
      </c>
    </row>
    <row r="696" spans="1:13" x14ac:dyDescent="0.35">
      <c r="A696" s="23" t="str">
        <f>B555&amp;C693&amp;D696</f>
        <v>CONSUMO PER CAPITA (kg o litros por individuo)Total Bebidas FriasRestaurantes Fast Food</v>
      </c>
      <c r="B696" s="23">
        <v>0</v>
      </c>
      <c r="C696" s="23">
        <v>0</v>
      </c>
      <c r="D696" s="23" t="s">
        <v>100</v>
      </c>
      <c r="E696" s="55">
        <v>0.69125840571830854</v>
      </c>
      <c r="F696" s="55">
        <v>0.7479143046866269</v>
      </c>
      <c r="G696" s="55">
        <v>1.1516265068706009</v>
      </c>
      <c r="H696" s="55">
        <v>0.78325261460262474</v>
      </c>
      <c r="I696" s="55">
        <v>0.77187078437681178</v>
      </c>
      <c r="J696" s="55">
        <v>0.84666726457686858</v>
      </c>
      <c r="K696" s="55">
        <v>1.1760998544268009</v>
      </c>
      <c r="L696" s="55">
        <v>0.82722050772782929</v>
      </c>
      <c r="M696" s="81">
        <v>0.69661590987744726</v>
      </c>
    </row>
    <row r="697" spans="1:13" x14ac:dyDescent="0.35">
      <c r="A697" s="23" t="str">
        <f>B555&amp;C693&amp;D697</f>
        <v>CONSUMO PER CAPITA (kg o litros por individuo)Total Bebidas FriasBares/Cafeterias/Cervecerias</v>
      </c>
      <c r="B697" s="23">
        <v>0</v>
      </c>
      <c r="C697" s="23">
        <v>0</v>
      </c>
      <c r="D697" s="24" t="s">
        <v>101</v>
      </c>
      <c r="E697" s="24">
        <v>5.0602615859929925</v>
      </c>
      <c r="F697" s="24">
        <v>5.9461308156926496</v>
      </c>
      <c r="G697" s="24">
        <v>8.8924280348402664</v>
      </c>
      <c r="H697" s="24">
        <v>5.200714812577437</v>
      </c>
      <c r="I697" s="24">
        <v>4.7770305153228296</v>
      </c>
      <c r="J697" s="24">
        <v>5.6190825935395692</v>
      </c>
      <c r="K697" s="24">
        <v>8.1822527744856952</v>
      </c>
      <c r="L697" s="24">
        <v>4.7549764502456151</v>
      </c>
      <c r="M697" s="81">
        <v>4.3836688765095273</v>
      </c>
    </row>
    <row r="698" spans="1:13" x14ac:dyDescent="0.35">
      <c r="A698" s="23" t="str">
        <f>B555&amp;C693&amp;D698</f>
        <v>CONSUMO PER CAPITA (kg o litros por individuo)Total Bebidas FriasPanaderias/Pastelerias</v>
      </c>
      <c r="B698" s="23">
        <v>0</v>
      </c>
      <c r="C698" s="23">
        <v>0</v>
      </c>
      <c r="D698" s="23" t="s">
        <v>102</v>
      </c>
      <c r="E698" s="55">
        <v>6.4775482934520387E-2</v>
      </c>
      <c r="F698" s="55">
        <v>8.0474830922113147E-2</v>
      </c>
      <c r="G698" s="55">
        <v>0.13254701143671246</v>
      </c>
      <c r="H698" s="55">
        <v>6.7675992534549409E-2</v>
      </c>
      <c r="I698" s="55">
        <v>6.6498283405971872E-2</v>
      </c>
      <c r="J698" s="55">
        <v>8.9297960421068051E-2</v>
      </c>
      <c r="K698" s="55">
        <v>0.12304176319040169</v>
      </c>
      <c r="L698" s="55">
        <v>7.4324238912899493E-2</v>
      </c>
      <c r="M698" s="81">
        <v>7.6493953934502132E-2</v>
      </c>
    </row>
    <row r="699" spans="1:13" x14ac:dyDescent="0.35">
      <c r="A699" s="23" t="str">
        <f>B555&amp;C693&amp;D699</f>
        <v>CONSUMO PER CAPITA (kg o litros por individuo)Total Bebidas FriasTda.Alimentacion/Delicatesen</v>
      </c>
      <c r="B699" s="23">
        <v>0</v>
      </c>
      <c r="C699" s="23">
        <v>0</v>
      </c>
      <c r="D699" s="24" t="s">
        <v>103</v>
      </c>
      <c r="E699" s="24">
        <v>0.20087238449205441</v>
      </c>
      <c r="F699" s="24">
        <v>0.19665738711716463</v>
      </c>
      <c r="G699" s="24">
        <v>0.33499013878649003</v>
      </c>
      <c r="H699" s="24">
        <v>0.18698321461199174</v>
      </c>
      <c r="I699" s="24">
        <v>0.16534390756250941</v>
      </c>
      <c r="J699" s="24">
        <v>0.20070906838028271</v>
      </c>
      <c r="K699" s="24">
        <v>0.33618812231869089</v>
      </c>
      <c r="L699" s="24">
        <v>0.19260494476560314</v>
      </c>
      <c r="M699" s="81">
        <v>0.14586423357937173</v>
      </c>
    </row>
    <row r="700" spans="1:13" x14ac:dyDescent="0.35">
      <c r="A700" s="23" t="str">
        <f>B555&amp;C693&amp;D700</f>
        <v>CONSUMO PER CAPITA (kg o litros por individuo)Total Bebidas FriasCanal Conveniencia/24h</v>
      </c>
      <c r="B700" s="23">
        <v>0</v>
      </c>
      <c r="C700" s="23">
        <v>0</v>
      </c>
      <c r="D700" s="23" t="s">
        <v>105</v>
      </c>
      <c r="E700" s="55">
        <v>0.15791666921800443</v>
      </c>
      <c r="F700" s="55">
        <v>0.20262644605868518</v>
      </c>
      <c r="G700" s="55">
        <v>0.31074018467937864</v>
      </c>
      <c r="H700" s="55">
        <v>0.15850306111454296</v>
      </c>
      <c r="I700" s="55">
        <v>0.15627729832667198</v>
      </c>
      <c r="J700" s="55">
        <v>0.17738241665734825</v>
      </c>
      <c r="K700" s="55">
        <v>0.26284567523152008</v>
      </c>
      <c r="L700" s="55">
        <v>0.13320144669569853</v>
      </c>
      <c r="M700" s="81">
        <v>0.13426201995196466</v>
      </c>
    </row>
    <row r="701" spans="1:13" x14ac:dyDescent="0.35">
      <c r="A701" s="23" t="str">
        <f>B555&amp;C693&amp;D701</f>
        <v>CONSUMO PER CAPITA (kg o litros por individuo)Total Bebidas FriasHoteles</v>
      </c>
      <c r="B701" s="23">
        <v>0</v>
      </c>
      <c r="C701" s="23">
        <v>0</v>
      </c>
      <c r="D701" s="24" t="s">
        <v>106</v>
      </c>
      <c r="E701" s="24">
        <v>3.86736412593017E-2</v>
      </c>
      <c r="F701" s="24">
        <v>8.0944763899597844E-2</v>
      </c>
      <c r="G701" s="24">
        <v>0.1613326043768197</v>
      </c>
      <c r="H701" s="24">
        <v>8.5157623948924926E-2</v>
      </c>
      <c r="I701" s="24">
        <v>4.986252112901577E-2</v>
      </c>
      <c r="J701" s="24">
        <v>5.4107598887293336E-2</v>
      </c>
      <c r="K701" s="24">
        <v>0.13242565025971942</v>
      </c>
      <c r="L701" s="24">
        <v>3.7620885297495785E-2</v>
      </c>
      <c r="M701" s="81">
        <v>3.553906501474445E-2</v>
      </c>
    </row>
    <row r="702" spans="1:13" x14ac:dyDescent="0.35">
      <c r="A702" s="23" t="str">
        <f>B555&amp;C693&amp;D702</f>
        <v>CONSUMO PER CAPITA (kg o litros por individuo)Total Bebidas FriasEstaciones de servicio</v>
      </c>
      <c r="B702" s="23">
        <v>0</v>
      </c>
      <c r="C702" s="23">
        <v>0</v>
      </c>
      <c r="D702" s="23" t="s">
        <v>107</v>
      </c>
      <c r="E702" s="55">
        <v>0.16543412060402998</v>
      </c>
      <c r="F702" s="55">
        <v>0.21259286101748809</v>
      </c>
      <c r="G702" s="55">
        <v>0.39008265632462902</v>
      </c>
      <c r="H702" s="55">
        <v>0.18238395046209149</v>
      </c>
      <c r="I702" s="55">
        <v>0.16310817425534166</v>
      </c>
      <c r="J702" s="55">
        <v>0.18800732694807532</v>
      </c>
      <c r="K702" s="55">
        <v>0.3203894153491546</v>
      </c>
      <c r="L702" s="55">
        <v>0.13902140103968899</v>
      </c>
      <c r="M702" s="81">
        <v>0.1890394403807707</v>
      </c>
    </row>
    <row r="703" spans="1:13" x14ac:dyDescent="0.35">
      <c r="A703" s="23" t="str">
        <f>B555&amp;C693&amp;D703</f>
        <v>CONSUMO PER CAPITA (kg o litros por individuo)Total Bebidas FriasMaquinas dispensadoras</v>
      </c>
      <c r="B703" s="23">
        <v>0</v>
      </c>
      <c r="C703" s="23">
        <v>0</v>
      </c>
      <c r="D703" s="24" t="s">
        <v>108</v>
      </c>
      <c r="E703" s="24">
        <v>0.20429547308620799</v>
      </c>
      <c r="F703" s="24">
        <v>0.23466409406018093</v>
      </c>
      <c r="G703" s="24">
        <v>0.35261292957466378</v>
      </c>
      <c r="H703" s="24">
        <v>0.24314250792112818</v>
      </c>
      <c r="I703" s="24">
        <v>0.23088211254919694</v>
      </c>
      <c r="J703" s="24">
        <v>0.23627317607766365</v>
      </c>
      <c r="K703" s="24">
        <v>0.31652767131972492</v>
      </c>
      <c r="L703" s="24">
        <v>0.22010854833869278</v>
      </c>
      <c r="M703" s="81">
        <v>0.21647372165416276</v>
      </c>
    </row>
    <row r="704" spans="1:13" x14ac:dyDescent="0.35">
      <c r="A704" s="23" t="str">
        <f>B555&amp;C693&amp;D704</f>
        <v>CONSUMO PER CAPITA (kg o litros por individuo)Total Bebidas FriasServicio en la empresa</v>
      </c>
      <c r="B704" s="23">
        <v>0</v>
      </c>
      <c r="C704" s="23">
        <v>0</v>
      </c>
      <c r="D704" s="23" t="s">
        <v>109</v>
      </c>
      <c r="E704" s="55">
        <v>0.15709879463962673</v>
      </c>
      <c r="F704" s="55">
        <v>0.15502572126185951</v>
      </c>
      <c r="G704" s="55">
        <v>0.17172136489588657</v>
      </c>
      <c r="H704" s="55">
        <v>0.10730886317702619</v>
      </c>
      <c r="I704" s="55">
        <v>6.7279384462609504E-2</v>
      </c>
      <c r="J704" s="55">
        <v>6.305372253635777E-2</v>
      </c>
      <c r="K704" s="55">
        <v>0.10179835447859338</v>
      </c>
      <c r="L704" s="55">
        <v>8.6265152172684115E-2</v>
      </c>
      <c r="M704" s="81">
        <v>7.9269207084418772E-2</v>
      </c>
    </row>
    <row r="705" spans="1:13" x14ac:dyDescent="0.35">
      <c r="A705" s="23" t="str">
        <f>B555&amp;C693&amp;D705</f>
        <v>CONSUMO PER CAPITA (kg o litros por individuo)Total Bebidas FriasResto de canales</v>
      </c>
      <c r="B705" s="23">
        <v>0</v>
      </c>
      <c r="C705" s="23">
        <v>0</v>
      </c>
      <c r="D705" s="24" t="s">
        <v>110</v>
      </c>
      <c r="E705" s="24">
        <v>0.45353147744959499</v>
      </c>
      <c r="F705" s="24">
        <v>0.67603803380487215</v>
      </c>
      <c r="G705" s="24">
        <v>1.437437994899555</v>
      </c>
      <c r="H705" s="24">
        <v>0.4621390174357361</v>
      </c>
      <c r="I705" s="24">
        <v>0.45368165274090033</v>
      </c>
      <c r="J705" s="24">
        <v>0.61675181364200349</v>
      </c>
      <c r="K705" s="24">
        <v>1.3385738263061739</v>
      </c>
      <c r="L705" s="24">
        <v>0.40607163592573825</v>
      </c>
      <c r="M705" s="81">
        <v>0.35489373636556554</v>
      </c>
    </row>
    <row r="706" spans="1:13" x14ac:dyDescent="0.35">
      <c r="A706" s="23" t="str">
        <f>B555&amp;C693&amp;D706</f>
        <v>CONSUMO PER CAPITA (kg o litros por individuo)Total Bebidas FriasEN LA CALLE</v>
      </c>
      <c r="B706" s="23">
        <v>0</v>
      </c>
      <c r="C706" s="23">
        <v>0</v>
      </c>
      <c r="D706" s="23" t="s">
        <v>175</v>
      </c>
      <c r="E706" s="55">
        <v>0.40158218503308296</v>
      </c>
      <c r="F706" s="55">
        <v>0.55858487666113243</v>
      </c>
      <c r="G706" s="55">
        <v>1.3151513078905477</v>
      </c>
      <c r="H706" s="55">
        <v>0.43085408368111466</v>
      </c>
      <c r="I706" s="55">
        <v>0.45184054165535248</v>
      </c>
      <c r="J706" s="55">
        <v>0.72302662312474431</v>
      </c>
      <c r="K706" s="55">
        <v>1.1266242425107473</v>
      </c>
      <c r="L706" s="55">
        <v>0.43456493615984998</v>
      </c>
      <c r="M706" s="81">
        <v>0.35836270229161404</v>
      </c>
    </row>
    <row r="707" spans="1:13" x14ac:dyDescent="0.35">
      <c r="A707" s="23" t="str">
        <f>B555&amp;C693&amp;D707</f>
        <v>CONSUMO PER CAPITA (kg o litros por individuo)Total Bebidas FriasEN CASA DE OTROS</v>
      </c>
      <c r="B707" s="23">
        <v>0</v>
      </c>
      <c r="C707" s="23">
        <v>0</v>
      </c>
      <c r="D707" s="24" t="s">
        <v>176</v>
      </c>
      <c r="E707" s="24">
        <v>0.51750080954022337</v>
      </c>
      <c r="F707" s="24">
        <v>0.61305158335350773</v>
      </c>
      <c r="G707" s="24">
        <v>1.206594956965684</v>
      </c>
      <c r="H707" s="24">
        <v>0.83600475778741734</v>
      </c>
      <c r="I707" s="24">
        <v>0.87830940463854057</v>
      </c>
      <c r="J707" s="24">
        <v>0.79946586280181509</v>
      </c>
      <c r="K707" s="24">
        <v>1.1571994435877042</v>
      </c>
      <c r="L707" s="24">
        <v>0.7587417998090239</v>
      </c>
      <c r="M707" s="81">
        <v>0.70891900354502746</v>
      </c>
    </row>
    <row r="708" spans="1:13" x14ac:dyDescent="0.35">
      <c r="A708" s="23" t="str">
        <f>B555&amp;C693&amp;D708</f>
        <v>CONSUMO PER CAPITA (kg o litros por individuo)Total Bebidas FriasEN EL ESTABLECIMIENTO</v>
      </c>
      <c r="B708" s="23">
        <v>0</v>
      </c>
      <c r="C708" s="23">
        <v>0</v>
      </c>
      <c r="D708" s="23" t="s">
        <v>177</v>
      </c>
      <c r="E708" s="55">
        <v>8.0945857743572098</v>
      </c>
      <c r="F708" s="55">
        <v>9.4805008858815629</v>
      </c>
      <c r="G708" s="55">
        <v>14.589551184350038</v>
      </c>
      <c r="H708" s="55">
        <v>8.4382647506726549</v>
      </c>
      <c r="I708" s="55">
        <v>7.7422228787707832</v>
      </c>
      <c r="J708" s="55">
        <v>9.0124884029874881</v>
      </c>
      <c r="K708" s="55">
        <v>13.45939933050308</v>
      </c>
      <c r="L708" s="55">
        <v>7.8414758124919564</v>
      </c>
      <c r="M708" s="81">
        <v>7.3877126957627608</v>
      </c>
    </row>
    <row r="709" spans="1:13" x14ac:dyDescent="0.35">
      <c r="A709" s="23" t="str">
        <f>B555&amp;C693&amp;D709</f>
        <v>CONSUMO PER CAPITA (kg o litros por individuo)Total Bebidas FriasEN EL TRABAJO</v>
      </c>
      <c r="B709" s="23">
        <v>0</v>
      </c>
      <c r="C709" s="23">
        <v>0</v>
      </c>
      <c r="D709" s="24" t="s">
        <v>178</v>
      </c>
      <c r="E709" s="24">
        <v>0.88533596101552992</v>
      </c>
      <c r="F709" s="24">
        <v>0.90112009271451554</v>
      </c>
      <c r="G709" s="24">
        <v>1.0755493796789664</v>
      </c>
      <c r="H709" s="24">
        <v>0.6845170423932998</v>
      </c>
      <c r="I709" s="24">
        <v>0.65571029080401377</v>
      </c>
      <c r="J709" s="24">
        <v>0.65166855099377119</v>
      </c>
      <c r="K709" s="24">
        <v>0.82263581871632663</v>
      </c>
      <c r="L709" s="24">
        <v>0.57095404264693039</v>
      </c>
      <c r="M709" s="81">
        <v>0.54449023597409196</v>
      </c>
    </row>
    <row r="710" spans="1:13" x14ac:dyDescent="0.35">
      <c r="A710" s="23" t="str">
        <f>B555&amp;C693&amp;D710</f>
        <v>CONSUMO PER CAPITA (kg o litros por individuo)Total Bebidas FriasEN COLEGIO/INSTITUTO/UNIV.</v>
      </c>
      <c r="B710" s="23">
        <v>0</v>
      </c>
      <c r="C710" s="23">
        <v>0</v>
      </c>
      <c r="D710" s="23" t="s">
        <v>179</v>
      </c>
      <c r="E710" s="55">
        <v>1.6877718419109022E-2</v>
      </c>
      <c r="F710" s="55">
        <v>1.2049262606079643E-2</v>
      </c>
      <c r="G710" s="55">
        <v>2.3029488317876309E-2</v>
      </c>
      <c r="H710" s="55">
        <v>3.3687298000877462E-2</v>
      </c>
      <c r="I710" s="55">
        <v>1.1409589071123299E-2</v>
      </c>
      <c r="J710" s="55">
        <v>1.2796429572921656E-2</v>
      </c>
      <c r="K710" s="55">
        <v>1.2777742216925429E-2</v>
      </c>
      <c r="L710" s="55">
        <v>2.0461698061624716E-2</v>
      </c>
      <c r="M710" s="81">
        <v>1.645201304593415E-2</v>
      </c>
    </row>
    <row r="711" spans="1:13" x14ac:dyDescent="0.35">
      <c r="A711" s="23" t="str">
        <f>B555&amp;C693&amp;D711</f>
        <v>CONSUMO PER CAPITA (kg o litros por individuo)Total Bebidas FriasEN MI CASA</v>
      </c>
      <c r="B711" s="23">
        <v>0</v>
      </c>
      <c r="C711" s="23">
        <v>0</v>
      </c>
      <c r="D711" s="24" t="s">
        <v>180</v>
      </c>
      <c r="E711" s="24">
        <v>0.34817521067404683</v>
      </c>
      <c r="F711" s="24">
        <v>0.34328936611232813</v>
      </c>
      <c r="G711" s="24">
        <v>0.48755347756319733</v>
      </c>
      <c r="H711" s="24">
        <v>0.40058433742250921</v>
      </c>
      <c r="I711" s="24">
        <v>0.41020030996453066</v>
      </c>
      <c r="J711" s="24">
        <v>0.41322497700552907</v>
      </c>
      <c r="K711" s="24">
        <v>0.57125568914178504</v>
      </c>
      <c r="L711" s="24">
        <v>0.4846355457472919</v>
      </c>
      <c r="M711" s="81">
        <v>0.45745420342582999</v>
      </c>
    </row>
    <row r="712" spans="1:13" x14ac:dyDescent="0.35">
      <c r="A712" s="23" t="str">
        <f>B555&amp;C693&amp;D712</f>
        <v>CONSUMO PER CAPITA (kg o litros por individuo)Total Bebidas FriasEN M.TRANSP.(AVION,TREN,AUTOC,E</v>
      </c>
      <c r="B712" s="23">
        <v>0</v>
      </c>
      <c r="C712" s="23">
        <v>0</v>
      </c>
      <c r="D712" s="23" t="s">
        <v>181</v>
      </c>
      <c r="E712" s="55">
        <v>1.4509517841075415E-2</v>
      </c>
      <c r="F712" s="55">
        <v>9.6966029577273526E-3</v>
      </c>
      <c r="G712" s="55">
        <v>2.8844542095261081E-2</v>
      </c>
      <c r="H712" s="55">
        <v>1.2235438701695635E-2</v>
      </c>
      <c r="I712" s="55">
        <v>1.6412601567337693E-2</v>
      </c>
      <c r="J712" s="55">
        <v>1.4969884162779315E-2</v>
      </c>
      <c r="K712" s="55">
        <v>3.1084587744927832E-2</v>
      </c>
      <c r="L712" s="55">
        <v>1.486828715113753E-2</v>
      </c>
      <c r="M712" s="81">
        <v>7.8340938935960881E-3</v>
      </c>
    </row>
    <row r="713" spans="1:13" x14ac:dyDescent="0.35">
      <c r="A713" s="23" t="str">
        <f>B555&amp;C693&amp;D713</f>
        <v>CONSUMO PER CAPITA (kg o litros por individuo)Total Bebidas FriasEN OTRO LUGAR</v>
      </c>
      <c r="B713" s="23">
        <v>0</v>
      </c>
      <c r="C713" s="23">
        <v>0</v>
      </c>
      <c r="D713" s="24" t="s">
        <v>182</v>
      </c>
      <c r="E713" s="24">
        <v>0.28507612073481936</v>
      </c>
      <c r="F713" s="24">
        <v>0.33765633799162303</v>
      </c>
      <c r="G713" s="24">
        <v>0.6734849272936273</v>
      </c>
      <c r="H713" s="24">
        <v>0.29922746273413497</v>
      </c>
      <c r="I713" s="24">
        <v>0.33395459023743829</v>
      </c>
      <c r="J713" s="24">
        <v>0.37173689000791377</v>
      </c>
      <c r="K713" s="24">
        <v>0.74890581578750193</v>
      </c>
      <c r="L713" s="24">
        <v>0.34296385582911337</v>
      </c>
      <c r="M713" s="81">
        <v>0.3810234834144135</v>
      </c>
    </row>
    <row r="714" spans="1:13" x14ac:dyDescent="0.35">
      <c r="A714" s="23" t="str">
        <f>B555&amp;C693&amp;D714</f>
        <v>CONSUMO PER CAPITA (kg o litros por individuo)Total Bebidas FriasDESAYUNO</v>
      </c>
      <c r="B714" s="23">
        <v>0</v>
      </c>
      <c r="C714" s="23">
        <v>0</v>
      </c>
      <c r="D714" s="23" t="s">
        <v>183</v>
      </c>
      <c r="E714" s="55">
        <v>0.65517760558643867</v>
      </c>
      <c r="F714" s="55">
        <v>0.65448435880281186</v>
      </c>
      <c r="G714" s="55">
        <v>0.95281308395873709</v>
      </c>
      <c r="H714" s="55">
        <v>0.55230380029551773</v>
      </c>
      <c r="I714" s="55">
        <v>0.53309938702185433</v>
      </c>
      <c r="J714" s="55">
        <v>0.6095212248534535</v>
      </c>
      <c r="K714" s="55">
        <v>0.90142463988918564</v>
      </c>
      <c r="L714" s="55">
        <v>0.59198551443012437</v>
      </c>
      <c r="M714" s="81">
        <v>0.64451371777474242</v>
      </c>
    </row>
    <row r="715" spans="1:13" x14ac:dyDescent="0.35">
      <c r="A715" s="23" t="str">
        <f>B555&amp;C693&amp;D715</f>
        <v>CONSUMO PER CAPITA (kg o litros por individuo)Total Bebidas FriasAPERITIVO/ANTES DE COMER</v>
      </c>
      <c r="B715" s="23">
        <v>0</v>
      </c>
      <c r="C715" s="23">
        <v>0</v>
      </c>
      <c r="D715" s="24" t="s">
        <v>184</v>
      </c>
      <c r="E715" s="24">
        <v>1.7858444516140066</v>
      </c>
      <c r="F715" s="24">
        <v>1.9993055685497716</v>
      </c>
      <c r="G715" s="24">
        <v>3.0620410744148292</v>
      </c>
      <c r="H715" s="24">
        <v>1.7743322189009538</v>
      </c>
      <c r="I715" s="24">
        <v>1.6572502769098205</v>
      </c>
      <c r="J715" s="24">
        <v>1.9793801603156771</v>
      </c>
      <c r="K715" s="24">
        <v>2.7798207246919393</v>
      </c>
      <c r="L715" s="24">
        <v>1.6496117211520036</v>
      </c>
      <c r="M715" s="81">
        <v>1.5386095245646556</v>
      </c>
    </row>
    <row r="716" spans="1:13" x14ac:dyDescent="0.35">
      <c r="A716" s="23" t="str">
        <f>B555&amp;C693&amp;D716</f>
        <v>CONSUMO PER CAPITA (kg o litros por individuo)Total Bebidas FriasCOMIDA</v>
      </c>
      <c r="B716" s="23">
        <v>0</v>
      </c>
      <c r="C716" s="23">
        <v>0</v>
      </c>
      <c r="D716" s="23" t="s">
        <v>185</v>
      </c>
      <c r="E716" s="55">
        <v>3.5271956166299612</v>
      </c>
      <c r="F716" s="55">
        <v>3.9476774703196309</v>
      </c>
      <c r="G716" s="55">
        <v>5.7218375938956232</v>
      </c>
      <c r="H716" s="55">
        <v>4.0313710031143124</v>
      </c>
      <c r="I716" s="55">
        <v>3.718983675061152</v>
      </c>
      <c r="J716" s="55">
        <v>3.9843778844303812</v>
      </c>
      <c r="K716" s="55">
        <v>5.3783988210969849</v>
      </c>
      <c r="L716" s="55">
        <v>3.7643177643242569</v>
      </c>
      <c r="M716" s="81">
        <v>3.6260000763248939</v>
      </c>
    </row>
    <row r="717" spans="1:13" x14ac:dyDescent="0.35">
      <c r="A717" s="23" t="str">
        <f>B555&amp;C693&amp;D717</f>
        <v>CONSUMO PER CAPITA (kg o litros por individuo)Total Bebidas FriasTARDE/MERIENDA</v>
      </c>
      <c r="B717" s="23">
        <v>0</v>
      </c>
      <c r="C717" s="23">
        <v>0</v>
      </c>
      <c r="D717" s="24" t="s">
        <v>186</v>
      </c>
      <c r="E717" s="24">
        <v>1.0760392050323238</v>
      </c>
      <c r="F717" s="24">
        <v>1.5604965818399523</v>
      </c>
      <c r="G717" s="24">
        <v>2.2499950041125931</v>
      </c>
      <c r="H717" s="24">
        <v>1.1395966336175505</v>
      </c>
      <c r="I717" s="24">
        <v>1.1163879403138484</v>
      </c>
      <c r="J717" s="24">
        <v>1.4553534328829385</v>
      </c>
      <c r="K717" s="24">
        <v>2.0506712255943405</v>
      </c>
      <c r="L717" s="24">
        <v>1.0955725969717234</v>
      </c>
      <c r="M717" s="81">
        <v>0.99054584169583071</v>
      </c>
    </row>
    <row r="718" spans="1:13" x14ac:dyDescent="0.35">
      <c r="A718" s="23" t="str">
        <f>B555&amp;C693&amp;D718</f>
        <v>CONSUMO PER CAPITA (kg o litros por individuo)Total Bebidas FriasANTES DE CENAR</v>
      </c>
      <c r="B718" s="23">
        <v>0</v>
      </c>
      <c r="C718" s="23">
        <v>0</v>
      </c>
      <c r="D718" s="23" t="s">
        <v>187</v>
      </c>
      <c r="E718" s="55">
        <v>0.98838635456850643</v>
      </c>
      <c r="F718" s="55">
        <v>1.1211942376691291</v>
      </c>
      <c r="G718" s="55">
        <v>1.8508300590633016</v>
      </c>
      <c r="H718" s="55">
        <v>1.0589679121324147</v>
      </c>
      <c r="I718" s="55">
        <v>0.98236150619054141</v>
      </c>
      <c r="J718" s="55">
        <v>1.0290658529720245</v>
      </c>
      <c r="K718" s="55">
        <v>1.6435483932001427</v>
      </c>
      <c r="L718" s="55">
        <v>0.94557490021464219</v>
      </c>
      <c r="M718" s="81">
        <v>0.84525437179695739</v>
      </c>
    </row>
    <row r="719" spans="1:13" x14ac:dyDescent="0.35">
      <c r="A719" s="23" t="str">
        <f>B555&amp;C693&amp;D719</f>
        <v>CONSUMO PER CAPITA (kg o litros por individuo)Total Bebidas FriasCENA</v>
      </c>
      <c r="B719" s="23">
        <v>0</v>
      </c>
      <c r="C719" s="23">
        <v>0</v>
      </c>
      <c r="D719" s="24" t="s">
        <v>188</v>
      </c>
      <c r="E719" s="24">
        <v>1.540093038831686</v>
      </c>
      <c r="F719" s="24">
        <v>1.8414022900609943</v>
      </c>
      <c r="G719" s="24">
        <v>3.5002223513848012</v>
      </c>
      <c r="H719" s="24">
        <v>1.6976555756885003</v>
      </c>
      <c r="I719" s="24">
        <v>1.5819957073211666</v>
      </c>
      <c r="J719" s="24">
        <v>1.8780906144612313</v>
      </c>
      <c r="K719" s="24">
        <v>3.3962590327291813</v>
      </c>
      <c r="L719" s="24">
        <v>1.5350514633831853</v>
      </c>
      <c r="M719" s="81">
        <v>1.4170309629126197</v>
      </c>
    </row>
    <row r="720" spans="1:13" x14ac:dyDescent="0.35">
      <c r="A720" s="23" t="str">
        <f>B555&amp;C693&amp;D720</f>
        <v>CONSUMO PER CAPITA (kg o litros por individuo)Total Bebidas FriasDESPUES DE LA CENA</v>
      </c>
      <c r="B720" s="23">
        <v>0</v>
      </c>
      <c r="C720" s="23">
        <v>0</v>
      </c>
      <c r="D720" s="23" t="s">
        <v>189</v>
      </c>
      <c r="E720" s="55">
        <v>0.21456144361575361</v>
      </c>
      <c r="F720" s="55">
        <v>0.26700804644150888</v>
      </c>
      <c r="G720" s="55">
        <v>0.63515138911584157</v>
      </c>
      <c r="H720" s="55">
        <v>0.24553609498158921</v>
      </c>
      <c r="I720" s="55">
        <v>0.25219284572313122</v>
      </c>
      <c r="J720" s="55">
        <v>0.28218990620932022</v>
      </c>
      <c r="K720" s="55">
        <v>0.60265059909781893</v>
      </c>
      <c r="L720" s="55">
        <v>0.20375573063585622</v>
      </c>
      <c r="M720" s="81">
        <v>0.1978962928319444</v>
      </c>
    </row>
    <row r="721" spans="1:13" x14ac:dyDescent="0.35">
      <c r="A721" s="23" t="str">
        <f>B555&amp;C693&amp;D721</f>
        <v>CONSUMO PER CAPITA (kg o litros por individuo)Total Bebidas FriasDURANTE EL DIA</v>
      </c>
      <c r="B721" s="23">
        <v>0</v>
      </c>
      <c r="C721" s="23">
        <v>0</v>
      </c>
      <c r="D721" s="24" t="s">
        <v>190</v>
      </c>
      <c r="E721" s="24">
        <v>0.77634613274502362</v>
      </c>
      <c r="F721" s="24">
        <v>0.86438033364487632</v>
      </c>
      <c r="G721" s="24">
        <v>1.4268718076672227</v>
      </c>
      <c r="H721" s="24">
        <v>0.63561205332740656</v>
      </c>
      <c r="I721" s="24">
        <v>0.65778984595032075</v>
      </c>
      <c r="J721" s="24">
        <v>0.78140033226939287</v>
      </c>
      <c r="K721" s="24">
        <v>1.177108107101684</v>
      </c>
      <c r="L721" s="24">
        <v>0.68279824241077158</v>
      </c>
      <c r="M721" s="81">
        <v>0.60239956361050118</v>
      </c>
    </row>
    <row r="722" spans="1:13" x14ac:dyDescent="0.35">
      <c r="A722" s="23" t="str">
        <f>B555&amp;C693&amp;D722</f>
        <v>CONSUMO PER CAPITA (kg o litros por individuo)Total Bebidas FriasCON AMIGOS</v>
      </c>
      <c r="B722" s="23">
        <v>0</v>
      </c>
      <c r="C722" s="23">
        <v>0</v>
      </c>
      <c r="D722" s="23" t="s">
        <v>191</v>
      </c>
      <c r="E722" s="55">
        <v>3.4700016896607413</v>
      </c>
      <c r="F722" s="55">
        <v>3.9494141217580405</v>
      </c>
      <c r="G722" s="55">
        <v>5.9137728884089213</v>
      </c>
      <c r="H722" s="55">
        <v>3.668013906815899</v>
      </c>
      <c r="I722" s="55">
        <v>3.5153993637580467</v>
      </c>
      <c r="J722" s="55">
        <v>3.856682686187312</v>
      </c>
      <c r="K722" s="55">
        <v>5.6893370765822375</v>
      </c>
      <c r="L722" s="55">
        <v>3.4817306454975308</v>
      </c>
      <c r="M722" s="81">
        <v>3.2417509032776626</v>
      </c>
    </row>
    <row r="723" spans="1:13" x14ac:dyDescent="0.35">
      <c r="A723" s="23" t="str">
        <f>B555&amp;C693&amp;D723</f>
        <v>CONSUMO PER CAPITA (kg o litros por individuo)Total Bebidas FriasCON CLIENTES</v>
      </c>
      <c r="B723" s="23">
        <v>0</v>
      </c>
      <c r="C723" s="23">
        <v>0</v>
      </c>
      <c r="D723" s="24" t="s">
        <v>192</v>
      </c>
      <c r="E723" s="24">
        <v>5.0350395729586002E-2</v>
      </c>
      <c r="F723" s="24">
        <v>4.2342503817205376E-2</v>
      </c>
      <c r="G723" s="24">
        <v>7.7034010742356385E-2</v>
      </c>
      <c r="H723" s="24">
        <v>7.2790061304138301E-2</v>
      </c>
      <c r="I723" s="24">
        <v>5.471668747162596E-2</v>
      </c>
      <c r="J723" s="24">
        <v>7.5534473006779151E-2</v>
      </c>
      <c r="K723" s="24">
        <v>7.4451344451843121E-2</v>
      </c>
      <c r="L723" s="24">
        <v>3.6367101522556865E-2</v>
      </c>
      <c r="M723" s="81">
        <v>5.3459690999081107E-2</v>
      </c>
    </row>
    <row r="724" spans="1:13" x14ac:dyDescent="0.35">
      <c r="A724" s="23" t="str">
        <f>B555&amp;C693&amp;D724</f>
        <v>CONSUMO PER CAPITA (kg o litros por individuo)Total Bebidas FriasCON COMPAÑEROS DE TRABAJO</v>
      </c>
      <c r="B724" s="23">
        <v>0</v>
      </c>
      <c r="C724" s="23">
        <v>0</v>
      </c>
      <c r="D724" s="23" t="s">
        <v>193</v>
      </c>
      <c r="E724" s="55">
        <v>0.81815008110223386</v>
      </c>
      <c r="F724" s="55">
        <v>0.84854205378681802</v>
      </c>
      <c r="G724" s="55">
        <v>0.88597814067512037</v>
      </c>
      <c r="H724" s="55">
        <v>0.70628109859914423</v>
      </c>
      <c r="I724" s="55">
        <v>0.58505692542105603</v>
      </c>
      <c r="J724" s="55">
        <v>0.63241017208019568</v>
      </c>
      <c r="K724" s="55">
        <v>0.73075831020034432</v>
      </c>
      <c r="L724" s="55">
        <v>0.67003114092544669</v>
      </c>
      <c r="M724" s="81">
        <v>0.51241752433651166</v>
      </c>
    </row>
    <row r="725" spans="1:13" x14ac:dyDescent="0.35">
      <c r="A725" s="23" t="str">
        <f>B555&amp;C693&amp;D725</f>
        <v>CONSUMO PER CAPITA (kg o litros por individuo)Total Bebidas FriasCON COMPAÑEROS DE CLASE</v>
      </c>
      <c r="B725" s="23">
        <v>0</v>
      </c>
      <c r="C725" s="23">
        <v>0</v>
      </c>
      <c r="D725" s="24" t="s">
        <v>194</v>
      </c>
      <c r="E725" s="24">
        <v>2.4111159954333983E-2</v>
      </c>
      <c r="F725" s="24">
        <v>4.0174725352071873E-2</v>
      </c>
      <c r="G725" s="24">
        <v>5.1488914971883189E-2</v>
      </c>
      <c r="H725" s="24">
        <v>2.9910143655841201E-2</v>
      </c>
      <c r="I725" s="24">
        <v>2.0386359050310904E-2</v>
      </c>
      <c r="J725" s="24">
        <v>4.2948924996128068E-2</v>
      </c>
      <c r="K725" s="24">
        <v>2.3622368681740814E-2</v>
      </c>
      <c r="L725" s="24">
        <v>3.3442157751415451E-2</v>
      </c>
      <c r="M725" s="81">
        <v>1.6272420807650512E-2</v>
      </c>
    </row>
    <row r="726" spans="1:13" x14ac:dyDescent="0.35">
      <c r="A726" s="23" t="str">
        <f>B555&amp;C693&amp;D726</f>
        <v>CONSUMO PER CAPITA (kg o litros por individuo)Total Bebidas FriasCON FAMILIA</v>
      </c>
      <c r="B726" s="23">
        <v>0</v>
      </c>
      <c r="C726" s="23">
        <v>0</v>
      </c>
      <c r="D726" s="23" t="s">
        <v>195</v>
      </c>
      <c r="E726" s="55">
        <v>2.9248004542435866</v>
      </c>
      <c r="F726" s="55">
        <v>3.6590327215563159</v>
      </c>
      <c r="G726" s="55">
        <v>6.6521643926928391</v>
      </c>
      <c r="H726" s="55">
        <v>3.2501587742554308</v>
      </c>
      <c r="I726" s="55">
        <v>3.1389061609919375</v>
      </c>
      <c r="J726" s="55">
        <v>3.6468887805509489</v>
      </c>
      <c r="K726" s="55">
        <v>6.0272185119548887</v>
      </c>
      <c r="L726" s="55">
        <v>3.1394495049426201</v>
      </c>
      <c r="M726" s="81">
        <v>2.9797465318356569</v>
      </c>
    </row>
    <row r="727" spans="1:13" x14ac:dyDescent="0.35">
      <c r="A727" s="23" t="str">
        <f>B555&amp;C693&amp;D727</f>
        <v>CONSUMO PER CAPITA (kg o litros por individuo)Total Bebidas FriasCON LA PAREJA</v>
      </c>
      <c r="B727" s="23">
        <v>0</v>
      </c>
      <c r="C727" s="23">
        <v>0</v>
      </c>
      <c r="D727" s="24" t="s">
        <v>196</v>
      </c>
      <c r="E727" s="24">
        <v>1.7280730074645096</v>
      </c>
      <c r="F727" s="24">
        <v>2.0202012146449762</v>
      </c>
      <c r="G727" s="24">
        <v>3.314986509210855</v>
      </c>
      <c r="H727" s="24">
        <v>1.7172674099071927</v>
      </c>
      <c r="I727" s="24">
        <v>1.5581610072113476</v>
      </c>
      <c r="J727" s="24">
        <v>1.9981262344945026</v>
      </c>
      <c r="K727" s="24">
        <v>2.9807052083765915</v>
      </c>
      <c r="L727" s="24">
        <v>1.6025795843815449</v>
      </c>
      <c r="M727" s="81">
        <v>1.5185549692935474</v>
      </c>
    </row>
    <row r="728" spans="1:13" x14ac:dyDescent="0.35">
      <c r="A728" s="23" t="str">
        <f>B555&amp;C693&amp;D728</f>
        <v>CONSUMO PER CAPITA (kg o litros por individuo)Total Bebidas FriasESTABA SOLO/A</v>
      </c>
      <c r="B728" s="23">
        <v>0</v>
      </c>
      <c r="C728" s="23">
        <v>0</v>
      </c>
      <c r="D728" s="23" t="s">
        <v>197</v>
      </c>
      <c r="E728" s="55">
        <v>1.5030719662872711</v>
      </c>
      <c r="F728" s="55">
        <v>1.617777968659567</v>
      </c>
      <c r="G728" s="55">
        <v>2.4063620759197586</v>
      </c>
      <c r="H728" s="55">
        <v>1.6315013558271767</v>
      </c>
      <c r="I728" s="55">
        <v>1.5623069926990882</v>
      </c>
      <c r="J728" s="55">
        <v>1.669469709107527</v>
      </c>
      <c r="K728" s="55">
        <v>2.2949004042749594</v>
      </c>
      <c r="L728" s="55">
        <v>1.4178686707882895</v>
      </c>
      <c r="M728" s="81">
        <v>1.4611014384788747</v>
      </c>
    </row>
    <row r="729" spans="1:13" x14ac:dyDescent="0.35">
      <c r="A729" s="23" t="str">
        <f>B555&amp;C693&amp;D729</f>
        <v>CONSUMO PER CAPITA (kg o litros por individuo)Total Bebidas FriasOTROS</v>
      </c>
      <c r="B729" s="23">
        <v>0</v>
      </c>
      <c r="C729" s="23">
        <v>0</v>
      </c>
      <c r="D729" s="24" t="s">
        <v>198</v>
      </c>
      <c r="E729" s="24">
        <v>4.508320971764334E-2</v>
      </c>
      <c r="F729" s="24">
        <v>7.8465168740471158E-2</v>
      </c>
      <c r="G729" s="24">
        <v>9.797421262982596E-2</v>
      </c>
      <c r="H729" s="24">
        <v>5.9452055802721164E-2</v>
      </c>
      <c r="I729" s="24">
        <v>6.5126007796796073E-2</v>
      </c>
      <c r="J729" s="24">
        <v>7.7318523121973973E-2</v>
      </c>
      <c r="K729" s="24">
        <v>0.10889131564111756</v>
      </c>
      <c r="L729" s="24">
        <v>8.7197624150807604E-2</v>
      </c>
      <c r="M729" s="81">
        <v>7.8946252072798054E-2</v>
      </c>
    </row>
    <row r="730" spans="1:13" x14ac:dyDescent="0.35">
      <c r="A730" s="23" t="str">
        <f>B555&amp;C693&amp;D730</f>
        <v>CONSUMO PER CAPITA (kg o litros por individuo)Total Bebidas FriasESTAR TRABAJANDO</v>
      </c>
      <c r="B730" s="23">
        <v>0</v>
      </c>
      <c r="C730" s="23">
        <v>0</v>
      </c>
      <c r="D730" s="23" t="s">
        <v>199</v>
      </c>
      <c r="E730" s="55">
        <v>1.2943755228796723</v>
      </c>
      <c r="F730" s="55">
        <v>1.2330384664187226</v>
      </c>
      <c r="G730" s="55">
        <v>1.4689179183590273</v>
      </c>
      <c r="H730" s="55">
        <v>1.1034313821097481</v>
      </c>
      <c r="I730" s="55">
        <v>1.0465878991361746</v>
      </c>
      <c r="J730" s="55">
        <v>1.0934940389334202</v>
      </c>
      <c r="K730" s="55">
        <v>1.335197464743759</v>
      </c>
      <c r="L730" s="55">
        <v>0.92255188445265734</v>
      </c>
      <c r="M730" s="81">
        <v>0.87741521026051972</v>
      </c>
    </row>
    <row r="731" spans="1:13" x14ac:dyDescent="0.35">
      <c r="A731" s="23" t="str">
        <f>B555&amp;C693&amp;D731</f>
        <v>CONSUMO PER CAPITA (kg o litros por individuo)Total Bebidas FriasCOMIDA DE NEGOCIOS</v>
      </c>
      <c r="B731" s="23">
        <v>0</v>
      </c>
      <c r="C731" s="23">
        <v>0</v>
      </c>
      <c r="D731" s="24" t="s">
        <v>200</v>
      </c>
      <c r="E731" s="24">
        <v>2.7643820158313789E-2</v>
      </c>
      <c r="F731" s="24">
        <v>2.6530375618043313E-2</v>
      </c>
      <c r="G731" s="24">
        <v>5.2251605328848136E-2</v>
      </c>
      <c r="H731" s="24">
        <v>5.3850404273045702E-2</v>
      </c>
      <c r="I731" s="24">
        <v>2.8598550463441886E-2</v>
      </c>
      <c r="J731" s="24">
        <v>3.9377725690164712E-2</v>
      </c>
      <c r="K731" s="24">
        <v>4.0902022917171023E-2</v>
      </c>
      <c r="L731" s="24">
        <v>4.3607970092543032E-2</v>
      </c>
      <c r="M731" s="81">
        <v>2.3528367606765521E-2</v>
      </c>
    </row>
    <row r="732" spans="1:13" x14ac:dyDescent="0.35">
      <c r="A732" s="23" t="str">
        <f>B555&amp;C693&amp;D732</f>
        <v>CONSUMO PER CAPITA (kg o litros por individuo)Total Bebidas FriasPOR PLACER/RELAX</v>
      </c>
      <c r="B732" s="23">
        <v>0</v>
      </c>
      <c r="C732" s="23">
        <v>0</v>
      </c>
      <c r="D732" s="23" t="s">
        <v>201</v>
      </c>
      <c r="E732" s="55">
        <v>1.584301229820599</v>
      </c>
      <c r="F732" s="55">
        <v>2.0178023988794331</v>
      </c>
      <c r="G732" s="55">
        <v>4.0223475279445395</v>
      </c>
      <c r="H732" s="55">
        <v>1.8373919017615177</v>
      </c>
      <c r="I732" s="55">
        <v>1.6577839918545088</v>
      </c>
      <c r="J732" s="55">
        <v>2.0524585525014527</v>
      </c>
      <c r="K732" s="55">
        <v>3.6299403282940932</v>
      </c>
      <c r="L732" s="55">
        <v>1.7109708370490109</v>
      </c>
      <c r="M732" s="81">
        <v>1.6232473398671388</v>
      </c>
    </row>
    <row r="733" spans="1:13" x14ac:dyDescent="0.35">
      <c r="A733" s="23" t="str">
        <f>B555&amp;C693&amp;D733</f>
        <v>CONSUMO PER CAPITA (kg o litros por individuo)Total Bebidas FriasTENER HAMBRE/SIN PLANIFICAR</v>
      </c>
      <c r="B733" s="23">
        <v>0</v>
      </c>
      <c r="C733" s="23">
        <v>0</v>
      </c>
      <c r="D733" s="24" t="s">
        <v>202</v>
      </c>
      <c r="E733" s="24">
        <v>2.2674748408812282</v>
      </c>
      <c r="F733" s="24">
        <v>2.7390493154911444</v>
      </c>
      <c r="G733" s="24">
        <v>4.4258045868127347</v>
      </c>
      <c r="H733" s="24">
        <v>2.2948395452840971</v>
      </c>
      <c r="I733" s="24">
        <v>2.2525685221514515</v>
      </c>
      <c r="J733" s="24">
        <v>2.7165441529357612</v>
      </c>
      <c r="K733" s="24">
        <v>4.0425618404852397</v>
      </c>
      <c r="L733" s="24">
        <v>2.2455994834447965</v>
      </c>
      <c r="M733" s="81">
        <v>2.1370137770424962</v>
      </c>
    </row>
    <row r="734" spans="1:13" x14ac:dyDescent="0.35">
      <c r="A734" s="23" t="str">
        <f>B555&amp;C693&amp;D734</f>
        <v>CONSUMO PER CAPITA (kg o litros por individuo)Total Bebidas FriasESTAR DE COMPRAS</v>
      </c>
      <c r="B734" s="23">
        <v>0</v>
      </c>
      <c r="C734" s="23">
        <v>0</v>
      </c>
      <c r="D734" s="23" t="s">
        <v>203</v>
      </c>
      <c r="E734" s="55">
        <v>0.27534518612751324</v>
      </c>
      <c r="F734" s="55">
        <v>0.24827476209375376</v>
      </c>
      <c r="G734" s="55">
        <v>0.43860393521331942</v>
      </c>
      <c r="H734" s="55">
        <v>0.2908878072456304</v>
      </c>
      <c r="I734" s="55">
        <v>0.24415958260291351</v>
      </c>
      <c r="J734" s="55">
        <v>0.24989965866070779</v>
      </c>
      <c r="K734" s="55">
        <v>0.44339475112627158</v>
      </c>
      <c r="L734" s="55">
        <v>0.28438476745401176</v>
      </c>
      <c r="M734" s="81">
        <v>0.28568281320715283</v>
      </c>
    </row>
    <row r="735" spans="1:13" x14ac:dyDescent="0.35">
      <c r="A735" s="23" t="str">
        <f>B555&amp;C693&amp;D735</f>
        <v>CONSUMO PER CAPITA (kg o litros por individuo)Total Bebidas FriasNO COCINAR EN CASA</v>
      </c>
      <c r="B735" s="23">
        <v>0</v>
      </c>
      <c r="C735" s="23">
        <v>0</v>
      </c>
      <c r="D735" s="24" t="s">
        <v>204</v>
      </c>
      <c r="E735" s="24">
        <v>0.35799424274405744</v>
      </c>
      <c r="F735" s="24">
        <v>0.45267863543876324</v>
      </c>
      <c r="G735" s="24">
        <v>0.55561833194413679</v>
      </c>
      <c r="H735" s="24">
        <v>0.38197992688718163</v>
      </c>
      <c r="I735" s="24">
        <v>0.32979663228393785</v>
      </c>
      <c r="J735" s="24">
        <v>0.40544634476466018</v>
      </c>
      <c r="K735" s="24">
        <v>0.57797103593024823</v>
      </c>
      <c r="L735" s="24">
        <v>0.31459536020585976</v>
      </c>
      <c r="M735" s="81">
        <v>0.32956348585076622</v>
      </c>
    </row>
    <row r="736" spans="1:13" x14ac:dyDescent="0.35">
      <c r="A736" s="23" t="str">
        <f>B555&amp;C693&amp;D736</f>
        <v>CONSUMO PER CAPITA (kg o litros por individuo)Total Bebidas FriasCELEBRACION/FIESTA/SALIR TOMAR</v>
      </c>
      <c r="B736" s="23">
        <v>0</v>
      </c>
      <c r="C736" s="23">
        <v>0</v>
      </c>
      <c r="D736" s="23" t="s">
        <v>205</v>
      </c>
      <c r="E736" s="55">
        <v>3.9266295011735699</v>
      </c>
      <c r="F736" s="55">
        <v>4.606166498269145</v>
      </c>
      <c r="G736" s="55">
        <v>6.8334611225539401</v>
      </c>
      <c r="H736" s="55">
        <v>4.3055276831600873</v>
      </c>
      <c r="I736" s="55">
        <v>4.0661267611085909</v>
      </c>
      <c r="J736" s="55">
        <v>4.4276157313165703</v>
      </c>
      <c r="K736" s="55">
        <v>6.4561079657328628</v>
      </c>
      <c r="L736" s="55">
        <v>4.0910874591029893</v>
      </c>
      <c r="M736" s="81">
        <v>3.7395174429324753</v>
      </c>
    </row>
    <row r="737" spans="1:13" x14ac:dyDescent="0.35">
      <c r="A737" s="23" t="str">
        <f>B555&amp;C693&amp;D737</f>
        <v>CONSUMO PER CAPITA (kg o litros por individuo)Total Bebidas FriasVIENDO DEPORTES</v>
      </c>
      <c r="B737" s="23">
        <v>0</v>
      </c>
      <c r="C737" s="23">
        <v>0</v>
      </c>
      <c r="D737" s="24" t="s">
        <v>206</v>
      </c>
      <c r="E737" s="24">
        <v>0.19841438147711435</v>
      </c>
      <c r="F737" s="24">
        <v>0.22798882343200591</v>
      </c>
      <c r="G737" s="24">
        <v>0.37196254208835117</v>
      </c>
      <c r="H737" s="24">
        <v>0.20467054371707519</v>
      </c>
      <c r="I737" s="24">
        <v>0.24217778866621603</v>
      </c>
      <c r="J737" s="24">
        <v>0.26205059241420631</v>
      </c>
      <c r="K737" s="24">
        <v>0.22952787827919843</v>
      </c>
      <c r="L737" s="24">
        <v>0.21318777124149224</v>
      </c>
      <c r="M737" s="81">
        <v>0.23504352748251056</v>
      </c>
    </row>
    <row r="738" spans="1:13" x14ac:dyDescent="0.35">
      <c r="A738" s="23" t="str">
        <f>B555&amp;C693&amp;D738</f>
        <v>CONSUMO PER CAPITA (kg o litros por individuo)Total Bebidas FriasOTROS MOTIVOS</v>
      </c>
      <c r="B738" s="23">
        <v>0</v>
      </c>
      <c r="C738" s="23">
        <v>0</v>
      </c>
      <c r="D738" s="23" t="s">
        <v>207</v>
      </c>
      <c r="E738" s="55">
        <v>0.63146379027884048</v>
      </c>
      <c r="F738" s="55">
        <v>0.70441842420720102</v>
      </c>
      <c r="G738" s="55">
        <v>1.2307940070564507</v>
      </c>
      <c r="H738" s="55">
        <v>0.66279453339592354</v>
      </c>
      <c r="I738" s="55">
        <v>0.63226157348038148</v>
      </c>
      <c r="J738" s="55">
        <v>0.75249140560550709</v>
      </c>
      <c r="K738" s="55">
        <v>1.1742804059405083</v>
      </c>
      <c r="L738" s="55">
        <v>0.64268303042755781</v>
      </c>
      <c r="M738" s="81">
        <v>0.61123900089118022</v>
      </c>
    </row>
    <row r="739" spans="1:13" x14ac:dyDescent="0.35">
      <c r="A739" s="23" t="str">
        <f>B555&amp;C739&amp;D739</f>
        <v>CONSUMO PER CAPITA (kg o litros por individuo)Total Bebidas CalientesT.ESPAÑA</v>
      </c>
      <c r="B739" s="23">
        <v>0</v>
      </c>
      <c r="C739" s="23" t="s">
        <v>49</v>
      </c>
      <c r="D739" s="24" t="s">
        <v>63</v>
      </c>
      <c r="E739" s="24">
        <v>1.9419692519896641</v>
      </c>
      <c r="F739" s="24">
        <v>1.8039872823425107</v>
      </c>
      <c r="G739" s="24">
        <v>2.2104595387939634</v>
      </c>
      <c r="H739" s="24">
        <v>1.8086193218529585</v>
      </c>
      <c r="I739" s="24">
        <v>1.80606395458319</v>
      </c>
      <c r="J739" s="24">
        <v>1.6748364686618116</v>
      </c>
      <c r="K739" s="24">
        <v>2.0595214377625584</v>
      </c>
      <c r="L739" s="24">
        <v>1.8581358846318232</v>
      </c>
      <c r="M739" s="81">
        <v>1.8603022878074298</v>
      </c>
    </row>
    <row r="740" spans="1:13" x14ac:dyDescent="0.35">
      <c r="A740" s="23" t="str">
        <f>B555&amp;C739&amp;D740</f>
        <v>CONSUMO PER CAPITA (kg o litros por individuo)Total Bebidas CalientesHiper+Super+Discount+G.A</v>
      </c>
      <c r="B740" s="23">
        <v>0</v>
      </c>
      <c r="C740" s="23">
        <v>0</v>
      </c>
      <c r="D740" s="23" t="s">
        <v>97</v>
      </c>
      <c r="E740" s="55">
        <v>2.7024836740447023E-2</v>
      </c>
      <c r="F740" s="55">
        <v>2.5704205305304512E-2</v>
      </c>
      <c r="G740" s="55">
        <v>5.3755867230320373E-2</v>
      </c>
      <c r="H740" s="55">
        <v>3.1298604322175565E-2</v>
      </c>
      <c r="I740" s="55">
        <v>3.1961800893903755E-2</v>
      </c>
      <c r="J740" s="55">
        <v>4.1477222400319931E-2</v>
      </c>
      <c r="K740" s="55">
        <v>5.8003311109323573E-2</v>
      </c>
      <c r="L740" s="55">
        <v>3.305883023776212E-2</v>
      </c>
      <c r="M740" s="81">
        <v>3.4540399105856982E-2</v>
      </c>
    </row>
    <row r="741" spans="1:13" x14ac:dyDescent="0.35">
      <c r="A741" s="23" t="str">
        <f>B555&amp;C739&amp;D741</f>
        <v>CONSUMO PER CAPITA (kg o litros por individuo)Total Bebidas CalientesRestaurantes</v>
      </c>
      <c r="B741" s="23">
        <v>0</v>
      </c>
      <c r="C741" s="23">
        <v>0</v>
      </c>
      <c r="D741" s="24" t="s">
        <v>98</v>
      </c>
      <c r="E741" s="24">
        <v>7.5803752134231225E-2</v>
      </c>
      <c r="F741" s="24">
        <v>7.935088736994092E-2</v>
      </c>
      <c r="G741" s="24">
        <v>0.10082707435857743</v>
      </c>
      <c r="H741" s="24">
        <v>7.9487359768519714E-2</v>
      </c>
      <c r="I741" s="24">
        <v>7.7157211068764248E-2</v>
      </c>
      <c r="J741" s="24">
        <v>7.6121348859299359E-2</v>
      </c>
      <c r="K741" s="24">
        <v>9.2962554395350547E-2</v>
      </c>
      <c r="L741" s="24">
        <v>8.5969985457487685E-2</v>
      </c>
      <c r="M741" s="81">
        <v>8.0159589237550941E-2</v>
      </c>
    </row>
    <row r="742" spans="1:13" x14ac:dyDescent="0.35">
      <c r="A742" s="23" t="str">
        <f>B555&amp;C739&amp;D742</f>
        <v>CONSUMO PER CAPITA (kg o litros por individuo)Total Bebidas CalientesRestaurantes Fast Food</v>
      </c>
      <c r="B742" s="23">
        <v>0</v>
      </c>
      <c r="C742" s="23">
        <v>0</v>
      </c>
      <c r="D742" s="23" t="s">
        <v>100</v>
      </c>
      <c r="E742" s="55">
        <v>3.3726929935285956E-2</v>
      </c>
      <c r="F742" s="55">
        <v>3.2093695372115788E-2</v>
      </c>
      <c r="G742" s="55">
        <v>3.9914600802707263E-2</v>
      </c>
      <c r="H742" s="55">
        <v>3.1325789012199214E-2</v>
      </c>
      <c r="I742" s="55">
        <v>3.1541611281397916E-2</v>
      </c>
      <c r="J742" s="55">
        <v>2.7316974217393899E-2</v>
      </c>
      <c r="K742" s="55">
        <v>3.7413727465531003E-2</v>
      </c>
      <c r="L742" s="55">
        <v>2.8531872125335176E-2</v>
      </c>
      <c r="M742" s="81">
        <v>3.1482108126491729E-2</v>
      </c>
    </row>
    <row r="743" spans="1:13" x14ac:dyDescent="0.35">
      <c r="A743" s="23" t="str">
        <f>B555&amp;C739&amp;D743</f>
        <v>CONSUMO PER CAPITA (kg o litros por individuo)Total Bebidas CalientesBares/Cafeterias/Cervecerias</v>
      </c>
      <c r="B743" s="23">
        <v>0</v>
      </c>
      <c r="C743" s="23">
        <v>0</v>
      </c>
      <c r="D743" s="24" t="s">
        <v>101</v>
      </c>
      <c r="E743" s="24">
        <v>1.40615005253267</v>
      </c>
      <c r="F743" s="24">
        <v>1.306025044497793</v>
      </c>
      <c r="G743" s="24">
        <v>1.554884681216042</v>
      </c>
      <c r="H743" s="24">
        <v>1.292108765123769</v>
      </c>
      <c r="I743" s="24">
        <v>1.2927877482981334</v>
      </c>
      <c r="J743" s="24">
        <v>1.1820141997327689</v>
      </c>
      <c r="K743" s="24">
        <v>1.4350603581954644</v>
      </c>
      <c r="L743" s="24">
        <v>1.3412120139284214</v>
      </c>
      <c r="M743" s="81">
        <v>1.3310560832002676</v>
      </c>
    </row>
    <row r="744" spans="1:13" x14ac:dyDescent="0.35">
      <c r="A744" s="23" t="str">
        <f>B555&amp;C739&amp;D744</f>
        <v>CONSUMO PER CAPITA (kg o litros por individuo)Total Bebidas CalientesPanaderias/Pastelerias</v>
      </c>
      <c r="B744" s="23">
        <v>0</v>
      </c>
      <c r="C744" s="23">
        <v>0</v>
      </c>
      <c r="D744" s="23" t="s">
        <v>102</v>
      </c>
      <c r="E744" s="55">
        <v>8.1732306259291412E-2</v>
      </c>
      <c r="F744" s="55">
        <v>6.8905717500774538E-2</v>
      </c>
      <c r="G744" s="55">
        <v>8.8188837824714886E-2</v>
      </c>
      <c r="H744" s="55">
        <v>8.6013335009978528E-2</v>
      </c>
      <c r="I744" s="55">
        <v>8.6568107815046522E-2</v>
      </c>
      <c r="J744" s="55">
        <v>7.9054994094471198E-2</v>
      </c>
      <c r="K744" s="55">
        <v>8.9759303311075386E-2</v>
      </c>
      <c r="L744" s="55">
        <v>8.3046865149446106E-2</v>
      </c>
      <c r="M744" s="81">
        <v>9.3976024032704802E-2</v>
      </c>
    </row>
    <row r="745" spans="1:13" x14ac:dyDescent="0.35">
      <c r="A745" s="23" t="str">
        <f>B555&amp;C739&amp;D745</f>
        <v>CONSUMO PER CAPITA (kg o litros por individuo)Total Bebidas CalientesTda.Alimentacion/Delicatesen</v>
      </c>
      <c r="B745" s="23">
        <v>0</v>
      </c>
      <c r="C745" s="23">
        <v>0</v>
      </c>
      <c r="D745" s="24" t="s">
        <v>103</v>
      </c>
      <c r="E745" s="24">
        <v>3.5603801638596855E-3</v>
      </c>
      <c r="F745" s="24">
        <v>3.247918994479898E-3</v>
      </c>
      <c r="G745" s="24">
        <v>4.9543443509986853E-3</v>
      </c>
      <c r="H745" s="24">
        <v>2.9458560392608573E-3</v>
      </c>
      <c r="I745" s="24">
        <v>2.0320275422768966E-3</v>
      </c>
      <c r="J745" s="24">
        <v>2.5961804211999608E-3</v>
      </c>
      <c r="K745" s="24">
        <v>3.9165792668181551E-3</v>
      </c>
      <c r="L745" s="24">
        <v>3.7697493162100609E-3</v>
      </c>
      <c r="M745" s="81">
        <v>3.2856871407587465E-3</v>
      </c>
    </row>
    <row r="746" spans="1:13" x14ac:dyDescent="0.35">
      <c r="A746" s="23" t="str">
        <f>B555&amp;C739&amp;D746</f>
        <v>CONSUMO PER CAPITA (kg o litros por individuo)Total Bebidas CalientesCanal Conveniencia/24h</v>
      </c>
      <c r="B746" s="23">
        <v>0</v>
      </c>
      <c r="C746" s="23">
        <v>0</v>
      </c>
      <c r="D746" s="23" t="s">
        <v>105</v>
      </c>
      <c r="E746" s="55">
        <v>6.8271314690052133E-3</v>
      </c>
      <c r="F746" s="55">
        <v>6.5878906467923149E-3</v>
      </c>
      <c r="G746" s="55">
        <v>7.647320321746605E-3</v>
      </c>
      <c r="H746" s="55">
        <v>6.446799907847179E-3</v>
      </c>
      <c r="I746" s="55">
        <v>7.6737303018498673E-3</v>
      </c>
      <c r="J746" s="55">
        <v>7.3856196386447026E-3</v>
      </c>
      <c r="K746" s="55">
        <v>1.1894778121209003E-2</v>
      </c>
      <c r="L746" s="55">
        <v>9.8995034387962897E-3</v>
      </c>
      <c r="M746" s="81">
        <v>1.1270225716864058E-2</v>
      </c>
    </row>
    <row r="747" spans="1:13" x14ac:dyDescent="0.35">
      <c r="A747" s="23" t="str">
        <f>B555&amp;C739&amp;D747</f>
        <v>CONSUMO PER CAPITA (kg o litros por individuo)Total Bebidas CalientesHoteles</v>
      </c>
      <c r="B747" s="23">
        <v>0</v>
      </c>
      <c r="C747" s="23">
        <v>0</v>
      </c>
      <c r="D747" s="24" t="s">
        <v>106</v>
      </c>
      <c r="E747" s="24">
        <v>7.6504424067068257E-3</v>
      </c>
      <c r="F747" s="24">
        <v>1.0532458152796249E-2</v>
      </c>
      <c r="G747" s="24">
        <v>1.6385788985956343E-2</v>
      </c>
      <c r="H747" s="24">
        <v>9.3159510464498399E-3</v>
      </c>
      <c r="I747" s="24">
        <v>7.7839362642964805E-3</v>
      </c>
      <c r="J747" s="24">
        <v>9.1952983023521496E-3</v>
      </c>
      <c r="K747" s="24">
        <v>1.4913737546732376E-2</v>
      </c>
      <c r="L747" s="24">
        <v>5.0358214341101716E-3</v>
      </c>
      <c r="M747" s="81">
        <v>4.6774016011128117E-3</v>
      </c>
    </row>
    <row r="748" spans="1:13" x14ac:dyDescent="0.35">
      <c r="A748" s="23" t="str">
        <f>B555&amp;C739&amp;D748</f>
        <v>CONSUMO PER CAPITA (kg o litros por individuo)Total Bebidas CalientesEstaciones de servicio</v>
      </c>
      <c r="B748" s="23">
        <v>0</v>
      </c>
      <c r="C748" s="23">
        <v>0</v>
      </c>
      <c r="D748" s="23" t="s">
        <v>107</v>
      </c>
      <c r="E748" s="55">
        <v>3.7042213278632836E-2</v>
      </c>
      <c r="F748" s="55">
        <v>3.9385646475040989E-2</v>
      </c>
      <c r="G748" s="55">
        <v>5.9854353649020087E-2</v>
      </c>
      <c r="H748" s="55">
        <v>3.8888162251687189E-2</v>
      </c>
      <c r="I748" s="55">
        <v>3.7320447116982632E-2</v>
      </c>
      <c r="J748" s="55">
        <v>3.9439666012042948E-2</v>
      </c>
      <c r="K748" s="55">
        <v>5.7118315025812272E-2</v>
      </c>
      <c r="L748" s="55">
        <v>3.7787003887818547E-2</v>
      </c>
      <c r="M748" s="81">
        <v>3.7413985543371581E-2</v>
      </c>
    </row>
    <row r="749" spans="1:13" x14ac:dyDescent="0.35">
      <c r="A749" s="23" t="str">
        <f>B555&amp;C739&amp;D749</f>
        <v>CONSUMO PER CAPITA (kg o litros por individuo)Total Bebidas CalientesMaquinas dispensadoras</v>
      </c>
      <c r="B749" s="23">
        <v>0</v>
      </c>
      <c r="C749" s="23">
        <v>0</v>
      </c>
      <c r="D749" s="24" t="s">
        <v>108</v>
      </c>
      <c r="E749" s="24">
        <v>0.15585776510631894</v>
      </c>
      <c r="F749" s="24">
        <v>0.13862783140828444</v>
      </c>
      <c r="G749" s="24">
        <v>0.16031339299777006</v>
      </c>
      <c r="H749" s="24">
        <v>0.13629331039289647</v>
      </c>
      <c r="I749" s="24">
        <v>0.13858111738830281</v>
      </c>
      <c r="J749" s="24">
        <v>0.12384483937954795</v>
      </c>
      <c r="K749" s="24">
        <v>0.14716096959515329</v>
      </c>
      <c r="L749" s="24">
        <v>0.13014488544262945</v>
      </c>
      <c r="M749" s="81">
        <v>0.12852166623695724</v>
      </c>
    </row>
    <row r="750" spans="1:13" x14ac:dyDescent="0.35">
      <c r="A750" s="23" t="str">
        <f>B555&amp;C739&amp;D750</f>
        <v>CONSUMO PER CAPITA (kg o litros por individuo)Total Bebidas CalientesServicio en la empresa</v>
      </c>
      <c r="B750" s="23">
        <v>0</v>
      </c>
      <c r="C750" s="23">
        <v>0</v>
      </c>
      <c r="D750" s="23" t="s">
        <v>109</v>
      </c>
      <c r="E750" s="55">
        <v>5.8431132970314541E-2</v>
      </c>
      <c r="F750" s="55">
        <v>5.066724664888652E-2</v>
      </c>
      <c r="G750" s="55">
        <v>5.6746893852808448E-2</v>
      </c>
      <c r="H750" s="55">
        <v>5.0019274910716838E-2</v>
      </c>
      <c r="I750" s="55">
        <v>4.842212373437034E-2</v>
      </c>
      <c r="J750" s="55">
        <v>4.715074616198834E-2</v>
      </c>
      <c r="K750" s="55">
        <v>5.358596638769119E-2</v>
      </c>
      <c r="L750" s="55">
        <v>5.3868873018278106E-2</v>
      </c>
      <c r="M750" s="81">
        <v>6.078358883223673E-2</v>
      </c>
    </row>
    <row r="751" spans="1:13" x14ac:dyDescent="0.35">
      <c r="A751" s="23" t="str">
        <f>B555&amp;C739&amp;D751</f>
        <v>CONSUMO PER CAPITA (kg o litros por individuo)Total Bebidas CalientesResto de canales</v>
      </c>
      <c r="B751" s="23">
        <v>0</v>
      </c>
      <c r="C751" s="23">
        <v>0</v>
      </c>
      <c r="D751" s="24" t="s">
        <v>110</v>
      </c>
      <c r="E751" s="24">
        <v>4.8162870970566762E-2</v>
      </c>
      <c r="F751" s="24">
        <v>4.285878199948058E-2</v>
      </c>
      <c r="G751" s="24">
        <v>6.6986020403034627E-2</v>
      </c>
      <c r="H751" s="24">
        <v>4.4475938133238017E-2</v>
      </c>
      <c r="I751" s="24">
        <v>4.4234176710515674E-2</v>
      </c>
      <c r="J751" s="24">
        <v>3.9239601845482641E-2</v>
      </c>
      <c r="K751" s="24">
        <v>5.7731863260033961E-2</v>
      </c>
      <c r="L751" s="24">
        <v>4.5810805739934575E-2</v>
      </c>
      <c r="M751" s="81">
        <v>4.313528856309494E-2</v>
      </c>
    </row>
    <row r="752" spans="1:13" x14ac:dyDescent="0.35">
      <c r="A752" s="23" t="str">
        <f>B555&amp;C739&amp;D752</f>
        <v>CONSUMO PER CAPITA (kg o litros por individuo)Total Bebidas CalientesEN LA CALLE</v>
      </c>
      <c r="B752" s="23">
        <v>0</v>
      </c>
      <c r="C752" s="23">
        <v>0</v>
      </c>
      <c r="D752" s="23" t="s">
        <v>175</v>
      </c>
      <c r="E752" s="55">
        <v>3.0186849532133655E-2</v>
      </c>
      <c r="F752" s="55">
        <v>2.7375168757469131E-2</v>
      </c>
      <c r="G752" s="55">
        <v>4.316386462388689E-2</v>
      </c>
      <c r="H752" s="55">
        <v>2.8610732848777326E-2</v>
      </c>
      <c r="I752" s="55">
        <v>2.5813313820638194E-2</v>
      </c>
      <c r="J752" s="55">
        <v>3.0145544977693305E-2</v>
      </c>
      <c r="K752" s="55">
        <v>4.0954812216943332E-2</v>
      </c>
      <c r="L752" s="55">
        <v>2.9673960007482621E-2</v>
      </c>
      <c r="M752" s="81">
        <v>2.7114459268427097E-2</v>
      </c>
    </row>
    <row r="753" spans="1:13" x14ac:dyDescent="0.35">
      <c r="A753" s="23" t="str">
        <f>B555&amp;C739&amp;D753</f>
        <v>CONSUMO PER CAPITA (kg o litros por individuo)Total Bebidas CalientesEN CASA DE OTROS</v>
      </c>
      <c r="B753" s="23">
        <v>0</v>
      </c>
      <c r="C753" s="23">
        <v>0</v>
      </c>
      <c r="D753" s="24" t="s">
        <v>176</v>
      </c>
      <c r="E753" s="24">
        <v>1.4405327252513644E-2</v>
      </c>
      <c r="F753" s="24">
        <v>1.2471140200284322E-2</v>
      </c>
      <c r="G753" s="24">
        <v>2.3723242440500517E-2</v>
      </c>
      <c r="H753" s="24">
        <v>9.3306837169458059E-3</v>
      </c>
      <c r="I753" s="24">
        <v>1.4862725346641154E-2</v>
      </c>
      <c r="J753" s="24">
        <v>1.2956729342707616E-2</v>
      </c>
      <c r="K753" s="24">
        <v>1.8812749325478779E-2</v>
      </c>
      <c r="L753" s="24">
        <v>8.9435425696066228E-3</v>
      </c>
      <c r="M753" s="81">
        <v>9.4914146262302813E-3</v>
      </c>
    </row>
    <row r="754" spans="1:13" x14ac:dyDescent="0.35">
      <c r="A754" s="23" t="str">
        <f>B555&amp;C739&amp;D754</f>
        <v>CONSUMO PER CAPITA (kg o litros por individuo)Total Bebidas CalientesEN EL ESTABLECIMIENTO</v>
      </c>
      <c r="B754" s="23">
        <v>0</v>
      </c>
      <c r="C754" s="23">
        <v>0</v>
      </c>
      <c r="D754" s="23" t="s">
        <v>177</v>
      </c>
      <c r="E754" s="55">
        <v>1.5924054051550136</v>
      </c>
      <c r="F754" s="55">
        <v>1.4935362368122482</v>
      </c>
      <c r="G754" s="55">
        <v>1.8196727458567099</v>
      </c>
      <c r="H754" s="55">
        <v>1.4849667694190105</v>
      </c>
      <c r="I754" s="55">
        <v>1.4959155695387654</v>
      </c>
      <c r="J754" s="55">
        <v>1.3752191752378702</v>
      </c>
      <c r="K754" s="55">
        <v>1.6951121971804977</v>
      </c>
      <c r="L754" s="55">
        <v>1.5421614851077012</v>
      </c>
      <c r="M754" s="81">
        <v>1.5445491773199691</v>
      </c>
    </row>
    <row r="755" spans="1:13" x14ac:dyDescent="0.35">
      <c r="A755" s="23" t="str">
        <f>B555&amp;C739&amp;D755</f>
        <v>CONSUMO PER CAPITA (kg o litros por individuo)Total Bebidas CalientesEN EL TRABAJO</v>
      </c>
      <c r="B755" s="23">
        <v>0</v>
      </c>
      <c r="C755" s="23">
        <v>0</v>
      </c>
      <c r="D755" s="24" t="s">
        <v>178</v>
      </c>
      <c r="E755" s="24">
        <v>0.25585589990648966</v>
      </c>
      <c r="F755" s="24">
        <v>0.23204168910899844</v>
      </c>
      <c r="G755" s="24">
        <v>0.26929405852926264</v>
      </c>
      <c r="H755" s="24">
        <v>0.23111233524937438</v>
      </c>
      <c r="I755" s="24">
        <v>0.21835757423290969</v>
      </c>
      <c r="J755" s="24">
        <v>0.20719008004527115</v>
      </c>
      <c r="K755" s="24">
        <v>0.25053330654178541</v>
      </c>
      <c r="L755" s="24">
        <v>0.22766538374728126</v>
      </c>
      <c r="M755" s="81">
        <v>0.22661929442198275</v>
      </c>
    </row>
    <row r="756" spans="1:13" x14ac:dyDescent="0.35">
      <c r="A756" s="23" t="str">
        <f>B555&amp;C739&amp;D756</f>
        <v>CONSUMO PER CAPITA (kg o litros por individuo)Total Bebidas CalientesEN COLEGIO/INSTITUTO/UNIV.</v>
      </c>
      <c r="B756" s="23">
        <v>0</v>
      </c>
      <c r="C756" s="23">
        <v>0</v>
      </c>
      <c r="D756" s="23" t="s">
        <v>179</v>
      </c>
      <c r="E756" s="55">
        <v>6.8130711457264495E-3</v>
      </c>
      <c r="F756" s="55">
        <v>3.6190670485612025E-3</v>
      </c>
      <c r="G756" s="55">
        <v>2.5436157534368753E-3</v>
      </c>
      <c r="H756" s="55">
        <v>7.3021739478820258E-3</v>
      </c>
      <c r="I756" s="55">
        <v>4.5622372135324081E-3</v>
      </c>
      <c r="J756" s="55">
        <v>5.5792740578427952E-3</v>
      </c>
      <c r="K756" s="55">
        <v>3.8151115690189465E-3</v>
      </c>
      <c r="L756" s="55">
        <v>5.7791798247380233E-3</v>
      </c>
      <c r="M756" s="81">
        <v>8.0170721533183338E-3</v>
      </c>
    </row>
    <row r="757" spans="1:13" x14ac:dyDescent="0.35">
      <c r="A757" s="23" t="str">
        <f>B555&amp;C739&amp;D757</f>
        <v>CONSUMO PER CAPITA (kg o litros por individuo)Total Bebidas CalientesEN MI CASA</v>
      </c>
      <c r="B757" s="23">
        <v>0</v>
      </c>
      <c r="C757" s="23">
        <v>0</v>
      </c>
      <c r="D757" s="24" t="s">
        <v>180</v>
      </c>
      <c r="E757" s="24">
        <v>1.2470115804972034E-2</v>
      </c>
      <c r="F757" s="24">
        <v>1.2257703293064423E-2</v>
      </c>
      <c r="G757" s="24">
        <v>1.7016421406436475E-2</v>
      </c>
      <c r="H757" s="24">
        <v>1.8525962958354701E-2</v>
      </c>
      <c r="I757" s="24">
        <v>1.123707062370833E-2</v>
      </c>
      <c r="J757" s="24">
        <v>1.1396175544420932E-2</v>
      </c>
      <c r="K757" s="24">
        <v>1.2454711383292983E-2</v>
      </c>
      <c r="L757" s="24">
        <v>1.3149564988573562E-2</v>
      </c>
      <c r="M757" s="81">
        <v>1.5137614366356144E-2</v>
      </c>
    </row>
    <row r="758" spans="1:13" x14ac:dyDescent="0.35">
      <c r="A758" s="23" t="str">
        <f>B555&amp;C739&amp;D758</f>
        <v>CONSUMO PER CAPITA (kg o litros por individuo)Total Bebidas CalientesEN M.TRANSP.(AVION,TREN,AUTOC,E</v>
      </c>
      <c r="B758" s="23">
        <v>0</v>
      </c>
      <c r="C758" s="23">
        <v>0</v>
      </c>
      <c r="D758" s="23" t="s">
        <v>181</v>
      </c>
      <c r="E758" s="55">
        <v>2.2802536966193367E-3</v>
      </c>
      <c r="F758" s="55">
        <v>1.6631079480778175E-3</v>
      </c>
      <c r="G758" s="55">
        <v>3.1036409753706445E-3</v>
      </c>
      <c r="H758" s="55">
        <v>2.3424301550059408E-3</v>
      </c>
      <c r="I758" s="55">
        <v>2.0536111831540244E-3</v>
      </c>
      <c r="J758" s="55">
        <v>2.0567520336246259E-3</v>
      </c>
      <c r="K758" s="55">
        <v>2.1417474402658536E-3</v>
      </c>
      <c r="L758" s="55">
        <v>2.6095644304976822E-3</v>
      </c>
      <c r="M758" s="81">
        <v>1.9428037455454486E-3</v>
      </c>
    </row>
    <row r="759" spans="1:13" x14ac:dyDescent="0.35">
      <c r="A759" s="23" t="str">
        <f>B555&amp;C739&amp;D759</f>
        <v>CONSUMO PER CAPITA (kg o litros por individuo)Total Bebidas CalientesEN OTRO LUGAR</v>
      </c>
      <c r="B759" s="23">
        <v>0</v>
      </c>
      <c r="C759" s="23">
        <v>0</v>
      </c>
      <c r="D759" s="24" t="s">
        <v>182</v>
      </c>
      <c r="E759" s="24">
        <v>2.7553205871156963E-2</v>
      </c>
      <c r="F759" s="24">
        <v>2.1023682350054414E-2</v>
      </c>
      <c r="G759" s="24">
        <v>3.1941600086090802E-2</v>
      </c>
      <c r="H759" s="24">
        <v>2.6428257511152478E-2</v>
      </c>
      <c r="I759" s="24">
        <v>3.3261506291296872E-2</v>
      </c>
      <c r="J759" s="24">
        <v>3.0292409677925052E-2</v>
      </c>
      <c r="K759" s="24">
        <v>3.569699117585954E-2</v>
      </c>
      <c r="L759" s="24">
        <v>2.8153308424282646E-2</v>
      </c>
      <c r="M759" s="81">
        <v>2.7430495180950636E-2</v>
      </c>
    </row>
    <row r="760" spans="1:13" x14ac:dyDescent="0.35">
      <c r="A760" s="23" t="str">
        <f>B555&amp;C739&amp;D760</f>
        <v>CONSUMO PER CAPITA (kg o litros por individuo)Total Bebidas CalientesDESAYUNO</v>
      </c>
      <c r="B760" s="23">
        <v>0</v>
      </c>
      <c r="C760" s="23">
        <v>0</v>
      </c>
      <c r="D760" s="23" t="s">
        <v>183</v>
      </c>
      <c r="E760" s="55">
        <v>1.137434482084172</v>
      </c>
      <c r="F760" s="55">
        <v>1.0755473678432428</v>
      </c>
      <c r="G760" s="55">
        <v>1.3616197087139861</v>
      </c>
      <c r="H760" s="55">
        <v>1.0375748685055404</v>
      </c>
      <c r="I760" s="55">
        <v>1.0347118097525381</v>
      </c>
      <c r="J760" s="55">
        <v>0.98409966221727774</v>
      </c>
      <c r="K760" s="55">
        <v>1.2809616010204339</v>
      </c>
      <c r="L760" s="55">
        <v>1.1002836423986788</v>
      </c>
      <c r="M760" s="81">
        <v>1.0868229548939043</v>
      </c>
    </row>
    <row r="761" spans="1:13" x14ac:dyDescent="0.35">
      <c r="A761" s="23" t="str">
        <f>B555&amp;C739&amp;D761</f>
        <v>CONSUMO PER CAPITA (kg o litros por individuo)Total Bebidas CalientesAPERITIVO/ANTES DE COMER</v>
      </c>
      <c r="B761" s="23">
        <v>0</v>
      </c>
      <c r="C761" s="23">
        <v>0</v>
      </c>
      <c r="D761" s="24" t="s">
        <v>184</v>
      </c>
      <c r="E761" s="24">
        <v>0.19003100274087981</v>
      </c>
      <c r="F761" s="24">
        <v>0.16867055185451463</v>
      </c>
      <c r="G761" s="24">
        <v>0.19821150467016752</v>
      </c>
      <c r="H761" s="24">
        <v>0.17091982761815183</v>
      </c>
      <c r="I761" s="24">
        <v>0.18602256081964283</v>
      </c>
      <c r="J761" s="24">
        <v>0.15954915460517935</v>
      </c>
      <c r="K761" s="24">
        <v>0.19478705653353576</v>
      </c>
      <c r="L761" s="24">
        <v>0.17917476119915962</v>
      </c>
      <c r="M761" s="81">
        <v>0.19014545721808571</v>
      </c>
    </row>
    <row r="762" spans="1:13" x14ac:dyDescent="0.35">
      <c r="A762" s="23" t="str">
        <f>B555&amp;C739&amp;D762</f>
        <v>CONSUMO PER CAPITA (kg o litros por individuo)Total Bebidas CalientesCOMIDA</v>
      </c>
      <c r="B762" s="23">
        <v>0</v>
      </c>
      <c r="C762" s="23">
        <v>0</v>
      </c>
      <c r="D762" s="23" t="s">
        <v>185</v>
      </c>
      <c r="E762" s="55">
        <v>0.14263791962544425</v>
      </c>
      <c r="F762" s="55">
        <v>0.15042362099138143</v>
      </c>
      <c r="G762" s="55">
        <v>0.17893465743657783</v>
      </c>
      <c r="H762" s="55">
        <v>0.13679523112543623</v>
      </c>
      <c r="I762" s="55">
        <v>0.13413404257263967</v>
      </c>
      <c r="J762" s="55">
        <v>0.14103192461340694</v>
      </c>
      <c r="K762" s="55">
        <v>0.17204253183667004</v>
      </c>
      <c r="L762" s="55">
        <v>0.13950677607348771</v>
      </c>
      <c r="M762" s="81">
        <v>0.13974999189780637</v>
      </c>
    </row>
    <row r="763" spans="1:13" x14ac:dyDescent="0.35">
      <c r="A763" s="23" t="str">
        <f>B555&amp;C739&amp;D763</f>
        <v>CONSUMO PER CAPITA (kg o litros por individuo)Total Bebidas CalientesTARDE/MERIENDA</v>
      </c>
      <c r="B763" s="23">
        <v>0</v>
      </c>
      <c r="C763" s="23">
        <v>0</v>
      </c>
      <c r="D763" s="24" t="s">
        <v>186</v>
      </c>
      <c r="E763" s="24">
        <v>0.3412387953186593</v>
      </c>
      <c r="F763" s="24">
        <v>0.28064568272440554</v>
      </c>
      <c r="G763" s="24">
        <v>0.29206076492739413</v>
      </c>
      <c r="H763" s="24">
        <v>0.3271581977913306</v>
      </c>
      <c r="I763" s="24">
        <v>0.32331583933361346</v>
      </c>
      <c r="J763" s="24">
        <v>0.26894219625053972</v>
      </c>
      <c r="K763" s="24">
        <v>0.25655232574369846</v>
      </c>
      <c r="L763" s="24">
        <v>0.31028264473960143</v>
      </c>
      <c r="M763" s="81">
        <v>0.32328338615598767</v>
      </c>
    </row>
    <row r="764" spans="1:13" x14ac:dyDescent="0.35">
      <c r="A764" s="23" t="str">
        <f>B555&amp;C739&amp;D764</f>
        <v>CONSUMO PER CAPITA (kg o litros por individuo)Total Bebidas CalientesANTES DE CENAR</v>
      </c>
      <c r="B764" s="23">
        <v>0</v>
      </c>
      <c r="C764" s="23">
        <v>0</v>
      </c>
      <c r="D764" s="23" t="s">
        <v>187</v>
      </c>
      <c r="E764" s="55">
        <v>2.2550002396083148E-2</v>
      </c>
      <c r="F764" s="55">
        <v>2.0322628700108685E-2</v>
      </c>
      <c r="G764" s="55">
        <v>2.5752147159734028E-2</v>
      </c>
      <c r="H764" s="55">
        <v>2.6375709750090317E-2</v>
      </c>
      <c r="I764" s="55">
        <v>2.4507506305636789E-2</v>
      </c>
      <c r="J764" s="55">
        <v>1.6211549576891762E-2</v>
      </c>
      <c r="K764" s="55">
        <v>2.0154716444715715E-2</v>
      </c>
      <c r="L764" s="55">
        <v>2.6138432743241416E-2</v>
      </c>
      <c r="M764" s="81">
        <v>2.0850186307439227E-2</v>
      </c>
    </row>
    <row r="765" spans="1:13" x14ac:dyDescent="0.35">
      <c r="A765" s="23" t="str">
        <f>B555&amp;C739&amp;D765</f>
        <v>CONSUMO PER CAPITA (kg o litros por individuo)Total Bebidas CalientesCENA</v>
      </c>
      <c r="B765" s="23">
        <v>0</v>
      </c>
      <c r="C765" s="23">
        <v>0</v>
      </c>
      <c r="D765" s="24" t="s">
        <v>188</v>
      </c>
      <c r="E765" s="24">
        <v>2.6167002093770018E-2</v>
      </c>
      <c r="F765" s="24">
        <v>2.773600856744857E-2</v>
      </c>
      <c r="G765" s="24">
        <v>4.0455147816941039E-2</v>
      </c>
      <c r="H765" s="24">
        <v>2.8912208680253619E-2</v>
      </c>
      <c r="I765" s="24">
        <v>2.6331679767040355E-2</v>
      </c>
      <c r="J765" s="24">
        <v>2.840061967469756E-2</v>
      </c>
      <c r="K765" s="24">
        <v>3.749428962540334E-2</v>
      </c>
      <c r="L765" s="24">
        <v>2.6502309569176062E-2</v>
      </c>
      <c r="M765" s="81">
        <v>2.3663546995859552E-2</v>
      </c>
    </row>
    <row r="766" spans="1:13" x14ac:dyDescent="0.35">
      <c r="A766" s="23" t="str">
        <f>B555&amp;C739&amp;D766</f>
        <v>CONSUMO PER CAPITA (kg o litros por individuo)Total Bebidas CalientesDESPUES DE LA CENA</v>
      </c>
      <c r="B766" s="23">
        <v>0</v>
      </c>
      <c r="C766" s="23">
        <v>0</v>
      </c>
      <c r="D766" s="23" t="s">
        <v>189</v>
      </c>
      <c r="E766" s="55">
        <v>1.6538161446092558E-2</v>
      </c>
      <c r="F766" s="55">
        <v>1.8723576141087082E-2</v>
      </c>
      <c r="G766" s="55">
        <v>3.079032004948469E-2</v>
      </c>
      <c r="H766" s="55">
        <v>2.2904960855892113E-2</v>
      </c>
      <c r="I766" s="55">
        <v>2.3217613798348538E-2</v>
      </c>
      <c r="J766" s="55">
        <v>2.3914234100347122E-2</v>
      </c>
      <c r="K766" s="55">
        <v>3.3061480085458277E-2</v>
      </c>
      <c r="L766" s="55">
        <v>2.4110562105547392E-2</v>
      </c>
      <c r="M766" s="81">
        <v>2.1927471016276946E-2</v>
      </c>
    </row>
    <row r="767" spans="1:13" x14ac:dyDescent="0.35">
      <c r="A767" s="23" t="str">
        <f>B555&amp;C739&amp;D767</f>
        <v>CONSUMO PER CAPITA (kg o litros por individuo)Total Bebidas CalientesDURANTE EL DIA</v>
      </c>
      <c r="B767" s="23">
        <v>0</v>
      </c>
      <c r="C767" s="23">
        <v>0</v>
      </c>
      <c r="D767" s="24" t="s">
        <v>190</v>
      </c>
      <c r="E767" s="24">
        <v>6.5372456126202905E-2</v>
      </c>
      <c r="F767" s="24">
        <v>6.1917837908372658E-2</v>
      </c>
      <c r="G767" s="24">
        <v>8.263494225841525E-2</v>
      </c>
      <c r="H767" s="24">
        <v>5.7978378062778682E-2</v>
      </c>
      <c r="I767" s="24">
        <v>5.3823038770514926E-2</v>
      </c>
      <c r="J767" s="24">
        <v>5.2687223816919149E-2</v>
      </c>
      <c r="K767" s="24">
        <v>6.4467739687438005E-2</v>
      </c>
      <c r="L767" s="24">
        <v>5.2137264918102444E-2</v>
      </c>
      <c r="M767" s="81">
        <v>5.3859356057419969E-2</v>
      </c>
    </row>
    <row r="768" spans="1:13" x14ac:dyDescent="0.35">
      <c r="A768" s="23" t="str">
        <f>B555&amp;C739&amp;D768</f>
        <v>CONSUMO PER CAPITA (kg o litros por individuo)Total Bebidas CalientesCON AMIGOS</v>
      </c>
      <c r="B768" s="23">
        <v>0</v>
      </c>
      <c r="C768" s="23">
        <v>0</v>
      </c>
      <c r="D768" s="23" t="s">
        <v>191</v>
      </c>
      <c r="E768" s="55">
        <v>0.37405635422405903</v>
      </c>
      <c r="F768" s="55">
        <v>0.32563491822601126</v>
      </c>
      <c r="G768" s="55">
        <v>0.36887429060244331</v>
      </c>
      <c r="H768" s="55">
        <v>0.35434000810229538</v>
      </c>
      <c r="I768" s="55">
        <v>0.36697145708579171</v>
      </c>
      <c r="J768" s="55">
        <v>0.31519160215327036</v>
      </c>
      <c r="K768" s="55">
        <v>0.35500067262497959</v>
      </c>
      <c r="L768" s="55">
        <v>0.36797013972393333</v>
      </c>
      <c r="M768" s="81">
        <v>0.37785179026668453</v>
      </c>
    </row>
    <row r="769" spans="1:13" x14ac:dyDescent="0.35">
      <c r="A769" s="23" t="str">
        <f>B555&amp;C739&amp;D769</f>
        <v>CONSUMO PER CAPITA (kg o litros por individuo)Total Bebidas CalientesCON CLIENTES</v>
      </c>
      <c r="B769" s="23">
        <v>0</v>
      </c>
      <c r="C769" s="23">
        <v>0</v>
      </c>
      <c r="D769" s="24" t="s">
        <v>192</v>
      </c>
      <c r="E769" s="24">
        <v>1.7517409448131422E-2</v>
      </c>
      <c r="F769" s="24">
        <v>1.5843402854832458E-2</v>
      </c>
      <c r="G769" s="24">
        <v>1.666771761542216E-2</v>
      </c>
      <c r="H769" s="24">
        <v>1.5958059218458848E-2</v>
      </c>
      <c r="I769" s="24">
        <v>1.7286184319008333E-2</v>
      </c>
      <c r="J769" s="24">
        <v>1.4836453566212885E-2</v>
      </c>
      <c r="K769" s="24">
        <v>1.6369204127708151E-2</v>
      </c>
      <c r="L769" s="24">
        <v>1.2599582483794567E-2</v>
      </c>
      <c r="M769" s="81">
        <v>1.8025433158176809E-2</v>
      </c>
    </row>
    <row r="770" spans="1:13" x14ac:dyDescent="0.35">
      <c r="A770" s="23" t="str">
        <f>B555&amp;C739&amp;D770</f>
        <v>CONSUMO PER CAPITA (kg o litros por individuo)Total Bebidas CalientesCON COMPAÑEROS DE TRABAJO</v>
      </c>
      <c r="B770" s="23">
        <v>0</v>
      </c>
      <c r="C770" s="23">
        <v>0</v>
      </c>
      <c r="D770" s="23" t="s">
        <v>193</v>
      </c>
      <c r="E770" s="55">
        <v>0.34683406771665071</v>
      </c>
      <c r="F770" s="55">
        <v>0.30874206214485084</v>
      </c>
      <c r="G770" s="55">
        <v>0.355119364242522</v>
      </c>
      <c r="H770" s="55">
        <v>0.29348553782844233</v>
      </c>
      <c r="I770" s="55">
        <v>0.29198195758277934</v>
      </c>
      <c r="J770" s="55">
        <v>0.27878229865793724</v>
      </c>
      <c r="K770" s="55">
        <v>0.32800033458724359</v>
      </c>
      <c r="L770" s="55">
        <v>0.3104567523689214</v>
      </c>
      <c r="M770" s="81">
        <v>0.30425785718841181</v>
      </c>
    </row>
    <row r="771" spans="1:13" x14ac:dyDescent="0.35">
      <c r="A771" s="23" t="str">
        <f>B555&amp;C739&amp;D771</f>
        <v>CONSUMO PER CAPITA (kg o litros por individuo)Total Bebidas CalientesCON COMPAÑEROS DE CLASE</v>
      </c>
      <c r="B771" s="23">
        <v>0</v>
      </c>
      <c r="C771" s="23">
        <v>0</v>
      </c>
      <c r="D771" s="24" t="s">
        <v>194</v>
      </c>
      <c r="E771" s="24">
        <v>1.0920185504899928E-2</v>
      </c>
      <c r="F771" s="24">
        <v>8.0157640246773555E-3</v>
      </c>
      <c r="G771" s="24">
        <v>1.2197439633391073E-2</v>
      </c>
      <c r="H771" s="24">
        <v>1.407602342233286E-2</v>
      </c>
      <c r="I771" s="24">
        <v>1.2049905362831089E-2</v>
      </c>
      <c r="J771" s="24">
        <v>9.8466351709133818E-3</v>
      </c>
      <c r="K771" s="24">
        <v>6.529808504844534E-3</v>
      </c>
      <c r="L771" s="24">
        <v>9.154468054573572E-3</v>
      </c>
      <c r="M771" s="81">
        <v>1.0837985389237675E-2</v>
      </c>
    </row>
    <row r="772" spans="1:13" x14ac:dyDescent="0.35">
      <c r="A772" s="23" t="str">
        <f>B555&amp;C739&amp;D772</f>
        <v>CONSUMO PER CAPITA (kg o litros por individuo)Total Bebidas CalientesCON FAMILIA</v>
      </c>
      <c r="B772" s="23">
        <v>0</v>
      </c>
      <c r="C772" s="23">
        <v>0</v>
      </c>
      <c r="D772" s="23" t="s">
        <v>195</v>
      </c>
      <c r="E772" s="55">
        <v>0.32524044456310125</v>
      </c>
      <c r="F772" s="55">
        <v>0.31624580938164309</v>
      </c>
      <c r="G772" s="55">
        <v>0.42218665142993311</v>
      </c>
      <c r="H772" s="55">
        <v>0.29818702645565853</v>
      </c>
      <c r="I772" s="55">
        <v>0.30391369164813209</v>
      </c>
      <c r="J772" s="55">
        <v>0.28157374628784571</v>
      </c>
      <c r="K772" s="55">
        <v>0.38097895661398684</v>
      </c>
      <c r="L772" s="55">
        <v>0.30755542408742093</v>
      </c>
      <c r="M772" s="81">
        <v>0.30519646184342303</v>
      </c>
    </row>
    <row r="773" spans="1:13" x14ac:dyDescent="0.35">
      <c r="A773" s="23" t="str">
        <f>B555&amp;C739&amp;D773</f>
        <v>CONSUMO PER CAPITA (kg o litros por individuo)Total Bebidas CalientesCON LA PAREJA</v>
      </c>
      <c r="B773" s="23">
        <v>0</v>
      </c>
      <c r="C773" s="23">
        <v>0</v>
      </c>
      <c r="D773" s="24" t="s">
        <v>196</v>
      </c>
      <c r="E773" s="24">
        <v>0.30912244924642585</v>
      </c>
      <c r="F773" s="24">
        <v>0.31252019104598022</v>
      </c>
      <c r="G773" s="24">
        <v>0.40623807188387084</v>
      </c>
      <c r="H773" s="24">
        <v>0.3185445432951613</v>
      </c>
      <c r="I773" s="24">
        <v>0.30051040353592451</v>
      </c>
      <c r="J773" s="24">
        <v>0.29027255405605379</v>
      </c>
      <c r="K773" s="24">
        <v>0.37158542990002857</v>
      </c>
      <c r="L773" s="24">
        <v>0.30611325055052141</v>
      </c>
      <c r="M773" s="81">
        <v>0.31117852707291405</v>
      </c>
    </row>
    <row r="774" spans="1:13" x14ac:dyDescent="0.35">
      <c r="A774" s="23" t="str">
        <f>B555&amp;C739&amp;D774</f>
        <v>CONSUMO PER CAPITA (kg o litros por individuo)Total Bebidas CalientesESTABA SOLO/A</v>
      </c>
      <c r="B774" s="23">
        <v>0</v>
      </c>
      <c r="C774" s="23">
        <v>0</v>
      </c>
      <c r="D774" s="23" t="s">
        <v>197</v>
      </c>
      <c r="E774" s="55">
        <v>0.54816125385168801</v>
      </c>
      <c r="F774" s="55">
        <v>0.50829949304615107</v>
      </c>
      <c r="G774" s="55">
        <v>0.62118869104648677</v>
      </c>
      <c r="H774" s="55">
        <v>0.50511905063254092</v>
      </c>
      <c r="I774" s="55">
        <v>0.50786345871391925</v>
      </c>
      <c r="J774" s="55">
        <v>0.47753399365705096</v>
      </c>
      <c r="K774" s="55">
        <v>0.59377521392410848</v>
      </c>
      <c r="L774" s="55">
        <v>0.53353021264107903</v>
      </c>
      <c r="M774" s="81">
        <v>0.52596910023556098</v>
      </c>
    </row>
    <row r="775" spans="1:13" x14ac:dyDescent="0.35">
      <c r="A775" s="23" t="str">
        <f>B555&amp;C739&amp;D775</f>
        <v>CONSUMO PER CAPITA (kg o litros por individuo)Total Bebidas CalientesOTROS</v>
      </c>
      <c r="B775" s="23">
        <v>0</v>
      </c>
      <c r="C775" s="23">
        <v>0</v>
      </c>
      <c r="D775" s="24" t="s">
        <v>198</v>
      </c>
      <c r="E775" s="24">
        <v>1.0117521413124128E-2</v>
      </c>
      <c r="F775" s="24">
        <v>8.6857017793535284E-3</v>
      </c>
      <c r="G775" s="24">
        <v>7.9864296637334412E-3</v>
      </c>
      <c r="H775" s="24">
        <v>8.908917430765606E-3</v>
      </c>
      <c r="I775" s="24">
        <v>5.4869097474552538E-3</v>
      </c>
      <c r="J775" s="24">
        <v>6.7992573483948941E-3</v>
      </c>
      <c r="K775" s="24">
        <v>7.2818159448505716E-3</v>
      </c>
      <c r="L775" s="24">
        <v>1.0756422437384576E-2</v>
      </c>
      <c r="M775" s="81">
        <v>6.9849817498500852E-3</v>
      </c>
    </row>
    <row r="776" spans="1:13" x14ac:dyDescent="0.35">
      <c r="A776" s="23" t="str">
        <f>B555&amp;C739&amp;D776</f>
        <v>CONSUMO PER CAPITA (kg o litros por individuo)Total Bebidas CalientesESTAR TRABAJANDO</v>
      </c>
      <c r="B776" s="23">
        <v>0</v>
      </c>
      <c r="C776" s="23">
        <v>0</v>
      </c>
      <c r="D776" s="23" t="s">
        <v>199</v>
      </c>
      <c r="E776" s="55">
        <v>0.50858825238284688</v>
      </c>
      <c r="F776" s="55">
        <v>0.45822115239830391</v>
      </c>
      <c r="G776" s="55">
        <v>0.53350148548155951</v>
      </c>
      <c r="H776" s="55">
        <v>0.43917830518814249</v>
      </c>
      <c r="I776" s="55">
        <v>0.43753583775234983</v>
      </c>
      <c r="J776" s="55">
        <v>0.43152756359109185</v>
      </c>
      <c r="K776" s="55">
        <v>0.49644775366925087</v>
      </c>
      <c r="L776" s="55">
        <v>0.45306330291025454</v>
      </c>
      <c r="M776" s="81">
        <v>0.45112559386052853</v>
      </c>
    </row>
    <row r="777" spans="1:13" x14ac:dyDescent="0.35">
      <c r="A777" s="23" t="str">
        <f>B555&amp;C739&amp;D777</f>
        <v>CONSUMO PER CAPITA (kg o litros por individuo)Total Bebidas CalientesCOMIDA DE NEGOCIOS</v>
      </c>
      <c r="B777" s="23">
        <v>0</v>
      </c>
      <c r="C777" s="23">
        <v>0</v>
      </c>
      <c r="D777" s="24" t="s">
        <v>200</v>
      </c>
      <c r="E777" s="24">
        <v>2.9229797797102343E-3</v>
      </c>
      <c r="F777" s="24">
        <v>2.6977030114221892E-3</v>
      </c>
      <c r="G777" s="24">
        <v>3.6817271653532919E-3</v>
      </c>
      <c r="H777" s="24">
        <v>3.0447566296453918E-3</v>
      </c>
      <c r="I777" s="24">
        <v>2.9545611468113553E-3</v>
      </c>
      <c r="J777" s="24">
        <v>3.6178810877233584E-3</v>
      </c>
      <c r="K777" s="24">
        <v>2.8220125633669317E-3</v>
      </c>
      <c r="L777" s="24">
        <v>2.8566775618893629E-3</v>
      </c>
      <c r="M777" s="81">
        <v>2.6776069162476128E-3</v>
      </c>
    </row>
    <row r="778" spans="1:13" x14ac:dyDescent="0.35">
      <c r="A778" s="23" t="str">
        <f>B555&amp;C739&amp;D778</f>
        <v>CONSUMO PER CAPITA (kg o litros por individuo)Total Bebidas CalientesPOR PLACER/RELAX</v>
      </c>
      <c r="B778" s="23">
        <v>0</v>
      </c>
      <c r="C778" s="23">
        <v>0</v>
      </c>
      <c r="D778" s="23" t="s">
        <v>201</v>
      </c>
      <c r="E778" s="55">
        <v>0.25601452538531433</v>
      </c>
      <c r="F778" s="55">
        <v>0.26160583559822503</v>
      </c>
      <c r="G778" s="55">
        <v>0.34923788779265746</v>
      </c>
      <c r="H778" s="55">
        <v>0.24727477217487862</v>
      </c>
      <c r="I778" s="55">
        <v>0.22889643751266894</v>
      </c>
      <c r="J778" s="55">
        <v>0.23079572050986832</v>
      </c>
      <c r="K778" s="55">
        <v>0.31224660030028811</v>
      </c>
      <c r="L778" s="55">
        <v>0.23469596053745051</v>
      </c>
      <c r="M778" s="81">
        <v>0.2388322752326294</v>
      </c>
    </row>
    <row r="779" spans="1:13" x14ac:dyDescent="0.35">
      <c r="A779" s="23" t="str">
        <f>B555&amp;C739&amp;D779</f>
        <v>CONSUMO PER CAPITA (kg o litros por individuo)Total Bebidas CalientesTENER HAMBRE/SIN PLANIFICAR</v>
      </c>
      <c r="B779" s="23">
        <v>0</v>
      </c>
      <c r="C779" s="23">
        <v>0</v>
      </c>
      <c r="D779" s="24" t="s">
        <v>202</v>
      </c>
      <c r="E779" s="24">
        <v>0.44642552163767435</v>
      </c>
      <c r="F779" s="24">
        <v>0.40664578344612423</v>
      </c>
      <c r="G779" s="24">
        <v>0.5004940945504327</v>
      </c>
      <c r="H779" s="24">
        <v>0.43336151333090217</v>
      </c>
      <c r="I779" s="24">
        <v>0.41681487050042637</v>
      </c>
      <c r="J779" s="24">
        <v>0.37463782173277388</v>
      </c>
      <c r="K779" s="24">
        <v>0.47350352823090597</v>
      </c>
      <c r="L779" s="24">
        <v>0.42426493746362487</v>
      </c>
      <c r="M779" s="81">
        <v>0.42806045480064081</v>
      </c>
    </row>
    <row r="780" spans="1:13" x14ac:dyDescent="0.35">
      <c r="A780" s="23" t="str">
        <f>B555&amp;C739&amp;D780</f>
        <v>CONSUMO PER CAPITA (kg o litros por individuo)Total Bebidas CalientesESTAR DE COMPRAS</v>
      </c>
      <c r="B780" s="23">
        <v>0</v>
      </c>
      <c r="C780" s="23">
        <v>0</v>
      </c>
      <c r="D780" s="23" t="s">
        <v>203</v>
      </c>
      <c r="E780" s="55">
        <v>5.8170493561086029E-2</v>
      </c>
      <c r="F780" s="55">
        <v>5.7391561881344727E-2</v>
      </c>
      <c r="G780" s="55">
        <v>6.9866337360630457E-2</v>
      </c>
      <c r="H780" s="55">
        <v>6.2369397917931287E-2</v>
      </c>
      <c r="I780" s="55">
        <v>7.1602230510053738E-2</v>
      </c>
      <c r="J780" s="55">
        <v>4.8650078635771331E-2</v>
      </c>
      <c r="K780" s="55">
        <v>6.5689112253800475E-2</v>
      </c>
      <c r="L780" s="55">
        <v>6.6077360850608474E-2</v>
      </c>
      <c r="M780" s="81">
        <v>6.5412642667877441E-2</v>
      </c>
    </row>
    <row r="781" spans="1:13" x14ac:dyDescent="0.35">
      <c r="A781" s="23" t="str">
        <f>B555&amp;C739&amp;D781</f>
        <v>CONSUMO PER CAPITA (kg o litros por individuo)Total Bebidas CalientesNO COCINAR EN CASA</v>
      </c>
      <c r="B781" s="23">
        <v>0</v>
      </c>
      <c r="C781" s="23">
        <v>0</v>
      </c>
      <c r="D781" s="24" t="s">
        <v>204</v>
      </c>
      <c r="E781" s="24">
        <v>4.0294595690308854E-2</v>
      </c>
      <c r="F781" s="24">
        <v>3.9582345365044465E-2</v>
      </c>
      <c r="G781" s="24">
        <v>5.6089646961587775E-2</v>
      </c>
      <c r="H781" s="24">
        <v>3.5245864578788179E-2</v>
      </c>
      <c r="I781" s="24">
        <v>3.876160477115681E-2</v>
      </c>
      <c r="J781" s="24">
        <v>4.2484700007581061E-2</v>
      </c>
      <c r="K781" s="24">
        <v>5.5689625268781233E-2</v>
      </c>
      <c r="L781" s="24">
        <v>4.1760163513575504E-2</v>
      </c>
      <c r="M781" s="81">
        <v>3.8500139587195212E-2</v>
      </c>
    </row>
    <row r="782" spans="1:13" x14ac:dyDescent="0.35">
      <c r="A782" s="23" t="str">
        <f>B555&amp;C739&amp;D782</f>
        <v>CONSUMO PER CAPITA (kg o litros por individuo)Total Bebidas CalientesCELEBRACION/FIESTA/SALIR TOMAR</v>
      </c>
      <c r="B782" s="23">
        <v>0</v>
      </c>
      <c r="C782" s="23">
        <v>0</v>
      </c>
      <c r="D782" s="23" t="s">
        <v>205</v>
      </c>
      <c r="E782" s="55">
        <v>0.48069380715732224</v>
      </c>
      <c r="F782" s="55">
        <v>0.44557536925065933</v>
      </c>
      <c r="G782" s="55">
        <v>0.52775065462189386</v>
      </c>
      <c r="H782" s="55">
        <v>0.45700017400562704</v>
      </c>
      <c r="I782" s="55">
        <v>0.47729111537361496</v>
      </c>
      <c r="J782" s="55">
        <v>0.42023009059468447</v>
      </c>
      <c r="K782" s="55">
        <v>0.50303022880502857</v>
      </c>
      <c r="L782" s="55">
        <v>0.49324430051039253</v>
      </c>
      <c r="M782" s="81">
        <v>0.49593842213987344</v>
      </c>
    </row>
    <row r="783" spans="1:13" x14ac:dyDescent="0.35">
      <c r="A783" s="23" t="str">
        <f>B555&amp;C739&amp;D783</f>
        <v>CONSUMO PER CAPITA (kg o litros por individuo)Total Bebidas CalientesVIENDO DEPORTES</v>
      </c>
      <c r="B783" s="23">
        <v>0</v>
      </c>
      <c r="C783" s="23">
        <v>0</v>
      </c>
      <c r="D783" s="24" t="s">
        <v>206</v>
      </c>
      <c r="E783" s="24">
        <v>8.7351196459397266E-3</v>
      </c>
      <c r="F783" s="24">
        <v>8.0456697356262909E-3</v>
      </c>
      <c r="G783" s="24">
        <v>5.6551121604952355E-3</v>
      </c>
      <c r="H783" s="24">
        <v>6.1931419266745384E-3</v>
      </c>
      <c r="I783" s="24">
        <v>8.8462100592432528E-3</v>
      </c>
      <c r="J783" s="24">
        <v>5.7513879445763878E-3</v>
      </c>
      <c r="K783" s="24">
        <v>4.4567997247230333E-3</v>
      </c>
      <c r="L783" s="24">
        <v>7.978472753341119E-3</v>
      </c>
      <c r="M783" s="81">
        <v>8.9800066523973692E-3</v>
      </c>
    </row>
    <row r="784" spans="1:13" x14ac:dyDescent="0.35">
      <c r="A784" s="23" t="str">
        <f>B555&amp;C739&amp;D784</f>
        <v>CONSUMO PER CAPITA (kg o litros por individuo)Total Bebidas CalientesOTROS MOTIVOS</v>
      </c>
      <c r="B784" s="23">
        <v>0</v>
      </c>
      <c r="C784" s="23">
        <v>0</v>
      </c>
      <c r="D784" s="23" t="s">
        <v>207</v>
      </c>
      <c r="E784" s="55">
        <v>0.14012397088414247</v>
      </c>
      <c r="F784" s="55">
        <v>0.12422186746957627</v>
      </c>
      <c r="G784" s="55">
        <v>0.16418196381578479</v>
      </c>
      <c r="H784" s="55">
        <v>0.12495133233437196</v>
      </c>
      <c r="I784" s="55">
        <v>0.12336127902660859</v>
      </c>
      <c r="J784" s="55">
        <v>0.11714139961027972</v>
      </c>
      <c r="K784" s="55">
        <v>0.14563613493355212</v>
      </c>
      <c r="L784" s="55">
        <v>0.13419474544757506</v>
      </c>
      <c r="M784" s="81">
        <v>0.13077539285565956</v>
      </c>
    </row>
    <row r="785" spans="1:13" x14ac:dyDescent="0.35">
      <c r="A785" s="23" t="str">
        <f>B555&amp;C785&amp;D785</f>
        <v>CONSUMO PER CAPITA (kg o litros por individuo)Total AperitivosT.ESPAÑA</v>
      </c>
      <c r="B785" s="23">
        <v>0</v>
      </c>
      <c r="C785" s="23" t="s">
        <v>51</v>
      </c>
      <c r="D785" s="24" t="s">
        <v>63</v>
      </c>
      <c r="E785" s="24">
        <v>0.32627272606375257</v>
      </c>
      <c r="F785" s="24">
        <v>0.31785155919538582</v>
      </c>
      <c r="G785" s="24">
        <v>0.43547672367515278</v>
      </c>
      <c r="H785" s="24">
        <v>0.34437583767851077</v>
      </c>
      <c r="I785" s="24">
        <v>0.33317443338232811</v>
      </c>
      <c r="J785" s="24">
        <v>0.34906560163197875</v>
      </c>
      <c r="K785" s="24">
        <v>0.42744663576493458</v>
      </c>
      <c r="L785" s="24">
        <v>0.31692509191333312</v>
      </c>
      <c r="M785" s="81">
        <v>0.30434903068746683</v>
      </c>
    </row>
    <row r="786" spans="1:13" x14ac:dyDescent="0.35">
      <c r="A786" s="23" t="str">
        <f>B555&amp;C785&amp;D786</f>
        <v>CONSUMO PER CAPITA (kg o litros por individuo)Total AperitivosHiper+Super+Discount+G.A</v>
      </c>
      <c r="B786" s="23">
        <v>0</v>
      </c>
      <c r="C786" s="23">
        <v>0</v>
      </c>
      <c r="D786" s="23" t="s">
        <v>97</v>
      </c>
      <c r="E786" s="55">
        <v>0.17069530807617261</v>
      </c>
      <c r="F786" s="55">
        <v>0.16912341072193798</v>
      </c>
      <c r="G786" s="55">
        <v>0.22007780622038697</v>
      </c>
      <c r="H786" s="55">
        <v>0.18763456968688302</v>
      </c>
      <c r="I786" s="55">
        <v>0.1904354200814464</v>
      </c>
      <c r="J786" s="55">
        <v>0.19968649437898275</v>
      </c>
      <c r="K786" s="55">
        <v>0.23566275218380925</v>
      </c>
      <c r="L786" s="55">
        <v>0.16929853642985887</v>
      </c>
      <c r="M786" s="81">
        <v>0.1837729816086982</v>
      </c>
    </row>
    <row r="787" spans="1:13" x14ac:dyDescent="0.35">
      <c r="A787" s="23" t="str">
        <f>B555&amp;C785&amp;D787</f>
        <v>CONSUMO PER CAPITA (kg o litros por individuo)Total AperitivosRestaurantes</v>
      </c>
      <c r="B787" s="23">
        <v>0</v>
      </c>
      <c r="C787" s="23">
        <v>0</v>
      </c>
      <c r="D787" s="24" t="s">
        <v>98</v>
      </c>
      <c r="E787" s="24">
        <v>5.0401353172712972E-3</v>
      </c>
      <c r="F787" s="24">
        <v>8.6000170203768701E-3</v>
      </c>
      <c r="G787" s="24">
        <v>9.2336818782841942E-3</v>
      </c>
      <c r="H787" s="24">
        <v>6.2708485320806685E-3</v>
      </c>
      <c r="I787" s="24">
        <v>5.5758699705086264E-3</v>
      </c>
      <c r="J787" s="24">
        <v>7.4745027017110062E-3</v>
      </c>
      <c r="K787" s="24">
        <v>5.139167833701744E-3</v>
      </c>
      <c r="L787" s="24">
        <v>4.6713159823533008E-3</v>
      </c>
      <c r="M787" s="81">
        <v>2.8693722040158305E-3</v>
      </c>
    </row>
    <row r="788" spans="1:13" x14ac:dyDescent="0.35">
      <c r="A788" s="23" t="str">
        <f>B555&amp;C785&amp;D788</f>
        <v>CONSUMO PER CAPITA (kg o litros por individuo)Total AperitivosRestaurantes Fast Food</v>
      </c>
      <c r="B788" s="23">
        <v>0</v>
      </c>
      <c r="C788" s="23">
        <v>0</v>
      </c>
      <c r="D788" s="23" t="s">
        <v>100</v>
      </c>
      <c r="E788" s="55">
        <v>6.4595002343714935E-3</v>
      </c>
      <c r="F788" s="55">
        <v>5.8301192094131907E-3</v>
      </c>
      <c r="G788" s="55">
        <v>7.1584660041556208E-3</v>
      </c>
      <c r="H788" s="55">
        <v>6.7680744770301851E-3</v>
      </c>
      <c r="I788" s="55">
        <v>6.6592063524255054E-3</v>
      </c>
      <c r="J788" s="55">
        <v>7.0607224333905398E-3</v>
      </c>
      <c r="K788" s="55">
        <v>8.0158942664493305E-3</v>
      </c>
      <c r="L788" s="55">
        <v>4.5413492142351202E-3</v>
      </c>
      <c r="M788" s="81">
        <v>5.096190479901278E-3</v>
      </c>
    </row>
    <row r="789" spans="1:13" x14ac:dyDescent="0.35">
      <c r="A789" s="23" t="str">
        <f>B555&amp;C785&amp;D789</f>
        <v>CONSUMO PER CAPITA (kg o litros por individuo)Total AperitivosBares/Cafeterias/Cervecerias</v>
      </c>
      <c r="B789" s="23">
        <v>0</v>
      </c>
      <c r="C789" s="23">
        <v>0</v>
      </c>
      <c r="D789" s="24" t="s">
        <v>101</v>
      </c>
      <c r="E789" s="24">
        <v>2.6624210472763928E-2</v>
      </c>
      <c r="F789" s="24">
        <v>2.4172061075050846E-2</v>
      </c>
      <c r="G789" s="24">
        <v>4.3052497427079527E-2</v>
      </c>
      <c r="H789" s="24">
        <v>1.9599313146991804E-2</v>
      </c>
      <c r="I789" s="24">
        <v>2.1507527989965986E-2</v>
      </c>
      <c r="J789" s="24">
        <v>2.7282002406806512E-2</v>
      </c>
      <c r="K789" s="24">
        <v>3.985095843886146E-2</v>
      </c>
      <c r="L789" s="24">
        <v>2.5896750557151703E-2</v>
      </c>
      <c r="M789" s="81">
        <v>2.299941367891847E-2</v>
      </c>
    </row>
    <row r="790" spans="1:13" x14ac:dyDescent="0.35">
      <c r="A790" s="23" t="str">
        <f>B555&amp;C785&amp;D790</f>
        <v>CONSUMO PER CAPITA (kg o litros por individuo)Total AperitivosPanaderias/Pastelerias</v>
      </c>
      <c r="B790" s="23">
        <v>0</v>
      </c>
      <c r="C790" s="23">
        <v>0</v>
      </c>
      <c r="D790" s="23" t="s">
        <v>102</v>
      </c>
      <c r="E790" s="55">
        <v>4.6980145546413939E-3</v>
      </c>
      <c r="F790" s="55">
        <v>4.9762626104921034E-3</v>
      </c>
      <c r="G790" s="55">
        <v>3.9329743918712174E-3</v>
      </c>
      <c r="H790" s="55">
        <v>3.0185072160677142E-3</v>
      </c>
      <c r="I790" s="55">
        <v>2.919980070047493E-3</v>
      </c>
      <c r="J790" s="55">
        <v>3.5194134036161707E-3</v>
      </c>
      <c r="K790" s="55">
        <v>4.4230739599346305E-3</v>
      </c>
      <c r="L790" s="55">
        <v>3.4455780420306493E-3</v>
      </c>
      <c r="M790" s="81">
        <v>4.3857994330661326E-3</v>
      </c>
    </row>
    <row r="791" spans="1:13" x14ac:dyDescent="0.35">
      <c r="A791" s="23" t="str">
        <f>B555&amp;C785&amp;D791</f>
        <v>CONSUMO PER CAPITA (kg o litros por individuo)Total AperitivosTda.Alimentacion/Delicatesen</v>
      </c>
      <c r="B791" s="23">
        <v>0</v>
      </c>
      <c r="C791" s="23">
        <v>0</v>
      </c>
      <c r="D791" s="24" t="s">
        <v>103</v>
      </c>
      <c r="E791" s="24">
        <v>2.0559625994643296E-2</v>
      </c>
      <c r="F791" s="24">
        <v>2.2659583513165105E-2</v>
      </c>
      <c r="G791" s="24">
        <v>2.8441874789868454E-2</v>
      </c>
      <c r="H791" s="24">
        <v>2.0619901671288889E-2</v>
      </c>
      <c r="I791" s="24">
        <v>2.3126171184801654E-2</v>
      </c>
      <c r="J791" s="24">
        <v>2.0784607246288125E-2</v>
      </c>
      <c r="K791" s="24">
        <v>2.1261964144117441E-2</v>
      </c>
      <c r="L791" s="24">
        <v>2.2942064022915171E-2</v>
      </c>
      <c r="M791" s="81">
        <v>2.2069584960531241E-2</v>
      </c>
    </row>
    <row r="792" spans="1:13" x14ac:dyDescent="0.35">
      <c r="A792" s="23" t="str">
        <f>B555&amp;C785&amp;D792</f>
        <v>CONSUMO PER CAPITA (kg o litros por individuo)Total AperitivosCanal Conveniencia/24h</v>
      </c>
      <c r="B792" s="23">
        <v>0</v>
      </c>
      <c r="C792" s="23">
        <v>0</v>
      </c>
      <c r="D792" s="23" t="s">
        <v>105</v>
      </c>
      <c r="E792" s="55">
        <v>5.2137676351161288E-2</v>
      </c>
      <c r="F792" s="55">
        <v>4.4933133853588311E-2</v>
      </c>
      <c r="G792" s="55">
        <v>5.6229935025021084E-2</v>
      </c>
      <c r="H792" s="55">
        <v>5.2428452314474509E-2</v>
      </c>
      <c r="I792" s="55">
        <v>4.5679555151853422E-2</v>
      </c>
      <c r="J792" s="55">
        <v>4.2319135031813379E-2</v>
      </c>
      <c r="K792" s="55">
        <v>4.234932656426886E-2</v>
      </c>
      <c r="L792" s="55">
        <v>4.0130278796933747E-2</v>
      </c>
      <c r="M792" s="81">
        <v>3.1864871704849661E-2</v>
      </c>
    </row>
    <row r="793" spans="1:13" x14ac:dyDescent="0.35">
      <c r="A793" s="23" t="str">
        <f>B555&amp;C785&amp;D793</f>
        <v>CONSUMO PER CAPITA (kg o litros por individuo)Total AperitivosHoteles</v>
      </c>
      <c r="B793" s="23">
        <v>0</v>
      </c>
      <c r="C793" s="23">
        <v>0</v>
      </c>
      <c r="D793" s="24" t="s">
        <v>106</v>
      </c>
      <c r="E793" s="24">
        <v>7.3052986541543354E-5</v>
      </c>
      <c r="F793" s="24">
        <v>1.6913266784910767E-4</v>
      </c>
      <c r="G793" s="24">
        <v>2.5880633694192623E-4</v>
      </c>
      <c r="H793" s="24">
        <v>2.6004492349251491E-3</v>
      </c>
      <c r="I793" s="24">
        <v>5.3252861313854546E-4</v>
      </c>
      <c r="J793" s="24">
        <v>3.1779489171716375E-4</v>
      </c>
      <c r="K793" s="24">
        <v>9.0280072878644812E-4</v>
      </c>
      <c r="L793" s="24">
        <v>1.6799245666668624E-5</v>
      </c>
      <c r="M793" s="81">
        <v>7.6779990167226536E-5</v>
      </c>
    </row>
    <row r="794" spans="1:13" x14ac:dyDescent="0.35">
      <c r="A794" s="23" t="str">
        <f>B555&amp;C785&amp;D794</f>
        <v>CONSUMO PER CAPITA (kg o litros por individuo)Total AperitivosEstaciones de servicio</v>
      </c>
      <c r="B794" s="23">
        <v>0</v>
      </c>
      <c r="C794" s="23">
        <v>0</v>
      </c>
      <c r="D794" s="23" t="s">
        <v>107</v>
      </c>
      <c r="E794" s="55">
        <v>7.265808944293589E-3</v>
      </c>
      <c r="F794" s="55">
        <v>9.2206610336835887E-3</v>
      </c>
      <c r="G794" s="55">
        <v>1.5139797125533479E-2</v>
      </c>
      <c r="H794" s="55">
        <v>1.0138507773050962E-2</v>
      </c>
      <c r="I794" s="55">
        <v>5.7294837848617603E-3</v>
      </c>
      <c r="J794" s="55">
        <v>8.0632559541329654E-3</v>
      </c>
      <c r="K794" s="55">
        <v>1.0189207854502223E-2</v>
      </c>
      <c r="L794" s="55">
        <v>7.548115674864902E-3</v>
      </c>
      <c r="M794" s="81">
        <v>4.9659671866794956E-3</v>
      </c>
    </row>
    <row r="795" spans="1:13" x14ac:dyDescent="0.35">
      <c r="A795" s="23" t="str">
        <f>B555&amp;C785&amp;D795</f>
        <v>CONSUMO PER CAPITA (kg o litros por individuo)Total AperitivosMaquinas dispensadoras</v>
      </c>
      <c r="B795" s="23">
        <v>0</v>
      </c>
      <c r="C795" s="23">
        <v>0</v>
      </c>
      <c r="D795" s="23" t="s">
        <v>108</v>
      </c>
      <c r="E795" s="55">
        <v>1.3900289349247827E-2</v>
      </c>
      <c r="F795" s="55">
        <v>1.3830586623491768E-2</v>
      </c>
      <c r="G795" s="55">
        <v>1.7679092736363613E-2</v>
      </c>
      <c r="H795" s="55">
        <v>9.7126738511981291E-3</v>
      </c>
      <c r="I795" s="55">
        <v>1.2041701926376557E-2</v>
      </c>
      <c r="J795" s="55">
        <v>1.1177857904592556E-2</v>
      </c>
      <c r="K795" s="55">
        <v>1.5740327267450935E-2</v>
      </c>
      <c r="L795" s="55">
        <v>1.3017995024063162E-2</v>
      </c>
      <c r="M795" s="81">
        <v>1.0327367343458601E-2</v>
      </c>
    </row>
    <row r="796" spans="1:13" x14ac:dyDescent="0.35">
      <c r="A796" s="23" t="str">
        <f>B555&amp;C785&amp;D796</f>
        <v>CONSUMO PER CAPITA (kg o litros por individuo)Total AperitivosServicio en la empresa</v>
      </c>
      <c r="B796" s="23">
        <v>0</v>
      </c>
      <c r="C796" s="23">
        <v>0</v>
      </c>
      <c r="D796" s="23" t="s">
        <v>109</v>
      </c>
      <c r="E796" s="55">
        <v>9.8675874091629654E-4</v>
      </c>
      <c r="F796" s="55">
        <v>1.6407198081863695E-3</v>
      </c>
      <c r="G796" s="55">
        <v>1.2401668727050898E-3</v>
      </c>
      <c r="H796" s="55">
        <v>2.9844127629528082E-3</v>
      </c>
      <c r="I796" s="55">
        <v>2.0686725469275104E-3</v>
      </c>
      <c r="J796" s="55">
        <v>8.5173523878779797E-4</v>
      </c>
      <c r="K796" s="55">
        <v>1.6800303656697077E-3</v>
      </c>
      <c r="L796" s="55">
        <v>1.5431431938161266E-3</v>
      </c>
      <c r="M796" s="81">
        <v>1.0636623461081651E-3</v>
      </c>
    </row>
    <row r="797" spans="1:13" x14ac:dyDescent="0.35">
      <c r="A797" s="23" t="str">
        <f>B555&amp;C785&amp;D797</f>
        <v>CONSUMO PER CAPITA (kg o litros por individuo)Total AperitivosResto de canales</v>
      </c>
      <c r="B797" s="23">
        <v>0</v>
      </c>
      <c r="C797" s="23">
        <v>0</v>
      </c>
      <c r="D797" s="23" t="s">
        <v>110</v>
      </c>
      <c r="E797" s="55">
        <v>1.7832286868544229E-2</v>
      </c>
      <c r="F797" s="55">
        <v>1.269569296109512E-2</v>
      </c>
      <c r="G797" s="55">
        <v>3.3031676586546148E-2</v>
      </c>
      <c r="H797" s="55">
        <v>2.2600203889387261E-2</v>
      </c>
      <c r="I797" s="55">
        <v>1.6898179306344449E-2</v>
      </c>
      <c r="J797" s="55">
        <v>2.0528078344926252E-2</v>
      </c>
      <c r="K797" s="55">
        <v>4.2231378027572986E-2</v>
      </c>
      <c r="L797" s="55">
        <v>2.3873142604988063E-2</v>
      </c>
      <c r="M797" s="81">
        <v>1.4857072995239202E-2</v>
      </c>
    </row>
    <row r="798" spans="1:13" x14ac:dyDescent="0.35">
      <c r="A798" s="23" t="str">
        <f>B555&amp;C785&amp;D798</f>
        <v>CONSUMO PER CAPITA (kg o litros por individuo)Total AperitivosEN LA CALLE</v>
      </c>
      <c r="B798" s="23">
        <v>0</v>
      </c>
      <c r="C798" s="23">
        <v>0</v>
      </c>
      <c r="D798" s="23" t="s">
        <v>175</v>
      </c>
      <c r="E798" s="55">
        <v>0.10647397429873651</v>
      </c>
      <c r="F798" s="55">
        <v>0.10695448049711868</v>
      </c>
      <c r="G798" s="55">
        <v>0.14620026957877619</v>
      </c>
      <c r="H798" s="55">
        <v>0.10581741798733468</v>
      </c>
      <c r="I798" s="55">
        <v>0.11771387176169905</v>
      </c>
      <c r="J798" s="55">
        <v>0.12656596130884526</v>
      </c>
      <c r="K798" s="55">
        <v>0.15698622224634859</v>
      </c>
      <c r="L798" s="55">
        <v>0.10596905415788777</v>
      </c>
      <c r="M798" s="81">
        <v>9.6753101233351679E-2</v>
      </c>
    </row>
    <row r="799" spans="1:13" x14ac:dyDescent="0.35">
      <c r="A799" s="23" t="str">
        <f>B555&amp;C785&amp;D799</f>
        <v>CONSUMO PER CAPITA (kg o litros por individuo)Total AperitivosEN CASA DE OTROS</v>
      </c>
      <c r="B799" s="23">
        <v>0</v>
      </c>
      <c r="C799" s="23">
        <v>0</v>
      </c>
      <c r="D799" s="23" t="s">
        <v>176</v>
      </c>
      <c r="E799" s="55">
        <v>7.3040214834586809E-2</v>
      </c>
      <c r="F799" s="55">
        <v>7.3142481815362453E-2</v>
      </c>
      <c r="G799" s="55">
        <v>8.8981592841272689E-2</v>
      </c>
      <c r="H799" s="55">
        <v>7.9831157500802968E-2</v>
      </c>
      <c r="I799" s="55">
        <v>7.1660236703111169E-2</v>
      </c>
      <c r="J799" s="55">
        <v>7.1613185051531539E-2</v>
      </c>
      <c r="K799" s="55">
        <v>6.417401251392002E-2</v>
      </c>
      <c r="L799" s="55">
        <v>7.0434474252074525E-2</v>
      </c>
      <c r="M799" s="81">
        <v>6.6759613643991592E-2</v>
      </c>
    </row>
    <row r="800" spans="1:13" x14ac:dyDescent="0.35">
      <c r="A800" s="23" t="str">
        <f>B555&amp;C785&amp;D800</f>
        <v>CONSUMO PER CAPITA (kg o litros por individuo)Total AperitivosEN EL ESTABLECIMIENTO</v>
      </c>
      <c r="B800" s="23">
        <v>0</v>
      </c>
      <c r="C800" s="23">
        <v>0</v>
      </c>
      <c r="D800" s="23" t="s">
        <v>177</v>
      </c>
      <c r="E800" s="55">
        <v>4.545773831408275E-2</v>
      </c>
      <c r="F800" s="55">
        <v>4.2322494606049504E-2</v>
      </c>
      <c r="G800" s="55">
        <v>7.3637064875381589E-2</v>
      </c>
      <c r="H800" s="55">
        <v>4.1739238731255179E-2</v>
      </c>
      <c r="I800" s="55">
        <v>4.1474188946605456E-2</v>
      </c>
      <c r="J800" s="55">
        <v>4.9277115567986203E-2</v>
      </c>
      <c r="K800" s="55">
        <v>6.7985729718516977E-2</v>
      </c>
      <c r="L800" s="55">
        <v>3.9628837559207583E-2</v>
      </c>
      <c r="M800" s="81">
        <v>3.4375838221185499E-2</v>
      </c>
    </row>
    <row r="801" spans="1:13" x14ac:dyDescent="0.35">
      <c r="A801" s="23" t="str">
        <f>B555&amp;C785&amp;D801</f>
        <v>CONSUMO PER CAPITA (kg o litros por individuo)Total AperitivosEN EL TRABAJO</v>
      </c>
      <c r="B801" s="23">
        <v>0</v>
      </c>
      <c r="C801" s="23">
        <v>0</v>
      </c>
      <c r="D801" s="23" t="s">
        <v>178</v>
      </c>
      <c r="E801" s="55">
        <v>2.9871387615560824E-2</v>
      </c>
      <c r="F801" s="55">
        <v>3.7846020594603937E-2</v>
      </c>
      <c r="G801" s="55">
        <v>3.1003257036090758E-2</v>
      </c>
      <c r="H801" s="55">
        <v>2.9848982768199753E-2</v>
      </c>
      <c r="I801" s="55">
        <v>2.5792686596680853E-2</v>
      </c>
      <c r="J801" s="55">
        <v>2.371286286594438E-2</v>
      </c>
      <c r="K801" s="55">
        <v>2.7829316650524183E-2</v>
      </c>
      <c r="L801" s="55">
        <v>2.488565177817572E-2</v>
      </c>
      <c r="M801" s="81">
        <v>2.3601246780491723E-2</v>
      </c>
    </row>
    <row r="802" spans="1:13" x14ac:dyDescent="0.35">
      <c r="A802" s="23" t="str">
        <f>B555&amp;C785&amp;D802</f>
        <v>CONSUMO PER CAPITA (kg o litros por individuo)Total AperitivosEN COLEGIO/INSTITUTO/UNIV.</v>
      </c>
      <c r="B802" s="23">
        <v>0</v>
      </c>
      <c r="C802" s="23">
        <v>0</v>
      </c>
      <c r="D802" s="23" t="s">
        <v>179</v>
      </c>
      <c r="E802" s="55">
        <v>4.911348306830877E-3</v>
      </c>
      <c r="F802" s="55">
        <v>2.8477651677168976E-3</v>
      </c>
      <c r="G802" s="55">
        <v>2.9706333503406244E-3</v>
      </c>
      <c r="H802" s="55">
        <v>5.2556242918418879E-3</v>
      </c>
      <c r="I802" s="55">
        <v>2.0342728648741495E-3</v>
      </c>
      <c r="J802" s="55">
        <v>3.4234526592932281E-3</v>
      </c>
      <c r="K802" s="55">
        <v>3.6071104819882147E-3</v>
      </c>
      <c r="L802" s="55">
        <v>2.6448295984562433E-3</v>
      </c>
      <c r="M802" s="81">
        <v>4.5299427485355126E-3</v>
      </c>
    </row>
    <row r="803" spans="1:13" x14ac:dyDescent="0.35">
      <c r="A803" s="23" t="str">
        <f>B555&amp;C785&amp;D803</f>
        <v>CONSUMO PER CAPITA (kg o litros por individuo)Total AperitivosEN MI CASA</v>
      </c>
      <c r="B803" s="23">
        <v>0</v>
      </c>
      <c r="C803" s="23">
        <v>0</v>
      </c>
      <c r="D803" s="23" t="s">
        <v>180</v>
      </c>
      <c r="E803" s="55">
        <v>2.0587666841419088E-2</v>
      </c>
      <c r="F803" s="55">
        <v>1.7040368378856138E-2</v>
      </c>
      <c r="G803" s="55">
        <v>3.5925119489910867E-2</v>
      </c>
      <c r="H803" s="55">
        <v>2.8033575299690826E-2</v>
      </c>
      <c r="I803" s="55">
        <v>2.6131031810948294E-2</v>
      </c>
      <c r="J803" s="55">
        <v>3.0349562383448818E-2</v>
      </c>
      <c r="K803" s="55">
        <v>4.0880071942965952E-2</v>
      </c>
      <c r="L803" s="55">
        <v>2.6666793010103069E-2</v>
      </c>
      <c r="M803" s="81">
        <v>3.1557492758574182E-2</v>
      </c>
    </row>
    <row r="804" spans="1:13" x14ac:dyDescent="0.35">
      <c r="A804" s="23" t="str">
        <f>B555&amp;C785&amp;D804</f>
        <v>CONSUMO PER CAPITA (kg o litros por individuo)Total AperitivosEN M.TRANSP.(AVION,TREN,AUTOC,E</v>
      </c>
      <c r="B804" s="23">
        <v>0</v>
      </c>
      <c r="C804" s="23">
        <v>0</v>
      </c>
      <c r="D804" s="23" t="s">
        <v>181</v>
      </c>
      <c r="E804" s="55">
        <v>1.7896782527824946E-3</v>
      </c>
      <c r="F804" s="55">
        <v>7.0186506202895465E-4</v>
      </c>
      <c r="G804" s="55">
        <v>1.7132723189133201E-3</v>
      </c>
      <c r="H804" s="55">
        <v>1.8000004856451989E-3</v>
      </c>
      <c r="I804" s="55">
        <v>1.2380209129225297E-3</v>
      </c>
      <c r="J804" s="55">
        <v>1.5827258234012624E-3</v>
      </c>
      <c r="K804" s="55">
        <v>2.7745803433120836E-3</v>
      </c>
      <c r="L804" s="55">
        <v>2.850542115022846E-3</v>
      </c>
      <c r="M804" s="81">
        <v>1.4817786672270577E-3</v>
      </c>
    </row>
    <row r="805" spans="1:13" x14ac:dyDescent="0.35">
      <c r="A805" s="23" t="str">
        <f>B555&amp;C785&amp;D805</f>
        <v>CONSUMO PER CAPITA (kg o litros por individuo)Total AperitivosEN OTRO LUGAR</v>
      </c>
      <c r="B805" s="23">
        <v>0</v>
      </c>
      <c r="C805" s="23">
        <v>0</v>
      </c>
      <c r="D805" s="23" t="s">
        <v>182</v>
      </c>
      <c r="E805" s="55">
        <v>4.4140669692403288E-2</v>
      </c>
      <c r="F805" s="55">
        <v>3.6995986412673897E-2</v>
      </c>
      <c r="G805" s="55">
        <v>5.5045577611990616E-2</v>
      </c>
      <c r="H805" s="55">
        <v>5.2049790364120864E-2</v>
      </c>
      <c r="I805" s="55">
        <v>4.7130012698391739E-2</v>
      </c>
      <c r="J805" s="55">
        <v>4.2540772868134201E-2</v>
      </c>
      <c r="K805" s="55">
        <v>6.3209673923781656E-2</v>
      </c>
      <c r="L805" s="55">
        <v>4.3844926777431674E-2</v>
      </c>
      <c r="M805" s="81">
        <v>4.5289993730138291E-2</v>
      </c>
    </row>
    <row r="806" spans="1:13" x14ac:dyDescent="0.35">
      <c r="A806" s="23" t="str">
        <f>B555&amp;C785&amp;D806</f>
        <v>CONSUMO PER CAPITA (kg o litros por individuo)Total AperitivosDESAYUNO</v>
      </c>
      <c r="B806" s="23">
        <v>0</v>
      </c>
      <c r="C806" s="23">
        <v>0</v>
      </c>
      <c r="D806" s="23" t="s">
        <v>183</v>
      </c>
      <c r="E806" s="55">
        <v>1.6681874115734453E-2</v>
      </c>
      <c r="F806" s="55">
        <v>1.175340264638837E-2</v>
      </c>
      <c r="G806" s="55">
        <v>1.5476131731793416E-2</v>
      </c>
      <c r="H806" s="55">
        <v>1.0353602087269884E-2</v>
      </c>
      <c r="I806" s="55">
        <v>8.7269072766185413E-3</v>
      </c>
      <c r="J806" s="55">
        <v>1.0306789762434002E-2</v>
      </c>
      <c r="K806" s="55">
        <v>1.1157803444925309E-2</v>
      </c>
      <c r="L806" s="55">
        <v>1.0134854691234735E-2</v>
      </c>
      <c r="M806" s="81">
        <v>7.7957999795514989E-3</v>
      </c>
    </row>
    <row r="807" spans="1:13" x14ac:dyDescent="0.35">
      <c r="A807" s="23" t="str">
        <f>B555&amp;C785&amp;D807</f>
        <v>CONSUMO PER CAPITA (kg o litros por individuo)Total AperitivosAPERITIVO/ANTES DE COMER</v>
      </c>
      <c r="B807" s="23">
        <v>0</v>
      </c>
      <c r="C807" s="23">
        <v>0</v>
      </c>
      <c r="D807" s="23" t="s">
        <v>184</v>
      </c>
      <c r="E807" s="55">
        <v>5.8667201301707446E-2</v>
      </c>
      <c r="F807" s="55">
        <v>6.4138096122350649E-2</v>
      </c>
      <c r="G807" s="55">
        <v>9.1551452133713129E-2</v>
      </c>
      <c r="H807" s="55">
        <v>8.1981889896567323E-2</v>
      </c>
      <c r="I807" s="55">
        <v>7.7488834751504782E-2</v>
      </c>
      <c r="J807" s="55">
        <v>9.9687741597956861E-2</v>
      </c>
      <c r="K807" s="55">
        <v>0.11901661629383603</v>
      </c>
      <c r="L807" s="55">
        <v>7.4259890463476683E-2</v>
      </c>
      <c r="M807" s="81">
        <v>7.0690236999495629E-2</v>
      </c>
    </row>
    <row r="808" spans="1:13" x14ac:dyDescent="0.35">
      <c r="A808" s="23" t="str">
        <f>B555&amp;C785&amp;D808</f>
        <v>CONSUMO PER CAPITA (kg o litros por individuo)Total AperitivosCOMIDA</v>
      </c>
      <c r="B808" s="23">
        <v>0</v>
      </c>
      <c r="C808" s="23">
        <v>0</v>
      </c>
      <c r="D808" s="23" t="s">
        <v>185</v>
      </c>
      <c r="E808" s="55">
        <v>2.7465995837460642E-2</v>
      </c>
      <c r="F808" s="55">
        <v>3.0175842556586542E-2</v>
      </c>
      <c r="G808" s="55">
        <v>4.7580216657474521E-2</v>
      </c>
      <c r="H808" s="55">
        <v>4.3405142007790665E-2</v>
      </c>
      <c r="I808" s="55">
        <v>4.615571055832117E-2</v>
      </c>
      <c r="J808" s="55">
        <v>3.4015679495191027E-2</v>
      </c>
      <c r="K808" s="55">
        <v>4.1553499671971646E-2</v>
      </c>
      <c r="L808" s="55">
        <v>2.924866439992687E-2</v>
      </c>
      <c r="M808" s="81">
        <v>3.5474349058168E-2</v>
      </c>
    </row>
    <row r="809" spans="1:13" x14ac:dyDescent="0.35">
      <c r="A809" s="23" t="str">
        <f>B555&amp;C785&amp;D809</f>
        <v>CONSUMO PER CAPITA (kg o litros por individuo)Total AperitivosTARDE/MERIENDA</v>
      </c>
      <c r="B809" s="23">
        <v>0</v>
      </c>
      <c r="C809" s="23">
        <v>0</v>
      </c>
      <c r="D809" s="23" t="s">
        <v>186</v>
      </c>
      <c r="E809" s="55">
        <v>0.11347901335333867</v>
      </c>
      <c r="F809" s="55">
        <v>0.11444572294037074</v>
      </c>
      <c r="G809" s="55">
        <v>0.13437981788932343</v>
      </c>
      <c r="H809" s="55">
        <v>0.10470846842017478</v>
      </c>
      <c r="I809" s="55">
        <v>0.10342402458144916</v>
      </c>
      <c r="J809" s="55">
        <v>9.5180189566384368E-2</v>
      </c>
      <c r="K809" s="55">
        <v>0.11114225571288268</v>
      </c>
      <c r="L809" s="55">
        <v>0.10421734540898843</v>
      </c>
      <c r="M809" s="81">
        <v>9.5464970670661869E-2</v>
      </c>
    </row>
    <row r="810" spans="1:13" x14ac:dyDescent="0.35">
      <c r="A810" s="23" t="str">
        <f>B555&amp;C785&amp;D810</f>
        <v>CONSUMO PER CAPITA (kg o litros por individuo)Total AperitivosANTES DE CENAR</v>
      </c>
      <c r="B810" s="23">
        <v>0</v>
      </c>
      <c r="C810" s="23">
        <v>0</v>
      </c>
      <c r="D810" s="23" t="s">
        <v>187</v>
      </c>
      <c r="E810" s="55">
        <v>2.8156039377116523E-2</v>
      </c>
      <c r="F810" s="55">
        <v>2.0088987950587427E-2</v>
      </c>
      <c r="G810" s="55">
        <v>3.5680554063454988E-2</v>
      </c>
      <c r="H810" s="55">
        <v>2.1650451982404763E-2</v>
      </c>
      <c r="I810" s="55">
        <v>2.0456916592677767E-2</v>
      </c>
      <c r="J810" s="55">
        <v>2.4603660344840773E-2</v>
      </c>
      <c r="K810" s="55">
        <v>4.0876559235005328E-2</v>
      </c>
      <c r="L810" s="55">
        <v>2.231561320469547E-2</v>
      </c>
      <c r="M810" s="81">
        <v>2.3898285455168373E-2</v>
      </c>
    </row>
    <row r="811" spans="1:13" x14ac:dyDescent="0.35">
      <c r="A811" s="23" t="str">
        <f>B555&amp;C785&amp;D811</f>
        <v>CONSUMO PER CAPITA (kg o litros por individuo)Total AperitivosCENA</v>
      </c>
      <c r="B811" s="23">
        <v>0</v>
      </c>
      <c r="C811" s="23">
        <v>0</v>
      </c>
      <c r="D811" s="23" t="s">
        <v>188</v>
      </c>
      <c r="E811" s="55">
        <v>1.8228123101340137E-2</v>
      </c>
      <c r="F811" s="55">
        <v>1.3406497574158063E-2</v>
      </c>
      <c r="G811" s="55">
        <v>2.6084744345162003E-2</v>
      </c>
      <c r="H811" s="55">
        <v>1.562362089865413E-2</v>
      </c>
      <c r="I811" s="55">
        <v>1.4684549252963525E-2</v>
      </c>
      <c r="J811" s="55">
        <v>1.7235594756585499E-2</v>
      </c>
      <c r="K811" s="55">
        <v>2.5238809854467012E-2</v>
      </c>
      <c r="L811" s="55">
        <v>1.7322991430500027E-2</v>
      </c>
      <c r="M811" s="81">
        <v>1.502780942598622E-2</v>
      </c>
    </row>
    <row r="812" spans="1:13" x14ac:dyDescent="0.35">
      <c r="A812" s="23" t="str">
        <f>B555&amp;C785&amp;D812</f>
        <v>CONSUMO PER CAPITA (kg o litros por individuo)Total AperitivosDESPUES DE LA CENA</v>
      </c>
      <c r="B812" s="23">
        <v>0</v>
      </c>
      <c r="C812" s="23">
        <v>0</v>
      </c>
      <c r="D812" s="23" t="s">
        <v>189</v>
      </c>
      <c r="E812" s="55">
        <v>5.3989399899756381E-3</v>
      </c>
      <c r="F812" s="55">
        <v>6.0079224265982695E-3</v>
      </c>
      <c r="G812" s="55">
        <v>1.2818264712767874E-2</v>
      </c>
      <c r="H812" s="55">
        <v>1.1683149668581248E-2</v>
      </c>
      <c r="I812" s="55">
        <v>4.0998816482378606E-3</v>
      </c>
      <c r="J812" s="55">
        <v>6.7713352041099189E-3</v>
      </c>
      <c r="K812" s="55">
        <v>7.8176397024999726E-3</v>
      </c>
      <c r="L812" s="55">
        <v>6.1972535822239511E-3</v>
      </c>
      <c r="M812" s="81">
        <v>6.7761734802420353E-3</v>
      </c>
    </row>
    <row r="813" spans="1:13" x14ac:dyDescent="0.35">
      <c r="A813" s="23" t="str">
        <f>B555&amp;C785&amp;D813</f>
        <v>CONSUMO PER CAPITA (kg o litros por individuo)Total AperitivosDURANTE EL DIA</v>
      </c>
      <c r="B813" s="23">
        <v>0</v>
      </c>
      <c r="C813" s="23">
        <v>0</v>
      </c>
      <c r="D813" s="23" t="s">
        <v>190</v>
      </c>
      <c r="E813" s="55">
        <v>5.8195501485742582E-2</v>
      </c>
      <c r="F813" s="55">
        <v>5.7834967860609841E-2</v>
      </c>
      <c r="G813" s="55">
        <v>7.1905663509161111E-2</v>
      </c>
      <c r="H813" s="55">
        <v>5.496954080175364E-2</v>
      </c>
      <c r="I813" s="55">
        <v>5.8137522291297261E-2</v>
      </c>
      <c r="J813" s="55">
        <v>6.1264706703766277E-2</v>
      </c>
      <c r="K813" s="55">
        <v>7.0643573412202593E-2</v>
      </c>
      <c r="L813" s="55">
        <v>5.3228460950554168E-2</v>
      </c>
      <c r="M813" s="81">
        <v>4.9221364757041294E-2</v>
      </c>
    </row>
    <row r="814" spans="1:13" x14ac:dyDescent="0.35">
      <c r="A814" s="23" t="str">
        <f>B555&amp;C785&amp;D814</f>
        <v>CONSUMO PER CAPITA (kg o litros por individuo)Total AperitivosCON AMIGOS</v>
      </c>
      <c r="B814" s="23">
        <v>0</v>
      </c>
      <c r="C814" s="23">
        <v>0</v>
      </c>
      <c r="D814" s="23" t="s">
        <v>191</v>
      </c>
      <c r="E814" s="55">
        <v>6.0202110508763437E-2</v>
      </c>
      <c r="F814" s="55">
        <v>5.1815968931883817E-2</v>
      </c>
      <c r="G814" s="55">
        <v>9.5769680407713845E-2</v>
      </c>
      <c r="H814" s="55">
        <v>8.2993385786527235E-2</v>
      </c>
      <c r="I814" s="55">
        <v>8.7619264205217415E-2</v>
      </c>
      <c r="J814" s="55">
        <v>9.3639125389904168E-2</v>
      </c>
      <c r="K814" s="55">
        <v>0.11736445658801052</v>
      </c>
      <c r="L814" s="55">
        <v>7.7787572648576275E-2</v>
      </c>
      <c r="M814" s="81">
        <v>7.1920037815531357E-2</v>
      </c>
    </row>
    <row r="815" spans="1:13" x14ac:dyDescent="0.35">
      <c r="A815" s="23" t="str">
        <f>B555&amp;C785&amp;D815</f>
        <v>CONSUMO PER CAPITA (kg o litros por individuo)Total AperitivosCON CLIENTES</v>
      </c>
      <c r="B815" s="23">
        <v>0</v>
      </c>
      <c r="C815" s="23">
        <v>0</v>
      </c>
      <c r="D815" s="23" t="s">
        <v>192</v>
      </c>
      <c r="E815" s="55">
        <v>1.0591906852132715E-3</v>
      </c>
      <c r="F815" s="55">
        <v>3.8526497332345028E-4</v>
      </c>
      <c r="G815" s="55">
        <v>4.4530229741107565E-4</v>
      </c>
      <c r="H815" s="55">
        <v>5.1415743756468013E-4</v>
      </c>
      <c r="I815" s="55">
        <v>1.2528356080318611E-3</v>
      </c>
      <c r="J815" s="55">
        <v>9.1452409741299304E-4</v>
      </c>
      <c r="K815" s="55">
        <v>2.2810164746782632E-4</v>
      </c>
      <c r="L815" s="55">
        <v>4.11855733899505E-4</v>
      </c>
      <c r="M815" s="81">
        <v>1.3726800524462932E-3</v>
      </c>
    </row>
    <row r="816" spans="1:13" x14ac:dyDescent="0.35">
      <c r="A816" s="23" t="str">
        <f>B555&amp;C785&amp;D816</f>
        <v>CONSUMO PER CAPITA (kg o litros por individuo)Total AperitivosCON COMPAÑEROS DE TRABAJO</v>
      </c>
      <c r="B816" s="23">
        <v>0</v>
      </c>
      <c r="C816" s="23">
        <v>0</v>
      </c>
      <c r="D816" s="23" t="s">
        <v>193</v>
      </c>
      <c r="E816" s="55">
        <v>1.6232344539513652E-2</v>
      </c>
      <c r="F816" s="55">
        <v>1.8299934203674883E-2</v>
      </c>
      <c r="G816" s="55">
        <v>1.2439136513611436E-2</v>
      </c>
      <c r="H816" s="55">
        <v>1.3916590120209705E-2</v>
      </c>
      <c r="I816" s="55">
        <v>1.0567139286042301E-2</v>
      </c>
      <c r="J816" s="55">
        <v>9.7700705237561639E-3</v>
      </c>
      <c r="K816" s="55">
        <v>9.6448651655087394E-3</v>
      </c>
      <c r="L816" s="55">
        <v>1.4011992258087538E-2</v>
      </c>
      <c r="M816" s="81">
        <v>1.0537171437114917E-2</v>
      </c>
    </row>
    <row r="817" spans="1:13" x14ac:dyDescent="0.35">
      <c r="A817" s="23" t="str">
        <f>B555&amp;C785&amp;D817</f>
        <v>CONSUMO PER CAPITA (kg o litros por individuo)Total AperitivosCON COMPAÑEROS DE CLASE</v>
      </c>
      <c r="B817" s="23">
        <v>0</v>
      </c>
      <c r="C817" s="23">
        <v>0</v>
      </c>
      <c r="D817" s="23" t="s">
        <v>194</v>
      </c>
      <c r="E817" s="55">
        <v>5.1134410635210788E-3</v>
      </c>
      <c r="F817" s="55">
        <v>2.2984669846534095E-3</v>
      </c>
      <c r="G817" s="55">
        <v>2.9210627105600499E-3</v>
      </c>
      <c r="H817" s="55">
        <v>3.0777712247453794E-3</v>
      </c>
      <c r="I817" s="55">
        <v>2.270518658440952E-3</v>
      </c>
      <c r="J817" s="55">
        <v>1.9964613042211133E-3</v>
      </c>
      <c r="K817" s="55">
        <v>1.1077119510169992E-3</v>
      </c>
      <c r="L817" s="55">
        <v>1.2615838153623496E-3</v>
      </c>
      <c r="M817" s="81">
        <v>3.0171199420881783E-3</v>
      </c>
    </row>
    <row r="818" spans="1:13" x14ac:dyDescent="0.35">
      <c r="A818" s="23" t="str">
        <f>B555&amp;C785&amp;D818</f>
        <v>CONSUMO PER CAPITA (kg o litros por individuo)Total AperitivosCON FAMILIA</v>
      </c>
      <c r="B818" s="23">
        <v>0</v>
      </c>
      <c r="C818" s="23">
        <v>0</v>
      </c>
      <c r="D818" s="23" t="s">
        <v>195</v>
      </c>
      <c r="E818" s="55">
        <v>0.12245309259860336</v>
      </c>
      <c r="F818" s="55">
        <v>0.12424412507684626</v>
      </c>
      <c r="G818" s="55">
        <v>0.18257167826703558</v>
      </c>
      <c r="H818" s="55">
        <v>0.12766104120896515</v>
      </c>
      <c r="I818" s="55">
        <v>0.12006226913120707</v>
      </c>
      <c r="J818" s="55">
        <v>0.11049870340696169</v>
      </c>
      <c r="K818" s="55">
        <v>0.14640535820785319</v>
      </c>
      <c r="L818" s="55">
        <v>9.8964966068570859E-2</v>
      </c>
      <c r="M818" s="81">
        <v>9.4343383801846786E-2</v>
      </c>
    </row>
    <row r="819" spans="1:13" x14ac:dyDescent="0.35">
      <c r="A819" s="23" t="str">
        <f>B555&amp;C785&amp;D819</f>
        <v>CONSUMO PER CAPITA (kg o litros por individuo)Total AperitivosCON LA PAREJA</v>
      </c>
      <c r="B819" s="23">
        <v>0</v>
      </c>
      <c r="C819" s="23">
        <v>0</v>
      </c>
      <c r="D819" s="23" t="s">
        <v>196</v>
      </c>
      <c r="E819" s="55">
        <v>2.9036917395066478E-2</v>
      </c>
      <c r="F819" s="55">
        <v>3.2111142600786458E-2</v>
      </c>
      <c r="G819" s="55">
        <v>4.2607520142880419E-2</v>
      </c>
      <c r="H819" s="55">
        <v>2.8970577378230208E-2</v>
      </c>
      <c r="I819" s="55">
        <v>2.3767183820677346E-2</v>
      </c>
      <c r="J819" s="55">
        <v>3.3159935781078578E-2</v>
      </c>
      <c r="K819" s="55">
        <v>4.2480457790344595E-2</v>
      </c>
      <c r="L819" s="55">
        <v>2.9606528989257672E-2</v>
      </c>
      <c r="M819" s="81">
        <v>3.2992238786145212E-2</v>
      </c>
    </row>
    <row r="820" spans="1:13" x14ac:dyDescent="0.35">
      <c r="A820" s="23" t="str">
        <f>B555&amp;C785&amp;D820</f>
        <v>CONSUMO PER CAPITA (kg o litros por individuo)Total AperitivosESTABA SOLO/A</v>
      </c>
      <c r="B820" s="23">
        <v>0</v>
      </c>
      <c r="C820" s="23">
        <v>0</v>
      </c>
      <c r="D820" s="23" t="s">
        <v>197</v>
      </c>
      <c r="E820" s="55">
        <v>8.9552848109180946E-2</v>
      </c>
      <c r="F820" s="55">
        <v>8.3943529744077733E-2</v>
      </c>
      <c r="G820" s="55">
        <v>9.4189939567547912E-2</v>
      </c>
      <c r="H820" s="55">
        <v>8.1778501302339282E-2</v>
      </c>
      <c r="I820" s="55">
        <v>8.2808960288451874E-2</v>
      </c>
      <c r="J820" s="55">
        <v>8.9853037840855951E-2</v>
      </c>
      <c r="K820" s="55">
        <v>9.6544353199943644E-2</v>
      </c>
      <c r="L820" s="55">
        <v>8.7960357965203601E-2</v>
      </c>
      <c r="M820" s="81">
        <v>8.2839941022956554E-2</v>
      </c>
    </row>
    <row r="821" spans="1:13" x14ac:dyDescent="0.35">
      <c r="A821" s="23" t="str">
        <f>B555&amp;C785&amp;D821</f>
        <v>CONSUMO PER CAPITA (kg o litros por individuo)Total AperitivosOTROS</v>
      </c>
      <c r="B821" s="23">
        <v>0</v>
      </c>
      <c r="C821" s="23">
        <v>0</v>
      </c>
      <c r="D821" s="23" t="s">
        <v>198</v>
      </c>
      <c r="E821" s="55">
        <v>2.6226975646020802E-3</v>
      </c>
      <c r="F821" s="55">
        <v>4.7530582179744823E-3</v>
      </c>
      <c r="G821" s="55">
        <v>4.5324990891808395E-3</v>
      </c>
      <c r="H821" s="55">
        <v>5.4637820706043908E-3</v>
      </c>
      <c r="I821" s="55">
        <v>4.8261760562708462E-3</v>
      </c>
      <c r="J821" s="55">
        <v>9.2337466925759368E-3</v>
      </c>
      <c r="K821" s="55">
        <v>1.3671545134692127E-2</v>
      </c>
      <c r="L821" s="55">
        <v>6.920166199825383E-3</v>
      </c>
      <c r="M821" s="81">
        <v>7.3264583452097142E-3</v>
      </c>
    </row>
    <row r="822" spans="1:13" x14ac:dyDescent="0.35">
      <c r="A822" s="23" t="str">
        <f>B555&amp;C785&amp;D822</f>
        <v>CONSUMO PER CAPITA (kg o litros por individuo)Total AperitivosESTAR TRABAJANDO</v>
      </c>
      <c r="B822" s="23">
        <v>0</v>
      </c>
      <c r="C822" s="23">
        <v>0</v>
      </c>
      <c r="D822" s="23" t="s">
        <v>199</v>
      </c>
      <c r="E822" s="55">
        <v>2.4268591219618964E-2</v>
      </c>
      <c r="F822" s="55">
        <v>3.0050160061393556E-2</v>
      </c>
      <c r="G822" s="55">
        <v>2.3062951102873968E-2</v>
      </c>
      <c r="H822" s="55">
        <v>2.2540834267669823E-2</v>
      </c>
      <c r="I822" s="55">
        <v>2.1308775227015742E-2</v>
      </c>
      <c r="J822" s="55">
        <v>1.7032415778995787E-2</v>
      </c>
      <c r="K822" s="55">
        <v>2.1891091704950044E-2</v>
      </c>
      <c r="L822" s="55">
        <v>1.5741930557634218E-2</v>
      </c>
      <c r="M822" s="81">
        <v>1.9431081606753647E-2</v>
      </c>
    </row>
    <row r="823" spans="1:13" x14ac:dyDescent="0.35">
      <c r="A823" s="23" t="str">
        <f>B555&amp;C785&amp;D823</f>
        <v>CONSUMO PER CAPITA (kg o litros por individuo)Total AperitivosCOMIDA DE NEGOCIOS</v>
      </c>
      <c r="B823" s="23">
        <v>0</v>
      </c>
      <c r="C823" s="23">
        <v>0</v>
      </c>
      <c r="D823" s="23" t="s">
        <v>200</v>
      </c>
      <c r="E823" s="55">
        <v>2.1815514866036605E-3</v>
      </c>
      <c r="F823" s="55" t="s">
        <v>121</v>
      </c>
      <c r="G823" s="55">
        <v>1.0787394025272476E-3</v>
      </c>
      <c r="H823" s="55">
        <v>1.9846488663286042E-3</v>
      </c>
      <c r="I823" s="55">
        <v>5.3397726673221806E-4</v>
      </c>
      <c r="J823" s="55">
        <v>3.1317037979734251E-5</v>
      </c>
      <c r="K823" s="55">
        <v>3.7230131484168619E-5</v>
      </c>
      <c r="L823" s="55">
        <v>8.7638343984618183E-4</v>
      </c>
      <c r="M823" s="81">
        <v>8.6604087598059958E-4</v>
      </c>
    </row>
    <row r="824" spans="1:13" x14ac:dyDescent="0.35">
      <c r="A824" s="23" t="str">
        <f>B555&amp;C785&amp;D824</f>
        <v>CONSUMO PER CAPITA (kg o litros por individuo)Total AperitivosPOR PLACER/RELAX</v>
      </c>
      <c r="B824" s="23">
        <v>0</v>
      </c>
      <c r="C824" s="23">
        <v>0</v>
      </c>
      <c r="D824" s="23" t="s">
        <v>201</v>
      </c>
      <c r="E824" s="55">
        <v>6.5482474318887471E-2</v>
      </c>
      <c r="F824" s="55">
        <v>6.1312124524554611E-2</v>
      </c>
      <c r="G824" s="55">
        <v>0.10716113848226011</v>
      </c>
      <c r="H824" s="55">
        <v>6.3573087710961096E-2</v>
      </c>
      <c r="I824" s="55">
        <v>5.8211548966437092E-2</v>
      </c>
      <c r="J824" s="55">
        <v>7.4597180485850997E-2</v>
      </c>
      <c r="K824" s="55">
        <v>8.8635837461602918E-2</v>
      </c>
      <c r="L824" s="55">
        <v>6.2848176216936433E-2</v>
      </c>
      <c r="M824" s="81">
        <v>6.0251008004300624E-2</v>
      </c>
    </row>
    <row r="825" spans="1:13" x14ac:dyDescent="0.35">
      <c r="A825" s="23" t="str">
        <f>B555&amp;C785&amp;D825</f>
        <v>CONSUMO PER CAPITA (kg o litros por individuo)Total AperitivosTENER HAMBRE/SIN PLANIFICAR</v>
      </c>
      <c r="B825" s="23">
        <v>0</v>
      </c>
      <c r="C825" s="23">
        <v>0</v>
      </c>
      <c r="D825" s="23" t="s">
        <v>202</v>
      </c>
      <c r="E825" s="55">
        <v>0.1318670856485859</v>
      </c>
      <c r="F825" s="55">
        <v>0.12556989291801512</v>
      </c>
      <c r="G825" s="55">
        <v>0.15213968651697443</v>
      </c>
      <c r="H825" s="55">
        <v>0.14706895337916873</v>
      </c>
      <c r="I825" s="55">
        <v>0.14348436630615333</v>
      </c>
      <c r="J825" s="55">
        <v>0.14322444603738732</v>
      </c>
      <c r="K825" s="55">
        <v>0.17858937516957102</v>
      </c>
      <c r="L825" s="55">
        <v>0.13318854283975012</v>
      </c>
      <c r="M825" s="81">
        <v>0.12378601650262712</v>
      </c>
    </row>
    <row r="826" spans="1:13" x14ac:dyDescent="0.35">
      <c r="A826" s="23" t="str">
        <f>B555&amp;C785&amp;D826</f>
        <v>CONSUMO PER CAPITA (kg o litros por individuo)Total AperitivosESTAR DE COMPRAS</v>
      </c>
      <c r="B826" s="23">
        <v>0</v>
      </c>
      <c r="C826" s="23">
        <v>0</v>
      </c>
      <c r="D826" s="23" t="s">
        <v>203</v>
      </c>
      <c r="E826" s="55">
        <v>6.5854078674000699E-3</v>
      </c>
      <c r="F826" s="55">
        <v>5.3122938452514184E-3</v>
      </c>
      <c r="G826" s="55">
        <v>1.1389396506464243E-2</v>
      </c>
      <c r="H826" s="55">
        <v>7.9496651192870957E-3</v>
      </c>
      <c r="I826" s="55">
        <v>6.6231414147580776E-3</v>
      </c>
      <c r="J826" s="55">
        <v>5.5247559480960332E-3</v>
      </c>
      <c r="K826" s="55">
        <v>1.0656275786202749E-2</v>
      </c>
      <c r="L826" s="55">
        <v>7.913701748967026E-3</v>
      </c>
      <c r="M826" s="81">
        <v>7.7100448683885539E-3</v>
      </c>
    </row>
    <row r="827" spans="1:13" x14ac:dyDescent="0.35">
      <c r="A827" s="23" t="str">
        <f>B555&amp;C785&amp;D827</f>
        <v>CONSUMO PER CAPITA (kg o litros por individuo)Total AperitivosNO COCINAR EN CASA</v>
      </c>
      <c r="B827" s="23">
        <v>0</v>
      </c>
      <c r="C827" s="23">
        <v>0</v>
      </c>
      <c r="D827" s="23" t="s">
        <v>204</v>
      </c>
      <c r="E827" s="55">
        <v>1.1434356503503208E-2</v>
      </c>
      <c r="F827" s="55">
        <v>1.0500553839253812E-2</v>
      </c>
      <c r="G827" s="55">
        <v>1.6223321230298328E-2</v>
      </c>
      <c r="H827" s="55">
        <v>1.0024145468200314E-2</v>
      </c>
      <c r="I827" s="55">
        <v>1.0668186668269346E-2</v>
      </c>
      <c r="J827" s="55">
        <v>7.7560027885910576E-3</v>
      </c>
      <c r="K827" s="55">
        <v>9.6466779877907635E-3</v>
      </c>
      <c r="L827" s="55">
        <v>8.8091288288267566E-3</v>
      </c>
      <c r="M827" s="81">
        <v>6.78847609445353E-3</v>
      </c>
    </row>
    <row r="828" spans="1:13" x14ac:dyDescent="0.35">
      <c r="A828" s="23" t="str">
        <f>B555&amp;C785&amp;D828</f>
        <v>CONSUMO PER CAPITA (kg o litros por individuo)Total AperitivosCELEBRACION/FIESTA/SALIR TOMAR</v>
      </c>
      <c r="B828" s="23">
        <v>0</v>
      </c>
      <c r="C828" s="23">
        <v>0</v>
      </c>
      <c r="D828" s="23" t="s">
        <v>205</v>
      </c>
      <c r="E828" s="55">
        <v>5.3150036013532936E-2</v>
      </c>
      <c r="F828" s="55">
        <v>5.1789974012943371E-2</v>
      </c>
      <c r="G828" s="55">
        <v>7.6067082253211182E-2</v>
      </c>
      <c r="H828" s="55">
        <v>5.5909698056379284E-2</v>
      </c>
      <c r="I828" s="55">
        <v>5.7879005670463758E-2</v>
      </c>
      <c r="J828" s="55">
        <v>6.1096945834516247E-2</v>
      </c>
      <c r="K828" s="55">
        <v>7.0198385780064113E-2</v>
      </c>
      <c r="L828" s="55">
        <v>5.8897948257138816E-2</v>
      </c>
      <c r="M828" s="81">
        <v>5.2594140527310672E-2</v>
      </c>
    </row>
    <row r="829" spans="1:13" x14ac:dyDescent="0.35">
      <c r="A829" s="23" t="str">
        <f>B555&amp;C785&amp;D829</f>
        <v>CONSUMO PER CAPITA (kg o litros por individuo)Total AperitivosVIENDO DEPORTES</v>
      </c>
      <c r="B829" s="23">
        <v>0</v>
      </c>
      <c r="C829" s="23">
        <v>0</v>
      </c>
      <c r="D829" s="23" t="s">
        <v>206</v>
      </c>
      <c r="E829" s="55">
        <v>9.1686671717727975E-3</v>
      </c>
      <c r="F829" s="55">
        <v>6.675917170234461E-3</v>
      </c>
      <c r="G829" s="55">
        <v>1.3434121515591929E-2</v>
      </c>
      <c r="H829" s="55">
        <v>7.8696591766012763E-3</v>
      </c>
      <c r="I829" s="55">
        <v>9.0448628889209272E-3</v>
      </c>
      <c r="J829" s="55">
        <v>1.1553625279092873E-2</v>
      </c>
      <c r="K829" s="55">
        <v>1.1695953614359603E-2</v>
      </c>
      <c r="L829" s="55">
        <v>5.2121490606829995E-3</v>
      </c>
      <c r="M829" s="81">
        <v>7.2277779292205619E-3</v>
      </c>
    </row>
    <row r="830" spans="1:13" x14ac:dyDescent="0.35">
      <c r="A830" s="23" t="str">
        <f>B555&amp;C785&amp;D830</f>
        <v>CONSUMO PER CAPITA (kg o litros por individuo)Total AperitivosOTROS MOTIVOS</v>
      </c>
      <c r="B830" s="23">
        <v>0</v>
      </c>
      <c r="C830" s="23">
        <v>0</v>
      </c>
      <c r="D830" s="23" t="s">
        <v>207</v>
      </c>
      <c r="E830" s="55">
        <v>2.21345062134841E-2</v>
      </c>
      <c r="F830" s="55">
        <v>2.6640569120435057E-2</v>
      </c>
      <c r="G830" s="55">
        <v>3.492043797651178E-2</v>
      </c>
      <c r="H830" s="55">
        <v>2.74551404856672E-2</v>
      </c>
      <c r="I830" s="55">
        <v>2.5420431798487145E-2</v>
      </c>
      <c r="J830" s="55">
        <v>2.8248963494709605E-2</v>
      </c>
      <c r="K830" s="55">
        <v>3.6096032040657644E-2</v>
      </c>
      <c r="L830" s="55">
        <v>2.3437104222590707E-2</v>
      </c>
      <c r="M830" s="81">
        <v>2.5694444467498193E-2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tabColor rgb="FF92D050"/>
    <pageSetUpPr fitToPage="1"/>
  </sheetPr>
  <dimension ref="A1:N508"/>
  <sheetViews>
    <sheetView showGridLines="0" showRowColHeaders="0" zoomScale="70" zoomScaleNormal="70" zoomScaleSheetLayoutView="80" workbookViewId="0">
      <selection activeCell="I29" sqref="I29"/>
    </sheetView>
  </sheetViews>
  <sheetFormatPr baseColWidth="10" defaultColWidth="11.453125" defaultRowHeight="14.5" x14ac:dyDescent="0.35"/>
  <cols>
    <col min="1" max="1" width="50.26953125" customWidth="1"/>
    <col min="2" max="2" width="7.54296875" customWidth="1"/>
    <col min="3" max="11" width="16" customWidth="1"/>
    <col min="12" max="12" width="2.26953125" style="2" customWidth="1"/>
    <col min="14" max="14" width="12.1796875" bestFit="1" customWidth="1"/>
  </cols>
  <sheetData>
    <row r="1" spans="1:13" ht="82" customHeight="1" x14ac:dyDescent="0.35"/>
    <row r="2" spans="1:13" ht="34" customHeight="1" x14ac:dyDescent="0.35">
      <c r="A2" s="108" t="s">
        <v>58</v>
      </c>
      <c r="B2" s="108"/>
      <c r="C2" s="109"/>
      <c r="D2" s="109"/>
      <c r="E2" s="109"/>
      <c r="F2" s="109"/>
      <c r="G2" s="109"/>
      <c r="H2" s="109"/>
      <c r="I2" s="109"/>
      <c r="J2" s="109"/>
      <c r="K2" s="109"/>
    </row>
    <row r="3" spans="1:13" x14ac:dyDescent="0.35">
      <c r="A3" s="35">
        <v>1</v>
      </c>
      <c r="B3" s="35"/>
    </row>
    <row r="4" spans="1:13" ht="6" customHeight="1" x14ac:dyDescent="0.35">
      <c r="B4" s="38"/>
    </row>
    <row r="5" spans="1:13" ht="19" thickBot="1" x14ac:dyDescent="0.4">
      <c r="A5" s="75" t="s">
        <v>96</v>
      </c>
      <c r="B5" s="47"/>
    </row>
    <row r="6" spans="1:13" ht="19" thickTop="1" x14ac:dyDescent="0.45">
      <c r="A6" s="3" t="s">
        <v>61</v>
      </c>
      <c r="B6" s="48"/>
      <c r="D6" s="54">
        <v>6</v>
      </c>
      <c r="E6" s="54">
        <v>7</v>
      </c>
      <c r="F6" s="54">
        <v>8</v>
      </c>
      <c r="G6" s="54">
        <v>9</v>
      </c>
      <c r="H6" s="54">
        <v>10</v>
      </c>
      <c r="I6" s="54">
        <v>11</v>
      </c>
      <c r="J6" s="54">
        <v>12</v>
      </c>
      <c r="K6" s="54">
        <v>13</v>
      </c>
      <c r="L6"/>
    </row>
    <row r="7" spans="1:13" ht="39" customHeight="1" x14ac:dyDescent="0.35">
      <c r="A7" s="44" t="str">
        <f>VLOOKUP(A9,DESPLEGABLES!K3:L5,2,0)</f>
        <v>DISTRIBUCION VOLUMEN POR CRITERIO (consumiciones)</v>
      </c>
      <c r="B7" s="44"/>
      <c r="C7" s="44">
        <v>1</v>
      </c>
      <c r="D7" s="44" t="str">
        <f>VLOOKUP(C7,DESPLEGABLES!$F$3:$G$8,2,0)</f>
        <v>TotalAlimentacion</v>
      </c>
      <c r="E7" s="44"/>
    </row>
    <row r="8" spans="1:13" ht="26.5" customHeight="1" x14ac:dyDescent="0.45">
      <c r="A8" s="54">
        <v>5</v>
      </c>
      <c r="B8" s="38"/>
      <c r="C8" s="38">
        <v>5</v>
      </c>
      <c r="D8" s="38">
        <v>6</v>
      </c>
      <c r="E8" s="38">
        <v>7</v>
      </c>
      <c r="F8" s="38">
        <v>8</v>
      </c>
      <c r="G8" s="38">
        <v>9</v>
      </c>
      <c r="H8" s="38">
        <v>10</v>
      </c>
      <c r="I8" s="38">
        <v>11</v>
      </c>
      <c r="J8" s="38">
        <v>12</v>
      </c>
      <c r="K8" s="38">
        <v>13</v>
      </c>
    </row>
    <row r="9" spans="1:13" ht="35.25" customHeight="1" x14ac:dyDescent="0.35">
      <c r="A9" s="37">
        <v>1</v>
      </c>
      <c r="B9" s="49"/>
      <c r="C9" s="58" t="str">
        <f>KPI!C8</f>
        <v>TRIM 1 24</v>
      </c>
      <c r="D9" s="58" t="str">
        <f>KPI!D8</f>
        <v>TRIM 2 24</v>
      </c>
      <c r="E9" s="58" t="str">
        <f>KPI!E8</f>
        <v>TRIM 3 24</v>
      </c>
      <c r="F9" s="58" t="str">
        <f>KPI!F8</f>
        <v>TRIM 4 24</v>
      </c>
      <c r="G9" s="58" t="str">
        <f>KPI!G8</f>
        <v>TRIM 1 25</v>
      </c>
      <c r="H9" s="58" t="str">
        <f>KPI!H8</f>
        <v>TRIM 2 25</v>
      </c>
      <c r="I9" s="58" t="str">
        <f>KPI!I8</f>
        <v>TRIM 3 25</v>
      </c>
      <c r="J9" s="58" t="str">
        <f>KPI!J8</f>
        <v>TRIM 4 25</v>
      </c>
      <c r="K9" s="58" t="str">
        <f>KPI!K8</f>
        <v>TRIM 1 26</v>
      </c>
    </row>
    <row r="10" spans="1:13" x14ac:dyDescent="0.35">
      <c r="A10" s="50" t="s">
        <v>63</v>
      </c>
      <c r="B10" s="38" t="s">
        <v>63</v>
      </c>
      <c r="C10" s="56">
        <f>VLOOKUP($A$7&amp;$D$7&amp;$A10,MOTIVOS_DATOS!$A:$M,C$8,0)</f>
        <v>100</v>
      </c>
      <c r="D10" s="56">
        <f>VLOOKUP($A$7&amp;$D$7&amp;$A10,MOTIVOS_DATOS!$A:$M,D$8,0)</f>
        <v>100</v>
      </c>
      <c r="E10" s="56">
        <f>VLOOKUP($A$7&amp;$D$7&amp;$A10,MOTIVOS_DATOS!$A:$M,E$8,0)</f>
        <v>100</v>
      </c>
      <c r="F10" s="56">
        <f>VLOOKUP($A$7&amp;$D$7&amp;$A10,MOTIVOS_DATOS!$A:$M,F$8,0)</f>
        <v>100</v>
      </c>
      <c r="G10" s="56">
        <f>VLOOKUP($A$7&amp;$D$7&amp;$A10,MOTIVOS_DATOS!$A:$M,G$8,0)</f>
        <v>100</v>
      </c>
      <c r="H10" s="56">
        <f>VLOOKUP($A$7&amp;$D$7&amp;$A10,MOTIVOS_DATOS!$A:$M,H$8,0)</f>
        <v>100</v>
      </c>
      <c r="I10" s="56">
        <f>VLOOKUP($A$7&amp;$D$7&amp;$A10,MOTIVOS_DATOS!$A:$M,I$8,0)</f>
        <v>100</v>
      </c>
      <c r="J10" s="56">
        <f>VLOOKUP($A$7&amp;$D$7&amp;$A10,MOTIVOS_DATOS!$A:$M,J$8,0)</f>
        <v>100</v>
      </c>
      <c r="K10" s="56">
        <f>VLOOKUP($A$7&amp;$D$7&amp;$A10,MOTIVOS_DATOS!$A:$M,K$8,0)</f>
        <v>100</v>
      </c>
      <c r="M10" s="16"/>
    </row>
    <row r="11" spans="1:13" ht="6" customHeight="1" x14ac:dyDescent="0.35">
      <c r="A11" s="50"/>
      <c r="B11" s="38"/>
      <c r="C11" s="57"/>
      <c r="D11" s="57"/>
      <c r="E11" s="57"/>
      <c r="F11" s="57"/>
      <c r="G11" s="57"/>
      <c r="H11" s="57"/>
      <c r="I11" s="57"/>
      <c r="J11" s="57"/>
      <c r="K11" s="57"/>
      <c r="M11" s="16"/>
    </row>
    <row r="12" spans="1:13" ht="15" customHeight="1" x14ac:dyDescent="0.35">
      <c r="A12" s="53" t="s">
        <v>97</v>
      </c>
      <c r="B12" s="38" t="s">
        <v>97</v>
      </c>
      <c r="C12" s="56">
        <f>VLOOKUP($A$7&amp;$D$7&amp;$A12,MOTIVOS_DATOS!$A:$M,C$8,0)</f>
        <v>6.4925820621759041</v>
      </c>
      <c r="D12" s="56">
        <f>VLOOKUP($A$7&amp;$D$7&amp;$A12,MOTIVOS_DATOS!$A:$M,D$8,0)</f>
        <v>6.2589649731602499</v>
      </c>
      <c r="E12" s="56">
        <f>VLOOKUP($A$7&amp;$D$7&amp;$A12,MOTIVOS_DATOS!$A:$M,E$8,0)</f>
        <v>6.900218516195455</v>
      </c>
      <c r="F12" s="56">
        <f>VLOOKUP($A$7&amp;$D$7&amp;$A12,MOTIVOS_DATOS!$A:$M,F$8,0)</f>
        <v>6.8458984442623523</v>
      </c>
      <c r="G12" s="56">
        <f>VLOOKUP($A$7&amp;$D$7&amp;$A12,MOTIVOS_DATOS!$A:$M,G$8,0)</f>
        <v>7.4040639322536475</v>
      </c>
      <c r="H12" s="56">
        <f>VLOOKUP($A$7&amp;$D$7&amp;$A12,MOTIVOS_DATOS!$A:$M,H$8,0)</f>
        <v>7.2106750443309071</v>
      </c>
      <c r="I12" s="56">
        <f>VLOOKUP($A$7&amp;$D$7&amp;$A12,MOTIVOS_DATOS!$A:$M,I$8,0)</f>
        <v>7.1482575075301815</v>
      </c>
      <c r="J12" s="56">
        <f>VLOOKUP($A$7&amp;$D$7&amp;$A12,MOTIVOS_DATOS!$A:$M,J$8,0)</f>
        <v>7.4021292575067381</v>
      </c>
      <c r="K12" s="56">
        <f>VLOOKUP($A$7&amp;$D$7&amp;$A12,MOTIVOS_DATOS!$A:$M,K$8,0)</f>
        <v>8.428825928047198</v>
      </c>
      <c r="M12" s="16"/>
    </row>
    <row r="13" spans="1:13" ht="15" customHeight="1" x14ac:dyDescent="0.35">
      <c r="A13" s="53" t="s">
        <v>98</v>
      </c>
      <c r="B13" s="38" t="s">
        <v>98</v>
      </c>
      <c r="C13" s="56">
        <f>VLOOKUP($A$7&amp;$D$7&amp;$A13,MOTIVOS_DATOS!$A:$M,C$8,0)</f>
        <v>16.486380327419884</v>
      </c>
      <c r="D13" s="56">
        <f>VLOOKUP($A$7&amp;$D$7&amp;$A13,MOTIVOS_DATOS!$A:$M,D$8,0)</f>
        <v>16.806307617192886</v>
      </c>
      <c r="E13" s="56">
        <f>VLOOKUP($A$7&amp;$D$7&amp;$A13,MOTIVOS_DATOS!$A:$M,E$8,0)</f>
        <v>16.466342030979774</v>
      </c>
      <c r="F13" s="56">
        <f>VLOOKUP($A$7&amp;$D$7&amp;$A13,MOTIVOS_DATOS!$A:$M,F$8,0)</f>
        <v>17.099600245825012</v>
      </c>
      <c r="G13" s="56">
        <f>VLOOKUP($A$7&amp;$D$7&amp;$A13,MOTIVOS_DATOS!$A:$M,G$8,0)</f>
        <v>17.137775894633698</v>
      </c>
      <c r="H13" s="56">
        <f>VLOOKUP($A$7&amp;$D$7&amp;$A13,MOTIVOS_DATOS!$A:$M,H$8,0)</f>
        <v>16.646619040058525</v>
      </c>
      <c r="I13" s="56">
        <f>VLOOKUP($A$7&amp;$D$7&amp;$A13,MOTIVOS_DATOS!$A:$M,I$8,0)</f>
        <v>16.722708402543365</v>
      </c>
      <c r="J13" s="56">
        <f>VLOOKUP($A$7&amp;$D$7&amp;$A13,MOTIVOS_DATOS!$A:$M,J$8,0)</f>
        <v>16.84595057021096</v>
      </c>
      <c r="K13" s="56">
        <f>VLOOKUP($A$7&amp;$D$7&amp;$A13,MOTIVOS_DATOS!$A:$M,K$8,0)</f>
        <v>17.08397669280297</v>
      </c>
      <c r="M13" s="16"/>
    </row>
    <row r="14" spans="1:13" ht="15" customHeight="1" x14ac:dyDescent="0.35">
      <c r="A14" s="53" t="s">
        <v>99</v>
      </c>
      <c r="B14" s="38" t="s">
        <v>100</v>
      </c>
      <c r="C14" s="56">
        <f>VLOOKUP($A$7&amp;$D$7&amp;$A14,MOTIVOS_DATOS!$A:$M,C$8,0)</f>
        <v>9.5615542895031762</v>
      </c>
      <c r="D14" s="56">
        <f>VLOOKUP($A$7&amp;$D$7&amp;$A14,MOTIVOS_DATOS!$A:$M,D$8,0)</f>
        <v>9.5757947103899905</v>
      </c>
      <c r="E14" s="56">
        <f>VLOOKUP($A$7&amp;$D$7&amp;$A14,MOTIVOS_DATOS!$A:$M,E$8,0)</f>
        <v>9.9268210465546751</v>
      </c>
      <c r="F14" s="56">
        <f>VLOOKUP($A$7&amp;$D$7&amp;$A14,MOTIVOS_DATOS!$A:$M,F$8,0)</f>
        <v>10.285457805809779</v>
      </c>
      <c r="G14" s="56">
        <f>VLOOKUP($A$7&amp;$D$7&amp;$A14,MOTIVOS_DATOS!$A:$M,G$8,0)</f>
        <v>10.120090683632526</v>
      </c>
      <c r="H14" s="56">
        <f>VLOOKUP($A$7&amp;$D$7&amp;$A14,MOTIVOS_DATOS!$A:$M,H$8,0)</f>
        <v>10.44165799176151</v>
      </c>
      <c r="I14" s="56">
        <f>VLOOKUP($A$7&amp;$D$7&amp;$A14,MOTIVOS_DATOS!$A:$M,I$8,0)</f>
        <v>10.349541323004164</v>
      </c>
      <c r="J14" s="56">
        <f>VLOOKUP($A$7&amp;$D$7&amp;$A14,MOTIVOS_DATOS!$A:$M,J$8,0)</f>
        <v>10.81015119755747</v>
      </c>
      <c r="K14" s="56">
        <f>VLOOKUP($A$7&amp;$D$7&amp;$A14,MOTIVOS_DATOS!$A:$M,K$8,0)</f>
        <v>10.381683821058425</v>
      </c>
      <c r="M14" s="16"/>
    </row>
    <row r="15" spans="1:13" ht="15" customHeight="1" x14ac:dyDescent="0.35">
      <c r="A15" s="53" t="s">
        <v>101</v>
      </c>
      <c r="B15" s="38" t="s">
        <v>101</v>
      </c>
      <c r="C15" s="56">
        <f>VLOOKUP($A$7&amp;$D$7&amp;$A15,MOTIVOS_DATOS!$A:$M,C$8,0)</f>
        <v>49.202603215100375</v>
      </c>
      <c r="D15" s="56">
        <f>VLOOKUP($A$7&amp;$D$7&amp;$A15,MOTIVOS_DATOS!$A:$M,D$8,0)</f>
        <v>48.679597376159236</v>
      </c>
      <c r="E15" s="56">
        <f>VLOOKUP($A$7&amp;$D$7&amp;$A15,MOTIVOS_DATOS!$A:$M,E$8,0)</f>
        <v>46.68642258689367</v>
      </c>
      <c r="F15" s="56">
        <f>VLOOKUP($A$7&amp;$D$7&amp;$A15,MOTIVOS_DATOS!$A:$M,F$8,0)</f>
        <v>47.495441273211995</v>
      </c>
      <c r="G15" s="56">
        <f>VLOOKUP($A$7&amp;$D$7&amp;$A15,MOTIVOS_DATOS!$A:$M,G$8,0)</f>
        <v>46.987689067543648</v>
      </c>
      <c r="H15" s="56">
        <f>VLOOKUP($A$7&amp;$D$7&amp;$A15,MOTIVOS_DATOS!$A:$M,H$8,0)</f>
        <v>47.425075750668263</v>
      </c>
      <c r="I15" s="56">
        <f>VLOOKUP($A$7&amp;$D$7&amp;$A15,MOTIVOS_DATOS!$A:$M,I$8,0)</f>
        <v>45.973092429499985</v>
      </c>
      <c r="J15" s="56">
        <f>VLOOKUP($A$7&amp;$D$7&amp;$A15,MOTIVOS_DATOS!$A:$M,J$8,0)</f>
        <v>46.979700438953621</v>
      </c>
      <c r="K15" s="56">
        <f>VLOOKUP($A$7&amp;$D$7&amp;$A15,MOTIVOS_DATOS!$A:$M,K$8,0)</f>
        <v>46.664225343097137</v>
      </c>
      <c r="M15" s="16"/>
    </row>
    <row r="16" spans="1:13" ht="15" customHeight="1" x14ac:dyDescent="0.35">
      <c r="A16" s="53" t="s">
        <v>102</v>
      </c>
      <c r="B16" s="38" t="s">
        <v>102</v>
      </c>
      <c r="C16" s="56">
        <f>VLOOKUP($A$7&amp;$D$7&amp;$A16,MOTIVOS_DATOS!$A:$M,C$8,0)</f>
        <v>3.2025657380280577</v>
      </c>
      <c r="D16" s="56">
        <f>VLOOKUP($A$7&amp;$D$7&amp;$A16,MOTIVOS_DATOS!$A:$M,D$8,0)</f>
        <v>2.8055635244205868</v>
      </c>
      <c r="E16" s="56">
        <f>VLOOKUP($A$7&amp;$D$7&amp;$A16,MOTIVOS_DATOS!$A:$M,E$8,0)</f>
        <v>2.3889378214909023</v>
      </c>
      <c r="F16" s="56">
        <f>VLOOKUP($A$7&amp;$D$7&amp;$A16,MOTIVOS_DATOS!$A:$M,F$8,0)</f>
        <v>3.1488027571641255</v>
      </c>
      <c r="G16" s="56">
        <f>VLOOKUP($A$7&amp;$D$7&amp;$A16,MOTIVOS_DATOS!$A:$M,G$8,0)</f>
        <v>3.2836428446501267</v>
      </c>
      <c r="H16" s="56">
        <f>VLOOKUP($A$7&amp;$D$7&amp;$A16,MOTIVOS_DATOS!$A:$M,H$8,0)</f>
        <v>3.1720211689981825</v>
      </c>
      <c r="I16" s="56">
        <f>VLOOKUP($A$7&amp;$D$7&amp;$A16,MOTIVOS_DATOS!$A:$M,I$8,0)</f>
        <v>2.5779221734622206</v>
      </c>
      <c r="J16" s="56">
        <f>VLOOKUP($A$7&amp;$D$7&amp;$A16,MOTIVOS_DATOS!$A:$M,J$8,0)</f>
        <v>3.3931031124976245</v>
      </c>
      <c r="K16" s="56">
        <f>VLOOKUP($A$7&amp;$D$7&amp;$A16,MOTIVOS_DATOS!$A:$M,K$8,0)</f>
        <v>3.3980488763398902</v>
      </c>
      <c r="M16" s="16"/>
    </row>
    <row r="17" spans="1:14" ht="15" customHeight="1" x14ac:dyDescent="0.35">
      <c r="A17" s="53" t="s">
        <v>103</v>
      </c>
      <c r="B17" s="38" t="s">
        <v>104</v>
      </c>
      <c r="C17" s="56">
        <f>VLOOKUP($A$7&amp;$D$7&amp;$A17,MOTIVOS_DATOS!$A:$M,C$8,0)</f>
        <v>1.1140185871864448</v>
      </c>
      <c r="D17" s="56">
        <f>VLOOKUP($A$7&amp;$D$7&amp;$A17,MOTIVOS_DATOS!$A:$M,D$8,0)</f>
        <v>1.1516273495125815</v>
      </c>
      <c r="E17" s="56">
        <f>VLOOKUP($A$7&amp;$D$7&amp;$A17,MOTIVOS_DATOS!$A:$M,E$8,0)</f>
        <v>1.2996429897127852</v>
      </c>
      <c r="F17" s="56">
        <f>VLOOKUP($A$7&amp;$D$7&amp;$A17,MOTIVOS_DATOS!$A:$M,F$8,0)</f>
        <v>1.187291539233903</v>
      </c>
      <c r="G17" s="56">
        <f>VLOOKUP($A$7&amp;$D$7&amp;$A17,MOTIVOS_DATOS!$A:$M,G$8,0)</f>
        <v>1.3927248192291453</v>
      </c>
      <c r="H17" s="56">
        <f>VLOOKUP($A$7&amp;$D$7&amp;$A17,MOTIVOS_DATOS!$A:$M,H$8,0)</f>
        <v>1.2056862551129719</v>
      </c>
      <c r="I17" s="56">
        <f>VLOOKUP($A$7&amp;$D$7&amp;$A17,MOTIVOS_DATOS!$A:$M,I$8,0)</f>
        <v>1.2207666497077885</v>
      </c>
      <c r="J17" s="56">
        <f>VLOOKUP($A$7&amp;$D$7&amp;$A17,MOTIVOS_DATOS!$A:$M,J$8,0)</f>
        <v>1.1961288076891914</v>
      </c>
      <c r="K17" s="56">
        <f>VLOOKUP($A$7&amp;$D$7&amp;$A17,MOTIVOS_DATOS!$A:$M,K$8,0)</f>
        <v>1.0516060820217732</v>
      </c>
      <c r="M17" s="16"/>
    </row>
    <row r="18" spans="1:14" ht="15" customHeight="1" x14ac:dyDescent="0.35">
      <c r="A18" s="53" t="s">
        <v>105</v>
      </c>
      <c r="B18" s="38" t="s">
        <v>106</v>
      </c>
      <c r="C18" s="56">
        <f>VLOOKUP($A$7&amp;$D$7&amp;$A18,MOTIVOS_DATOS!$A:$M,C$8,0)</f>
        <v>3.7937211489605516</v>
      </c>
      <c r="D18" s="56">
        <f>VLOOKUP($A$7&amp;$D$7&amp;$A18,MOTIVOS_DATOS!$A:$M,D$8,0)</f>
        <v>3.7732951379502486</v>
      </c>
      <c r="E18" s="56">
        <f>VLOOKUP($A$7&amp;$D$7&amp;$A18,MOTIVOS_DATOS!$A:$M,E$8,0)</f>
        <v>3.2420715592348923</v>
      </c>
      <c r="F18" s="56">
        <f>VLOOKUP($A$7&amp;$D$7&amp;$A18,MOTIVOS_DATOS!$A:$M,F$8,0)</f>
        <v>3.8017256800581669</v>
      </c>
      <c r="G18" s="56">
        <f>VLOOKUP($A$7&amp;$D$7&amp;$A18,MOTIVOS_DATOS!$A:$M,G$8,0)</f>
        <v>3.7839194619281686</v>
      </c>
      <c r="H18" s="56">
        <f>VLOOKUP($A$7&amp;$D$7&amp;$A18,MOTIVOS_DATOS!$A:$M,H$8,0)</f>
        <v>3.556143153009133</v>
      </c>
      <c r="I18" s="56">
        <f>VLOOKUP($A$7&amp;$D$7&amp;$A18,MOTIVOS_DATOS!$A:$M,I$8,0)</f>
        <v>3.349486858418147</v>
      </c>
      <c r="J18" s="56">
        <f>VLOOKUP($A$7&amp;$D$7&amp;$A18,MOTIVOS_DATOS!$A:$M,J$8,0)</f>
        <v>3.863961802569337</v>
      </c>
      <c r="K18" s="56">
        <f>VLOOKUP($A$7&amp;$D$7&amp;$A18,MOTIVOS_DATOS!$A:$M,K$8,0)</f>
        <v>3.8512623615265271</v>
      </c>
      <c r="M18" s="16"/>
    </row>
    <row r="19" spans="1:14" ht="15" customHeight="1" x14ac:dyDescent="0.35">
      <c r="A19" s="53" t="s">
        <v>106</v>
      </c>
      <c r="B19" s="38" t="s">
        <v>107</v>
      </c>
      <c r="C19" s="56">
        <f>VLOOKUP($A$7&amp;$D$7&amp;$A19,MOTIVOS_DATOS!$A:$M,C$8,0)</f>
        <v>0.45250754045902208</v>
      </c>
      <c r="D19" s="56">
        <f>VLOOKUP($A$7&amp;$D$7&amp;$A19,MOTIVOS_DATOS!$A:$M,D$8,0)</f>
        <v>0.71007380241750839</v>
      </c>
      <c r="E19" s="56">
        <f>VLOOKUP($A$7&amp;$D$7&amp;$A19,MOTIVOS_DATOS!$A:$M,E$8,0)</f>
        <v>0.77930037253032469</v>
      </c>
      <c r="F19" s="56">
        <f>VLOOKUP($A$7&amp;$D$7&amp;$A19,MOTIVOS_DATOS!$A:$M,F$8,0)</f>
        <v>0.75031737971308887</v>
      </c>
      <c r="G19" s="56">
        <f>VLOOKUP($A$7&amp;$D$7&amp;$A19,MOTIVOS_DATOS!$A:$M,G$8,0)</f>
        <v>0.49214019080737853</v>
      </c>
      <c r="H19" s="56">
        <f>VLOOKUP($A$7&amp;$D$7&amp;$A19,MOTIVOS_DATOS!$A:$M,H$8,0)</f>
        <v>0.42810612944096765</v>
      </c>
      <c r="I19" s="56">
        <f>VLOOKUP($A$7&amp;$D$7&amp;$A19,MOTIVOS_DATOS!$A:$M,I$8,0)</f>
        <v>0.63071255424195238</v>
      </c>
      <c r="J19" s="56">
        <f>VLOOKUP($A$7&amp;$D$7&amp;$A19,MOTIVOS_DATOS!$A:$M,J$8,0)</f>
        <v>0.3188390347162498</v>
      </c>
      <c r="K19" s="56">
        <f>VLOOKUP($A$7&amp;$D$7&amp;$A19,MOTIVOS_DATOS!$A:$M,K$8,0)</f>
        <v>0.34210293230500022</v>
      </c>
      <c r="M19" s="16"/>
    </row>
    <row r="20" spans="1:14" ht="15" customHeight="1" x14ac:dyDescent="0.35">
      <c r="A20" s="53" t="s">
        <v>107</v>
      </c>
      <c r="B20" s="38" t="s">
        <v>108</v>
      </c>
      <c r="C20" s="56">
        <f>VLOOKUP($A$7&amp;$D$7&amp;$A20,MOTIVOS_DATOS!$A:$M,C$8,0)</f>
        <v>1.2641214689570923</v>
      </c>
      <c r="D20" s="56">
        <f>VLOOKUP($A$7&amp;$D$7&amp;$A20,MOTIVOS_DATOS!$A:$M,D$8,0)</f>
        <v>1.3776622522219339</v>
      </c>
      <c r="E20" s="56">
        <f>VLOOKUP($A$7&amp;$D$7&amp;$A20,MOTIVOS_DATOS!$A:$M,E$8,0)</f>
        <v>1.7365829523757272</v>
      </c>
      <c r="F20" s="56">
        <f>VLOOKUP($A$7&amp;$D$7&amp;$A20,MOTIVOS_DATOS!$A:$M,F$8,0)</f>
        <v>1.4301122658603298</v>
      </c>
      <c r="G20" s="56">
        <f>VLOOKUP($A$7&amp;$D$7&amp;$A20,MOTIVOS_DATOS!$A:$M,G$8,0)</f>
        <v>1.3385641806969437</v>
      </c>
      <c r="H20" s="56">
        <f>VLOOKUP($A$7&amp;$D$7&amp;$A20,MOTIVOS_DATOS!$A:$M,H$8,0)</f>
        <v>1.5502534879455487</v>
      </c>
      <c r="I20" s="56">
        <f>VLOOKUP($A$7&amp;$D$7&amp;$A20,MOTIVOS_DATOS!$A:$M,I$8,0)</f>
        <v>1.4991338582067419</v>
      </c>
      <c r="J20" s="56">
        <f>VLOOKUP($A$7&amp;$D$7&amp;$A20,MOTIVOS_DATOS!$A:$M,J$8,0)</f>
        <v>1.2201468120180494</v>
      </c>
      <c r="K20" s="56">
        <f>VLOOKUP($A$7&amp;$D$7&amp;$A20,MOTIVOS_DATOS!$A:$M,K$8,0)</f>
        <v>1.3548002338609346</v>
      </c>
      <c r="M20" s="16"/>
    </row>
    <row r="21" spans="1:14" s="8" customFormat="1" ht="15" customHeight="1" x14ac:dyDescent="0.35">
      <c r="A21" s="53" t="s">
        <v>108</v>
      </c>
      <c r="B21" s="38" t="s">
        <v>109</v>
      </c>
      <c r="C21" s="56">
        <f>VLOOKUP($A$7&amp;$D$7&amp;$A21,MOTIVOS_DATOS!$A:$M,C$8,0)</f>
        <v>3.2053902119977078</v>
      </c>
      <c r="D21" s="56">
        <f>VLOOKUP($A$7&amp;$D$7&amp;$A21,MOTIVOS_DATOS!$A:$M,D$8,0)</f>
        <v>2.8159746167129169</v>
      </c>
      <c r="E21" s="56">
        <f>VLOOKUP($A$7&amp;$D$7&amp;$A21,MOTIVOS_DATOS!$A:$M,E$8,0)</f>
        <v>2.5368637958551612</v>
      </c>
      <c r="F21" s="56">
        <f>VLOOKUP($A$7&amp;$D$7&amp;$A21,MOTIVOS_DATOS!$A:$M,F$8,0)</f>
        <v>2.8012359054554685</v>
      </c>
      <c r="G21" s="56">
        <f>VLOOKUP($A$7&amp;$D$7&amp;$A21,MOTIVOS_DATOS!$A:$M,G$8,0)</f>
        <v>3.0005909218307378</v>
      </c>
      <c r="H21" s="56">
        <f>VLOOKUP($A$7&amp;$D$7&amp;$A21,MOTIVOS_DATOS!$A:$M,H$8,0)</f>
        <v>2.7205228952368343</v>
      </c>
      <c r="I21" s="56">
        <f>VLOOKUP($A$7&amp;$D$7&amp;$A21,MOTIVOS_DATOS!$A:$M,I$8,0)</f>
        <v>2.5029838074978894</v>
      </c>
      <c r="J21" s="56">
        <f>VLOOKUP($A$7&amp;$D$7&amp;$A21,MOTIVOS_DATOS!$A:$M,J$8,0)</f>
        <v>2.8554221726623563</v>
      </c>
      <c r="K21" s="56">
        <f>VLOOKUP($A$7&amp;$D$7&amp;$A21,MOTIVOS_DATOS!$A:$M,K$8,0)</f>
        <v>2.7907100939425775</v>
      </c>
      <c r="L21" s="17"/>
      <c r="M21" s="16"/>
    </row>
    <row r="22" spans="1:14" ht="15" customHeight="1" x14ac:dyDescent="0.35">
      <c r="A22" s="53" t="s">
        <v>109</v>
      </c>
      <c r="B22" s="38" t="s">
        <v>110</v>
      </c>
      <c r="C22" s="56">
        <f>VLOOKUP($A$7&amp;$D$7&amp;$A22,MOTIVOS_DATOS!$A:$M,C$8,0)</f>
        <v>1.6932274606040294</v>
      </c>
      <c r="D22" s="56">
        <f>VLOOKUP($A$7&amp;$D$7&amp;$A22,MOTIVOS_DATOS!$A:$M,D$8,0)</f>
        <v>1.5201832578436618</v>
      </c>
      <c r="E22" s="56">
        <f>VLOOKUP($A$7&amp;$D$7&amp;$A22,MOTIVOS_DATOS!$A:$M,E$8,0)</f>
        <v>1.1753895208114311</v>
      </c>
      <c r="F22" s="56">
        <f>VLOOKUP($A$7&amp;$D$7&amp;$A22,MOTIVOS_DATOS!$A:$M,F$8,0)</f>
        <v>1.3368592536383257</v>
      </c>
      <c r="G22" s="56">
        <f>VLOOKUP($A$7&amp;$D$7&amp;$A22,MOTIVOS_DATOS!$A:$M,G$8,0)</f>
        <v>1.318078768599402</v>
      </c>
      <c r="H22" s="56">
        <f>VLOOKUP($A$7&amp;$D$7&amp;$A22,MOTIVOS_DATOS!$A:$M,H$8,0)</f>
        <v>1.2135684787097234</v>
      </c>
      <c r="I22" s="56">
        <f>VLOOKUP($A$7&amp;$D$7&amp;$A22,MOTIVOS_DATOS!$A:$M,I$8,0)</f>
        <v>1.0904501898129542</v>
      </c>
      <c r="J22" s="56">
        <f>VLOOKUP($A$7&amp;$D$7&amp;$A22,MOTIVOS_DATOS!$A:$M,J$8,0)</f>
        <v>1.4093539522721057</v>
      </c>
      <c r="K22" s="56">
        <f>VLOOKUP($A$7&amp;$D$7&amp;$A22,MOTIVOS_DATOS!$A:$M,K$8,0)</f>
        <v>1.4991297202488811</v>
      </c>
      <c r="M22" s="16"/>
    </row>
    <row r="23" spans="1:14" ht="15" customHeight="1" x14ac:dyDescent="0.35">
      <c r="A23" s="53" t="s">
        <v>110</v>
      </c>
      <c r="B23" s="38" t="s">
        <v>111</v>
      </c>
      <c r="C23" s="56">
        <f>VLOOKUP($A$7&amp;$D$7&amp;$A23,MOTIVOS_DATOS!$A:$M,C$8,0)</f>
        <v>3.5313409224404784</v>
      </c>
      <c r="D23" s="56">
        <f>VLOOKUP($A$7&amp;$D$7&amp;$A23,MOTIVOS_DATOS!$A:$M,D$8,0)</f>
        <v>4.5249736567711762</v>
      </c>
      <c r="E23" s="56">
        <f>VLOOKUP($A$7&amp;$D$7&amp;$A23,MOTIVOS_DATOS!$A:$M,E$8,0)</f>
        <v>6.8613937092444566</v>
      </c>
      <c r="F23" s="56">
        <f>VLOOKUP($A$7&amp;$D$7&amp;$A23,MOTIVOS_DATOS!$A:$M,F$8,0)</f>
        <v>3.8172412201230279</v>
      </c>
      <c r="G23" s="56">
        <f>VLOOKUP($A$7&amp;$D$7&amp;$A23,MOTIVOS_DATOS!$A:$M,G$8,0)</f>
        <v>3.7407400902591932</v>
      </c>
      <c r="H23" s="56">
        <f>VLOOKUP($A$7&amp;$D$7&amp;$A23,MOTIVOS_DATOS!$A:$M,H$8,0)</f>
        <v>4.4296970078882083</v>
      </c>
      <c r="I23" s="56">
        <f>VLOOKUP($A$7&amp;$D$7&amp;$A23,MOTIVOS_DATOS!$A:$M,I$8,0)</f>
        <v>6.9349292747666089</v>
      </c>
      <c r="J23" s="56">
        <f>VLOOKUP($A$7&amp;$D$7&amp;$A23,MOTIVOS_DATOS!$A:$M,J$8,0)</f>
        <v>3.70512316026258</v>
      </c>
      <c r="K23" s="56">
        <f>VLOOKUP($A$7&amp;$D$7&amp;$A23,MOTIVOS_DATOS!$A:$M,K$8,0)</f>
        <v>3.1536221463774448</v>
      </c>
      <c r="L23" s="1"/>
      <c r="M23" s="16"/>
    </row>
    <row r="24" spans="1:14" ht="6" customHeight="1" x14ac:dyDescent="0.35">
      <c r="A24" s="53"/>
      <c r="B24" s="38"/>
      <c r="C24" s="57"/>
      <c r="D24" s="57"/>
      <c r="E24" s="57"/>
      <c r="F24" s="57"/>
      <c r="G24" s="57"/>
      <c r="H24" s="57"/>
      <c r="I24" s="57"/>
      <c r="J24" s="57"/>
      <c r="K24" s="57"/>
      <c r="L24" s="1"/>
      <c r="M24" s="16"/>
    </row>
    <row r="25" spans="1:14" ht="15" customHeight="1" x14ac:dyDescent="0.35">
      <c r="A25" s="53" t="s">
        <v>111</v>
      </c>
      <c r="B25" s="38" t="s">
        <v>112</v>
      </c>
      <c r="C25" s="56">
        <f>VLOOKUP($A$7&amp;$D$7&amp;$A25,MOTIVOS_DATOS!$A:$M,C$8,0)</f>
        <v>4.1660342410712676</v>
      </c>
      <c r="D25" s="56">
        <f>VLOOKUP($A$7&amp;$D$7&amp;$A25,MOTIVOS_DATOS!$A:$M,D$8,0)</f>
        <v>4.5935350130474841</v>
      </c>
      <c r="E25" s="56">
        <f>VLOOKUP($A$7&amp;$D$7&amp;$A25,MOTIVOS_DATOS!$A:$M,E$8,0)</f>
        <v>5.8627163723049378</v>
      </c>
      <c r="F25" s="56">
        <f>VLOOKUP($A$7&amp;$D$7&amp;$A25,MOTIVOS_DATOS!$A:$M,F$8,0)</f>
        <v>4.0737345205258118</v>
      </c>
      <c r="G25" s="56">
        <f>VLOOKUP($A$7&amp;$D$7&amp;$A25,MOTIVOS_DATOS!$A:$M,G$8,0)</f>
        <v>4.3324266433664178</v>
      </c>
      <c r="H25" s="56">
        <f>VLOOKUP($A$7&amp;$D$7&amp;$A25,MOTIVOS_DATOS!$A:$M,H$8,0)</f>
        <v>5.4719072129562774</v>
      </c>
      <c r="I25" s="56">
        <f>VLOOKUP($A$7&amp;$D$7&amp;$A25,MOTIVOS_DATOS!$A:$M,I$8,0)</f>
        <v>5.9491796368528558</v>
      </c>
      <c r="J25" s="56">
        <f>VLOOKUP($A$7&amp;$D$7&amp;$A25,MOTIVOS_DATOS!$A:$M,J$8,0)</f>
        <v>4.3620675184132711</v>
      </c>
      <c r="K25" s="56">
        <f>VLOOKUP($A$7&amp;$D$7&amp;$A25,MOTIVOS_DATOS!$A:$M,K$8,0)</f>
        <v>3.9345874144559847</v>
      </c>
      <c r="L25" s="1"/>
      <c r="M25" s="16"/>
    </row>
    <row r="26" spans="1:14" s="8" customFormat="1" ht="15" customHeight="1" x14ac:dyDescent="0.35">
      <c r="A26" s="53" t="s">
        <v>112</v>
      </c>
      <c r="B26" s="38" t="s">
        <v>113</v>
      </c>
      <c r="C26" s="56">
        <f>VLOOKUP($A$7&amp;$D$7&amp;$A26,MOTIVOS_DATOS!$A:$M,C$8,0)</f>
        <v>4.6111105105170029</v>
      </c>
      <c r="D26" s="56">
        <f>VLOOKUP($A$7&amp;$D$7&amp;$A26,MOTIVOS_DATOS!$A:$M,D$8,0)</f>
        <v>4.3476430395948382</v>
      </c>
      <c r="E26" s="56">
        <f>VLOOKUP($A$7&amp;$D$7&amp;$A26,MOTIVOS_DATOS!$A:$M,E$8,0)</f>
        <v>4.4007313199791813</v>
      </c>
      <c r="F26" s="56">
        <f>VLOOKUP($A$7&amp;$D$7&amp;$A26,MOTIVOS_DATOS!$A:$M,F$8,0)</f>
        <v>5.1071408992809904</v>
      </c>
      <c r="G26" s="56">
        <f>VLOOKUP($A$7&amp;$D$7&amp;$A26,MOTIVOS_DATOS!$A:$M,G$8,0)</f>
        <v>5.0646172107172367</v>
      </c>
      <c r="H26" s="56">
        <f>VLOOKUP($A$7&amp;$D$7&amp;$A26,MOTIVOS_DATOS!$A:$M,H$8,0)</f>
        <v>4.3784431921914235</v>
      </c>
      <c r="I26" s="56">
        <f>VLOOKUP($A$7&amp;$D$7&amp;$A26,MOTIVOS_DATOS!$A:$M,I$8,0)</f>
        <v>4.2767090070744596</v>
      </c>
      <c r="J26" s="56">
        <f>VLOOKUP($A$7&amp;$D$7&amp;$A26,MOTIVOS_DATOS!$A:$M,J$8,0)</f>
        <v>4.7745480296501706</v>
      </c>
      <c r="K26" s="56">
        <f>VLOOKUP($A$7&amp;$D$7&amp;$A26,MOTIVOS_DATOS!$A:$M,K$8,0)</f>
        <v>5.1314686235959135</v>
      </c>
      <c r="L26" s="1"/>
      <c r="M26" s="16"/>
      <c r="N26"/>
    </row>
    <row r="27" spans="1:14" ht="15" customHeight="1" x14ac:dyDescent="0.35">
      <c r="A27" s="53" t="s">
        <v>113</v>
      </c>
      <c r="B27" s="38" t="s">
        <v>114</v>
      </c>
      <c r="C27" s="56">
        <f>VLOOKUP($A$7&amp;$D$7&amp;$A27,MOTIVOS_DATOS!$A:$M,C$8,0)</f>
        <v>72.582026140257938</v>
      </c>
      <c r="D27" s="56">
        <f>VLOOKUP($A$7&amp;$D$7&amp;$A27,MOTIVOS_DATOS!$A:$M,D$8,0)</f>
        <v>73.902204555861445</v>
      </c>
      <c r="E27" s="56">
        <f>VLOOKUP($A$7&amp;$D$7&amp;$A27,MOTIVOS_DATOS!$A:$M,E$8,0)</f>
        <v>74.317748546726435</v>
      </c>
      <c r="F27" s="56">
        <f>VLOOKUP($A$7&amp;$D$7&amp;$A27,MOTIVOS_DATOS!$A:$M,F$8,0)</f>
        <v>72.600681500802096</v>
      </c>
      <c r="G27" s="56">
        <f>VLOOKUP($A$7&amp;$D$7&amp;$A27,MOTIVOS_DATOS!$A:$M,G$8,0)</f>
        <v>71.623714150437351</v>
      </c>
      <c r="H27" s="56">
        <f>VLOOKUP($A$7&amp;$D$7&amp;$A27,MOTIVOS_DATOS!$A:$M,H$8,0)</f>
        <v>72.822522529817093</v>
      </c>
      <c r="I27" s="56">
        <f>VLOOKUP($A$7&amp;$D$7&amp;$A27,MOTIVOS_DATOS!$A:$M,I$8,0)</f>
        <v>73.757078137579612</v>
      </c>
      <c r="J27" s="56">
        <f>VLOOKUP($A$7&amp;$D$7&amp;$A27,MOTIVOS_DATOS!$A:$M,J$8,0)</f>
        <v>72.418917480280513</v>
      </c>
      <c r="K27" s="56">
        <f>VLOOKUP($A$7&amp;$D$7&amp;$A27,MOTIVOS_DATOS!$A:$M,K$8,0)</f>
        <v>71.259704354227111</v>
      </c>
      <c r="M27" s="16"/>
    </row>
    <row r="28" spans="1:14" ht="15" customHeight="1" x14ac:dyDescent="0.35">
      <c r="A28" s="53" t="s">
        <v>114</v>
      </c>
      <c r="B28" s="38" t="s">
        <v>115</v>
      </c>
      <c r="C28" s="56">
        <f>VLOOKUP($A$7&amp;$D$7&amp;$A28,MOTIVOS_DATOS!$A:$M,C$8,0)</f>
        <v>6.9854524095235</v>
      </c>
      <c r="D28" s="56">
        <f>VLOOKUP($A$7&amp;$D$7&amp;$A28,MOTIVOS_DATOS!$A:$M,D$8,0)</f>
        <v>6.4397195204704829</v>
      </c>
      <c r="E28" s="56">
        <f>VLOOKUP($A$7&amp;$D$7&amp;$A28,MOTIVOS_DATOS!$A:$M,E$8,0)</f>
        <v>5.3075661170892907</v>
      </c>
      <c r="F28" s="56">
        <f>VLOOKUP($A$7&amp;$D$7&amp;$A28,MOTIVOS_DATOS!$A:$M,F$8,0)</f>
        <v>6.0316824298590834</v>
      </c>
      <c r="G28" s="56">
        <f>VLOOKUP($A$7&amp;$D$7&amp;$A28,MOTIVOS_DATOS!$A:$M,G$8,0)</f>
        <v>6.1262274891713115</v>
      </c>
      <c r="H28" s="56">
        <f>VLOOKUP($A$7&amp;$D$7&amp;$A28,MOTIVOS_DATOS!$A:$M,H$8,0)</f>
        <v>5.5932596603004541</v>
      </c>
      <c r="I28" s="56">
        <f>VLOOKUP($A$7&amp;$D$7&amp;$A28,MOTIVOS_DATOS!$A:$M,I$8,0)</f>
        <v>4.9910236683473252</v>
      </c>
      <c r="J28" s="56">
        <f>VLOOKUP($A$7&amp;$D$7&amp;$A28,MOTIVOS_DATOS!$A:$M,J$8,0)</f>
        <v>5.8198978499956571</v>
      </c>
      <c r="K28" s="56">
        <f>VLOOKUP($A$7&amp;$D$7&amp;$A28,MOTIVOS_DATOS!$A:$M,K$8,0)</f>
        <v>5.9855336692386159</v>
      </c>
      <c r="M28" s="16"/>
    </row>
    <row r="29" spans="1:14" ht="15" customHeight="1" x14ac:dyDescent="0.35">
      <c r="A29" s="53" t="s">
        <v>115</v>
      </c>
      <c r="B29" s="38" t="s">
        <v>116</v>
      </c>
      <c r="C29" s="56">
        <f>VLOOKUP($A$7&amp;$D$7&amp;$A29,MOTIVOS_DATOS!$A:$M,C$8,0)</f>
        <v>0.34547435523219572</v>
      </c>
      <c r="D29" s="56">
        <f>VLOOKUP($A$7&amp;$D$7&amp;$A29,MOTIVOS_DATOS!$A:$M,D$8,0)</f>
        <v>0.25635626941261497</v>
      </c>
      <c r="E29" s="56">
        <f>VLOOKUP($A$7&amp;$D$7&amp;$A29,MOTIVOS_DATOS!$A:$M,E$8,0)</f>
        <v>0.14435792270724809</v>
      </c>
      <c r="F29" s="56">
        <f>VLOOKUP($A$7&amp;$D$7&amp;$A29,MOTIVOS_DATOS!$A:$M,F$8,0)</f>
        <v>0.36379252888155383</v>
      </c>
      <c r="G29" s="56">
        <f>VLOOKUP($A$7&amp;$D$7&amp;$A29,MOTIVOS_DATOS!$A:$M,G$8,0)</f>
        <v>0.21377575998401768</v>
      </c>
      <c r="H29" s="56">
        <f>VLOOKUP($A$7&amp;$D$7&amp;$A29,MOTIVOS_DATOS!$A:$M,H$8,0)</f>
        <v>0.30103708095103476</v>
      </c>
      <c r="I29" s="56">
        <f>VLOOKUP($A$7&amp;$D$7&amp;$A29,MOTIVOS_DATOS!$A:$M,I$8,0)</f>
        <v>0.13334853695473786</v>
      </c>
      <c r="J29" s="56">
        <f>VLOOKUP($A$7&amp;$D$7&amp;$A29,MOTIVOS_DATOS!$A:$M,J$8,0)</f>
        <v>0.31290543984925662</v>
      </c>
      <c r="K29" s="56">
        <f>VLOOKUP($A$7&amp;$D$7&amp;$A29,MOTIVOS_DATOS!$A:$M,K$8,0)</f>
        <v>0.37041264694925735</v>
      </c>
      <c r="L29" s="17"/>
      <c r="M29" s="16"/>
    </row>
    <row r="30" spans="1:14" ht="15" customHeight="1" x14ac:dyDescent="0.35">
      <c r="A30" s="53" t="s">
        <v>116</v>
      </c>
      <c r="B30" s="38" t="s">
        <v>117</v>
      </c>
      <c r="C30" s="56">
        <f>VLOOKUP($A$7&amp;$D$7&amp;$A30,MOTIVOS_DATOS!$A:$M,C$8,0)</f>
        <v>8.4997171201752781</v>
      </c>
      <c r="D30" s="56">
        <f>VLOOKUP($A$7&amp;$D$7&amp;$A30,MOTIVOS_DATOS!$A:$M,D$8,0)</f>
        <v>7.886990306795175</v>
      </c>
      <c r="E30" s="56">
        <f>VLOOKUP($A$7&amp;$D$7&amp;$A30,MOTIVOS_DATOS!$A:$M,E$8,0)</f>
        <v>7.0160429736984806</v>
      </c>
      <c r="F30" s="56">
        <f>VLOOKUP($A$7&amp;$D$7&amp;$A30,MOTIVOS_DATOS!$A:$M,F$8,0)</f>
        <v>8.6198346451694796</v>
      </c>
      <c r="G30" s="56">
        <f>VLOOKUP($A$7&amp;$D$7&amp;$A30,MOTIVOS_DATOS!$A:$M,G$8,0)</f>
        <v>9.0423846458384105</v>
      </c>
      <c r="H30" s="56">
        <f>VLOOKUP($A$7&amp;$D$7&amp;$A30,MOTIVOS_DATOS!$A:$M,H$8,0)</f>
        <v>8.4360668584357565</v>
      </c>
      <c r="I30" s="56">
        <f>VLOOKUP($A$7&amp;$D$7&amp;$A30,MOTIVOS_DATOS!$A:$M,I$8,0)</f>
        <v>7.5504281406900287</v>
      </c>
      <c r="J30" s="56">
        <f>VLOOKUP($A$7&amp;$D$7&amp;$A30,MOTIVOS_DATOS!$A:$M,J$8,0)</f>
        <v>9.117296647405901</v>
      </c>
      <c r="K30" s="56">
        <f>VLOOKUP($A$7&amp;$D$7&amp;$A30,MOTIVOS_DATOS!$A:$M,K$8,0)</f>
        <v>10.129207794223218</v>
      </c>
      <c r="M30" s="16"/>
    </row>
    <row r="31" spans="1:14" ht="15" customHeight="1" x14ac:dyDescent="0.35">
      <c r="A31" s="53" t="s">
        <v>118</v>
      </c>
      <c r="B31" s="38" t="s">
        <v>119</v>
      </c>
      <c r="C31" s="56">
        <f>VLOOKUP($A$7&amp;$D$7&amp;$A31,MOTIVOS_DATOS!$A:$M,C$8,0)</f>
        <v>0.1302807537215814</v>
      </c>
      <c r="D31" s="56">
        <f>VLOOKUP($A$7&amp;$D$7&amp;$A31,MOTIVOS_DATOS!$A:$M,D$8,0)</f>
        <v>9.4655014040527188E-2</v>
      </c>
      <c r="E31" s="56">
        <f>VLOOKUP($A$7&amp;$D$7&amp;$A31,MOTIVOS_DATOS!$A:$M,E$8,0)</f>
        <v>0.15009450417681772</v>
      </c>
      <c r="F31" s="56">
        <f>VLOOKUP($A$7&amp;$D$7&amp;$A31,MOTIVOS_DATOS!$A:$M,F$8,0)</f>
        <v>0.12628841737163432</v>
      </c>
      <c r="G31" s="56">
        <f>VLOOKUP($A$7&amp;$D$7&amp;$A31,MOTIVOS_DATOS!$A:$M,G$8,0)</f>
        <v>0.13394800180606201</v>
      </c>
      <c r="H31" s="56">
        <f>VLOOKUP($A$7&amp;$D$7&amp;$A31,MOTIVOS_DATOS!$A:$M,H$8,0)</f>
        <v>0.12170406703727317</v>
      </c>
      <c r="I31" s="56">
        <f>VLOOKUP($A$7&amp;$D$7&amp;$A31,MOTIVOS_DATOS!$A:$M,I$8,0)</f>
        <v>0.15815692357173075</v>
      </c>
      <c r="J31" s="56">
        <f>VLOOKUP($A$7&amp;$D$7&amp;$A31,MOTIVOS_DATOS!$A:$M,J$8,0)</f>
        <v>0.1603639525373452</v>
      </c>
      <c r="K31" s="56">
        <f>VLOOKUP($A$7&amp;$D$7&amp;$A31,MOTIVOS_DATOS!$A:$M,K$8,0)</f>
        <v>0.12693650735169612</v>
      </c>
      <c r="M31" s="16"/>
    </row>
    <row r="32" spans="1:14" s="8" customFormat="1" ht="15" customHeight="1" x14ac:dyDescent="0.35">
      <c r="A32" s="53" t="s">
        <v>117</v>
      </c>
      <c r="B32" s="38" t="s">
        <v>120</v>
      </c>
      <c r="C32" s="56">
        <f>VLOOKUP($A$7&amp;$D$7&amp;$A32,MOTIVOS_DATOS!$A:$M,C$8,0)</f>
        <v>2.6799126495929775</v>
      </c>
      <c r="D32" s="56">
        <f>VLOOKUP($A$7&amp;$D$7&amp;$A32,MOTIVOS_DATOS!$A:$M,D$8,0)</f>
        <v>2.4789202448403134</v>
      </c>
      <c r="E32" s="56">
        <f>VLOOKUP($A$7&amp;$D$7&amp;$A32,MOTIVOS_DATOS!$A:$M,E$8,0)</f>
        <v>2.8007316165404061</v>
      </c>
      <c r="F32" s="56">
        <f>VLOOKUP($A$7&amp;$D$7&amp;$A32,MOTIVOS_DATOS!$A:$M,F$8,0)</f>
        <v>3.0768354645861944</v>
      </c>
      <c r="G32" s="56">
        <f>VLOOKUP($A$7&amp;$D$7&amp;$A32,MOTIVOS_DATOS!$A:$M,G$8,0)</f>
        <v>3.4629040130727278</v>
      </c>
      <c r="H32" s="56">
        <f>VLOOKUP($A$7&amp;$D$7&amp;$A32,MOTIVOS_DATOS!$A:$M,H$8,0)</f>
        <v>2.8750824218668867</v>
      </c>
      <c r="I32" s="56">
        <f>VLOOKUP($A$7&amp;$D$7&amp;$A32,MOTIVOS_DATOS!$A:$M,I$8,0)</f>
        <v>3.1840745550488538</v>
      </c>
      <c r="J32" s="56">
        <f>VLOOKUP($A$7&amp;$D$7&amp;$A32,MOTIVOS_DATOS!$A:$M,J$8,0)</f>
        <v>3.0340291698322845</v>
      </c>
      <c r="K32" s="56">
        <f>VLOOKUP($A$7&amp;$D$7&amp;$A32,MOTIVOS_DATOS!$A:$M,K$8,0)</f>
        <v>3.0621707609077111</v>
      </c>
      <c r="L32" s="2"/>
      <c r="M32" s="16"/>
      <c r="N32"/>
    </row>
    <row r="33" spans="1:14" s="8" customFormat="1" ht="6" customHeight="1" x14ac:dyDescent="0.35">
      <c r="A33" s="53" t="s">
        <v>121</v>
      </c>
      <c r="B33" s="38"/>
      <c r="C33" s="57"/>
      <c r="D33" s="57"/>
      <c r="E33" s="57"/>
      <c r="F33" s="57"/>
      <c r="G33" s="57"/>
      <c r="H33" s="57"/>
      <c r="I33" s="57"/>
      <c r="J33" s="57"/>
      <c r="K33" s="57"/>
      <c r="L33" s="2"/>
      <c r="M33" s="16"/>
      <c r="N33"/>
    </row>
    <row r="34" spans="1:14" ht="15" customHeight="1" x14ac:dyDescent="0.35">
      <c r="A34" s="53" t="s">
        <v>119</v>
      </c>
      <c r="B34" s="38" t="s">
        <v>122</v>
      </c>
      <c r="C34" s="56">
        <f>VLOOKUP($A$7&amp;$D$7&amp;$A34,MOTIVOS_DATOS!$A:$M,C$8,0)</f>
        <v>22.589986414561285</v>
      </c>
      <c r="D34" s="56">
        <f>VLOOKUP($A$7&amp;$D$7&amp;$A34,MOTIVOS_DATOS!$A:$M,D$8,0)</f>
        <v>20.505124516581059</v>
      </c>
      <c r="E34" s="56">
        <f>VLOOKUP($A$7&amp;$D$7&amp;$A34,MOTIVOS_DATOS!$A:$M,E$8,0)</f>
        <v>19.001512956512759</v>
      </c>
      <c r="F34" s="56">
        <f>VLOOKUP($A$7&amp;$D$7&amp;$A34,MOTIVOS_DATOS!$A:$M,F$8,0)</f>
        <v>20.573660224820244</v>
      </c>
      <c r="G34" s="56">
        <f>VLOOKUP($A$7&amp;$D$7&amp;$A34,MOTIVOS_DATOS!$A:$M,G$8,0)</f>
        <v>20.997680951973241</v>
      </c>
      <c r="H34" s="56">
        <f>VLOOKUP($A$7&amp;$D$7&amp;$A34,MOTIVOS_DATOS!$A:$M,H$8,0)</f>
        <v>19.599052161732384</v>
      </c>
      <c r="I34" s="56">
        <f>VLOOKUP($A$7&amp;$D$7&amp;$A34,MOTIVOS_DATOS!$A:$M,I$8,0)</f>
        <v>18.976979548935141</v>
      </c>
      <c r="J34" s="56">
        <f>VLOOKUP($A$7&amp;$D$7&amp;$A34,MOTIVOS_DATOS!$A:$M,J$8,0)</f>
        <v>21.751781375591474</v>
      </c>
      <c r="K34" s="56">
        <f>VLOOKUP($A$7&amp;$D$7&amp;$A34,MOTIVOS_DATOS!$A:$M,K$8,0)</f>
        <v>22.079572262247275</v>
      </c>
      <c r="L34" s="17"/>
      <c r="M34" s="16"/>
    </row>
    <row r="35" spans="1:14" ht="15" customHeight="1" x14ac:dyDescent="0.35">
      <c r="A35" s="53" t="s">
        <v>123</v>
      </c>
      <c r="B35" s="38" t="s">
        <v>124</v>
      </c>
      <c r="C35" s="56">
        <f>VLOOKUP($A$7&amp;$D$7&amp;$A35,MOTIVOS_DATOS!$A:$M,C$8,0)</f>
        <v>11.548311189428583</v>
      </c>
      <c r="D35" s="56">
        <f>VLOOKUP($A$7&amp;$D$7&amp;$A35,MOTIVOS_DATOS!$A:$M,D$8,0)</f>
        <v>11.470296975080133</v>
      </c>
      <c r="E35" s="56">
        <f>VLOOKUP($A$7&amp;$D$7&amp;$A35,MOTIVOS_DATOS!$A:$M,E$8,0)</f>
        <v>11.140584354121779</v>
      </c>
      <c r="F35" s="56">
        <f>VLOOKUP($A$7&amp;$D$7&amp;$A35,MOTIVOS_DATOS!$A:$M,F$8,0)</f>
        <v>11.111002112017728</v>
      </c>
      <c r="G35" s="56">
        <f>VLOOKUP($A$7&amp;$D$7&amp;$A35,MOTIVOS_DATOS!$A:$M,G$8,0)</f>
        <v>11.169523947518822</v>
      </c>
      <c r="H35" s="56">
        <f>VLOOKUP($A$7&amp;$D$7&amp;$A35,MOTIVOS_DATOS!$A:$M,H$8,0)</f>
        <v>11.73806374708729</v>
      </c>
      <c r="I35" s="56">
        <f>VLOOKUP($A$7&amp;$D$7&amp;$A35,MOTIVOS_DATOS!$A:$M,I$8,0)</f>
        <v>11.383715398532347</v>
      </c>
      <c r="J35" s="56">
        <f>VLOOKUP($A$7&amp;$D$7&amp;$A35,MOTIVOS_DATOS!$A:$M,J$8,0)</f>
        <v>11.102641606233789</v>
      </c>
      <c r="K35" s="56">
        <f>VLOOKUP($A$7&amp;$D$7&amp;$A35,MOTIVOS_DATOS!$A:$M,K$8,0)</f>
        <v>11.163234857932459</v>
      </c>
      <c r="M35" s="16"/>
    </row>
    <row r="36" spans="1:14" ht="15" customHeight="1" x14ac:dyDescent="0.35">
      <c r="A36" s="53" t="s">
        <v>122</v>
      </c>
      <c r="B36" s="38" t="s">
        <v>125</v>
      </c>
      <c r="C36" s="56">
        <f>VLOOKUP($A$7&amp;$D$7&amp;$A36,MOTIVOS_DATOS!$A:$M,C$8,0)</f>
        <v>28.769231323625334</v>
      </c>
      <c r="D36" s="56">
        <f>VLOOKUP($A$7&amp;$D$7&amp;$A36,MOTIVOS_DATOS!$A:$M,D$8,0)</f>
        <v>29.365479888117136</v>
      </c>
      <c r="E36" s="56">
        <f>VLOOKUP($A$7&amp;$D$7&amp;$A36,MOTIVOS_DATOS!$A:$M,E$8,0)</f>
        <v>28.134961059039902</v>
      </c>
      <c r="F36" s="56">
        <f>VLOOKUP($A$7&amp;$D$7&amp;$A36,MOTIVOS_DATOS!$A:$M,F$8,0)</f>
        <v>30.435250210624719</v>
      </c>
      <c r="G36" s="56">
        <f>VLOOKUP($A$7&amp;$D$7&amp;$A36,MOTIVOS_DATOS!$A:$M,G$8,0)</f>
        <v>30.49181527527444</v>
      </c>
      <c r="H36" s="56">
        <f>VLOOKUP($A$7&amp;$D$7&amp;$A36,MOTIVOS_DATOS!$A:$M,H$8,0)</f>
        <v>29.826239038727802</v>
      </c>
      <c r="I36" s="56">
        <f>VLOOKUP($A$7&amp;$D$7&amp;$A36,MOTIVOS_DATOS!$A:$M,I$8,0)</f>
        <v>28.032431983153668</v>
      </c>
      <c r="J36" s="56">
        <f>VLOOKUP($A$7&amp;$D$7&amp;$A36,MOTIVOS_DATOS!$A:$M,J$8,0)</f>
        <v>30.411401385132841</v>
      </c>
      <c r="K36" s="56">
        <f>VLOOKUP($A$7&amp;$D$7&amp;$A36,MOTIVOS_DATOS!$A:$M,K$8,0)</f>
        <v>30.607201085793545</v>
      </c>
      <c r="M36" s="16"/>
    </row>
    <row r="37" spans="1:14" ht="15" customHeight="1" x14ac:dyDescent="0.35">
      <c r="A37" s="53" t="s">
        <v>126</v>
      </c>
      <c r="B37" s="38" t="s">
        <v>127</v>
      </c>
      <c r="C37" s="56">
        <f>VLOOKUP($A$7&amp;$D$7&amp;$A37,MOTIVOS_DATOS!$A:$M,C$8,0)</f>
        <v>12.669225197565432</v>
      </c>
      <c r="D37" s="56">
        <f>VLOOKUP($A$7&amp;$D$7&amp;$A37,MOTIVOS_DATOS!$A:$M,D$8,0)</f>
        <v>13.380581040598916</v>
      </c>
      <c r="E37" s="56">
        <f>VLOOKUP($A$7&amp;$D$7&amp;$A37,MOTIVOS_DATOS!$A:$M,E$8,0)</f>
        <v>11.908774307517184</v>
      </c>
      <c r="F37" s="56">
        <f>VLOOKUP($A$7&amp;$D$7&amp;$A37,MOTIVOS_DATOS!$A:$M,F$8,0)</f>
        <v>12.40808611377197</v>
      </c>
      <c r="G37" s="56">
        <f>VLOOKUP($A$7&amp;$D$7&amp;$A37,MOTIVOS_DATOS!$A:$M,G$8,0)</f>
        <v>12.345879170938501</v>
      </c>
      <c r="H37" s="56">
        <f>VLOOKUP($A$7&amp;$D$7&amp;$A37,MOTIVOS_DATOS!$A:$M,H$8,0)</f>
        <v>12.931849217533529</v>
      </c>
      <c r="I37" s="56">
        <f>VLOOKUP($A$7&amp;$D$7&amp;$A37,MOTIVOS_DATOS!$A:$M,I$8,0)</f>
        <v>11.250447525952634</v>
      </c>
      <c r="J37" s="56">
        <f>VLOOKUP($A$7&amp;$D$7&amp;$A37,MOTIVOS_DATOS!$A:$M,J$8,0)</f>
        <v>12.006415168516259</v>
      </c>
      <c r="K37" s="56">
        <f>VLOOKUP($A$7&amp;$D$7&amp;$A37,MOTIVOS_DATOS!$A:$M,K$8,0)</f>
        <v>12.389367291548741</v>
      </c>
      <c r="M37" s="16"/>
    </row>
    <row r="38" spans="1:14" s="8" customFormat="1" ht="15" customHeight="1" x14ac:dyDescent="0.35">
      <c r="A38" s="53" t="s">
        <v>125</v>
      </c>
      <c r="B38" s="38" t="s">
        <v>128</v>
      </c>
      <c r="C38" s="56">
        <f>VLOOKUP($A$7&amp;$D$7&amp;$A38,MOTIVOS_DATOS!$A:$M,C$8,0)</f>
        <v>4.7765141277751955</v>
      </c>
      <c r="D38" s="56">
        <f>VLOOKUP($A$7&amp;$D$7&amp;$A38,MOTIVOS_DATOS!$A:$M,D$8,0)</f>
        <v>4.9405070588819431</v>
      </c>
      <c r="E38" s="56">
        <f>VLOOKUP($A$7&amp;$D$7&amp;$A38,MOTIVOS_DATOS!$A:$M,E$8,0)</f>
        <v>5.3459139547378376</v>
      </c>
      <c r="F38" s="56">
        <f>VLOOKUP($A$7&amp;$D$7&amp;$A38,MOTIVOS_DATOS!$A:$M,F$8,0)</f>
        <v>4.9190970258635609</v>
      </c>
      <c r="G38" s="56">
        <f>VLOOKUP($A$7&amp;$D$7&amp;$A38,MOTIVOS_DATOS!$A:$M,G$8,0)</f>
        <v>4.7597966789827213</v>
      </c>
      <c r="H38" s="56">
        <f>VLOOKUP($A$7&amp;$D$7&amp;$A38,MOTIVOS_DATOS!$A:$M,H$8,0)</f>
        <v>4.7497913270193406</v>
      </c>
      <c r="I38" s="56">
        <f>VLOOKUP($A$7&amp;$D$7&amp;$A38,MOTIVOS_DATOS!$A:$M,I$8,0)</f>
        <v>5.4700900369300873</v>
      </c>
      <c r="J38" s="56">
        <f>VLOOKUP($A$7&amp;$D$7&amp;$A38,MOTIVOS_DATOS!$A:$M,J$8,0)</f>
        <v>4.6655962607735484</v>
      </c>
      <c r="K38" s="56">
        <f>VLOOKUP($A$7&amp;$D$7&amp;$A38,MOTIVOS_DATOS!$A:$M,K$8,0)</f>
        <v>4.395461668800964</v>
      </c>
      <c r="L38" s="2"/>
      <c r="M38" s="16"/>
      <c r="N38"/>
    </row>
    <row r="39" spans="1:14" ht="15" customHeight="1" x14ac:dyDescent="0.35">
      <c r="A39" s="53" t="s">
        <v>127</v>
      </c>
      <c r="B39" s="38" t="s">
        <v>129</v>
      </c>
      <c r="C39" s="56">
        <f>VLOOKUP($A$7&amp;$D$7&amp;$A39,MOTIVOS_DATOS!$A:$M,C$8,0)</f>
        <v>14.394867803230957</v>
      </c>
      <c r="D39" s="56">
        <f>VLOOKUP($A$7&amp;$D$7&amp;$A39,MOTIVOS_DATOS!$A:$M,D$8,0)</f>
        <v>15.004092855054314</v>
      </c>
      <c r="E39" s="56">
        <f>VLOOKUP($A$7&amp;$D$7&amp;$A39,MOTIVOS_DATOS!$A:$M,E$8,0)</f>
        <v>17.890117640894999</v>
      </c>
      <c r="F39" s="56">
        <f>VLOOKUP($A$7&amp;$D$7&amp;$A39,MOTIVOS_DATOS!$A:$M,F$8,0)</f>
        <v>15.232058669082601</v>
      </c>
      <c r="G39" s="56">
        <f>VLOOKUP($A$7&amp;$D$7&amp;$A39,MOTIVOS_DATOS!$A:$M,G$8,0)</f>
        <v>14.621319727861287</v>
      </c>
      <c r="H39" s="56">
        <f>VLOOKUP($A$7&amp;$D$7&amp;$A39,MOTIVOS_DATOS!$A:$M,H$8,0)</f>
        <v>15.514743700997935</v>
      </c>
      <c r="I39" s="56">
        <f>VLOOKUP($A$7&amp;$D$7&amp;$A39,MOTIVOS_DATOS!$A:$M,I$8,0)</f>
        <v>18.133648350303826</v>
      </c>
      <c r="J39" s="56">
        <f>VLOOKUP($A$7&amp;$D$7&amp;$A39,MOTIVOS_DATOS!$A:$M,J$8,0)</f>
        <v>14.51521258965921</v>
      </c>
      <c r="K39" s="56">
        <f>VLOOKUP($A$7&amp;$D$7&amp;$A39,MOTIVOS_DATOS!$A:$M,K$8,0)</f>
        <v>13.922444062615485</v>
      </c>
      <c r="M39" s="16"/>
    </row>
    <row r="40" spans="1:14" x14ac:dyDescent="0.35">
      <c r="A40" s="53" t="s">
        <v>128</v>
      </c>
      <c r="B40" s="38" t="s">
        <v>130</v>
      </c>
      <c r="C40" s="56">
        <f>VLOOKUP($A$7&amp;$D$7&amp;$A40,MOTIVOS_DATOS!$A:$M,C$8,0)</f>
        <v>1.5086081952267183</v>
      </c>
      <c r="D40" s="56">
        <f>VLOOKUP($A$7&amp;$D$7&amp;$A40,MOTIVOS_DATOS!$A:$M,D$8,0)</f>
        <v>1.6714247687036925</v>
      </c>
      <c r="E40" s="56">
        <f>VLOOKUP($A$7&amp;$D$7&amp;$A40,MOTIVOS_DATOS!$A:$M,E$8,0)</f>
        <v>2.7781806067741504</v>
      </c>
      <c r="F40" s="56">
        <f>VLOOKUP($A$7&amp;$D$7&amp;$A40,MOTIVOS_DATOS!$A:$M,F$8,0)</f>
        <v>1.6967191593476982</v>
      </c>
      <c r="G40" s="56">
        <f>VLOOKUP($A$7&amp;$D$7&amp;$A40,MOTIVOS_DATOS!$A:$M,G$8,0)</f>
        <v>1.696659151165488</v>
      </c>
      <c r="H40" s="56">
        <f>VLOOKUP($A$7&amp;$D$7&amp;$A40,MOTIVOS_DATOS!$A:$M,H$8,0)</f>
        <v>1.6860093875558031</v>
      </c>
      <c r="I40" s="56">
        <f>VLOOKUP($A$7&amp;$D$7&amp;$A40,MOTIVOS_DATOS!$A:$M,I$8,0)</f>
        <v>2.7990409070341142</v>
      </c>
      <c r="J40" s="56">
        <f>VLOOKUP($A$7&amp;$D$7&amp;$A40,MOTIVOS_DATOS!$A:$M,J$8,0)</f>
        <v>1.4705509392938882</v>
      </c>
      <c r="K40" s="56">
        <f>VLOOKUP($A$7&amp;$D$7&amp;$A40,MOTIVOS_DATOS!$A:$M,K$8,0)</f>
        <v>1.4034089957563396</v>
      </c>
      <c r="L40" s="18"/>
      <c r="M40" s="16"/>
    </row>
    <row r="41" spans="1:14" x14ac:dyDescent="0.35">
      <c r="A41" s="53" t="s">
        <v>129</v>
      </c>
      <c r="B41" s="38" t="s">
        <v>131</v>
      </c>
      <c r="C41" s="56">
        <f>VLOOKUP($A$7&amp;$D$7&amp;$A41,MOTIVOS_DATOS!$A:$M,C$8,0)</f>
        <v>3.7432568296558957</v>
      </c>
      <c r="D41" s="56">
        <f>VLOOKUP($A$7&amp;$D$7&amp;$A41,MOTIVOS_DATOS!$A:$M,D$8,0)</f>
        <v>3.6625087580891642</v>
      </c>
      <c r="E41" s="56">
        <f>VLOOKUP($A$7&amp;$D$7&amp;$A41,MOTIVOS_DATOS!$A:$M,E$8,0)</f>
        <v>3.7999600630884576</v>
      </c>
      <c r="F41" s="56">
        <f>VLOOKUP($A$7&amp;$D$7&amp;$A41,MOTIVOS_DATOS!$A:$M,F$8,0)</f>
        <v>3.6241264844714767</v>
      </c>
      <c r="G41" s="56">
        <f>VLOOKUP($A$7&amp;$D$7&amp;$A41,MOTIVOS_DATOS!$A:$M,G$8,0)</f>
        <v>3.9173397321203152</v>
      </c>
      <c r="H41" s="56">
        <f>VLOOKUP($A$7&amp;$D$7&amp;$A41,MOTIVOS_DATOS!$A:$M,H$8,0)</f>
        <v>3.9542676132845211</v>
      </c>
      <c r="I41" s="56">
        <f>VLOOKUP($A$7&amp;$D$7&amp;$A41,MOTIVOS_DATOS!$A:$M,I$8,0)</f>
        <v>3.953628180338181</v>
      </c>
      <c r="J41" s="56">
        <f>VLOOKUP($A$7&amp;$D$7&amp;$A41,MOTIVOS_DATOS!$A:$M,J$8,0)</f>
        <v>4.0764188419051193</v>
      </c>
      <c r="K41" s="56">
        <f>VLOOKUP($A$7&amp;$D$7&amp;$A41,MOTIVOS_DATOS!$A:$M,K$8,0)</f>
        <v>4.039311263917126</v>
      </c>
      <c r="M41" s="16"/>
    </row>
    <row r="42" spans="1:14" ht="6" customHeight="1" x14ac:dyDescent="0.35">
      <c r="A42" s="53" t="s">
        <v>121</v>
      </c>
      <c r="B42" s="38"/>
      <c r="C42" s="57"/>
      <c r="D42" s="57"/>
      <c r="E42" s="57"/>
      <c r="F42" s="57"/>
      <c r="G42" s="57"/>
      <c r="H42" s="57"/>
      <c r="I42" s="57"/>
      <c r="J42" s="57"/>
      <c r="K42" s="57"/>
      <c r="M42" s="16"/>
    </row>
    <row r="43" spans="1:14" x14ac:dyDescent="0.35">
      <c r="A43" s="53" t="s">
        <v>130</v>
      </c>
      <c r="B43" s="38" t="s">
        <v>132</v>
      </c>
      <c r="C43" s="56">
        <f>VLOOKUP($A$7&amp;$D$7&amp;$A43,MOTIVOS_DATOS!$A:$M,C$8,0)</f>
        <v>25.027844744020783</v>
      </c>
      <c r="D43" s="56">
        <f>VLOOKUP($A$7&amp;$D$7&amp;$A43,MOTIVOS_DATOS!$A:$M,D$8,0)</f>
        <v>24.729533655888471</v>
      </c>
      <c r="E43" s="56">
        <f>VLOOKUP($A$7&amp;$D$7&amp;$A43,MOTIVOS_DATOS!$A:$M,E$8,0)</f>
        <v>24.366342574675354</v>
      </c>
      <c r="F43" s="56">
        <f>VLOOKUP($A$7&amp;$D$7&amp;$A43,MOTIVOS_DATOS!$A:$M,F$8,0)</f>
        <v>25.949362066776693</v>
      </c>
      <c r="G43" s="56">
        <f>VLOOKUP($A$7&amp;$D$7&amp;$A43,MOTIVOS_DATOS!$A:$M,G$8,0)</f>
        <v>25.996777189173287</v>
      </c>
      <c r="H43" s="56">
        <f>VLOOKUP($A$7&amp;$D$7&amp;$A43,MOTIVOS_DATOS!$A:$M,H$8,0)</f>
        <v>25.123677685703111</v>
      </c>
      <c r="I43" s="56">
        <f>VLOOKUP($A$7&amp;$D$7&amp;$A43,MOTIVOS_DATOS!$A:$M,I$8,0)</f>
        <v>25.089697494396727</v>
      </c>
      <c r="J43" s="56">
        <f>VLOOKUP($A$7&amp;$D$7&amp;$A43,MOTIVOS_DATOS!$A:$M,J$8,0)</f>
        <v>25.683477416652039</v>
      </c>
      <c r="K43" s="56">
        <f>VLOOKUP($A$7&amp;$D$7&amp;$A43,MOTIVOS_DATOS!$A:$M,K$8,0)</f>
        <v>25.423404031235545</v>
      </c>
      <c r="M43" s="16"/>
    </row>
    <row r="44" spans="1:14" ht="15" customHeight="1" x14ac:dyDescent="0.35">
      <c r="A44" s="53" t="s">
        <v>131</v>
      </c>
      <c r="B44" s="38" t="s">
        <v>133</v>
      </c>
      <c r="C44" s="56">
        <f>VLOOKUP($A$7&amp;$D$7&amp;$A44,MOTIVOS_DATOS!$A:$M,C$8,0)</f>
        <v>0.57546260761144929</v>
      </c>
      <c r="D44" s="56">
        <f>VLOOKUP($A$7&amp;$D$7&amp;$A44,MOTIVOS_DATOS!$A:$M,D$8,0)</f>
        <v>0.4600238054518071</v>
      </c>
      <c r="E44" s="56">
        <f>VLOOKUP($A$7&amp;$D$7&amp;$A44,MOTIVOS_DATOS!$A:$M,E$8,0)</f>
        <v>0.49474320516451492</v>
      </c>
      <c r="F44" s="56">
        <f>VLOOKUP($A$7&amp;$D$7&amp;$A44,MOTIVOS_DATOS!$A:$M,F$8,0)</f>
        <v>0.60728011356423195</v>
      </c>
      <c r="G44" s="56">
        <f>VLOOKUP($A$7&amp;$D$7&amp;$A44,MOTIVOS_DATOS!$A:$M,G$8,0)</f>
        <v>0.64112237826461449</v>
      </c>
      <c r="H44" s="56">
        <f>VLOOKUP($A$7&amp;$D$7&amp;$A44,MOTIVOS_DATOS!$A:$M,H$8,0)</f>
        <v>0.58191369405214233</v>
      </c>
      <c r="I44" s="56">
        <f>VLOOKUP($A$7&amp;$D$7&amp;$A44,MOTIVOS_DATOS!$A:$M,I$8,0)</f>
        <v>0.52353528337201349</v>
      </c>
      <c r="J44" s="56">
        <f>VLOOKUP($A$7&amp;$D$7&amp;$A44,MOTIVOS_DATOS!$A:$M,J$8,0)</f>
        <v>0.49820236484853897</v>
      </c>
      <c r="K44" s="56">
        <f>VLOOKUP($A$7&amp;$D$7&amp;$A44,MOTIVOS_DATOS!$A:$M,K$8,0)</f>
        <v>0.67233902243598698</v>
      </c>
      <c r="M44" s="16"/>
    </row>
    <row r="45" spans="1:14" x14ac:dyDescent="0.35">
      <c r="A45" s="53" t="s">
        <v>132</v>
      </c>
      <c r="B45" s="38" t="s">
        <v>134</v>
      </c>
      <c r="C45" s="56">
        <f>VLOOKUP($A$7&amp;$D$7&amp;$A45,MOTIVOS_DATOS!$A:$M,C$8,0)</f>
        <v>8.6296004007163898</v>
      </c>
      <c r="D45" s="56">
        <f>VLOOKUP($A$7&amp;$D$7&amp;$A45,MOTIVOS_DATOS!$A:$M,D$8,0)</f>
        <v>7.7906616701882925</v>
      </c>
      <c r="E45" s="56">
        <f>VLOOKUP($A$7&amp;$D$7&amp;$A45,MOTIVOS_DATOS!$A:$M,E$8,0)</f>
        <v>5.9147628671736872</v>
      </c>
      <c r="F45" s="56">
        <f>VLOOKUP($A$7&amp;$D$7&amp;$A45,MOTIVOS_DATOS!$A:$M,F$8,0)</f>
        <v>7.4412631135526919</v>
      </c>
      <c r="G45" s="56">
        <f>VLOOKUP($A$7&amp;$D$7&amp;$A45,MOTIVOS_DATOS!$A:$M,G$8,0)</f>
        <v>7.1842739418474366</v>
      </c>
      <c r="H45" s="56">
        <f>VLOOKUP($A$7&amp;$D$7&amp;$A45,MOTIVOS_DATOS!$A:$M,H$8,0)</f>
        <v>6.7306761427023947</v>
      </c>
      <c r="I45" s="56">
        <f>VLOOKUP($A$7&amp;$D$7&amp;$A45,MOTIVOS_DATOS!$A:$M,I$8,0)</f>
        <v>5.6646705783080726</v>
      </c>
      <c r="J45" s="56">
        <f>VLOOKUP($A$7&amp;$D$7&amp;$A45,MOTIVOS_DATOS!$A:$M,J$8,0)</f>
        <v>7.5770312550527272</v>
      </c>
      <c r="K45" s="56">
        <f>VLOOKUP($A$7&amp;$D$7&amp;$A45,MOTIVOS_DATOS!$A:$M,K$8,0)</f>
        <v>6.9725615327046171</v>
      </c>
      <c r="M45" s="16"/>
    </row>
    <row r="46" spans="1:14" x14ac:dyDescent="0.35">
      <c r="A46" s="53" t="s">
        <v>133</v>
      </c>
      <c r="B46" s="38" t="s">
        <v>135</v>
      </c>
      <c r="C46" s="56">
        <f>VLOOKUP($A$7&amp;$D$7&amp;$A46,MOTIVOS_DATOS!$A:$M,C$8,0)</f>
        <v>0.40454517608818646</v>
      </c>
      <c r="D46" s="56">
        <f>VLOOKUP($A$7&amp;$D$7&amp;$A46,MOTIVOS_DATOS!$A:$M,D$8,0)</f>
        <v>0.41368765205973712</v>
      </c>
      <c r="E46" s="56">
        <f>VLOOKUP($A$7&amp;$D$7&amp;$A46,MOTIVOS_DATOS!$A:$M,E$8,0)</f>
        <v>0.33012182240826493</v>
      </c>
      <c r="F46" s="56">
        <f>VLOOKUP($A$7&amp;$D$7&amp;$A46,MOTIVOS_DATOS!$A:$M,F$8,0)</f>
        <v>0.52043961418167972</v>
      </c>
      <c r="G46" s="56">
        <f>VLOOKUP($A$7&amp;$D$7&amp;$A46,MOTIVOS_DATOS!$A:$M,G$8,0)</f>
        <v>0.38655398537441027</v>
      </c>
      <c r="H46" s="56">
        <f>VLOOKUP($A$7&amp;$D$7&amp;$A46,MOTIVOS_DATOS!$A:$M,H$8,0)</f>
        <v>0.55361549041758884</v>
      </c>
      <c r="I46" s="56">
        <f>VLOOKUP($A$7&amp;$D$7&amp;$A46,MOTIVOS_DATOS!$A:$M,I$8,0)</f>
        <v>0.24821432305036786</v>
      </c>
      <c r="J46" s="56">
        <f>VLOOKUP($A$7&amp;$D$7&amp;$A46,MOTIVOS_DATOS!$A:$M,J$8,0)</f>
        <v>0.44968202114142475</v>
      </c>
      <c r="K46" s="56">
        <f>VLOOKUP($A$7&amp;$D$7&amp;$A46,MOTIVOS_DATOS!$A:$M,K$8,0)</f>
        <v>0.46052703561169112</v>
      </c>
      <c r="M46" s="16"/>
    </row>
    <row r="47" spans="1:14" x14ac:dyDescent="0.35">
      <c r="A47" s="53" t="s">
        <v>134</v>
      </c>
      <c r="B47" s="38" t="s">
        <v>136</v>
      </c>
      <c r="C47" s="56">
        <f>VLOOKUP($A$7&amp;$D$7&amp;$A47,MOTIVOS_DATOS!$A:$M,C$8,0)</f>
        <v>29.655949665409022</v>
      </c>
      <c r="D47" s="56">
        <f>VLOOKUP($A$7&amp;$D$7&amp;$A47,MOTIVOS_DATOS!$A:$M,D$8,0)</f>
        <v>31.392732716910977</v>
      </c>
      <c r="E47" s="56">
        <f>VLOOKUP($A$7&amp;$D$7&amp;$A47,MOTIVOS_DATOS!$A:$M,E$8,0)</f>
        <v>34.005884763227989</v>
      </c>
      <c r="F47" s="56">
        <f>VLOOKUP($A$7&amp;$D$7&amp;$A47,MOTIVOS_DATOS!$A:$M,F$8,0)</f>
        <v>29.299615104966126</v>
      </c>
      <c r="G47" s="56">
        <f>VLOOKUP($A$7&amp;$D$7&amp;$A47,MOTIVOS_DATOS!$A:$M,G$8,0)</f>
        <v>29.602600495130293</v>
      </c>
      <c r="H47" s="56">
        <f>VLOOKUP($A$7&amp;$D$7&amp;$A47,MOTIVOS_DATOS!$A:$M,H$8,0)</f>
        <v>30.713828813874965</v>
      </c>
      <c r="I47" s="56">
        <f>VLOOKUP($A$7&amp;$D$7&amp;$A47,MOTIVOS_DATOS!$A:$M,I$8,0)</f>
        <v>33.19040896709074</v>
      </c>
      <c r="J47" s="56">
        <f>VLOOKUP($A$7&amp;$D$7&amp;$A47,MOTIVOS_DATOS!$A:$M,J$8,0)</f>
        <v>29.471511615865985</v>
      </c>
      <c r="K47" s="56">
        <f>VLOOKUP($A$7&amp;$D$7&amp;$A47,MOTIVOS_DATOS!$A:$M,K$8,0)</f>
        <v>29.421477023088745</v>
      </c>
      <c r="M47" s="16"/>
    </row>
    <row r="48" spans="1:14" x14ac:dyDescent="0.35">
      <c r="A48" s="53" t="s">
        <v>135</v>
      </c>
      <c r="B48" s="38" t="s">
        <v>137</v>
      </c>
      <c r="C48" s="56">
        <f>VLOOKUP($A$7&amp;$D$7&amp;$A48,MOTIVOS_DATOS!$A:$M,C$8,0)</f>
        <v>17.814953351855657</v>
      </c>
      <c r="D48" s="56">
        <f>VLOOKUP($A$7&amp;$D$7&amp;$A48,MOTIVOS_DATOS!$A:$M,D$8,0)</f>
        <v>18.150322601111107</v>
      </c>
      <c r="E48" s="56">
        <f>VLOOKUP($A$7&amp;$D$7&amp;$A48,MOTIVOS_DATOS!$A:$M,E$8,0)</f>
        <v>18.995692942485412</v>
      </c>
      <c r="F48" s="56">
        <f>VLOOKUP($A$7&amp;$D$7&amp;$A48,MOTIVOS_DATOS!$A:$M,F$8,0)</f>
        <v>18.200817685551719</v>
      </c>
      <c r="G48" s="56">
        <f>VLOOKUP($A$7&amp;$D$7&amp;$A48,MOTIVOS_DATOS!$A:$M,G$8,0)</f>
        <v>17.464919733422906</v>
      </c>
      <c r="H48" s="56">
        <f>VLOOKUP($A$7&amp;$D$7&amp;$A48,MOTIVOS_DATOS!$A:$M,H$8,0)</f>
        <v>18.54664681618366</v>
      </c>
      <c r="I48" s="56">
        <f>VLOOKUP($A$7&amp;$D$7&amp;$A48,MOTIVOS_DATOS!$A:$M,I$8,0)</f>
        <v>18.8305343440515</v>
      </c>
      <c r="J48" s="56">
        <f>VLOOKUP($A$7&amp;$D$7&amp;$A48,MOTIVOS_DATOS!$A:$M,J$8,0)</f>
        <v>17.602828545755855</v>
      </c>
      <c r="K48" s="56">
        <f>VLOOKUP($A$7&amp;$D$7&amp;$A48,MOTIVOS_DATOS!$A:$M,K$8,0)</f>
        <v>17.926869705891217</v>
      </c>
      <c r="M48" s="16"/>
    </row>
    <row r="49" spans="1:13" x14ac:dyDescent="0.35">
      <c r="A49" s="53" t="s">
        <v>136</v>
      </c>
      <c r="B49" s="38" t="s">
        <v>138</v>
      </c>
      <c r="C49" s="56">
        <f>VLOOKUP($A$7&amp;$D$7&amp;$A49,MOTIVOS_DATOS!$A:$M,C$8,0)</f>
        <v>17.346565622713989</v>
      </c>
      <c r="D49" s="56">
        <f>VLOOKUP($A$7&amp;$D$7&amp;$A49,MOTIVOS_DATOS!$A:$M,D$8,0)</f>
        <v>16.367958358389284</v>
      </c>
      <c r="E49" s="56">
        <f>VLOOKUP($A$7&amp;$D$7&amp;$A49,MOTIVOS_DATOS!$A:$M,E$8,0)</f>
        <v>15.392743443402029</v>
      </c>
      <c r="F49" s="56">
        <f>VLOOKUP($A$7&amp;$D$7&amp;$A49,MOTIVOS_DATOS!$A:$M,F$8,0)</f>
        <v>17.374851408588874</v>
      </c>
      <c r="G49" s="56">
        <f>VLOOKUP($A$7&amp;$D$7&amp;$A49,MOTIVOS_DATOS!$A:$M,G$8,0)</f>
        <v>18.117901162743895</v>
      </c>
      <c r="H49" s="56">
        <f>VLOOKUP($A$7&amp;$D$7&amp;$A49,MOTIVOS_DATOS!$A:$M,H$8,0)</f>
        <v>17.095384762700714</v>
      </c>
      <c r="I49" s="56">
        <f>VLOOKUP($A$7&amp;$D$7&amp;$A49,MOTIVOS_DATOS!$A:$M,I$8,0)</f>
        <v>15.850701986563509</v>
      </c>
      <c r="J49" s="56">
        <f>VLOOKUP($A$7&amp;$D$7&amp;$A49,MOTIVOS_DATOS!$A:$M,J$8,0)</f>
        <v>17.906789665242002</v>
      </c>
      <c r="K49" s="56">
        <f>VLOOKUP($A$7&amp;$D$7&amp;$A49,MOTIVOS_DATOS!$A:$M,K$8,0)</f>
        <v>18.372016775167872</v>
      </c>
      <c r="M49" s="16"/>
    </row>
    <row r="50" spans="1:13" x14ac:dyDescent="0.35">
      <c r="A50" s="53" t="s">
        <v>137</v>
      </c>
      <c r="B50" s="38" t="s">
        <v>139</v>
      </c>
      <c r="C50" s="56">
        <f>VLOOKUP($A$7&amp;$D$7&amp;$A50,MOTIVOS_DATOS!$A:$M,C$8,0)</f>
        <v>0.54507482801987717</v>
      </c>
      <c r="D50" s="56">
        <f>VLOOKUP($A$7&amp;$D$7&amp;$A50,MOTIVOS_DATOS!$A:$M,D$8,0)</f>
        <v>0.69509264265341142</v>
      </c>
      <c r="E50" s="56">
        <f>VLOOKUP($A$7&amp;$D$7&amp;$A50,MOTIVOS_DATOS!$A:$M,E$8,0)</f>
        <v>0.49970269737261586</v>
      </c>
      <c r="F50" s="56">
        <f>VLOOKUP($A$7&amp;$D$7&amp;$A50,MOTIVOS_DATOS!$A:$M,F$8,0)</f>
        <v>0.60637161413551532</v>
      </c>
      <c r="G50" s="56">
        <f>VLOOKUP($A$7&amp;$D$7&amp;$A50,MOTIVOS_DATOS!$A:$M,G$8,0)</f>
        <v>0.60586538398210332</v>
      </c>
      <c r="H50" s="56">
        <f>VLOOKUP($A$7&amp;$D$7&amp;$A50,MOTIVOS_DATOS!$A:$M,H$8,0)</f>
        <v>0.65427208421974614</v>
      </c>
      <c r="I50" s="56">
        <f>VLOOKUP($A$7&amp;$D$7&amp;$A50,MOTIVOS_DATOS!$A:$M,I$8,0)</f>
        <v>0.60221415320345983</v>
      </c>
      <c r="J50" s="56">
        <f>VLOOKUP($A$7&amp;$D$7&amp;$A50,MOTIVOS_DATOS!$A:$M,J$8,0)</f>
        <v>0.81048983241571271</v>
      </c>
      <c r="K50" s="56">
        <f>VLOOKUP($A$7&amp;$D$7&amp;$A50,MOTIVOS_DATOS!$A:$M,K$8,0)</f>
        <v>0.75080301309941289</v>
      </c>
      <c r="M50" s="16"/>
    </row>
    <row r="51" spans="1:13" ht="6" customHeight="1" x14ac:dyDescent="0.35">
      <c r="A51" s="53" t="s">
        <v>121</v>
      </c>
      <c r="B51" s="38"/>
      <c r="C51" s="57"/>
      <c r="D51" s="57"/>
      <c r="E51" s="57"/>
      <c r="F51" s="57"/>
      <c r="G51" s="57"/>
      <c r="H51" s="57"/>
      <c r="I51" s="57"/>
      <c r="J51" s="57"/>
      <c r="K51" s="57"/>
      <c r="M51" s="16"/>
    </row>
    <row r="52" spans="1:13" ht="15" customHeight="1" x14ac:dyDescent="0.35">
      <c r="A52" s="53" t="s">
        <v>138</v>
      </c>
      <c r="B52" s="38" t="s">
        <v>140</v>
      </c>
      <c r="C52" s="56">
        <f>VLOOKUP($A$7&amp;$D$7&amp;$A52,MOTIVOS_DATOS!$A:$M,C$8,0)</f>
        <v>12.901626288724808</v>
      </c>
      <c r="D52" s="56">
        <f>VLOOKUP($A$7&amp;$D$7&amp;$A52,MOTIVOS_DATOS!$A:$M,D$8,0)</f>
        <v>11.339398022740689</v>
      </c>
      <c r="E52" s="56">
        <f>VLOOKUP($A$7&amp;$D$7&amp;$A52,MOTIVOS_DATOS!$A:$M,E$8,0)</f>
        <v>9.4828441803072465</v>
      </c>
      <c r="F52" s="56">
        <f>VLOOKUP($A$7&amp;$D$7&amp;$A52,MOTIVOS_DATOS!$A:$M,F$8,0)</f>
        <v>11.135000346232413</v>
      </c>
      <c r="G52" s="56">
        <f>VLOOKUP($A$7&amp;$D$7&amp;$A52,MOTIVOS_DATOS!$A:$M,G$8,0)</f>
        <v>11.559594558103898</v>
      </c>
      <c r="H52" s="56">
        <f>VLOOKUP($A$7&amp;$D$7&amp;$A52,MOTIVOS_DATOS!$A:$M,H$8,0)</f>
        <v>10.935337251093003</v>
      </c>
      <c r="I52" s="56">
        <f>VLOOKUP($A$7&amp;$D$7&amp;$A52,MOTIVOS_DATOS!$A:$M,I$8,0)</f>
        <v>9.3537454211674156</v>
      </c>
      <c r="J52" s="56">
        <f>VLOOKUP($A$7&amp;$D$7&amp;$A52,MOTIVOS_DATOS!$A:$M,J$8,0)</f>
        <v>10.735822299541427</v>
      </c>
      <c r="K52" s="56">
        <f>VLOOKUP($A$7&amp;$D$7&amp;$A52,MOTIVOS_DATOS!$A:$M,K$8,0)</f>
        <v>11.059277643616628</v>
      </c>
      <c r="M52" s="16"/>
    </row>
    <row r="53" spans="1:13" x14ac:dyDescent="0.35">
      <c r="A53" s="53" t="s">
        <v>139</v>
      </c>
      <c r="B53" s="38" t="s">
        <v>141</v>
      </c>
      <c r="C53" s="56">
        <f>VLOOKUP($A$7&amp;$D$7&amp;$A53,MOTIVOS_DATOS!$A:$M,C$8,0)</f>
        <v>0.23358349279106891</v>
      </c>
      <c r="D53" s="56">
        <f>VLOOKUP($A$7&amp;$D$7&amp;$A53,MOTIVOS_DATOS!$A:$M,D$8,0)</f>
        <v>0.17733368595561097</v>
      </c>
      <c r="E53" s="56">
        <f>VLOOKUP($A$7&amp;$D$7&amp;$A53,MOTIVOS_DATOS!$A:$M,E$8,0)</f>
        <v>0.28396280924539502</v>
      </c>
      <c r="F53" s="56">
        <f>VLOOKUP($A$7&amp;$D$7&amp;$A53,MOTIVOS_DATOS!$A:$M,F$8,0)</f>
        <v>0.42249262813484595</v>
      </c>
      <c r="G53" s="56">
        <f>VLOOKUP($A$7&amp;$D$7&amp;$A53,MOTIVOS_DATOS!$A:$M,G$8,0)</f>
        <v>0.26714514869642275</v>
      </c>
      <c r="H53" s="56">
        <f>VLOOKUP($A$7&amp;$D$7&amp;$A53,MOTIVOS_DATOS!$A:$M,H$8,0)</f>
        <v>0.27203954559808258</v>
      </c>
      <c r="I53" s="56">
        <f>VLOOKUP($A$7&amp;$D$7&amp;$A53,MOTIVOS_DATOS!$A:$M,I$8,0)</f>
        <v>0.1712201641836236</v>
      </c>
      <c r="J53" s="56">
        <f>VLOOKUP($A$7&amp;$D$7&amp;$A53,MOTIVOS_DATOS!$A:$M,J$8,0)</f>
        <v>0.37126479756211966</v>
      </c>
      <c r="K53" s="56">
        <f>VLOOKUP($A$7&amp;$D$7&amp;$A53,MOTIVOS_DATOS!$A:$M,K$8,0)</f>
        <v>0.26466150639340214</v>
      </c>
      <c r="M53" s="16"/>
    </row>
    <row r="54" spans="1:13" x14ac:dyDescent="0.35">
      <c r="A54" s="53" t="s">
        <v>140</v>
      </c>
      <c r="B54" s="38" t="s">
        <v>142</v>
      </c>
      <c r="C54" s="56">
        <f>VLOOKUP($A$7&amp;$D$7&amp;$A54,MOTIVOS_DATOS!$A:$M,C$8,0)</f>
        <v>15.837940490733432</v>
      </c>
      <c r="D54" s="56">
        <f>VLOOKUP($A$7&amp;$D$7&amp;$A54,MOTIVOS_DATOS!$A:$M,D$8,0)</f>
        <v>17.307153083123232</v>
      </c>
      <c r="E54" s="56">
        <f>VLOOKUP($A$7&amp;$D$7&amp;$A54,MOTIVOS_DATOS!$A:$M,E$8,0)</f>
        <v>19.839619689885929</v>
      </c>
      <c r="F54" s="56">
        <f>VLOOKUP($A$7&amp;$D$7&amp;$A54,MOTIVOS_DATOS!$A:$M,F$8,0)</f>
        <v>16.337582374461896</v>
      </c>
      <c r="G54" s="56">
        <f>VLOOKUP($A$7&amp;$D$7&amp;$A54,MOTIVOS_DATOS!$A:$M,G$8,0)</f>
        <v>15.586703051352021</v>
      </c>
      <c r="H54" s="56">
        <f>VLOOKUP($A$7&amp;$D$7&amp;$A54,MOTIVOS_DATOS!$A:$M,H$8,0)</f>
        <v>16.882677379074405</v>
      </c>
      <c r="I54" s="56">
        <f>VLOOKUP($A$7&amp;$D$7&amp;$A54,MOTIVOS_DATOS!$A:$M,I$8,0)</f>
        <v>19.235286237212115</v>
      </c>
      <c r="J54" s="56">
        <f>VLOOKUP($A$7&amp;$D$7&amp;$A54,MOTIVOS_DATOS!$A:$M,J$8,0)</f>
        <v>16.22526048905123</v>
      </c>
      <c r="K54" s="56">
        <f>VLOOKUP($A$7&amp;$D$7&amp;$A54,MOTIVOS_DATOS!$A:$M,K$8,0)</f>
        <v>16.035934347747936</v>
      </c>
      <c r="M54" s="16"/>
    </row>
    <row r="55" spans="1:13" x14ac:dyDescent="0.35">
      <c r="A55" s="53" t="s">
        <v>141</v>
      </c>
      <c r="B55" s="38" t="s">
        <v>143</v>
      </c>
      <c r="C55" s="56">
        <f>VLOOKUP($A$7&amp;$D$7&amp;$A55,MOTIVOS_DATOS!$A:$M,C$8,0)</f>
        <v>24.242876653585725</v>
      </c>
      <c r="D55" s="56">
        <f>VLOOKUP($A$7&amp;$D$7&amp;$A55,MOTIVOS_DATOS!$A:$M,D$8,0)</f>
        <v>24.006670629644546</v>
      </c>
      <c r="E55" s="56">
        <f>VLOOKUP($A$7&amp;$D$7&amp;$A55,MOTIVOS_DATOS!$A:$M,E$8,0)</f>
        <v>23.930024402046072</v>
      </c>
      <c r="F55" s="56">
        <f>VLOOKUP($A$7&amp;$D$7&amp;$A55,MOTIVOS_DATOS!$A:$M,F$8,0)</f>
        <v>23.831400683231962</v>
      </c>
      <c r="G55" s="56">
        <f>VLOOKUP($A$7&amp;$D$7&amp;$A55,MOTIVOS_DATOS!$A:$M,G$8,0)</f>
        <v>23.816228067286787</v>
      </c>
      <c r="H55" s="56">
        <f>VLOOKUP($A$7&amp;$D$7&amp;$A55,MOTIVOS_DATOS!$A:$M,H$8,0)</f>
        <v>24.498859207433441</v>
      </c>
      <c r="I55" s="56">
        <f>VLOOKUP($A$7&amp;$D$7&amp;$A55,MOTIVOS_DATOS!$A:$M,I$8,0)</f>
        <v>24.493039245218924</v>
      </c>
      <c r="J55" s="56">
        <f>VLOOKUP($A$7&amp;$D$7&amp;$A55,MOTIVOS_DATOS!$A:$M,J$8,0)</f>
        <v>23.817762851683383</v>
      </c>
      <c r="K55" s="56">
        <f>VLOOKUP($A$7&amp;$D$7&amp;$A55,MOTIVOS_DATOS!$A:$M,K$8,0)</f>
        <v>24.134053970369923</v>
      </c>
      <c r="M55" s="16"/>
    </row>
    <row r="56" spans="1:13" x14ac:dyDescent="0.35">
      <c r="A56" s="53" t="s">
        <v>142</v>
      </c>
      <c r="B56" s="38" t="s">
        <v>144</v>
      </c>
      <c r="C56" s="56">
        <f>VLOOKUP($A$7&amp;$D$7&amp;$A56,MOTIVOS_DATOS!$A:$M,C$8,0)</f>
        <v>2.9980216430092645</v>
      </c>
      <c r="D56" s="56">
        <f>VLOOKUP($A$7&amp;$D$7&amp;$A56,MOTIVOS_DATOS!$A:$M,D$8,0)</f>
        <v>2.6927862309046069</v>
      </c>
      <c r="E56" s="56">
        <f>VLOOKUP($A$7&amp;$D$7&amp;$A56,MOTIVOS_DATOS!$A:$M,E$8,0)</f>
        <v>2.9222797056728704</v>
      </c>
      <c r="F56" s="56">
        <f>VLOOKUP($A$7&amp;$D$7&amp;$A56,MOTIVOS_DATOS!$A:$M,F$8,0)</f>
        <v>3.3952394485671751</v>
      </c>
      <c r="G56" s="56">
        <f>VLOOKUP($A$7&amp;$D$7&amp;$A56,MOTIVOS_DATOS!$A:$M,G$8,0)</f>
        <v>3.3650587006744925</v>
      </c>
      <c r="H56" s="56">
        <f>VLOOKUP($A$7&amp;$D$7&amp;$A56,MOTIVOS_DATOS!$A:$M,H$8,0)</f>
        <v>2.5335783077263745</v>
      </c>
      <c r="I56" s="56">
        <f>VLOOKUP($A$7&amp;$D$7&amp;$A56,MOTIVOS_DATOS!$A:$M,I$8,0)</f>
        <v>2.8862281260800962</v>
      </c>
      <c r="J56" s="56">
        <f>VLOOKUP($A$7&amp;$D$7&amp;$A56,MOTIVOS_DATOS!$A:$M,J$8,0)</f>
        <v>3.3720365362304787</v>
      </c>
      <c r="K56" s="56">
        <f>VLOOKUP($A$7&amp;$D$7&amp;$A56,MOTIVOS_DATOS!$A:$M,K$8,0)</f>
        <v>3.6389211731601776</v>
      </c>
      <c r="M56" s="16"/>
    </row>
    <row r="57" spans="1:13" x14ac:dyDescent="0.35">
      <c r="A57" s="53" t="s">
        <v>143</v>
      </c>
      <c r="B57" s="38" t="s">
        <v>145</v>
      </c>
      <c r="C57" s="56">
        <f>VLOOKUP($A$7&amp;$D$7&amp;$A57,MOTIVOS_DATOS!$A:$M,C$8,0)</f>
        <v>5.8670428788157247</v>
      </c>
      <c r="D57" s="56">
        <f>VLOOKUP($A$7&amp;$D$7&amp;$A57,MOTIVOS_DATOS!$A:$M,D$8,0)</f>
        <v>5.8678921555105621</v>
      </c>
      <c r="E57" s="56">
        <f>VLOOKUP($A$7&amp;$D$7&amp;$A57,MOTIVOS_DATOS!$A:$M,E$8,0)</f>
        <v>5.2513504656752623</v>
      </c>
      <c r="F57" s="56">
        <f>VLOOKUP($A$7&amp;$D$7&amp;$A57,MOTIVOS_DATOS!$A:$M,F$8,0)</f>
        <v>5.7828170623333754</v>
      </c>
      <c r="G57" s="56">
        <f>VLOOKUP($A$7&amp;$D$7&amp;$A57,MOTIVOS_DATOS!$A:$M,G$8,0)</f>
        <v>5.6843679770861373</v>
      </c>
      <c r="H57" s="56">
        <f>VLOOKUP($A$7&amp;$D$7&amp;$A57,MOTIVOS_DATOS!$A:$M,H$8,0)</f>
        <v>5.7178966608450628</v>
      </c>
      <c r="I57" s="56">
        <f>VLOOKUP($A$7&amp;$D$7&amp;$A57,MOTIVOS_DATOS!$A:$M,I$8,0)</f>
        <v>5.7334095321285563</v>
      </c>
      <c r="J57" s="56">
        <f>VLOOKUP($A$7&amp;$D$7&amp;$A57,MOTIVOS_DATOS!$A:$M,J$8,0)</f>
        <v>5.7109787819100681</v>
      </c>
      <c r="K57" s="56">
        <f>VLOOKUP($A$7&amp;$D$7&amp;$A57,MOTIVOS_DATOS!$A:$M,K$8,0)</f>
        <v>5.5822426459779386</v>
      </c>
      <c r="M57" s="16"/>
    </row>
    <row r="58" spans="1:13" x14ac:dyDescent="0.35">
      <c r="A58" s="53" t="s">
        <v>144</v>
      </c>
      <c r="B58" s="38" t="s">
        <v>146</v>
      </c>
      <c r="C58" s="56">
        <f>VLOOKUP($A$7&amp;$D$7&amp;$A58,MOTIVOS_DATOS!$A:$M,C$8,0)</f>
        <v>30.460928350324139</v>
      </c>
      <c r="D58" s="56">
        <f>VLOOKUP($A$7&amp;$D$7&amp;$A58,MOTIVOS_DATOS!$A:$M,D$8,0)</f>
        <v>31.441560788034934</v>
      </c>
      <c r="E58" s="56">
        <f>VLOOKUP($A$7&amp;$D$7&amp;$A58,MOTIVOS_DATOS!$A:$M,E$8,0)</f>
        <v>30.935586407808259</v>
      </c>
      <c r="F58" s="56">
        <f>VLOOKUP($A$7&amp;$D$7&amp;$A58,MOTIVOS_DATOS!$A:$M,F$8,0)</f>
        <v>31.889682418318007</v>
      </c>
      <c r="G58" s="56">
        <f>VLOOKUP($A$7&amp;$D$7&amp;$A58,MOTIVOS_DATOS!$A:$M,G$8,0)</f>
        <v>32.222971089103694</v>
      </c>
      <c r="H58" s="56">
        <f>VLOOKUP($A$7&amp;$D$7&amp;$A58,MOTIVOS_DATOS!$A:$M,H$8,0)</f>
        <v>31.262095728003793</v>
      </c>
      <c r="I58" s="56">
        <f>VLOOKUP($A$7&amp;$D$7&amp;$A58,MOTIVOS_DATOS!$A:$M,I$8,0)</f>
        <v>31.205574902099258</v>
      </c>
      <c r="J58" s="56">
        <f>VLOOKUP($A$7&amp;$D$7&amp;$A58,MOTIVOS_DATOS!$A:$M,J$8,0)</f>
        <v>32.113662862837991</v>
      </c>
      <c r="K58" s="56">
        <f>VLOOKUP($A$7&amp;$D$7&amp;$A58,MOTIVOS_DATOS!$A:$M,K$8,0)</f>
        <v>31.313871220926011</v>
      </c>
      <c r="M58" s="16"/>
    </row>
    <row r="59" spans="1:13" x14ac:dyDescent="0.35">
      <c r="A59" s="25" t="s">
        <v>145</v>
      </c>
      <c r="B59" s="38"/>
      <c r="C59" s="56">
        <f>VLOOKUP($A$7&amp;$D$7&amp;$A59,MOTIVOS_DATOS!$A:$M,C$8,0)</f>
        <v>1.150653506448579</v>
      </c>
      <c r="D59" s="56">
        <f>VLOOKUP($A$7&amp;$D$7&amp;$A59,MOTIVOS_DATOS!$A:$M,D$8,0)</f>
        <v>1.1403214839375266</v>
      </c>
      <c r="E59" s="56">
        <f>VLOOKUP($A$7&amp;$D$7&amp;$A59,MOTIVOS_DATOS!$A:$M,E$8,0)</f>
        <v>1.2859455681643503</v>
      </c>
      <c r="F59" s="56">
        <f>VLOOKUP($A$7&amp;$D$7&amp;$A59,MOTIVOS_DATOS!$A:$M,F$8,0)</f>
        <v>1.1886916165591423</v>
      </c>
      <c r="G59" s="56">
        <f>VLOOKUP($A$7&amp;$D$7&amp;$A59,MOTIVOS_DATOS!$A:$M,G$8,0)</f>
        <v>1.3322554040990582</v>
      </c>
      <c r="H59" s="56">
        <f>VLOOKUP($A$7&amp;$D$7&amp;$A59,MOTIVOS_DATOS!$A:$M,H$8,0)</f>
        <v>1.4509459196379317</v>
      </c>
      <c r="I59" s="56">
        <f>VLOOKUP($A$7&amp;$D$7&amp;$A59,MOTIVOS_DATOS!$A:$M,I$8,0)</f>
        <v>0.81506562724488962</v>
      </c>
      <c r="J59" s="56">
        <f>VLOOKUP($A$7&amp;$D$7&amp;$A59,MOTIVOS_DATOS!$A:$M,J$8,0)</f>
        <v>1.1480735418989787</v>
      </c>
      <c r="K59" s="56">
        <f>VLOOKUP($A$7&amp;$D$7&amp;$A59,MOTIVOS_DATOS!$A:$M,K$8,0)</f>
        <v>1.3809841734500852</v>
      </c>
    </row>
    <row r="60" spans="1:13" x14ac:dyDescent="0.35">
      <c r="A60" s="25" t="s">
        <v>146</v>
      </c>
      <c r="B60" s="38"/>
      <c r="C60" s="56">
        <f>VLOOKUP($A$7&amp;$D$7&amp;$A60,MOTIVOS_DATOS!$A:$M,C$8,0)</f>
        <v>6.3073228037174367</v>
      </c>
      <c r="D60" s="56">
        <f>VLOOKUP($A$7&amp;$D$7&amp;$A60,MOTIVOS_DATOS!$A:$M,D$8,0)</f>
        <v>6.0268928506407891</v>
      </c>
      <c r="E60" s="56">
        <f>VLOOKUP($A$7&amp;$D$7&amp;$A60,MOTIVOS_DATOS!$A:$M,E$8,0)</f>
        <v>6.0683815813731865</v>
      </c>
      <c r="F60" s="56">
        <f>VLOOKUP($A$7&amp;$D$7&amp;$A60,MOTIVOS_DATOS!$A:$M,F$8,0)</f>
        <v>6.0170865696446505</v>
      </c>
      <c r="G60" s="56">
        <f>VLOOKUP($A$7&amp;$D$7&amp;$A60,MOTIVOS_DATOS!$A:$M,G$8,0)</f>
        <v>6.1656893587967589</v>
      </c>
      <c r="H60" s="56">
        <f>VLOOKUP($A$7&amp;$D$7&amp;$A60,MOTIVOS_DATOS!$A:$M,H$8,0)</f>
        <v>6.4465816531828661</v>
      </c>
      <c r="I60" s="56">
        <f>VLOOKUP($A$7&amp;$D$7&amp;$A60,MOTIVOS_DATOS!$A:$M,I$8,0)</f>
        <v>6.1064170897997121</v>
      </c>
      <c r="J60" s="56">
        <f>VLOOKUP($A$7&amp;$D$7&amp;$A60,MOTIVOS_DATOS!$A:$M,J$8,0)</f>
        <v>6.505150192916501</v>
      </c>
      <c r="K60" s="56">
        <f>VLOOKUP($A$7&amp;$D$7&amp;$A60,MOTIVOS_DATOS!$A:$M,K$8,0)</f>
        <v>6.5900515320235789</v>
      </c>
    </row>
    <row r="61" spans="1:13" x14ac:dyDescent="0.35">
      <c r="B61" s="38"/>
      <c r="C61" s="11"/>
      <c r="D61" s="11"/>
      <c r="E61" s="11"/>
      <c r="F61" s="11"/>
      <c r="G61" s="11"/>
      <c r="H61" s="11"/>
      <c r="I61" s="11"/>
      <c r="J61" s="11"/>
      <c r="K61" s="11"/>
    </row>
    <row r="62" spans="1:13" x14ac:dyDescent="0.35">
      <c r="B62" s="38"/>
      <c r="C62" s="11"/>
      <c r="D62" s="11"/>
      <c r="E62" s="11"/>
      <c r="F62" s="11"/>
      <c r="G62" s="11"/>
      <c r="H62" s="11"/>
      <c r="I62" s="11"/>
      <c r="J62" s="11"/>
      <c r="K62" s="11"/>
    </row>
    <row r="63" spans="1:13" x14ac:dyDescent="0.35">
      <c r="B63" s="38"/>
      <c r="C63" s="11"/>
      <c r="D63" s="11"/>
      <c r="E63" s="11"/>
      <c r="F63" s="11"/>
      <c r="G63" s="11"/>
      <c r="H63" s="11"/>
      <c r="I63" s="11"/>
      <c r="J63" s="11"/>
      <c r="K63" s="11"/>
    </row>
    <row r="64" spans="1:13" x14ac:dyDescent="0.35">
      <c r="B64" s="38"/>
      <c r="C64" s="11"/>
      <c r="D64" s="11"/>
      <c r="E64" s="11"/>
      <c r="F64" s="11"/>
      <c r="G64" s="11"/>
      <c r="H64" s="11"/>
      <c r="I64" s="11"/>
      <c r="J64" s="11"/>
      <c r="K64" s="11"/>
    </row>
    <row r="65" spans="2:11" x14ac:dyDescent="0.35">
      <c r="B65" s="38"/>
      <c r="C65" s="11"/>
      <c r="D65" s="11"/>
      <c r="E65" s="11"/>
      <c r="F65" s="11"/>
      <c r="G65" s="11"/>
      <c r="H65" s="11"/>
      <c r="I65" s="11"/>
      <c r="J65" s="11"/>
      <c r="K65" s="11"/>
    </row>
    <row r="66" spans="2:11" x14ac:dyDescent="0.35">
      <c r="B66" s="38"/>
      <c r="C66" s="11"/>
      <c r="D66" s="11"/>
      <c r="E66" s="11"/>
      <c r="F66" s="11"/>
      <c r="G66" s="11"/>
      <c r="H66" s="11"/>
      <c r="I66" s="11"/>
      <c r="J66" s="11"/>
      <c r="K66" s="11"/>
    </row>
    <row r="67" spans="2:11" x14ac:dyDescent="0.35">
      <c r="B67" s="38"/>
      <c r="C67" s="11"/>
      <c r="D67" s="11"/>
      <c r="E67" s="11"/>
      <c r="F67" s="11"/>
      <c r="G67" s="11"/>
      <c r="H67" s="11"/>
      <c r="I67" s="11"/>
      <c r="J67" s="11"/>
      <c r="K67" s="11"/>
    </row>
    <row r="68" spans="2:11" x14ac:dyDescent="0.35">
      <c r="B68" s="38"/>
      <c r="C68" s="11"/>
      <c r="D68" s="11"/>
      <c r="E68" s="11"/>
      <c r="F68" s="11"/>
      <c r="G68" s="11"/>
      <c r="H68" s="11"/>
      <c r="I68" s="11"/>
      <c r="J68" s="11"/>
      <c r="K68" s="11"/>
    </row>
    <row r="69" spans="2:11" x14ac:dyDescent="0.35">
      <c r="B69" s="38"/>
      <c r="C69" s="11"/>
      <c r="D69" s="11"/>
      <c r="E69" s="11"/>
      <c r="F69" s="11"/>
      <c r="G69" s="11"/>
      <c r="H69" s="11"/>
      <c r="I69" s="11"/>
      <c r="J69" s="11"/>
      <c r="K69" s="11"/>
    </row>
    <row r="70" spans="2:11" x14ac:dyDescent="0.35">
      <c r="B70" s="38"/>
      <c r="C70" s="11"/>
      <c r="D70" s="11"/>
      <c r="E70" s="11"/>
      <c r="F70" s="11"/>
      <c r="G70" s="11"/>
      <c r="H70" s="11"/>
      <c r="I70" s="11"/>
      <c r="J70" s="11"/>
      <c r="K70" s="11"/>
    </row>
    <row r="71" spans="2:11" x14ac:dyDescent="0.35">
      <c r="B71" s="38"/>
      <c r="C71" s="11"/>
      <c r="D71" s="11"/>
      <c r="E71" s="11"/>
      <c r="F71" s="11"/>
      <c r="G71" s="11"/>
      <c r="H71" s="11"/>
      <c r="I71" s="11"/>
      <c r="J71" s="11"/>
      <c r="K71" s="11"/>
    </row>
    <row r="72" spans="2:11" x14ac:dyDescent="0.35">
      <c r="B72" s="38"/>
      <c r="C72" s="11"/>
      <c r="D72" s="11"/>
      <c r="E72" s="11"/>
      <c r="F72" s="11"/>
      <c r="G72" s="11"/>
      <c r="H72" s="11"/>
      <c r="I72" s="11"/>
      <c r="J72" s="11"/>
      <c r="K72" s="11"/>
    </row>
    <row r="73" spans="2:11" x14ac:dyDescent="0.35">
      <c r="B73" s="38"/>
      <c r="C73" s="11"/>
      <c r="D73" s="11"/>
      <c r="E73" s="11"/>
      <c r="F73" s="11"/>
      <c r="G73" s="11"/>
      <c r="H73" s="11"/>
      <c r="I73" s="11"/>
      <c r="J73" s="11"/>
      <c r="K73" s="11"/>
    </row>
    <row r="74" spans="2:11" x14ac:dyDescent="0.35">
      <c r="B74" s="38"/>
      <c r="C74" s="11"/>
      <c r="D74" s="11"/>
      <c r="E74" s="11"/>
      <c r="F74" s="11"/>
      <c r="G74" s="11"/>
      <c r="H74" s="11"/>
      <c r="I74" s="11"/>
      <c r="J74" s="11"/>
      <c r="K74" s="11"/>
    </row>
    <row r="75" spans="2:11" x14ac:dyDescent="0.35">
      <c r="B75" s="38"/>
      <c r="C75" s="11"/>
      <c r="D75" s="11"/>
      <c r="E75" s="11"/>
      <c r="F75" s="11"/>
      <c r="G75" s="11"/>
      <c r="H75" s="11"/>
      <c r="I75" s="11"/>
      <c r="J75" s="11"/>
      <c r="K75" s="11"/>
    </row>
    <row r="76" spans="2:11" x14ac:dyDescent="0.35">
      <c r="B76" s="38"/>
      <c r="C76" s="11"/>
      <c r="D76" s="11"/>
      <c r="E76" s="11"/>
      <c r="F76" s="11"/>
      <c r="G76" s="11"/>
      <c r="H76" s="11"/>
      <c r="I76" s="11"/>
      <c r="J76" s="11"/>
      <c r="K76" s="11"/>
    </row>
    <row r="77" spans="2:11" x14ac:dyDescent="0.35">
      <c r="B77" s="38"/>
      <c r="C77" s="11"/>
      <c r="D77" s="11"/>
      <c r="E77" s="11"/>
      <c r="F77" s="11"/>
      <c r="G77" s="11"/>
      <c r="H77" s="11"/>
      <c r="I77" s="11"/>
      <c r="J77" s="11"/>
      <c r="K77" s="11"/>
    </row>
    <row r="78" spans="2:11" x14ac:dyDescent="0.35">
      <c r="B78" s="38"/>
      <c r="C78" s="11"/>
      <c r="D78" s="11"/>
      <c r="E78" s="11"/>
      <c r="F78" s="11"/>
      <c r="G78" s="11"/>
      <c r="H78" s="11"/>
      <c r="I78" s="11"/>
      <c r="J78" s="11"/>
      <c r="K78" s="11"/>
    </row>
    <row r="79" spans="2:11" x14ac:dyDescent="0.35">
      <c r="B79" s="38"/>
      <c r="C79" s="11"/>
      <c r="D79" s="11"/>
      <c r="E79" s="11"/>
      <c r="F79" s="11"/>
      <c r="G79" s="11"/>
      <c r="H79" s="11"/>
      <c r="I79" s="11"/>
      <c r="J79" s="11"/>
      <c r="K79" s="11"/>
    </row>
    <row r="80" spans="2:11" x14ac:dyDescent="0.35">
      <c r="B80" s="38"/>
      <c r="C80" s="11"/>
      <c r="D80" s="11"/>
      <c r="E80" s="11"/>
      <c r="F80" s="11"/>
      <c r="G80" s="11"/>
      <c r="H80" s="11"/>
      <c r="I80" s="11"/>
      <c r="J80" s="11"/>
      <c r="K80" s="11"/>
    </row>
    <row r="81" spans="2:11" x14ac:dyDescent="0.35">
      <c r="B81" s="38"/>
      <c r="C81" s="11"/>
      <c r="D81" s="11"/>
      <c r="E81" s="11"/>
      <c r="F81" s="11"/>
      <c r="G81" s="11"/>
      <c r="H81" s="11"/>
      <c r="I81" s="11"/>
      <c r="J81" s="11"/>
      <c r="K81" s="11"/>
    </row>
    <row r="82" spans="2:11" x14ac:dyDescent="0.35">
      <c r="B82" s="38"/>
      <c r="C82" s="11"/>
      <c r="D82" s="11"/>
      <c r="E82" s="11"/>
      <c r="F82" s="11"/>
      <c r="G82" s="11"/>
      <c r="H82" s="11"/>
      <c r="I82" s="11"/>
      <c r="J82" s="11"/>
      <c r="K82" s="11"/>
    </row>
    <row r="83" spans="2:11" x14ac:dyDescent="0.35">
      <c r="B83" s="38"/>
      <c r="C83" s="11"/>
      <c r="D83" s="11"/>
      <c r="E83" s="11"/>
      <c r="F83" s="11"/>
      <c r="G83" s="11"/>
      <c r="H83" s="11"/>
      <c r="I83" s="11"/>
      <c r="J83" s="11"/>
      <c r="K83" s="11"/>
    </row>
    <row r="84" spans="2:11" x14ac:dyDescent="0.35">
      <c r="B84" s="38"/>
      <c r="C84" s="11"/>
      <c r="D84" s="11"/>
      <c r="E84" s="11"/>
      <c r="F84" s="11"/>
      <c r="G84" s="11"/>
      <c r="H84" s="11"/>
      <c r="I84" s="11"/>
      <c r="J84" s="11"/>
      <c r="K84" s="11"/>
    </row>
    <row r="85" spans="2:11" x14ac:dyDescent="0.35">
      <c r="B85" s="38"/>
      <c r="C85" s="11"/>
      <c r="D85" s="11"/>
      <c r="E85" s="11"/>
      <c r="F85" s="11"/>
      <c r="G85" s="11"/>
      <c r="H85" s="11"/>
      <c r="I85" s="11"/>
      <c r="J85" s="11"/>
      <c r="K85" s="11"/>
    </row>
    <row r="86" spans="2:11" x14ac:dyDescent="0.35">
      <c r="B86" s="38"/>
      <c r="C86" s="11"/>
      <c r="D86" s="11"/>
      <c r="E86" s="11"/>
      <c r="F86" s="11"/>
      <c r="G86" s="11"/>
      <c r="H86" s="11"/>
      <c r="I86" s="11"/>
      <c r="J86" s="11"/>
      <c r="K86" s="11"/>
    </row>
    <row r="87" spans="2:11" x14ac:dyDescent="0.35">
      <c r="B87" s="38"/>
      <c r="C87" s="11"/>
      <c r="D87" s="11"/>
      <c r="E87" s="11"/>
      <c r="F87" s="11"/>
      <c r="G87" s="11"/>
      <c r="H87" s="11"/>
      <c r="I87" s="11"/>
      <c r="J87" s="11"/>
      <c r="K87" s="11"/>
    </row>
    <row r="88" spans="2:11" x14ac:dyDescent="0.35">
      <c r="B88" s="38"/>
      <c r="C88" s="11"/>
      <c r="D88" s="11"/>
      <c r="E88" s="11"/>
      <c r="F88" s="11"/>
      <c r="G88" s="11"/>
      <c r="H88" s="11"/>
      <c r="I88" s="11"/>
      <c r="J88" s="11"/>
      <c r="K88" s="11"/>
    </row>
    <row r="89" spans="2:11" x14ac:dyDescent="0.35">
      <c r="B89" s="38"/>
      <c r="C89" s="11"/>
      <c r="D89" s="11"/>
      <c r="E89" s="11"/>
      <c r="F89" s="11"/>
      <c r="G89" s="11"/>
      <c r="H89" s="11"/>
      <c r="I89" s="11"/>
      <c r="J89" s="11"/>
      <c r="K89" s="11"/>
    </row>
    <row r="90" spans="2:11" x14ac:dyDescent="0.35">
      <c r="B90" s="38"/>
      <c r="C90" s="11"/>
      <c r="D90" s="11"/>
      <c r="E90" s="11"/>
      <c r="F90" s="11"/>
      <c r="G90" s="11"/>
      <c r="H90" s="11"/>
      <c r="I90" s="11"/>
      <c r="J90" s="11"/>
      <c r="K90" s="11"/>
    </row>
    <row r="91" spans="2:11" x14ac:dyDescent="0.35">
      <c r="B91" s="38"/>
      <c r="C91" s="11"/>
      <c r="D91" s="11"/>
      <c r="E91" s="11"/>
      <c r="F91" s="11"/>
      <c r="G91" s="11"/>
      <c r="H91" s="11"/>
      <c r="I91" s="11"/>
      <c r="J91" s="11"/>
      <c r="K91" s="11"/>
    </row>
    <row r="92" spans="2:11" x14ac:dyDescent="0.35">
      <c r="B92" s="38"/>
      <c r="C92" s="11"/>
      <c r="D92" s="11"/>
      <c r="E92" s="11"/>
      <c r="F92" s="11"/>
      <c r="G92" s="11"/>
      <c r="H92" s="11"/>
      <c r="I92" s="11"/>
      <c r="J92" s="11"/>
      <c r="K92" s="11"/>
    </row>
    <row r="93" spans="2:11" x14ac:dyDescent="0.35">
      <c r="B93" s="38"/>
      <c r="C93" s="11"/>
      <c r="D93" s="11"/>
      <c r="E93" s="11"/>
      <c r="F93" s="11"/>
      <c r="G93" s="11"/>
      <c r="H93" s="11"/>
      <c r="I93" s="11"/>
      <c r="J93" s="11"/>
      <c r="K93" s="11"/>
    </row>
    <row r="94" spans="2:11" x14ac:dyDescent="0.35">
      <c r="B94" s="38"/>
      <c r="C94" s="11"/>
      <c r="D94" s="11"/>
      <c r="E94" s="11"/>
      <c r="F94" s="11"/>
      <c r="G94" s="11"/>
      <c r="H94" s="11"/>
      <c r="I94" s="11"/>
      <c r="J94" s="11"/>
      <c r="K94" s="11"/>
    </row>
    <row r="95" spans="2:11" x14ac:dyDescent="0.35">
      <c r="B95" s="38"/>
      <c r="C95" s="11"/>
      <c r="D95" s="11"/>
      <c r="E95" s="11"/>
      <c r="F95" s="11"/>
      <c r="G95" s="11"/>
      <c r="H95" s="11"/>
      <c r="I95" s="11"/>
      <c r="J95" s="11"/>
      <c r="K95" s="11"/>
    </row>
    <row r="96" spans="2:11" x14ac:dyDescent="0.35">
      <c r="B96" s="38"/>
      <c r="C96" s="11"/>
      <c r="D96" s="11"/>
      <c r="E96" s="11"/>
      <c r="F96" s="11"/>
      <c r="G96" s="11"/>
      <c r="H96" s="11"/>
      <c r="I96" s="11"/>
      <c r="J96" s="11"/>
      <c r="K96" s="11"/>
    </row>
    <row r="97" spans="2:11" x14ac:dyDescent="0.35">
      <c r="B97" s="38"/>
      <c r="C97" s="11"/>
      <c r="D97" s="11"/>
      <c r="E97" s="11"/>
      <c r="F97" s="11"/>
      <c r="G97" s="11"/>
      <c r="H97" s="11"/>
      <c r="I97" s="11"/>
      <c r="J97" s="11"/>
      <c r="K97" s="11"/>
    </row>
    <row r="98" spans="2:11" x14ac:dyDescent="0.35">
      <c r="B98" s="38"/>
      <c r="C98" s="11"/>
      <c r="D98" s="11"/>
      <c r="E98" s="11"/>
      <c r="F98" s="11"/>
      <c r="G98" s="11"/>
      <c r="H98" s="11"/>
      <c r="I98" s="11"/>
      <c r="J98" s="11"/>
      <c r="K98" s="11"/>
    </row>
    <row r="99" spans="2:11" x14ac:dyDescent="0.35">
      <c r="B99" s="38"/>
    </row>
    <row r="100" spans="2:11" x14ac:dyDescent="0.35">
      <c r="B100" s="38"/>
    </row>
    <row r="101" spans="2:11" x14ac:dyDescent="0.35">
      <c r="B101" s="38"/>
    </row>
    <row r="102" spans="2:11" x14ac:dyDescent="0.35">
      <c r="B102" s="38"/>
    </row>
    <row r="103" spans="2:11" x14ac:dyDescent="0.35">
      <c r="B103" s="38"/>
    </row>
    <row r="104" spans="2:11" x14ac:dyDescent="0.35">
      <c r="B104" s="38"/>
    </row>
    <row r="105" spans="2:11" x14ac:dyDescent="0.35">
      <c r="B105" s="38"/>
    </row>
    <row r="106" spans="2:11" x14ac:dyDescent="0.35">
      <c r="B106" s="38"/>
    </row>
    <row r="107" spans="2:11" x14ac:dyDescent="0.35">
      <c r="B107" s="38"/>
    </row>
    <row r="108" spans="2:11" x14ac:dyDescent="0.35">
      <c r="B108" s="38"/>
    </row>
    <row r="109" spans="2:11" x14ac:dyDescent="0.35">
      <c r="B109" s="38"/>
    </row>
    <row r="110" spans="2:11" x14ac:dyDescent="0.35">
      <c r="B110" s="38"/>
    </row>
    <row r="111" spans="2:11" x14ac:dyDescent="0.35">
      <c r="B111" s="38"/>
    </row>
    <row r="112" spans="2:11" x14ac:dyDescent="0.35">
      <c r="B112" s="38"/>
    </row>
    <row r="113" spans="2:2" x14ac:dyDescent="0.35">
      <c r="B113" s="38"/>
    </row>
    <row r="114" spans="2:2" x14ac:dyDescent="0.35">
      <c r="B114" s="38"/>
    </row>
    <row r="115" spans="2:2" x14ac:dyDescent="0.35">
      <c r="B115" s="38"/>
    </row>
    <row r="116" spans="2:2" x14ac:dyDescent="0.35">
      <c r="B116" s="38"/>
    </row>
    <row r="117" spans="2:2" x14ac:dyDescent="0.35">
      <c r="B117" s="38"/>
    </row>
    <row r="118" spans="2:2" x14ac:dyDescent="0.35">
      <c r="B118" s="38"/>
    </row>
    <row r="119" spans="2:2" x14ac:dyDescent="0.35">
      <c r="B119" s="38"/>
    </row>
    <row r="120" spans="2:2" x14ac:dyDescent="0.35">
      <c r="B120" s="38"/>
    </row>
    <row r="121" spans="2:2" x14ac:dyDescent="0.35">
      <c r="B121" s="38"/>
    </row>
    <row r="122" spans="2:2" x14ac:dyDescent="0.35">
      <c r="B122" s="38"/>
    </row>
    <row r="123" spans="2:2" x14ac:dyDescent="0.35">
      <c r="B123" s="38"/>
    </row>
    <row r="124" spans="2:2" x14ac:dyDescent="0.35">
      <c r="B124" s="38"/>
    </row>
    <row r="125" spans="2:2" x14ac:dyDescent="0.35">
      <c r="B125" s="38"/>
    </row>
    <row r="126" spans="2:2" x14ac:dyDescent="0.35">
      <c r="B126" s="38"/>
    </row>
    <row r="127" spans="2:2" x14ac:dyDescent="0.35">
      <c r="B127" s="38"/>
    </row>
    <row r="128" spans="2:2" x14ac:dyDescent="0.35">
      <c r="B128" s="38"/>
    </row>
    <row r="129" spans="2:2" x14ac:dyDescent="0.35">
      <c r="B129" s="38"/>
    </row>
    <row r="130" spans="2:2" x14ac:dyDescent="0.35">
      <c r="B130" s="38"/>
    </row>
    <row r="131" spans="2:2" x14ac:dyDescent="0.35">
      <c r="B131" s="38"/>
    </row>
    <row r="132" spans="2:2" x14ac:dyDescent="0.35">
      <c r="B132" s="38"/>
    </row>
    <row r="133" spans="2:2" x14ac:dyDescent="0.35">
      <c r="B133" s="38"/>
    </row>
    <row r="134" spans="2:2" x14ac:dyDescent="0.35">
      <c r="B134" s="38"/>
    </row>
    <row r="135" spans="2:2" x14ac:dyDescent="0.35">
      <c r="B135" s="38"/>
    </row>
    <row r="136" spans="2:2" x14ac:dyDescent="0.35">
      <c r="B136" s="38"/>
    </row>
    <row r="137" spans="2:2" x14ac:dyDescent="0.35">
      <c r="B137" s="38"/>
    </row>
    <row r="138" spans="2:2" x14ac:dyDescent="0.35">
      <c r="B138" s="38"/>
    </row>
    <row r="139" spans="2:2" x14ac:dyDescent="0.35">
      <c r="B139" s="38"/>
    </row>
    <row r="140" spans="2:2" x14ac:dyDescent="0.35">
      <c r="B140" s="38"/>
    </row>
    <row r="141" spans="2:2" x14ac:dyDescent="0.35">
      <c r="B141" s="38"/>
    </row>
    <row r="142" spans="2:2" x14ac:dyDescent="0.35">
      <c r="B142" s="38"/>
    </row>
    <row r="143" spans="2:2" x14ac:dyDescent="0.35">
      <c r="B143" s="38"/>
    </row>
    <row r="144" spans="2:2" x14ac:dyDescent="0.35">
      <c r="B144" s="38"/>
    </row>
    <row r="145" spans="2:2" x14ac:dyDescent="0.35">
      <c r="B145" s="38"/>
    </row>
    <row r="146" spans="2:2" x14ac:dyDescent="0.35">
      <c r="B146" s="38"/>
    </row>
    <row r="147" spans="2:2" x14ac:dyDescent="0.35">
      <c r="B147" s="38"/>
    </row>
    <row r="148" spans="2:2" x14ac:dyDescent="0.35">
      <c r="B148" s="38"/>
    </row>
    <row r="149" spans="2:2" x14ac:dyDescent="0.35">
      <c r="B149" s="38"/>
    </row>
    <row r="150" spans="2:2" x14ac:dyDescent="0.35">
      <c r="B150" s="38"/>
    </row>
    <row r="151" spans="2:2" x14ac:dyDescent="0.35">
      <c r="B151" s="38"/>
    </row>
    <row r="152" spans="2:2" x14ac:dyDescent="0.35">
      <c r="B152" s="38"/>
    </row>
    <row r="153" spans="2:2" x14ac:dyDescent="0.35">
      <c r="B153" s="38"/>
    </row>
    <row r="154" spans="2:2" x14ac:dyDescent="0.35">
      <c r="B154" s="38"/>
    </row>
    <row r="155" spans="2:2" x14ac:dyDescent="0.35">
      <c r="B155" s="38"/>
    </row>
    <row r="156" spans="2:2" x14ac:dyDescent="0.35">
      <c r="B156" s="38"/>
    </row>
    <row r="157" spans="2:2" x14ac:dyDescent="0.35">
      <c r="B157" s="38"/>
    </row>
    <row r="158" spans="2:2" x14ac:dyDescent="0.35">
      <c r="B158" s="38"/>
    </row>
    <row r="159" spans="2:2" x14ac:dyDescent="0.35">
      <c r="B159" s="38"/>
    </row>
    <row r="160" spans="2:2" x14ac:dyDescent="0.35">
      <c r="B160" s="38"/>
    </row>
    <row r="161" spans="2:2" x14ac:dyDescent="0.35">
      <c r="B161" s="38"/>
    </row>
    <row r="162" spans="2:2" x14ac:dyDescent="0.35">
      <c r="B162" s="38"/>
    </row>
    <row r="163" spans="2:2" x14ac:dyDescent="0.35">
      <c r="B163" s="38"/>
    </row>
    <row r="164" spans="2:2" x14ac:dyDescent="0.35">
      <c r="B164" s="38"/>
    </row>
    <row r="165" spans="2:2" x14ac:dyDescent="0.35">
      <c r="B165" s="38"/>
    </row>
    <row r="166" spans="2:2" x14ac:dyDescent="0.35">
      <c r="B166" s="38"/>
    </row>
    <row r="167" spans="2:2" x14ac:dyDescent="0.35">
      <c r="B167" s="38"/>
    </row>
    <row r="168" spans="2:2" x14ac:dyDescent="0.35">
      <c r="B168" s="38"/>
    </row>
    <row r="169" spans="2:2" x14ac:dyDescent="0.35">
      <c r="B169" s="38"/>
    </row>
    <row r="170" spans="2:2" x14ac:dyDescent="0.35">
      <c r="B170" s="38"/>
    </row>
    <row r="171" spans="2:2" x14ac:dyDescent="0.35">
      <c r="B171" s="38"/>
    </row>
    <row r="172" spans="2:2" x14ac:dyDescent="0.35">
      <c r="B172" s="38"/>
    </row>
    <row r="173" spans="2:2" x14ac:dyDescent="0.35">
      <c r="B173" s="38"/>
    </row>
    <row r="174" spans="2:2" x14ac:dyDescent="0.35">
      <c r="B174" s="38"/>
    </row>
    <row r="175" spans="2:2" x14ac:dyDescent="0.35">
      <c r="B175" s="38"/>
    </row>
    <row r="176" spans="2:2" x14ac:dyDescent="0.35">
      <c r="B176" s="38"/>
    </row>
    <row r="177" spans="2:2" x14ac:dyDescent="0.35">
      <c r="B177" s="38"/>
    </row>
    <row r="178" spans="2:2" x14ac:dyDescent="0.35">
      <c r="B178" s="38"/>
    </row>
    <row r="179" spans="2:2" x14ac:dyDescent="0.35">
      <c r="B179" s="38"/>
    </row>
    <row r="180" spans="2:2" x14ac:dyDescent="0.35">
      <c r="B180" s="38"/>
    </row>
    <row r="181" spans="2:2" x14ac:dyDescent="0.35">
      <c r="B181" s="38"/>
    </row>
    <row r="182" spans="2:2" x14ac:dyDescent="0.35">
      <c r="B182" s="38"/>
    </row>
    <row r="183" spans="2:2" x14ac:dyDescent="0.35">
      <c r="B183" s="38"/>
    </row>
    <row r="184" spans="2:2" x14ac:dyDescent="0.35">
      <c r="B184" s="38"/>
    </row>
    <row r="185" spans="2:2" x14ac:dyDescent="0.35">
      <c r="B185" s="38"/>
    </row>
    <row r="186" spans="2:2" x14ac:dyDescent="0.35">
      <c r="B186" s="38"/>
    </row>
    <row r="187" spans="2:2" x14ac:dyDescent="0.35">
      <c r="B187" s="38"/>
    </row>
    <row r="188" spans="2:2" x14ac:dyDescent="0.35">
      <c r="B188" s="38"/>
    </row>
    <row r="189" spans="2:2" x14ac:dyDescent="0.35">
      <c r="B189" s="38"/>
    </row>
    <row r="190" spans="2:2" x14ac:dyDescent="0.35">
      <c r="B190" s="38"/>
    </row>
    <row r="191" spans="2:2" x14ac:dyDescent="0.35">
      <c r="B191" s="38"/>
    </row>
    <row r="192" spans="2:2" x14ac:dyDescent="0.35">
      <c r="B192" s="38"/>
    </row>
    <row r="193" spans="2:2" x14ac:dyDescent="0.35">
      <c r="B193" s="38"/>
    </row>
    <row r="194" spans="2:2" x14ac:dyDescent="0.35">
      <c r="B194" s="38"/>
    </row>
    <row r="195" spans="2:2" x14ac:dyDescent="0.35">
      <c r="B195" s="38"/>
    </row>
    <row r="196" spans="2:2" x14ac:dyDescent="0.35">
      <c r="B196" s="38"/>
    </row>
    <row r="197" spans="2:2" x14ac:dyDescent="0.35">
      <c r="B197" s="38"/>
    </row>
    <row r="198" spans="2:2" x14ac:dyDescent="0.35">
      <c r="B198" s="38"/>
    </row>
    <row r="199" spans="2:2" x14ac:dyDescent="0.35">
      <c r="B199" s="38"/>
    </row>
    <row r="200" spans="2:2" x14ac:dyDescent="0.35">
      <c r="B200" s="38"/>
    </row>
    <row r="201" spans="2:2" x14ac:dyDescent="0.35">
      <c r="B201" s="38"/>
    </row>
    <row r="202" spans="2:2" x14ac:dyDescent="0.35">
      <c r="B202" s="38"/>
    </row>
    <row r="203" spans="2:2" x14ac:dyDescent="0.35">
      <c r="B203" s="38"/>
    </row>
    <row r="204" spans="2:2" x14ac:dyDescent="0.35">
      <c r="B204" s="38"/>
    </row>
    <row r="205" spans="2:2" x14ac:dyDescent="0.35">
      <c r="B205" s="38"/>
    </row>
    <row r="206" spans="2:2" x14ac:dyDescent="0.35">
      <c r="B206" s="38"/>
    </row>
    <row r="207" spans="2:2" x14ac:dyDescent="0.35">
      <c r="B207" s="38"/>
    </row>
    <row r="208" spans="2:2" x14ac:dyDescent="0.35">
      <c r="B208" s="38"/>
    </row>
    <row r="209" spans="2:2" x14ac:dyDescent="0.35">
      <c r="B209" s="38"/>
    </row>
    <row r="210" spans="2:2" x14ac:dyDescent="0.35">
      <c r="B210" s="38"/>
    </row>
    <row r="211" spans="2:2" x14ac:dyDescent="0.35">
      <c r="B211" s="38"/>
    </row>
    <row r="212" spans="2:2" x14ac:dyDescent="0.35">
      <c r="B212" s="38"/>
    </row>
    <row r="213" spans="2:2" x14ac:dyDescent="0.35">
      <c r="B213" s="38"/>
    </row>
    <row r="214" spans="2:2" x14ac:dyDescent="0.35">
      <c r="B214" s="38"/>
    </row>
    <row r="215" spans="2:2" x14ac:dyDescent="0.35">
      <c r="B215" s="38"/>
    </row>
    <row r="216" spans="2:2" x14ac:dyDescent="0.35">
      <c r="B216" s="38"/>
    </row>
    <row r="217" spans="2:2" x14ac:dyDescent="0.35">
      <c r="B217" s="38"/>
    </row>
    <row r="218" spans="2:2" x14ac:dyDescent="0.35">
      <c r="B218" s="38"/>
    </row>
    <row r="219" spans="2:2" x14ac:dyDescent="0.35">
      <c r="B219" s="38"/>
    </row>
    <row r="220" spans="2:2" x14ac:dyDescent="0.35">
      <c r="B220" s="38"/>
    </row>
    <row r="221" spans="2:2" x14ac:dyDescent="0.35">
      <c r="B221" s="38"/>
    </row>
    <row r="222" spans="2:2" x14ac:dyDescent="0.35">
      <c r="B222" s="38"/>
    </row>
    <row r="223" spans="2:2" x14ac:dyDescent="0.35">
      <c r="B223" s="38"/>
    </row>
    <row r="224" spans="2:2" x14ac:dyDescent="0.35">
      <c r="B224" s="38"/>
    </row>
    <row r="225" spans="2:2" x14ac:dyDescent="0.35">
      <c r="B225" s="38"/>
    </row>
    <row r="226" spans="2:2" x14ac:dyDescent="0.35">
      <c r="B226" s="38"/>
    </row>
    <row r="227" spans="2:2" x14ac:dyDescent="0.35">
      <c r="B227" s="38"/>
    </row>
    <row r="228" spans="2:2" x14ac:dyDescent="0.35">
      <c r="B228" s="38"/>
    </row>
    <row r="229" spans="2:2" x14ac:dyDescent="0.35">
      <c r="B229" s="38"/>
    </row>
    <row r="230" spans="2:2" x14ac:dyDescent="0.35">
      <c r="B230" s="38"/>
    </row>
    <row r="231" spans="2:2" x14ac:dyDescent="0.35">
      <c r="B231" s="38"/>
    </row>
    <row r="232" spans="2:2" x14ac:dyDescent="0.35">
      <c r="B232" s="38"/>
    </row>
    <row r="233" spans="2:2" x14ac:dyDescent="0.35">
      <c r="B233" s="38"/>
    </row>
    <row r="234" spans="2:2" x14ac:dyDescent="0.35">
      <c r="B234" s="38"/>
    </row>
    <row r="235" spans="2:2" x14ac:dyDescent="0.35">
      <c r="B235" s="38"/>
    </row>
    <row r="236" spans="2:2" x14ac:dyDescent="0.35">
      <c r="B236" s="38"/>
    </row>
    <row r="237" spans="2:2" x14ac:dyDescent="0.35">
      <c r="B237" s="38"/>
    </row>
    <row r="238" spans="2:2" x14ac:dyDescent="0.35">
      <c r="B238" s="38"/>
    </row>
    <row r="239" spans="2:2" x14ac:dyDescent="0.35">
      <c r="B239" s="38"/>
    </row>
    <row r="240" spans="2:2" x14ac:dyDescent="0.35">
      <c r="B240" s="38"/>
    </row>
    <row r="241" spans="2:2" x14ac:dyDescent="0.35">
      <c r="B241" s="38"/>
    </row>
    <row r="242" spans="2:2" x14ac:dyDescent="0.35">
      <c r="B242" s="38"/>
    </row>
    <row r="243" spans="2:2" x14ac:dyDescent="0.35">
      <c r="B243" s="38"/>
    </row>
    <row r="244" spans="2:2" x14ac:dyDescent="0.35">
      <c r="B244" s="38"/>
    </row>
    <row r="245" spans="2:2" x14ac:dyDescent="0.35">
      <c r="B245" s="38"/>
    </row>
    <row r="246" spans="2:2" x14ac:dyDescent="0.35">
      <c r="B246" s="38"/>
    </row>
    <row r="247" spans="2:2" x14ac:dyDescent="0.35">
      <c r="B247" s="38"/>
    </row>
    <row r="248" spans="2:2" x14ac:dyDescent="0.35">
      <c r="B248" s="38"/>
    </row>
    <row r="249" spans="2:2" x14ac:dyDescent="0.35">
      <c r="B249" s="38"/>
    </row>
    <row r="250" spans="2:2" x14ac:dyDescent="0.35">
      <c r="B250" s="38"/>
    </row>
    <row r="251" spans="2:2" x14ac:dyDescent="0.35">
      <c r="B251" s="38"/>
    </row>
    <row r="252" spans="2:2" x14ac:dyDescent="0.35">
      <c r="B252" s="38"/>
    </row>
    <row r="253" spans="2:2" x14ac:dyDescent="0.35">
      <c r="B253" s="38"/>
    </row>
    <row r="254" spans="2:2" x14ac:dyDescent="0.35">
      <c r="B254" s="38"/>
    </row>
    <row r="255" spans="2:2" x14ac:dyDescent="0.35">
      <c r="B255" s="38"/>
    </row>
    <row r="256" spans="2:2" x14ac:dyDescent="0.35">
      <c r="B256" s="38"/>
    </row>
    <row r="257" spans="2:2" x14ac:dyDescent="0.35">
      <c r="B257" s="38"/>
    </row>
    <row r="258" spans="2:2" x14ac:dyDescent="0.35">
      <c r="B258" s="38"/>
    </row>
    <row r="259" spans="2:2" x14ac:dyDescent="0.35">
      <c r="B259" s="38"/>
    </row>
    <row r="260" spans="2:2" x14ac:dyDescent="0.35">
      <c r="B260" s="38"/>
    </row>
    <row r="261" spans="2:2" x14ac:dyDescent="0.35">
      <c r="B261" s="38"/>
    </row>
    <row r="262" spans="2:2" x14ac:dyDescent="0.35">
      <c r="B262" s="38"/>
    </row>
    <row r="263" spans="2:2" x14ac:dyDescent="0.35">
      <c r="B263" s="38"/>
    </row>
    <row r="264" spans="2:2" x14ac:dyDescent="0.35">
      <c r="B264" s="38"/>
    </row>
    <row r="265" spans="2:2" x14ac:dyDescent="0.35">
      <c r="B265" s="38"/>
    </row>
    <row r="266" spans="2:2" x14ac:dyDescent="0.35">
      <c r="B266" s="38"/>
    </row>
    <row r="267" spans="2:2" x14ac:dyDescent="0.35">
      <c r="B267" s="38"/>
    </row>
    <row r="268" spans="2:2" x14ac:dyDescent="0.35">
      <c r="B268" s="38"/>
    </row>
    <row r="269" spans="2:2" x14ac:dyDescent="0.35">
      <c r="B269" s="38"/>
    </row>
    <row r="270" spans="2:2" x14ac:dyDescent="0.35">
      <c r="B270" s="38"/>
    </row>
    <row r="271" spans="2:2" x14ac:dyDescent="0.35">
      <c r="B271" s="38"/>
    </row>
    <row r="272" spans="2:2" x14ac:dyDescent="0.35">
      <c r="B272" s="38"/>
    </row>
    <row r="273" spans="2:2" x14ac:dyDescent="0.35">
      <c r="B273" s="38"/>
    </row>
    <row r="274" spans="2:2" x14ac:dyDescent="0.35">
      <c r="B274" s="38"/>
    </row>
    <row r="275" spans="2:2" x14ac:dyDescent="0.35">
      <c r="B275" s="38"/>
    </row>
    <row r="276" spans="2:2" x14ac:dyDescent="0.35">
      <c r="B276" s="38"/>
    </row>
    <row r="277" spans="2:2" x14ac:dyDescent="0.35">
      <c r="B277" s="38"/>
    </row>
    <row r="278" spans="2:2" x14ac:dyDescent="0.35">
      <c r="B278" s="38"/>
    </row>
    <row r="279" spans="2:2" x14ac:dyDescent="0.35">
      <c r="B279" s="38"/>
    </row>
    <row r="280" spans="2:2" x14ac:dyDescent="0.35">
      <c r="B280" s="38"/>
    </row>
    <row r="281" spans="2:2" x14ac:dyDescent="0.35">
      <c r="B281" s="38"/>
    </row>
    <row r="282" spans="2:2" x14ac:dyDescent="0.35">
      <c r="B282" s="38"/>
    </row>
    <row r="283" spans="2:2" x14ac:dyDescent="0.35">
      <c r="B283" s="38"/>
    </row>
    <row r="284" spans="2:2" x14ac:dyDescent="0.35">
      <c r="B284" s="38"/>
    </row>
    <row r="285" spans="2:2" x14ac:dyDescent="0.35">
      <c r="B285" s="38"/>
    </row>
    <row r="286" spans="2:2" x14ac:dyDescent="0.35">
      <c r="B286" s="38"/>
    </row>
    <row r="287" spans="2:2" x14ac:dyDescent="0.35">
      <c r="B287" s="38"/>
    </row>
    <row r="288" spans="2:2" x14ac:dyDescent="0.35">
      <c r="B288" s="38"/>
    </row>
    <row r="289" spans="2:2" x14ac:dyDescent="0.35">
      <c r="B289" s="38"/>
    </row>
    <row r="290" spans="2:2" x14ac:dyDescent="0.35">
      <c r="B290" s="38"/>
    </row>
    <row r="291" spans="2:2" x14ac:dyDescent="0.35">
      <c r="B291" s="38"/>
    </row>
    <row r="292" spans="2:2" x14ac:dyDescent="0.35">
      <c r="B292" s="38"/>
    </row>
    <row r="293" spans="2:2" x14ac:dyDescent="0.35">
      <c r="B293" s="38"/>
    </row>
    <row r="294" spans="2:2" x14ac:dyDescent="0.35">
      <c r="B294" s="38"/>
    </row>
    <row r="295" spans="2:2" x14ac:dyDescent="0.35">
      <c r="B295" s="38"/>
    </row>
    <row r="296" spans="2:2" x14ac:dyDescent="0.35">
      <c r="B296" s="38"/>
    </row>
    <row r="297" spans="2:2" x14ac:dyDescent="0.35">
      <c r="B297" s="38"/>
    </row>
    <row r="298" spans="2:2" x14ac:dyDescent="0.35">
      <c r="B298" s="38"/>
    </row>
    <row r="299" spans="2:2" x14ac:dyDescent="0.35">
      <c r="B299" s="38"/>
    </row>
    <row r="300" spans="2:2" x14ac:dyDescent="0.35">
      <c r="B300" s="38"/>
    </row>
    <row r="301" spans="2:2" x14ac:dyDescent="0.35">
      <c r="B301" s="38"/>
    </row>
    <row r="302" spans="2:2" x14ac:dyDescent="0.35">
      <c r="B302" s="38"/>
    </row>
    <row r="303" spans="2:2" x14ac:dyDescent="0.35">
      <c r="B303" s="38"/>
    </row>
    <row r="304" spans="2:2" x14ac:dyDescent="0.35">
      <c r="B304" s="38"/>
    </row>
    <row r="305" spans="2:2" x14ac:dyDescent="0.35">
      <c r="B305" s="38"/>
    </row>
    <row r="306" spans="2:2" x14ac:dyDescent="0.35">
      <c r="B306" s="38"/>
    </row>
    <row r="307" spans="2:2" x14ac:dyDescent="0.35">
      <c r="B307" s="38"/>
    </row>
    <row r="308" spans="2:2" x14ac:dyDescent="0.35">
      <c r="B308" s="38"/>
    </row>
    <row r="309" spans="2:2" x14ac:dyDescent="0.35">
      <c r="B309" s="38"/>
    </row>
    <row r="310" spans="2:2" x14ac:dyDescent="0.35">
      <c r="B310" s="38"/>
    </row>
    <row r="311" spans="2:2" x14ac:dyDescent="0.35">
      <c r="B311" s="38"/>
    </row>
    <row r="312" spans="2:2" x14ac:dyDescent="0.35">
      <c r="B312" s="38"/>
    </row>
    <row r="313" spans="2:2" x14ac:dyDescent="0.35">
      <c r="B313" s="38"/>
    </row>
    <row r="314" spans="2:2" x14ac:dyDescent="0.35">
      <c r="B314" s="38"/>
    </row>
    <row r="315" spans="2:2" x14ac:dyDescent="0.35">
      <c r="B315" s="38"/>
    </row>
    <row r="316" spans="2:2" x14ac:dyDescent="0.35">
      <c r="B316" s="38"/>
    </row>
    <row r="317" spans="2:2" x14ac:dyDescent="0.35">
      <c r="B317" s="38"/>
    </row>
    <row r="318" spans="2:2" x14ac:dyDescent="0.35">
      <c r="B318" s="38"/>
    </row>
    <row r="319" spans="2:2" x14ac:dyDescent="0.35">
      <c r="B319" s="38"/>
    </row>
    <row r="320" spans="2:2" x14ac:dyDescent="0.35">
      <c r="B320" s="38"/>
    </row>
    <row r="321" spans="2:2" x14ac:dyDescent="0.35">
      <c r="B321" s="38"/>
    </row>
    <row r="322" spans="2:2" x14ac:dyDescent="0.35">
      <c r="B322" s="38"/>
    </row>
    <row r="323" spans="2:2" x14ac:dyDescent="0.35">
      <c r="B323" s="38"/>
    </row>
    <row r="324" spans="2:2" x14ac:dyDescent="0.35">
      <c r="B324" s="38"/>
    </row>
    <row r="325" spans="2:2" x14ac:dyDescent="0.35">
      <c r="B325" s="38"/>
    </row>
    <row r="326" spans="2:2" x14ac:dyDescent="0.35">
      <c r="B326" s="38"/>
    </row>
    <row r="327" spans="2:2" x14ac:dyDescent="0.35">
      <c r="B327" s="38"/>
    </row>
    <row r="328" spans="2:2" x14ac:dyDescent="0.35">
      <c r="B328" s="38"/>
    </row>
    <row r="329" spans="2:2" x14ac:dyDescent="0.35">
      <c r="B329" s="38"/>
    </row>
    <row r="330" spans="2:2" x14ac:dyDescent="0.35">
      <c r="B330" s="38"/>
    </row>
    <row r="331" spans="2:2" x14ac:dyDescent="0.35">
      <c r="B331" s="38"/>
    </row>
    <row r="332" spans="2:2" x14ac:dyDescent="0.35">
      <c r="B332" s="38"/>
    </row>
    <row r="333" spans="2:2" x14ac:dyDescent="0.35">
      <c r="B333" s="38"/>
    </row>
    <row r="334" spans="2:2" x14ac:dyDescent="0.35">
      <c r="B334" s="38"/>
    </row>
    <row r="335" spans="2:2" x14ac:dyDescent="0.35">
      <c r="B335" s="38"/>
    </row>
    <row r="336" spans="2:2" x14ac:dyDescent="0.35">
      <c r="B336" s="38"/>
    </row>
    <row r="337" spans="2:2" x14ac:dyDescent="0.35">
      <c r="B337" s="38"/>
    </row>
    <row r="338" spans="2:2" x14ac:dyDescent="0.35">
      <c r="B338" s="38"/>
    </row>
    <row r="339" spans="2:2" x14ac:dyDescent="0.35">
      <c r="B339" s="38"/>
    </row>
    <row r="340" spans="2:2" x14ac:dyDescent="0.35">
      <c r="B340" s="38"/>
    </row>
    <row r="341" spans="2:2" x14ac:dyDescent="0.35">
      <c r="B341" s="38"/>
    </row>
    <row r="342" spans="2:2" x14ac:dyDescent="0.35">
      <c r="B342" s="38"/>
    </row>
    <row r="343" spans="2:2" x14ac:dyDescent="0.35">
      <c r="B343" s="38"/>
    </row>
    <row r="344" spans="2:2" x14ac:dyDescent="0.35">
      <c r="B344" s="38"/>
    </row>
    <row r="345" spans="2:2" x14ac:dyDescent="0.35">
      <c r="B345" s="38"/>
    </row>
    <row r="346" spans="2:2" x14ac:dyDescent="0.35">
      <c r="B346" s="38"/>
    </row>
    <row r="347" spans="2:2" x14ac:dyDescent="0.35">
      <c r="B347" s="38"/>
    </row>
    <row r="348" spans="2:2" x14ac:dyDescent="0.35">
      <c r="B348" s="38"/>
    </row>
    <row r="349" spans="2:2" x14ac:dyDescent="0.35">
      <c r="B349" s="38"/>
    </row>
    <row r="350" spans="2:2" x14ac:dyDescent="0.35">
      <c r="B350" s="38"/>
    </row>
    <row r="351" spans="2:2" x14ac:dyDescent="0.35">
      <c r="B351" s="38"/>
    </row>
    <row r="352" spans="2:2" x14ac:dyDescent="0.35">
      <c r="B352" s="38"/>
    </row>
    <row r="353" spans="2:2" x14ac:dyDescent="0.35">
      <c r="B353" s="38"/>
    </row>
    <row r="354" spans="2:2" x14ac:dyDescent="0.35">
      <c r="B354" s="38"/>
    </row>
    <row r="355" spans="2:2" x14ac:dyDescent="0.35">
      <c r="B355" s="38"/>
    </row>
    <row r="356" spans="2:2" x14ac:dyDescent="0.35">
      <c r="B356" s="38"/>
    </row>
    <row r="357" spans="2:2" x14ac:dyDescent="0.35">
      <c r="B357" s="38"/>
    </row>
    <row r="358" spans="2:2" x14ac:dyDescent="0.35">
      <c r="B358" s="38"/>
    </row>
    <row r="359" spans="2:2" x14ac:dyDescent="0.35">
      <c r="B359" s="38"/>
    </row>
    <row r="360" spans="2:2" x14ac:dyDescent="0.35">
      <c r="B360" s="38"/>
    </row>
    <row r="361" spans="2:2" x14ac:dyDescent="0.35">
      <c r="B361" s="38"/>
    </row>
    <row r="362" spans="2:2" x14ac:dyDescent="0.35">
      <c r="B362" s="38"/>
    </row>
    <row r="363" spans="2:2" x14ac:dyDescent="0.35">
      <c r="B363" s="38"/>
    </row>
    <row r="364" spans="2:2" x14ac:dyDescent="0.35">
      <c r="B364" s="38"/>
    </row>
    <row r="365" spans="2:2" x14ac:dyDescent="0.35">
      <c r="B365" s="38"/>
    </row>
    <row r="366" spans="2:2" x14ac:dyDescent="0.35">
      <c r="B366" s="38"/>
    </row>
    <row r="367" spans="2:2" x14ac:dyDescent="0.35">
      <c r="B367" s="38"/>
    </row>
    <row r="368" spans="2:2" x14ac:dyDescent="0.35">
      <c r="B368" s="38"/>
    </row>
    <row r="369" spans="2:2" x14ac:dyDescent="0.35">
      <c r="B369" s="38"/>
    </row>
    <row r="370" spans="2:2" x14ac:dyDescent="0.35">
      <c r="B370" s="38"/>
    </row>
    <row r="371" spans="2:2" x14ac:dyDescent="0.35">
      <c r="B371" s="38"/>
    </row>
    <row r="372" spans="2:2" x14ac:dyDescent="0.35">
      <c r="B372" s="38"/>
    </row>
    <row r="373" spans="2:2" x14ac:dyDescent="0.35">
      <c r="B373" s="38"/>
    </row>
    <row r="374" spans="2:2" x14ac:dyDescent="0.35">
      <c r="B374" s="38"/>
    </row>
    <row r="375" spans="2:2" x14ac:dyDescent="0.35">
      <c r="B375" s="38"/>
    </row>
    <row r="376" spans="2:2" x14ac:dyDescent="0.35">
      <c r="B376" s="38"/>
    </row>
    <row r="377" spans="2:2" x14ac:dyDescent="0.35">
      <c r="B377" s="38"/>
    </row>
    <row r="378" spans="2:2" x14ac:dyDescent="0.35">
      <c r="B378" s="38"/>
    </row>
    <row r="379" spans="2:2" x14ac:dyDescent="0.35">
      <c r="B379" s="38"/>
    </row>
    <row r="380" spans="2:2" x14ac:dyDescent="0.35">
      <c r="B380" s="38"/>
    </row>
    <row r="381" spans="2:2" x14ac:dyDescent="0.35">
      <c r="B381" s="38"/>
    </row>
    <row r="382" spans="2:2" x14ac:dyDescent="0.35">
      <c r="B382" s="38"/>
    </row>
    <row r="383" spans="2:2" x14ac:dyDescent="0.35">
      <c r="B383" s="38"/>
    </row>
    <row r="384" spans="2:2" x14ac:dyDescent="0.35">
      <c r="B384" s="38"/>
    </row>
    <row r="385" spans="2:2" x14ac:dyDescent="0.35">
      <c r="B385" s="38"/>
    </row>
    <row r="386" spans="2:2" x14ac:dyDescent="0.35">
      <c r="B386" s="38"/>
    </row>
    <row r="387" spans="2:2" x14ac:dyDescent="0.35">
      <c r="B387" s="38"/>
    </row>
    <row r="388" spans="2:2" x14ac:dyDescent="0.35">
      <c r="B388" s="38"/>
    </row>
    <row r="389" spans="2:2" x14ac:dyDescent="0.35">
      <c r="B389" s="38"/>
    </row>
    <row r="390" spans="2:2" x14ac:dyDescent="0.35">
      <c r="B390" s="38"/>
    </row>
    <row r="391" spans="2:2" x14ac:dyDescent="0.35">
      <c r="B391" s="38"/>
    </row>
    <row r="392" spans="2:2" x14ac:dyDescent="0.35">
      <c r="B392" s="38"/>
    </row>
    <row r="393" spans="2:2" x14ac:dyDescent="0.35">
      <c r="B393" s="38"/>
    </row>
    <row r="394" spans="2:2" x14ac:dyDescent="0.35">
      <c r="B394" s="38"/>
    </row>
    <row r="395" spans="2:2" x14ac:dyDescent="0.35">
      <c r="B395" s="38"/>
    </row>
    <row r="396" spans="2:2" x14ac:dyDescent="0.35">
      <c r="B396" s="38"/>
    </row>
    <row r="397" spans="2:2" x14ac:dyDescent="0.35">
      <c r="B397" s="38"/>
    </row>
    <row r="398" spans="2:2" x14ac:dyDescent="0.35">
      <c r="B398" s="38"/>
    </row>
    <row r="399" spans="2:2" x14ac:dyDescent="0.35">
      <c r="B399" s="38"/>
    </row>
    <row r="400" spans="2:2" x14ac:dyDescent="0.35">
      <c r="B400" s="38"/>
    </row>
    <row r="401" spans="2:2" x14ac:dyDescent="0.35">
      <c r="B401" s="38"/>
    </row>
    <row r="402" spans="2:2" x14ac:dyDescent="0.35">
      <c r="B402" s="38"/>
    </row>
    <row r="403" spans="2:2" x14ac:dyDescent="0.35">
      <c r="B403" s="38"/>
    </row>
    <row r="404" spans="2:2" x14ac:dyDescent="0.35">
      <c r="B404" s="38"/>
    </row>
    <row r="405" spans="2:2" x14ac:dyDescent="0.35">
      <c r="B405" s="38"/>
    </row>
    <row r="406" spans="2:2" x14ac:dyDescent="0.35">
      <c r="B406" s="38"/>
    </row>
    <row r="407" spans="2:2" x14ac:dyDescent="0.35">
      <c r="B407" s="38"/>
    </row>
    <row r="408" spans="2:2" x14ac:dyDescent="0.35">
      <c r="B408" s="38"/>
    </row>
    <row r="409" spans="2:2" x14ac:dyDescent="0.35">
      <c r="B409" s="38"/>
    </row>
    <row r="410" spans="2:2" x14ac:dyDescent="0.35">
      <c r="B410" s="38"/>
    </row>
    <row r="411" spans="2:2" x14ac:dyDescent="0.35">
      <c r="B411" s="38"/>
    </row>
    <row r="412" spans="2:2" x14ac:dyDescent="0.35">
      <c r="B412" s="38"/>
    </row>
    <row r="413" spans="2:2" x14ac:dyDescent="0.35">
      <c r="B413" s="38"/>
    </row>
    <row r="414" spans="2:2" x14ac:dyDescent="0.35">
      <c r="B414" s="38"/>
    </row>
    <row r="415" spans="2:2" x14ac:dyDescent="0.35">
      <c r="B415" s="38"/>
    </row>
    <row r="416" spans="2:2" x14ac:dyDescent="0.35">
      <c r="B416" s="38"/>
    </row>
    <row r="417" spans="2:2" x14ac:dyDescent="0.35">
      <c r="B417" s="38"/>
    </row>
    <row r="418" spans="2:2" x14ac:dyDescent="0.35">
      <c r="B418" s="38"/>
    </row>
    <row r="419" spans="2:2" x14ac:dyDescent="0.35">
      <c r="B419" s="38"/>
    </row>
    <row r="420" spans="2:2" x14ac:dyDescent="0.35">
      <c r="B420" s="38"/>
    </row>
    <row r="421" spans="2:2" x14ac:dyDescent="0.35">
      <c r="B421" s="38"/>
    </row>
    <row r="422" spans="2:2" x14ac:dyDescent="0.35">
      <c r="B422" s="38"/>
    </row>
    <row r="423" spans="2:2" x14ac:dyDescent="0.35">
      <c r="B423" s="38"/>
    </row>
    <row r="424" spans="2:2" x14ac:dyDescent="0.35">
      <c r="B424" s="38"/>
    </row>
    <row r="425" spans="2:2" x14ac:dyDescent="0.35">
      <c r="B425" s="38"/>
    </row>
    <row r="426" spans="2:2" x14ac:dyDescent="0.35">
      <c r="B426" s="38"/>
    </row>
    <row r="427" spans="2:2" x14ac:dyDescent="0.35">
      <c r="B427" s="38"/>
    </row>
    <row r="428" spans="2:2" x14ac:dyDescent="0.35">
      <c r="B428" s="38"/>
    </row>
    <row r="429" spans="2:2" x14ac:dyDescent="0.35">
      <c r="B429" s="38"/>
    </row>
    <row r="430" spans="2:2" x14ac:dyDescent="0.35">
      <c r="B430" s="38"/>
    </row>
    <row r="431" spans="2:2" x14ac:dyDescent="0.35">
      <c r="B431" s="38"/>
    </row>
    <row r="432" spans="2:2" x14ac:dyDescent="0.35">
      <c r="B432" s="38"/>
    </row>
    <row r="433" spans="2:2" x14ac:dyDescent="0.35">
      <c r="B433" s="38"/>
    </row>
    <row r="434" spans="2:2" x14ac:dyDescent="0.35">
      <c r="B434" s="38"/>
    </row>
    <row r="435" spans="2:2" x14ac:dyDescent="0.35">
      <c r="B435" s="38"/>
    </row>
    <row r="436" spans="2:2" x14ac:dyDescent="0.35">
      <c r="B436" s="38"/>
    </row>
    <row r="437" spans="2:2" x14ac:dyDescent="0.35">
      <c r="B437" s="38"/>
    </row>
    <row r="438" spans="2:2" x14ac:dyDescent="0.35">
      <c r="B438" s="38"/>
    </row>
    <row r="439" spans="2:2" x14ac:dyDescent="0.35">
      <c r="B439" s="38"/>
    </row>
    <row r="440" spans="2:2" x14ac:dyDescent="0.35">
      <c r="B440" s="38"/>
    </row>
    <row r="441" spans="2:2" x14ac:dyDescent="0.35">
      <c r="B441" s="38"/>
    </row>
    <row r="442" spans="2:2" x14ac:dyDescent="0.35">
      <c r="B442" s="38"/>
    </row>
    <row r="443" spans="2:2" x14ac:dyDescent="0.35">
      <c r="B443" s="38"/>
    </row>
    <row r="444" spans="2:2" x14ac:dyDescent="0.35">
      <c r="B444" s="38"/>
    </row>
    <row r="445" spans="2:2" x14ac:dyDescent="0.35">
      <c r="B445" s="38"/>
    </row>
    <row r="446" spans="2:2" x14ac:dyDescent="0.35">
      <c r="B446" s="38"/>
    </row>
    <row r="447" spans="2:2" x14ac:dyDescent="0.35">
      <c r="B447" s="38"/>
    </row>
    <row r="448" spans="2:2" x14ac:dyDescent="0.35">
      <c r="B448" s="38"/>
    </row>
    <row r="449" spans="2:2" x14ac:dyDescent="0.35">
      <c r="B449" s="38"/>
    </row>
    <row r="450" spans="2:2" x14ac:dyDescent="0.35">
      <c r="B450" s="38"/>
    </row>
    <row r="451" spans="2:2" x14ac:dyDescent="0.35">
      <c r="B451" s="38"/>
    </row>
    <row r="452" spans="2:2" x14ac:dyDescent="0.35">
      <c r="B452" s="38"/>
    </row>
    <row r="453" spans="2:2" x14ac:dyDescent="0.35">
      <c r="B453" s="38"/>
    </row>
    <row r="454" spans="2:2" x14ac:dyDescent="0.35">
      <c r="B454" s="38"/>
    </row>
    <row r="455" spans="2:2" x14ac:dyDescent="0.35">
      <c r="B455" s="38"/>
    </row>
    <row r="456" spans="2:2" x14ac:dyDescent="0.35">
      <c r="B456" s="38"/>
    </row>
    <row r="457" spans="2:2" x14ac:dyDescent="0.35">
      <c r="B457" s="38"/>
    </row>
    <row r="458" spans="2:2" x14ac:dyDescent="0.35">
      <c r="B458" s="38"/>
    </row>
    <row r="459" spans="2:2" x14ac:dyDescent="0.35">
      <c r="B459" s="38"/>
    </row>
    <row r="460" spans="2:2" x14ac:dyDescent="0.35">
      <c r="B460" s="38"/>
    </row>
    <row r="461" spans="2:2" x14ac:dyDescent="0.35">
      <c r="B461" s="38"/>
    </row>
    <row r="462" spans="2:2" x14ac:dyDescent="0.35">
      <c r="B462" s="38"/>
    </row>
    <row r="463" spans="2:2" x14ac:dyDescent="0.35">
      <c r="B463" s="38"/>
    </row>
    <row r="464" spans="2:2" x14ac:dyDescent="0.35">
      <c r="B464" s="38"/>
    </row>
    <row r="465" spans="2:2" x14ac:dyDescent="0.35">
      <c r="B465" s="38"/>
    </row>
    <row r="466" spans="2:2" x14ac:dyDescent="0.35">
      <c r="B466" s="38"/>
    </row>
    <row r="467" spans="2:2" x14ac:dyDescent="0.35">
      <c r="B467" s="38"/>
    </row>
    <row r="468" spans="2:2" x14ac:dyDescent="0.35">
      <c r="B468" s="38"/>
    </row>
    <row r="469" spans="2:2" x14ac:dyDescent="0.35">
      <c r="B469" s="38"/>
    </row>
    <row r="470" spans="2:2" x14ac:dyDescent="0.35">
      <c r="B470" s="38"/>
    </row>
    <row r="471" spans="2:2" x14ac:dyDescent="0.35">
      <c r="B471" s="38"/>
    </row>
    <row r="472" spans="2:2" x14ac:dyDescent="0.35">
      <c r="B472" s="38"/>
    </row>
    <row r="473" spans="2:2" x14ac:dyDescent="0.35">
      <c r="B473" s="38"/>
    </row>
    <row r="474" spans="2:2" x14ac:dyDescent="0.35">
      <c r="B474" s="38"/>
    </row>
    <row r="475" spans="2:2" x14ac:dyDescent="0.35">
      <c r="B475" s="38"/>
    </row>
    <row r="476" spans="2:2" x14ac:dyDescent="0.35">
      <c r="B476" s="38"/>
    </row>
    <row r="477" spans="2:2" x14ac:dyDescent="0.35">
      <c r="B477" s="38"/>
    </row>
    <row r="478" spans="2:2" x14ac:dyDescent="0.35">
      <c r="B478" s="38"/>
    </row>
    <row r="479" spans="2:2" x14ac:dyDescent="0.35">
      <c r="B479" s="38"/>
    </row>
    <row r="480" spans="2:2" x14ac:dyDescent="0.35">
      <c r="B480" s="38"/>
    </row>
    <row r="481" spans="2:2" x14ac:dyDescent="0.35">
      <c r="B481" s="38"/>
    </row>
    <row r="482" spans="2:2" x14ac:dyDescent="0.35">
      <c r="B482" s="38"/>
    </row>
    <row r="483" spans="2:2" x14ac:dyDescent="0.35">
      <c r="B483" s="38"/>
    </row>
    <row r="484" spans="2:2" x14ac:dyDescent="0.35">
      <c r="B484" s="38"/>
    </row>
    <row r="485" spans="2:2" x14ac:dyDescent="0.35">
      <c r="B485" s="38"/>
    </row>
    <row r="486" spans="2:2" x14ac:dyDescent="0.35">
      <c r="B486" s="38"/>
    </row>
    <row r="487" spans="2:2" x14ac:dyDescent="0.35">
      <c r="B487" s="38"/>
    </row>
    <row r="488" spans="2:2" x14ac:dyDescent="0.35">
      <c r="B488" s="38"/>
    </row>
    <row r="489" spans="2:2" x14ac:dyDescent="0.35">
      <c r="B489" s="38"/>
    </row>
    <row r="490" spans="2:2" x14ac:dyDescent="0.35">
      <c r="B490" s="38"/>
    </row>
    <row r="491" spans="2:2" x14ac:dyDescent="0.35">
      <c r="B491" s="38"/>
    </row>
    <row r="492" spans="2:2" x14ac:dyDescent="0.35">
      <c r="B492" s="38"/>
    </row>
    <row r="493" spans="2:2" x14ac:dyDescent="0.35">
      <c r="B493" s="38"/>
    </row>
    <row r="494" spans="2:2" x14ac:dyDescent="0.35">
      <c r="B494" s="38"/>
    </row>
    <row r="495" spans="2:2" x14ac:dyDescent="0.35">
      <c r="B495" s="38"/>
    </row>
    <row r="496" spans="2:2" x14ac:dyDescent="0.35">
      <c r="B496" s="38"/>
    </row>
    <row r="497" spans="2:2" x14ac:dyDescent="0.35">
      <c r="B497" s="38"/>
    </row>
    <row r="498" spans="2:2" x14ac:dyDescent="0.35">
      <c r="B498" s="38"/>
    </row>
    <row r="499" spans="2:2" x14ac:dyDescent="0.35">
      <c r="B499" s="38"/>
    </row>
    <row r="500" spans="2:2" x14ac:dyDescent="0.35">
      <c r="B500" s="38"/>
    </row>
    <row r="501" spans="2:2" x14ac:dyDescent="0.35">
      <c r="B501" s="38"/>
    </row>
    <row r="502" spans="2:2" x14ac:dyDescent="0.35">
      <c r="B502" s="38"/>
    </row>
    <row r="503" spans="2:2" x14ac:dyDescent="0.35">
      <c r="B503" s="38"/>
    </row>
    <row r="504" spans="2:2" x14ac:dyDescent="0.35">
      <c r="B504" s="38"/>
    </row>
    <row r="505" spans="2:2" x14ac:dyDescent="0.35">
      <c r="B505" s="38"/>
    </row>
    <row r="506" spans="2:2" x14ac:dyDescent="0.35">
      <c r="B506" s="38"/>
    </row>
    <row r="507" spans="2:2" x14ac:dyDescent="0.35">
      <c r="B507" s="38"/>
    </row>
    <row r="508" spans="2:2" x14ac:dyDescent="0.35">
      <c r="B508" s="38"/>
    </row>
  </sheetData>
  <sheetProtection sheet="1" objects="1" scenarios="1"/>
  <mergeCells count="1">
    <mergeCell ref="A2:K2"/>
  </mergeCells>
  <pageMargins left="0.70866141732283472" right="0.70866141732283472" top="0.74803149606299213" bottom="0.74803149606299213" header="0.31496062992125984" footer="0.31496062992125984"/>
  <pageSetup paperSize="9" scale="47" orientation="landscape" r:id="rId1"/>
  <rowBreaks count="1" manualBreakCount="1">
    <brk id="63" max="10" man="1"/>
  </rowBreaks>
  <ignoredErrors>
    <ignoredError sqref="C9:K9 D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101600</xdr:colOff>
                    <xdr:row>6</xdr:row>
                    <xdr:rowOff>241300</xdr:rowOff>
                  </from>
                  <to>
                    <xdr:col>1</xdr:col>
                    <xdr:colOff>387350</xdr:colOff>
                    <xdr:row>7</xdr:row>
                    <xdr:rowOff>190500</xdr:rowOff>
                  </to>
                </anchor>
              </controlPr>
            </control>
          </mc:Choice>
        </mc:AlternateContent>
        <mc:AlternateContent xmlns:mc="http://schemas.openxmlformats.org/markup-compatibility/2006">
          <mc:Choice Requires="x14">
            <control shapeId="9218" r:id="rId5" name="Drop Down 2">
              <controlPr defaultSize="0" autoLine="0" autoPict="0">
                <anchor moveWithCells="1">
                  <from>
                    <xdr:col>1</xdr:col>
                    <xdr:colOff>488950</xdr:colOff>
                    <xdr:row>6</xdr:row>
                    <xdr:rowOff>247650</xdr:rowOff>
                  </from>
                  <to>
                    <xdr:col>5</xdr:col>
                    <xdr:colOff>0</xdr:colOff>
                    <xdr:row>7</xdr:row>
                    <xdr:rowOff>196850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2D8F1-1D06-4BE9-985A-DBB1EA1FED93}">
  <sheetPr>
    <pageSetUpPr fitToPage="1"/>
  </sheetPr>
  <dimension ref="A2:F37"/>
  <sheetViews>
    <sheetView showGridLines="0" showRowColHeaders="0" zoomScale="85" zoomScaleNormal="85" zoomScaleSheetLayoutView="100" workbookViewId="0">
      <selection activeCell="A36" sqref="A36"/>
    </sheetView>
  </sheetViews>
  <sheetFormatPr baseColWidth="10" defaultColWidth="11.453125" defaultRowHeight="14.5" x14ac:dyDescent="0.35"/>
  <cols>
    <col min="1" max="1" width="156.7265625" customWidth="1"/>
    <col min="2" max="2" width="4.1796875" customWidth="1"/>
  </cols>
  <sheetData>
    <row r="2" spans="1:6" ht="91.5" customHeight="1" x14ac:dyDescent="0.35">
      <c r="A2" s="87"/>
      <c r="B2" s="26"/>
      <c r="C2" s="26"/>
      <c r="D2" s="26"/>
      <c r="E2" s="26"/>
      <c r="F2" s="26"/>
    </row>
    <row r="3" spans="1:6" ht="15" thickBot="1" x14ac:dyDescent="0.4"/>
    <row r="4" spans="1:6" ht="18.75" customHeight="1" thickTop="1" thickBot="1" x14ac:dyDescent="0.4">
      <c r="A4" s="91"/>
      <c r="B4" s="27"/>
      <c r="C4" s="27"/>
      <c r="D4" s="27"/>
      <c r="E4" s="27"/>
      <c r="F4" s="28"/>
    </row>
    <row r="5" spans="1:6" ht="3" customHeight="1" thickTop="1" x14ac:dyDescent="0.35"/>
    <row r="6" spans="1:6" s="29" customFormat="1" ht="18.75" customHeight="1" thickBot="1" x14ac:dyDescent="0.4">
      <c r="A6" s="92" t="s">
        <v>7</v>
      </c>
    </row>
    <row r="7" spans="1:6" ht="5.25" customHeight="1" thickTop="1" x14ac:dyDescent="0.35"/>
    <row r="8" spans="1:6" s="30" customFormat="1" ht="25" customHeight="1" x14ac:dyDescent="0.35">
      <c r="A8" s="31" t="s">
        <v>8</v>
      </c>
    </row>
    <row r="9" spans="1:6" s="30" customFormat="1" ht="25" customHeight="1" x14ac:dyDescent="0.35">
      <c r="A9" s="31" t="s">
        <v>9</v>
      </c>
    </row>
    <row r="10" spans="1:6" s="30" customFormat="1" ht="25" customHeight="1" x14ac:dyDescent="0.35">
      <c r="A10" s="31" t="s">
        <v>10</v>
      </c>
    </row>
    <row r="11" spans="1:6" s="30" customFormat="1" ht="25" customHeight="1" x14ac:dyDescent="0.35">
      <c r="A11" s="31" t="s">
        <v>11</v>
      </c>
    </row>
    <row r="12" spans="1:6" s="30" customFormat="1" ht="25" customHeight="1" x14ac:dyDescent="0.35">
      <c r="A12" s="31" t="s">
        <v>12</v>
      </c>
    </row>
    <row r="13" spans="1:6" s="30" customFormat="1" x14ac:dyDescent="0.35">
      <c r="A13" s="31"/>
    </row>
    <row r="14" spans="1:6" s="29" customFormat="1" ht="22.5" customHeight="1" thickBot="1" x14ac:dyDescent="0.4">
      <c r="A14" s="92" t="s">
        <v>13</v>
      </c>
    </row>
    <row r="15" spans="1:6" ht="5.25" customHeight="1" thickTop="1" x14ac:dyDescent="0.35"/>
    <row r="16" spans="1:6" s="32" customFormat="1" ht="25" customHeight="1" x14ac:dyDescent="0.35">
      <c r="A16" s="33" t="s">
        <v>14</v>
      </c>
    </row>
    <row r="17" spans="1:1" s="32" customFormat="1" ht="25" customHeight="1" x14ac:dyDescent="0.35">
      <c r="A17" s="33" t="s">
        <v>156</v>
      </c>
    </row>
    <row r="18" spans="1:1" s="32" customFormat="1" ht="25" customHeight="1" x14ac:dyDescent="0.35">
      <c r="A18" s="33" t="s">
        <v>15</v>
      </c>
    </row>
    <row r="19" spans="1:1" s="32" customFormat="1" ht="25" customHeight="1" x14ac:dyDescent="0.35">
      <c r="A19" s="33" t="s">
        <v>16</v>
      </c>
    </row>
    <row r="20" spans="1:1" s="32" customFormat="1" ht="25" customHeight="1" x14ac:dyDescent="0.35">
      <c r="A20" s="33" t="s">
        <v>17</v>
      </c>
    </row>
    <row r="21" spans="1:1" s="32" customFormat="1" ht="25" customHeight="1" x14ac:dyDescent="0.35">
      <c r="A21" s="33" t="s">
        <v>18</v>
      </c>
    </row>
    <row r="22" spans="1:1" s="32" customFormat="1" ht="25" customHeight="1" x14ac:dyDescent="0.35">
      <c r="A22" s="33" t="s">
        <v>157</v>
      </c>
    </row>
    <row r="23" spans="1:1" s="32" customFormat="1" ht="25" customHeight="1" x14ac:dyDescent="0.35">
      <c r="A23" s="33" t="s">
        <v>19</v>
      </c>
    </row>
    <row r="24" spans="1:1" s="32" customFormat="1" ht="25" customHeight="1" x14ac:dyDescent="0.35">
      <c r="A24" s="33" t="s">
        <v>20</v>
      </c>
    </row>
    <row r="25" spans="1:1" s="32" customFormat="1" ht="25" customHeight="1" x14ac:dyDescent="0.35">
      <c r="A25" s="33" t="s">
        <v>21</v>
      </c>
    </row>
    <row r="26" spans="1:1" s="32" customFormat="1" ht="25" customHeight="1" x14ac:dyDescent="0.35">
      <c r="A26" s="33" t="s">
        <v>158</v>
      </c>
    </row>
    <row r="27" spans="1:1" s="29" customFormat="1" ht="22.5" customHeight="1" thickBot="1" x14ac:dyDescent="0.4">
      <c r="A27" s="92" t="s">
        <v>22</v>
      </c>
    </row>
    <row r="28" spans="1:1" ht="5.25" customHeight="1" thickTop="1" x14ac:dyDescent="0.35"/>
    <row r="29" spans="1:1" s="30" customFormat="1" ht="25" customHeight="1" x14ac:dyDescent="0.35">
      <c r="A29" s="31" t="s">
        <v>23</v>
      </c>
    </row>
    <row r="30" spans="1:1" s="30" customFormat="1" ht="25" customHeight="1" x14ac:dyDescent="0.35">
      <c r="A30" s="31" t="s">
        <v>24</v>
      </c>
    </row>
    <row r="31" spans="1:1" s="30" customFormat="1" ht="25" customHeight="1" x14ac:dyDescent="0.35">
      <c r="A31" s="31" t="s">
        <v>25</v>
      </c>
    </row>
    <row r="32" spans="1:1" s="30" customFormat="1" ht="25" customHeight="1" x14ac:dyDescent="0.35">
      <c r="A32" s="31" t="s">
        <v>26</v>
      </c>
    </row>
    <row r="33" spans="1:1" s="30" customFormat="1" ht="25" customHeight="1" x14ac:dyDescent="0.35">
      <c r="A33" s="31" t="s">
        <v>27</v>
      </c>
    </row>
    <row r="34" spans="1:1" s="30" customFormat="1" ht="25" customHeight="1" x14ac:dyDescent="0.35">
      <c r="A34" s="31" t="s">
        <v>159</v>
      </c>
    </row>
    <row r="35" spans="1:1" s="30" customFormat="1" ht="25" customHeight="1" x14ac:dyDescent="0.35">
      <c r="A35" s="31" t="s">
        <v>160</v>
      </c>
    </row>
    <row r="36" spans="1:1" s="30" customFormat="1" ht="25" customHeight="1" x14ac:dyDescent="0.35">
      <c r="A36" s="31" t="s">
        <v>28</v>
      </c>
    </row>
    <row r="37" spans="1:1" ht="19.5" customHeight="1" x14ac:dyDescent="0.35">
      <c r="A37" s="34" t="s">
        <v>29</v>
      </c>
    </row>
  </sheetData>
  <pageMargins left="0.70866141732283472" right="0.70866141732283472" top="0.74803149606299213" bottom="0.74803149606299213" header="0.31496062992125984" footer="0.31496062992125984"/>
  <pageSetup paperSize="9" scale="65"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98C3D-3EA1-4B5A-840B-C72D7565370C}">
  <sheetPr>
    <pageSetUpPr fitToPage="1"/>
  </sheetPr>
  <dimension ref="A1:F20"/>
  <sheetViews>
    <sheetView showGridLines="0" showRowColHeaders="0" topLeftCell="A6" zoomScale="90" zoomScaleNormal="90" zoomScaleSheetLayoutView="80" workbookViewId="0">
      <selection activeCell="A7" sqref="A7"/>
    </sheetView>
  </sheetViews>
  <sheetFormatPr baseColWidth="10" defaultColWidth="11.453125" defaultRowHeight="14.5" x14ac:dyDescent="0.35"/>
  <cols>
    <col min="1" max="1" width="117.81640625" customWidth="1"/>
    <col min="2" max="2" width="4.1796875" customWidth="1"/>
  </cols>
  <sheetData>
    <row r="1" spans="1:6" ht="48.75" customHeight="1" x14ac:dyDescent="0.35">
      <c r="A1" s="93"/>
      <c r="B1" s="26"/>
      <c r="C1" s="26"/>
      <c r="D1" s="26"/>
      <c r="E1" s="26"/>
      <c r="F1" s="26"/>
    </row>
    <row r="2" spans="1:6" ht="54" customHeight="1" thickBot="1" x14ac:dyDescent="0.4"/>
    <row r="3" spans="1:6" ht="18.75" customHeight="1" thickTop="1" thickBot="1" x14ac:dyDescent="0.4">
      <c r="A3" s="91"/>
      <c r="B3" s="27"/>
      <c r="C3" s="27"/>
      <c r="D3" s="27"/>
      <c r="E3" s="27"/>
      <c r="F3" s="28"/>
    </row>
    <row r="4" spans="1:6" ht="3" customHeight="1" thickTop="1" x14ac:dyDescent="0.35"/>
    <row r="5" spans="1:6" s="29" customFormat="1" ht="38.5" customHeight="1" thickBot="1" x14ac:dyDescent="0.4">
      <c r="A5" s="112" t="s">
        <v>208</v>
      </c>
    </row>
    <row r="6" spans="1:6" s="30" customFormat="1" ht="15" thickTop="1" x14ac:dyDescent="0.35">
      <c r="A6" s="94"/>
    </row>
    <row r="7" spans="1:6" s="30" customFormat="1" ht="326.5" customHeight="1" x14ac:dyDescent="0.35">
      <c r="A7" s="113" t="s">
        <v>210</v>
      </c>
    </row>
    <row r="8" spans="1:6" ht="259" customHeight="1" x14ac:dyDescent="0.35">
      <c r="A8" s="114" t="s">
        <v>209</v>
      </c>
    </row>
    <row r="9" spans="1:6" x14ac:dyDescent="0.35">
      <c r="A9" s="74"/>
    </row>
    <row r="10" spans="1:6" x14ac:dyDescent="0.35">
      <c r="A10" s="74"/>
    </row>
    <row r="11" spans="1:6" x14ac:dyDescent="0.35">
      <c r="A11" s="74"/>
    </row>
    <row r="12" spans="1:6" x14ac:dyDescent="0.35">
      <c r="A12" s="74"/>
    </row>
    <row r="13" spans="1:6" x14ac:dyDescent="0.35">
      <c r="A13" s="74"/>
    </row>
    <row r="14" spans="1:6" x14ac:dyDescent="0.35">
      <c r="A14" s="74"/>
    </row>
    <row r="15" spans="1:6" x14ac:dyDescent="0.35">
      <c r="A15" s="74"/>
    </row>
    <row r="16" spans="1:6" x14ac:dyDescent="0.35">
      <c r="A16" s="74"/>
    </row>
    <row r="17" spans="1:1" x14ac:dyDescent="0.35">
      <c r="A17" s="74"/>
    </row>
    <row r="18" spans="1:1" x14ac:dyDescent="0.35">
      <c r="A18" s="74"/>
    </row>
    <row r="19" spans="1:1" s="29" customFormat="1" ht="18.75" customHeight="1" x14ac:dyDescent="0.35">
      <c r="A19" s="74"/>
    </row>
    <row r="20" spans="1:1" x14ac:dyDescent="0.35">
      <c r="A20" s="74"/>
    </row>
  </sheetData>
  <pageMargins left="0.70866141732283472" right="0.70866141732283472" top="0.74803149606299213" bottom="0.74803149606299213" header="0.31496062992125984" footer="0.31496062992125984"/>
  <pageSetup paperSize="9" scale="95"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580A-1EBD-499F-9472-0021C648323E}">
  <sheetPr>
    <pageSetUpPr fitToPage="1"/>
  </sheetPr>
  <dimension ref="A1:L41"/>
  <sheetViews>
    <sheetView showGridLines="0" showRowColHeaders="0" zoomScale="70" zoomScaleNormal="70" zoomScaleSheetLayoutView="85" workbookViewId="0">
      <selection activeCell="A5" sqref="A5"/>
    </sheetView>
  </sheetViews>
  <sheetFormatPr baseColWidth="10" defaultColWidth="11.453125" defaultRowHeight="14.5" x14ac:dyDescent="0.35"/>
  <cols>
    <col min="1" max="1" width="6.1796875" customWidth="1"/>
    <col min="9" max="9" width="40.26953125" customWidth="1"/>
  </cols>
  <sheetData>
    <row r="1" spans="1:12" ht="78.650000000000006" customHeight="1" x14ac:dyDescent="0.35"/>
    <row r="2" spans="1:12" ht="44.15" customHeight="1" x14ac:dyDescent="0.6">
      <c r="A2" s="102" t="s">
        <v>0</v>
      </c>
      <c r="B2" s="102"/>
      <c r="C2" s="102"/>
      <c r="D2" s="102"/>
      <c r="E2" s="102"/>
      <c r="F2" s="102"/>
      <c r="G2" s="102"/>
      <c r="H2" s="102"/>
      <c r="I2" s="102"/>
      <c r="J2" s="102"/>
      <c r="K2" s="26"/>
      <c r="L2" s="26"/>
    </row>
    <row r="4" spans="1:12" ht="32.5" customHeight="1" x14ac:dyDescent="0.35">
      <c r="A4" s="103" t="s">
        <v>30</v>
      </c>
      <c r="B4" s="104"/>
      <c r="C4" s="104"/>
      <c r="D4" s="104"/>
      <c r="E4" s="104"/>
      <c r="F4" s="104"/>
      <c r="G4" s="104"/>
      <c r="H4" s="104"/>
      <c r="I4" s="104"/>
      <c r="J4" s="105"/>
      <c r="K4" s="28"/>
      <c r="L4" s="28"/>
    </row>
    <row r="6" spans="1:12" ht="15" customHeight="1" x14ac:dyDescent="0.35">
      <c r="B6" s="106" t="s">
        <v>31</v>
      </c>
      <c r="C6" s="106"/>
      <c r="D6" s="106"/>
      <c r="E6" s="106"/>
      <c r="F6" s="106"/>
      <c r="G6" s="106"/>
      <c r="H6" s="106"/>
      <c r="I6" s="106"/>
    </row>
    <row r="7" spans="1:12" ht="14.5" customHeight="1" x14ac:dyDescent="0.35">
      <c r="B7" s="106"/>
      <c r="C7" s="106"/>
      <c r="D7" s="106"/>
      <c r="E7" s="106"/>
      <c r="F7" s="106"/>
      <c r="G7" s="106"/>
      <c r="H7" s="106"/>
      <c r="I7" s="106"/>
    </row>
    <row r="8" spans="1:12" ht="14.5" customHeight="1" x14ac:dyDescent="0.35">
      <c r="B8" s="106"/>
      <c r="C8" s="106"/>
      <c r="D8" s="106"/>
      <c r="E8" s="106"/>
      <c r="F8" s="106"/>
      <c r="G8" s="106"/>
      <c r="H8" s="106"/>
      <c r="I8" s="106"/>
    </row>
    <row r="9" spans="1:12" ht="14.5" customHeight="1" x14ac:dyDescent="0.35">
      <c r="B9" s="106"/>
      <c r="C9" s="106"/>
      <c r="D9" s="106"/>
      <c r="E9" s="106"/>
      <c r="F9" s="106"/>
      <c r="G9" s="106"/>
      <c r="H9" s="106"/>
      <c r="I9" s="106"/>
    </row>
    <row r="10" spans="1:12" ht="14.5" customHeight="1" x14ac:dyDescent="0.35">
      <c r="B10" s="106"/>
      <c r="C10" s="106"/>
      <c r="D10" s="106"/>
      <c r="E10" s="106"/>
      <c r="F10" s="106"/>
      <c r="G10" s="106"/>
      <c r="H10" s="106"/>
      <c r="I10" s="106"/>
    </row>
    <row r="11" spans="1:12" ht="14.5" customHeight="1" x14ac:dyDescent="0.35">
      <c r="B11" s="106"/>
      <c r="C11" s="106"/>
      <c r="D11" s="106"/>
      <c r="E11" s="106"/>
      <c r="F11" s="106"/>
      <c r="G11" s="106"/>
      <c r="H11" s="106"/>
      <c r="I11" s="106"/>
    </row>
    <row r="12" spans="1:12" ht="14.5" customHeight="1" x14ac:dyDescent="0.35">
      <c r="B12" s="106"/>
      <c r="C12" s="106"/>
      <c r="D12" s="106"/>
      <c r="E12" s="106"/>
      <c r="F12" s="106"/>
      <c r="G12" s="106"/>
      <c r="H12" s="106"/>
      <c r="I12" s="106"/>
    </row>
    <row r="13" spans="1:12" ht="14.5" customHeight="1" x14ac:dyDescent="0.35">
      <c r="B13" s="106"/>
      <c r="C13" s="106"/>
      <c r="D13" s="106"/>
      <c r="E13" s="106"/>
      <c r="F13" s="106"/>
      <c r="G13" s="106"/>
      <c r="H13" s="106"/>
      <c r="I13" s="106"/>
    </row>
    <row r="14" spans="1:12" ht="14.5" customHeight="1" x14ac:dyDescent="0.35">
      <c r="B14" s="106"/>
      <c r="C14" s="106"/>
      <c r="D14" s="106"/>
      <c r="E14" s="106"/>
      <c r="F14" s="106"/>
      <c r="G14" s="106"/>
      <c r="H14" s="106"/>
      <c r="I14" s="106"/>
    </row>
    <row r="15" spans="1:12" ht="14.5" customHeight="1" x14ac:dyDescent="0.35">
      <c r="B15" s="106"/>
      <c r="C15" s="106"/>
      <c r="D15" s="106"/>
      <c r="E15" s="106"/>
      <c r="F15" s="106"/>
      <c r="G15" s="106"/>
      <c r="H15" s="106"/>
      <c r="I15" s="106"/>
    </row>
    <row r="16" spans="1:12" ht="14.5" customHeight="1" x14ac:dyDescent="0.35">
      <c r="B16" s="106"/>
      <c r="C16" s="106"/>
      <c r="D16" s="106"/>
      <c r="E16" s="106"/>
      <c r="F16" s="106"/>
      <c r="G16" s="106"/>
      <c r="H16" s="106"/>
      <c r="I16" s="106"/>
    </row>
    <row r="17" spans="2:9" ht="14.5" customHeight="1" x14ac:dyDescent="0.35">
      <c r="B17" s="106"/>
      <c r="C17" s="106"/>
      <c r="D17" s="106"/>
      <c r="E17" s="106"/>
      <c r="F17" s="106"/>
      <c r="G17" s="106"/>
      <c r="H17" s="106"/>
      <c r="I17" s="106"/>
    </row>
    <row r="18" spans="2:9" ht="14.5" customHeight="1" x14ac:dyDescent="0.35">
      <c r="B18" s="106"/>
      <c r="C18" s="106"/>
      <c r="D18" s="106"/>
      <c r="E18" s="106"/>
      <c r="F18" s="106"/>
      <c r="G18" s="106"/>
      <c r="H18" s="106"/>
      <c r="I18" s="106"/>
    </row>
    <row r="19" spans="2:9" ht="14.5" customHeight="1" x14ac:dyDescent="0.35">
      <c r="B19" s="106"/>
      <c r="C19" s="106"/>
      <c r="D19" s="106"/>
      <c r="E19" s="106"/>
      <c r="F19" s="106"/>
      <c r="G19" s="106"/>
      <c r="H19" s="106"/>
      <c r="I19" s="106"/>
    </row>
    <row r="20" spans="2:9" ht="14.5" customHeight="1" x14ac:dyDescent="0.35">
      <c r="B20" s="106"/>
      <c r="C20" s="106"/>
      <c r="D20" s="106"/>
      <c r="E20" s="106"/>
      <c r="F20" s="106"/>
      <c r="G20" s="106"/>
      <c r="H20" s="106"/>
      <c r="I20" s="106"/>
    </row>
    <row r="21" spans="2:9" ht="14.5" customHeight="1" x14ac:dyDescent="0.35">
      <c r="B21" s="106"/>
      <c r="C21" s="106"/>
      <c r="D21" s="106"/>
      <c r="E21" s="106"/>
      <c r="F21" s="106"/>
      <c r="G21" s="106"/>
      <c r="H21" s="106"/>
      <c r="I21" s="106"/>
    </row>
    <row r="22" spans="2:9" ht="14.5" customHeight="1" x14ac:dyDescent="0.35">
      <c r="B22" s="106"/>
      <c r="C22" s="106"/>
      <c r="D22" s="106"/>
      <c r="E22" s="106"/>
      <c r="F22" s="106"/>
      <c r="G22" s="106"/>
      <c r="H22" s="106"/>
      <c r="I22" s="106"/>
    </row>
    <row r="23" spans="2:9" ht="14.5" customHeight="1" x14ac:dyDescent="0.35">
      <c r="B23" s="106"/>
      <c r="C23" s="106"/>
      <c r="D23" s="106"/>
      <c r="E23" s="106"/>
      <c r="F23" s="106"/>
      <c r="G23" s="106"/>
      <c r="H23" s="106"/>
      <c r="I23" s="106"/>
    </row>
    <row r="24" spans="2:9" ht="14.5" customHeight="1" x14ac:dyDescent="0.35">
      <c r="B24" s="106"/>
      <c r="C24" s="106"/>
      <c r="D24" s="106"/>
      <c r="E24" s="106"/>
      <c r="F24" s="106"/>
      <c r="G24" s="106"/>
      <c r="H24" s="106"/>
      <c r="I24" s="106"/>
    </row>
    <row r="25" spans="2:9" ht="14.5" customHeight="1" x14ac:dyDescent="0.35">
      <c r="B25" s="106"/>
      <c r="C25" s="106"/>
      <c r="D25" s="106"/>
      <c r="E25" s="106"/>
      <c r="F25" s="106"/>
      <c r="G25" s="106"/>
      <c r="H25" s="106"/>
      <c r="I25" s="106"/>
    </row>
    <row r="26" spans="2:9" ht="14.5" customHeight="1" x14ac:dyDescent="0.35">
      <c r="B26" s="106"/>
      <c r="C26" s="106"/>
      <c r="D26" s="106"/>
      <c r="E26" s="106"/>
      <c r="F26" s="106"/>
      <c r="G26" s="106"/>
      <c r="H26" s="106"/>
      <c r="I26" s="106"/>
    </row>
    <row r="27" spans="2:9" ht="14.5" customHeight="1" x14ac:dyDescent="0.35">
      <c r="B27" s="106"/>
      <c r="C27" s="106"/>
      <c r="D27" s="106"/>
      <c r="E27" s="106"/>
      <c r="F27" s="106"/>
      <c r="G27" s="106"/>
      <c r="H27" s="106"/>
      <c r="I27" s="106"/>
    </row>
    <row r="28" spans="2:9" ht="14.5" customHeight="1" x14ac:dyDescent="0.35">
      <c r="B28" s="106"/>
      <c r="C28" s="106"/>
      <c r="D28" s="106"/>
      <c r="E28" s="106"/>
      <c r="F28" s="106"/>
      <c r="G28" s="106"/>
      <c r="H28" s="106"/>
      <c r="I28" s="106"/>
    </row>
    <row r="29" spans="2:9" ht="14.5" customHeight="1" x14ac:dyDescent="0.35">
      <c r="B29" s="106"/>
      <c r="C29" s="106"/>
      <c r="D29" s="106"/>
      <c r="E29" s="106"/>
      <c r="F29" s="106"/>
      <c r="G29" s="106"/>
      <c r="H29" s="106"/>
      <c r="I29" s="106"/>
    </row>
    <row r="30" spans="2:9" ht="14.5" customHeight="1" x14ac:dyDescent="0.35">
      <c r="B30" s="106"/>
      <c r="C30" s="106"/>
      <c r="D30" s="106"/>
      <c r="E30" s="106"/>
      <c r="F30" s="106"/>
      <c r="G30" s="106"/>
      <c r="H30" s="106"/>
      <c r="I30" s="106"/>
    </row>
    <row r="31" spans="2:9" ht="14.5" customHeight="1" x14ac:dyDescent="0.35">
      <c r="B31" s="106"/>
      <c r="C31" s="106"/>
      <c r="D31" s="106"/>
      <c r="E31" s="106"/>
      <c r="F31" s="106"/>
      <c r="G31" s="106"/>
      <c r="H31" s="106"/>
      <c r="I31" s="106"/>
    </row>
    <row r="32" spans="2:9" ht="14.5" customHeight="1" x14ac:dyDescent="0.35">
      <c r="B32" s="106"/>
      <c r="C32" s="106"/>
      <c r="D32" s="106"/>
      <c r="E32" s="106"/>
      <c r="F32" s="106"/>
      <c r="G32" s="106"/>
      <c r="H32" s="106"/>
      <c r="I32" s="106"/>
    </row>
    <row r="33" spans="2:9" ht="14.5" customHeight="1" x14ac:dyDescent="0.35">
      <c r="B33" s="106"/>
      <c r="C33" s="106"/>
      <c r="D33" s="106"/>
      <c r="E33" s="106"/>
      <c r="F33" s="106"/>
      <c r="G33" s="106"/>
      <c r="H33" s="106"/>
      <c r="I33" s="106"/>
    </row>
    <row r="34" spans="2:9" ht="14.5" customHeight="1" x14ac:dyDescent="0.35">
      <c r="B34" s="106"/>
      <c r="C34" s="106"/>
      <c r="D34" s="106"/>
      <c r="E34" s="106"/>
      <c r="F34" s="106"/>
      <c r="G34" s="106"/>
      <c r="H34" s="106"/>
      <c r="I34" s="106"/>
    </row>
    <row r="35" spans="2:9" ht="14.5" customHeight="1" x14ac:dyDescent="0.35">
      <c r="B35" s="106"/>
      <c r="C35" s="106"/>
      <c r="D35" s="106"/>
      <c r="E35" s="106"/>
      <c r="F35" s="106"/>
      <c r="G35" s="106"/>
      <c r="H35" s="106"/>
      <c r="I35" s="106"/>
    </row>
    <row r="36" spans="2:9" ht="14.5" customHeight="1" x14ac:dyDescent="0.35">
      <c r="B36" s="106"/>
      <c r="C36" s="106"/>
      <c r="D36" s="106"/>
      <c r="E36" s="106"/>
      <c r="F36" s="106"/>
      <c r="G36" s="106"/>
      <c r="H36" s="106"/>
      <c r="I36" s="106"/>
    </row>
    <row r="37" spans="2:9" ht="45.65" customHeight="1" x14ac:dyDescent="0.35">
      <c r="B37" s="106"/>
      <c r="C37" s="106"/>
      <c r="D37" s="106"/>
      <c r="E37" s="106"/>
      <c r="F37" s="106"/>
      <c r="G37" s="106"/>
      <c r="H37" s="106"/>
      <c r="I37" s="106"/>
    </row>
    <row r="38" spans="2:9" ht="45.65" customHeight="1" x14ac:dyDescent="0.35">
      <c r="B38" s="106"/>
      <c r="C38" s="106"/>
      <c r="D38" s="106"/>
      <c r="E38" s="106"/>
      <c r="F38" s="106"/>
      <c r="G38" s="106"/>
      <c r="H38" s="106"/>
      <c r="I38" s="106"/>
    </row>
    <row r="39" spans="2:9" ht="45.65" customHeight="1" x14ac:dyDescent="0.35">
      <c r="B39" s="106"/>
      <c r="C39" s="106"/>
      <c r="D39" s="106"/>
      <c r="E39" s="106"/>
      <c r="F39" s="106"/>
      <c r="G39" s="106"/>
      <c r="H39" s="106"/>
      <c r="I39" s="106"/>
    </row>
    <row r="40" spans="2:9" ht="45.65" customHeight="1" x14ac:dyDescent="0.35">
      <c r="B40" s="106"/>
      <c r="C40" s="106"/>
      <c r="D40" s="106"/>
      <c r="E40" s="106"/>
      <c r="F40" s="106"/>
      <c r="G40" s="106"/>
      <c r="H40" s="106"/>
      <c r="I40" s="106"/>
    </row>
    <row r="41" spans="2:9" ht="45.65" customHeight="1" x14ac:dyDescent="0.35">
      <c r="B41" s="106"/>
      <c r="C41" s="106"/>
      <c r="D41" s="106"/>
      <c r="E41" s="106"/>
      <c r="F41" s="106"/>
      <c r="G41" s="106"/>
      <c r="H41" s="106"/>
      <c r="I41" s="106"/>
    </row>
  </sheetData>
  <mergeCells count="3">
    <mergeCell ref="A2:J2"/>
    <mergeCell ref="A4:J4"/>
    <mergeCell ref="B6:I41"/>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37A-66C3-4F16-B1FE-93ED8103BC16}">
  <sheetPr>
    <tabColor rgb="FFFFFF00"/>
  </sheetPr>
  <dimension ref="C2:P32"/>
  <sheetViews>
    <sheetView showGridLines="0" zoomScale="80" zoomScaleNormal="80" zoomScaleSheetLayoutView="82" workbookViewId="0">
      <selection activeCell="P12" sqref="P12:P13"/>
    </sheetView>
  </sheetViews>
  <sheetFormatPr baseColWidth="10" defaultColWidth="11.453125" defaultRowHeight="14.5" x14ac:dyDescent="0.35"/>
  <cols>
    <col min="4" max="4" width="44.54296875" bestFit="1" customWidth="1"/>
    <col min="5" max="5" width="44.54296875" customWidth="1"/>
    <col min="6" max="6" width="15.81640625" customWidth="1"/>
    <col min="7" max="7" width="22.26953125" customWidth="1"/>
    <col min="11" max="11" width="3.81640625" customWidth="1"/>
    <col min="12" max="12" width="49.26953125" bestFit="1" customWidth="1"/>
    <col min="14" max="14" width="15.453125" customWidth="1"/>
    <col min="15" max="15" width="13.1796875" customWidth="1"/>
    <col min="16" max="16" width="16.81640625" style="2" customWidth="1"/>
  </cols>
  <sheetData>
    <row r="2" spans="3:16" x14ac:dyDescent="0.35">
      <c r="C2" s="107" t="s">
        <v>32</v>
      </c>
      <c r="D2" s="107"/>
      <c r="F2" s="107" t="s">
        <v>33</v>
      </c>
      <c r="G2" s="107"/>
      <c r="K2" s="107" t="s">
        <v>34</v>
      </c>
      <c r="L2" s="107"/>
      <c r="N2" t="s">
        <v>161</v>
      </c>
      <c r="O2" s="38">
        <v>0</v>
      </c>
      <c r="P2" s="38">
        <v>1</v>
      </c>
    </row>
    <row r="3" spans="3:16" x14ac:dyDescent="0.35">
      <c r="C3">
        <v>1</v>
      </c>
      <c r="D3" t="s">
        <v>35</v>
      </c>
      <c r="E3" t="s">
        <v>36</v>
      </c>
      <c r="F3">
        <v>1</v>
      </c>
      <c r="G3" t="s">
        <v>37</v>
      </c>
      <c r="K3">
        <v>1</v>
      </c>
      <c r="L3" t="s">
        <v>152</v>
      </c>
      <c r="N3" t="s">
        <v>39</v>
      </c>
      <c r="O3" t="s">
        <v>63</v>
      </c>
      <c r="P3">
        <v>100</v>
      </c>
    </row>
    <row r="4" spans="3:16" x14ac:dyDescent="0.35">
      <c r="C4">
        <v>2</v>
      </c>
      <c r="D4" t="s">
        <v>148</v>
      </c>
      <c r="E4" t="s">
        <v>38</v>
      </c>
      <c r="F4">
        <v>2</v>
      </c>
      <c r="G4" t="s">
        <v>39</v>
      </c>
      <c r="K4">
        <v>2</v>
      </c>
      <c r="L4" t="s">
        <v>153</v>
      </c>
      <c r="N4" s="38">
        <v>0</v>
      </c>
      <c r="O4" t="s">
        <v>65</v>
      </c>
      <c r="P4">
        <v>9.5398325217449074</v>
      </c>
    </row>
    <row r="5" spans="3:16" x14ac:dyDescent="0.35">
      <c r="C5">
        <v>3</v>
      </c>
      <c r="D5" t="s">
        <v>40</v>
      </c>
      <c r="E5" t="s">
        <v>41</v>
      </c>
      <c r="F5">
        <v>3</v>
      </c>
      <c r="G5" t="s">
        <v>42</v>
      </c>
      <c r="K5">
        <v>3</v>
      </c>
      <c r="L5" t="s">
        <v>154</v>
      </c>
      <c r="N5" s="38">
        <v>0</v>
      </c>
      <c r="O5" t="s">
        <v>66</v>
      </c>
      <c r="P5">
        <v>13.259967990279526</v>
      </c>
    </row>
    <row r="6" spans="3:16" x14ac:dyDescent="0.35">
      <c r="C6">
        <v>4</v>
      </c>
      <c r="D6" t="s">
        <v>44</v>
      </c>
      <c r="E6" t="s">
        <v>45</v>
      </c>
      <c r="F6">
        <v>4</v>
      </c>
      <c r="G6" t="s">
        <v>46</v>
      </c>
      <c r="N6" s="38">
        <v>0</v>
      </c>
      <c r="O6" t="s">
        <v>67</v>
      </c>
      <c r="P6">
        <v>15.940210357405677</v>
      </c>
    </row>
    <row r="7" spans="3:16" x14ac:dyDescent="0.35">
      <c r="C7">
        <v>5</v>
      </c>
      <c r="D7" t="s">
        <v>47</v>
      </c>
      <c r="E7" t="s">
        <v>48</v>
      </c>
      <c r="F7">
        <v>5</v>
      </c>
      <c r="G7" t="s">
        <v>49</v>
      </c>
      <c r="N7" s="38">
        <v>0</v>
      </c>
      <c r="O7" t="s">
        <v>68</v>
      </c>
      <c r="P7">
        <v>20.080082872902036</v>
      </c>
    </row>
    <row r="8" spans="3:16" x14ac:dyDescent="0.35">
      <c r="C8">
        <v>6</v>
      </c>
      <c r="D8" t="s">
        <v>50</v>
      </c>
      <c r="E8" t="s">
        <v>147</v>
      </c>
      <c r="F8">
        <v>6</v>
      </c>
      <c r="G8" t="s">
        <v>51</v>
      </c>
      <c r="N8" s="38">
        <v>0</v>
      </c>
      <c r="O8" t="s">
        <v>69</v>
      </c>
      <c r="P8">
        <v>13.619739876529547</v>
      </c>
    </row>
    <row r="9" spans="3:16" x14ac:dyDescent="0.35">
      <c r="C9">
        <v>7</v>
      </c>
      <c r="D9" t="s">
        <v>149</v>
      </c>
      <c r="E9" t="s">
        <v>52</v>
      </c>
      <c r="N9" s="38">
        <v>0</v>
      </c>
      <c r="O9" t="s">
        <v>70</v>
      </c>
      <c r="P9">
        <v>9.5400587727018724</v>
      </c>
    </row>
    <row r="10" spans="3:16" x14ac:dyDescent="0.35">
      <c r="C10">
        <v>8</v>
      </c>
      <c r="D10" t="s">
        <v>53</v>
      </c>
      <c r="E10" t="s">
        <v>54</v>
      </c>
      <c r="N10" s="38">
        <v>0</v>
      </c>
      <c r="O10" t="s">
        <v>71</v>
      </c>
      <c r="P10">
        <v>9.2399820386217613</v>
      </c>
    </row>
    <row r="11" spans="3:16" x14ac:dyDescent="0.35">
      <c r="C11">
        <v>9</v>
      </c>
      <c r="D11" t="s">
        <v>150</v>
      </c>
      <c r="E11" t="s">
        <v>43</v>
      </c>
      <c r="N11" s="38">
        <v>0</v>
      </c>
      <c r="O11" t="s">
        <v>72</v>
      </c>
      <c r="P11">
        <v>8.7801111115418831</v>
      </c>
    </row>
    <row r="12" spans="3:16" x14ac:dyDescent="0.35">
      <c r="C12">
        <v>10</v>
      </c>
      <c r="D12" t="s">
        <v>55</v>
      </c>
      <c r="E12" t="s">
        <v>56</v>
      </c>
      <c r="N12" s="38">
        <v>0</v>
      </c>
      <c r="O12" t="s">
        <v>73</v>
      </c>
      <c r="P12">
        <v>5.685293087249609</v>
      </c>
    </row>
    <row r="13" spans="3:16" x14ac:dyDescent="0.35">
      <c r="C13">
        <v>11</v>
      </c>
      <c r="D13" t="s">
        <v>151</v>
      </c>
      <c r="E13" t="s">
        <v>57</v>
      </c>
      <c r="N13" s="38">
        <v>0</v>
      </c>
      <c r="O13" t="s">
        <v>74</v>
      </c>
      <c r="P13">
        <v>6.4292502192899752</v>
      </c>
    </row>
    <row r="14" spans="3:16" x14ac:dyDescent="0.35">
      <c r="N14" s="38">
        <v>0</v>
      </c>
      <c r="O14" t="s">
        <v>75</v>
      </c>
      <c r="P14">
        <v>7.9566052216485534</v>
      </c>
    </row>
    <row r="15" spans="3:16" x14ac:dyDescent="0.35">
      <c r="N15" s="38">
        <v>0</v>
      </c>
      <c r="O15" t="s">
        <v>76</v>
      </c>
      <c r="P15">
        <v>18.005823706117187</v>
      </c>
    </row>
    <row r="16" spans="3:16" x14ac:dyDescent="0.35">
      <c r="N16" s="38">
        <v>0</v>
      </c>
      <c r="O16" t="s">
        <v>77</v>
      </c>
      <c r="P16">
        <v>21.359259609635767</v>
      </c>
    </row>
    <row r="17" spans="14:16" x14ac:dyDescent="0.35">
      <c r="N17" s="38">
        <v>0</v>
      </c>
      <c r="O17" t="s">
        <v>78</v>
      </c>
      <c r="P17">
        <v>9.9141060709046833</v>
      </c>
    </row>
    <row r="18" spans="14:16" x14ac:dyDescent="0.35">
      <c r="N18" s="38">
        <v>0</v>
      </c>
      <c r="O18" t="s">
        <v>79</v>
      </c>
      <c r="P18">
        <v>13.485777979932829</v>
      </c>
    </row>
    <row r="19" spans="14:16" x14ac:dyDescent="0.35">
      <c r="N19" s="38">
        <v>0</v>
      </c>
      <c r="O19" t="s">
        <v>80</v>
      </c>
      <c r="P19">
        <v>17.163866793197013</v>
      </c>
    </row>
    <row r="20" spans="14:16" x14ac:dyDescent="0.35">
      <c r="N20" s="38">
        <v>0</v>
      </c>
      <c r="O20" t="s">
        <v>81</v>
      </c>
      <c r="P20">
        <v>6.9066517938480692</v>
      </c>
    </row>
    <row r="21" spans="14:16" x14ac:dyDescent="0.35">
      <c r="N21" s="38">
        <v>0</v>
      </c>
      <c r="O21" t="s">
        <v>82</v>
      </c>
      <c r="P21">
        <v>7.1147850312386307</v>
      </c>
    </row>
    <row r="22" spans="14:16" x14ac:dyDescent="0.35">
      <c r="N22" s="38">
        <v>0</v>
      </c>
      <c r="O22" t="s">
        <v>83</v>
      </c>
      <c r="P22">
        <v>14.657825407419061</v>
      </c>
    </row>
    <row r="23" spans="14:16" x14ac:dyDescent="0.35">
      <c r="N23" s="38">
        <v>0</v>
      </c>
      <c r="O23" t="s">
        <v>84</v>
      </c>
      <c r="P23">
        <v>27.730157174959686</v>
      </c>
    </row>
    <row r="24" spans="14:16" x14ac:dyDescent="0.35">
      <c r="N24" s="38">
        <v>0</v>
      </c>
      <c r="O24" t="s">
        <v>85</v>
      </c>
      <c r="P24">
        <v>20.001469716052242</v>
      </c>
    </row>
    <row r="25" spans="14:16" x14ac:dyDescent="0.35">
      <c r="N25" s="38">
        <v>0</v>
      </c>
      <c r="O25" t="s">
        <v>86</v>
      </c>
      <c r="P25">
        <v>23.589092887914646</v>
      </c>
    </row>
    <row r="26" spans="14:16" x14ac:dyDescent="0.35">
      <c r="N26" s="38">
        <v>0</v>
      </c>
      <c r="O26" t="s">
        <v>87</v>
      </c>
      <c r="P26">
        <v>22.090495208525748</v>
      </c>
    </row>
    <row r="27" spans="14:16" x14ac:dyDescent="0.35">
      <c r="N27" s="38">
        <v>0</v>
      </c>
      <c r="O27" t="s">
        <v>88</v>
      </c>
      <c r="P27">
        <v>15.086613432880375</v>
      </c>
    </row>
    <row r="28" spans="14:16" x14ac:dyDescent="0.35">
      <c r="N28" s="38">
        <v>0</v>
      </c>
      <c r="O28" t="s">
        <v>89</v>
      </c>
      <c r="P28">
        <v>25.201470350504383</v>
      </c>
    </row>
    <row r="29" spans="14:16" x14ac:dyDescent="0.35">
      <c r="N29" s="38">
        <v>0</v>
      </c>
      <c r="O29" t="s">
        <v>90</v>
      </c>
      <c r="P29">
        <v>15.102385266407214</v>
      </c>
    </row>
    <row r="30" spans="14:16" x14ac:dyDescent="0.35">
      <c r="N30" s="38">
        <v>0</v>
      </c>
      <c r="O30" t="s">
        <v>91</v>
      </c>
      <c r="P30">
        <v>22.519017127290049</v>
      </c>
    </row>
    <row r="31" spans="14:16" x14ac:dyDescent="0.35">
      <c r="N31" s="38">
        <v>0</v>
      </c>
      <c r="O31" t="s">
        <v>92</v>
      </c>
      <c r="P31">
        <v>49.800416632382927</v>
      </c>
    </row>
    <row r="32" spans="14:16" x14ac:dyDescent="0.35">
      <c r="O32" t="s">
        <v>93</v>
      </c>
      <c r="P32">
        <v>50.199552168453401</v>
      </c>
    </row>
  </sheetData>
  <mergeCells count="3">
    <mergeCell ref="F2:G2"/>
    <mergeCell ref="C2:D2"/>
    <mergeCell ref="K2:L2"/>
  </mergeCells>
  <pageMargins left="0.7" right="0.7" top="0.75" bottom="0.75" header="0.3" footer="0.3"/>
  <pageSetup scale="2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FFFF00"/>
  </sheetPr>
  <dimension ref="A2:O70"/>
  <sheetViews>
    <sheetView showGridLines="0" zoomScale="70" zoomScaleNormal="70" workbookViewId="0">
      <pane xSplit="3" ySplit="2" topLeftCell="D6" activePane="bottomRight" state="frozen"/>
      <selection pane="topRight" activeCell="N41" sqref="N41"/>
      <selection pane="bottomLeft" activeCell="N41" sqref="N41"/>
      <selection pane="bottomRight" activeCell="B33" sqref="B33"/>
    </sheetView>
  </sheetViews>
  <sheetFormatPr baseColWidth="10" defaultColWidth="11.453125" defaultRowHeight="14.5" x14ac:dyDescent="0.35"/>
  <cols>
    <col min="1" max="1" width="48.81640625" style="23" bestFit="1" customWidth="1"/>
    <col min="2" max="2" width="28.81640625" style="23" customWidth="1"/>
    <col min="3" max="3" width="22" style="23" bestFit="1" customWidth="1"/>
    <col min="4" max="4" width="17" style="24" customWidth="1"/>
    <col min="5" max="5" width="17.81640625" style="24" customWidth="1"/>
    <col min="6" max="6" width="18.453125" style="24" customWidth="1"/>
    <col min="7" max="7" width="17.26953125" style="24" customWidth="1"/>
    <col min="8" max="8" width="17.81640625" style="24" customWidth="1"/>
    <col min="9" max="9" width="16.453125" style="24" customWidth="1"/>
    <col min="10" max="11" width="17" style="24" customWidth="1"/>
    <col min="12" max="12" width="16.26953125" style="81" customWidth="1"/>
    <col min="13" max="16384" width="11.453125" style="23"/>
  </cols>
  <sheetData>
    <row r="2" spans="1:15" x14ac:dyDescent="0.35">
      <c r="B2" s="23">
        <v>0</v>
      </c>
      <c r="C2" s="23">
        <v>0</v>
      </c>
      <c r="D2" s="24" t="s">
        <v>162</v>
      </c>
      <c r="E2" s="24" t="s">
        <v>163</v>
      </c>
      <c r="F2" s="52" t="s">
        <v>164</v>
      </c>
      <c r="G2" s="52" t="s">
        <v>165</v>
      </c>
      <c r="H2" s="52" t="s">
        <v>166</v>
      </c>
      <c r="I2" s="52" t="s">
        <v>167</v>
      </c>
      <c r="J2" s="52" t="s">
        <v>168</v>
      </c>
      <c r="K2" s="52" t="s">
        <v>169</v>
      </c>
      <c r="L2" s="52" t="s">
        <v>170</v>
      </c>
      <c r="M2"/>
    </row>
    <row r="3" spans="1:15" x14ac:dyDescent="0.35">
      <c r="A3" s="23" t="str">
        <f>B3&amp;C3</f>
        <v>VOLUMEN (miles Consumiciones)TotalAlimentacion</v>
      </c>
      <c r="B3" s="23" t="s">
        <v>171</v>
      </c>
      <c r="C3" s="23" t="s">
        <v>37</v>
      </c>
      <c r="D3" s="24">
        <v>2775030</v>
      </c>
      <c r="E3" s="24">
        <v>2900176</v>
      </c>
      <c r="F3" s="52">
        <v>4046382</v>
      </c>
      <c r="G3" s="52">
        <v>2772704</v>
      </c>
      <c r="H3" s="52">
        <v>2733018</v>
      </c>
      <c r="I3" s="52">
        <v>2840569</v>
      </c>
      <c r="J3" s="52">
        <v>3874077</v>
      </c>
      <c r="K3" s="52">
        <v>2752227</v>
      </c>
      <c r="L3" s="52">
        <v>2687067</v>
      </c>
      <c r="M3" s="24"/>
      <c r="N3" s="24"/>
      <c r="O3" s="24"/>
    </row>
    <row r="4" spans="1:15" x14ac:dyDescent="0.35">
      <c r="A4" s="23" t="str">
        <f>B3&amp;C4</f>
        <v>VOLUMEN (miles Consumiciones).T.Alimentos TOTAL ING</v>
      </c>
      <c r="B4" s="23">
        <v>0</v>
      </c>
      <c r="C4" s="23" t="s">
        <v>39</v>
      </c>
      <c r="D4" s="24">
        <v>1135491</v>
      </c>
      <c r="E4" s="24">
        <v>1171655</v>
      </c>
      <c r="F4" s="52">
        <v>1643940</v>
      </c>
      <c r="G4" s="52">
        <v>1145535</v>
      </c>
      <c r="H4" s="52">
        <v>1130641</v>
      </c>
      <c r="I4" s="52">
        <v>1169273</v>
      </c>
      <c r="J4" s="52">
        <v>1585310</v>
      </c>
      <c r="K4" s="52">
        <v>1132279</v>
      </c>
      <c r="L4" s="52">
        <v>1128410</v>
      </c>
      <c r="M4" s="24"/>
      <c r="N4" s="24"/>
      <c r="O4" s="24"/>
    </row>
    <row r="5" spans="1:15" x14ac:dyDescent="0.35">
      <c r="A5" s="23" t="str">
        <f>B3&amp;C5</f>
        <v>VOLUMEN (miles Consumiciones)Total Bebidas</v>
      </c>
      <c r="B5" s="23">
        <v>0</v>
      </c>
      <c r="C5" s="23" t="s">
        <v>42</v>
      </c>
      <c r="D5" s="24">
        <v>1531146</v>
      </c>
      <c r="E5" s="24">
        <v>1618014</v>
      </c>
      <c r="F5" s="52">
        <v>2267297</v>
      </c>
      <c r="G5" s="52">
        <v>1515358</v>
      </c>
      <c r="H5" s="52">
        <v>1486302</v>
      </c>
      <c r="I5" s="52">
        <v>1557475</v>
      </c>
      <c r="J5" s="52">
        <v>2149927</v>
      </c>
      <c r="K5" s="52">
        <v>1505844</v>
      </c>
      <c r="L5" s="52">
        <v>1449869</v>
      </c>
      <c r="M5" s="24"/>
      <c r="N5" s="24"/>
      <c r="O5" s="24"/>
    </row>
    <row r="6" spans="1:15" x14ac:dyDescent="0.35">
      <c r="A6" s="23" t="str">
        <f>B3&amp;C6</f>
        <v>VOLUMEN (miles Consumiciones)Total Bebidas Frias</v>
      </c>
      <c r="B6" s="23">
        <v>0</v>
      </c>
      <c r="C6" s="23" t="s">
        <v>46</v>
      </c>
      <c r="D6" s="24">
        <v>853638.7</v>
      </c>
      <c r="E6" s="24">
        <v>984158</v>
      </c>
      <c r="F6" s="52">
        <v>1491032</v>
      </c>
      <c r="G6" s="52">
        <v>890214.9</v>
      </c>
      <c r="H6" s="52">
        <v>852162.9</v>
      </c>
      <c r="I6" s="52">
        <v>964620.4</v>
      </c>
      <c r="J6" s="52">
        <v>1412090</v>
      </c>
      <c r="K6" s="52">
        <v>854306.8</v>
      </c>
      <c r="L6" s="52">
        <v>799335.1</v>
      </c>
      <c r="M6" s="24"/>
      <c r="N6" s="24"/>
      <c r="O6" s="24"/>
    </row>
    <row r="7" spans="1:15" x14ac:dyDescent="0.35">
      <c r="A7" s="23" t="str">
        <f>B3&amp;C7</f>
        <v>VOLUMEN (miles Consumiciones)Total Bebidas Calientes</v>
      </c>
      <c r="B7" s="23">
        <v>0</v>
      </c>
      <c r="C7" s="23" t="s">
        <v>49</v>
      </c>
      <c r="D7" s="24">
        <v>677507.5</v>
      </c>
      <c r="E7" s="24">
        <v>633856.5</v>
      </c>
      <c r="F7" s="52">
        <v>776264.6</v>
      </c>
      <c r="G7" s="52">
        <v>625143.6</v>
      </c>
      <c r="H7" s="52">
        <v>634139.5</v>
      </c>
      <c r="I7" s="52">
        <v>592854.69999999995</v>
      </c>
      <c r="J7" s="52">
        <v>737836.9</v>
      </c>
      <c r="K7" s="52">
        <v>651537.30000000005</v>
      </c>
      <c r="L7" s="52">
        <v>650534.19999999995</v>
      </c>
      <c r="M7" s="24"/>
      <c r="N7" s="24"/>
      <c r="O7" s="24"/>
    </row>
    <row r="8" spans="1:15" x14ac:dyDescent="0.35">
      <c r="A8" s="23" t="str">
        <f>B3&amp;C8</f>
        <v>VOLUMEN (miles Consumiciones)Total Aperitivos</v>
      </c>
      <c r="B8" s="23">
        <v>0</v>
      </c>
      <c r="C8" s="23" t="s">
        <v>51</v>
      </c>
      <c r="D8" s="24">
        <v>108393.1</v>
      </c>
      <c r="E8" s="24">
        <v>110506.6</v>
      </c>
      <c r="F8" s="52">
        <v>135145.60000000001</v>
      </c>
      <c r="G8" s="52">
        <v>111810.7</v>
      </c>
      <c r="H8" s="52">
        <v>116074.9</v>
      </c>
      <c r="I8" s="52">
        <v>113821.6</v>
      </c>
      <c r="J8" s="52">
        <v>138839.70000000001</v>
      </c>
      <c r="K8" s="52">
        <v>114104.4</v>
      </c>
      <c r="L8" s="52">
        <v>108787.4</v>
      </c>
      <c r="M8" s="24"/>
      <c r="N8" s="24"/>
      <c r="O8" s="24"/>
    </row>
    <row r="9" spans="1:15" x14ac:dyDescent="0.35">
      <c r="A9" s="23" t="str">
        <f>B9&amp;C9</f>
        <v>VOLUMEN (Miles kg ó litros)TotalAlimentacion</v>
      </c>
      <c r="B9" s="23" t="s">
        <v>172</v>
      </c>
      <c r="C9" s="23" t="s">
        <v>37</v>
      </c>
      <c r="D9" s="24">
        <v>813940.89692290907</v>
      </c>
      <c r="E9" s="24">
        <v>883395.99811740511</v>
      </c>
      <c r="F9" s="52">
        <v>1315575.774451192</v>
      </c>
      <c r="G9" s="52">
        <v>832287.336861677</v>
      </c>
      <c r="H9" s="52">
        <v>817354.675736284</v>
      </c>
      <c r="I9" s="52">
        <v>878197.75871143001</v>
      </c>
      <c r="J9" s="52">
        <v>1241772.6117311949</v>
      </c>
      <c r="K9" s="52">
        <v>812866.05537071999</v>
      </c>
      <c r="L9" s="52">
        <v>805355.34366443497</v>
      </c>
      <c r="M9" s="24"/>
      <c r="N9" s="24"/>
      <c r="O9" s="24"/>
    </row>
    <row r="10" spans="1:15" x14ac:dyDescent="0.35">
      <c r="A10" s="23" t="str">
        <f>B9&amp;C10</f>
        <v>VOLUMEN (Miles kg ó litros).T.Alimentos TOTAL ING</v>
      </c>
      <c r="B10" s="23">
        <v>0</v>
      </c>
      <c r="C10" s="23" t="s">
        <v>39</v>
      </c>
      <c r="D10" s="24">
        <v>358419.58588562498</v>
      </c>
      <c r="E10" s="24">
        <v>372997.05444257497</v>
      </c>
      <c r="F10" s="52">
        <v>532973.66526555002</v>
      </c>
      <c r="G10" s="52">
        <v>360562.30710342003</v>
      </c>
      <c r="H10" s="52">
        <v>363167.44598220004</v>
      </c>
      <c r="I10" s="52">
        <v>374273.11183854996</v>
      </c>
      <c r="J10" s="52">
        <v>508098.01630394999</v>
      </c>
      <c r="K10" s="52">
        <v>358516.32762755</v>
      </c>
      <c r="L10" s="52">
        <v>367443.64801634999</v>
      </c>
      <c r="M10" s="24"/>
      <c r="N10" s="24"/>
      <c r="O10" s="24"/>
    </row>
    <row r="11" spans="1:15" x14ac:dyDescent="0.35">
      <c r="A11" s="23" t="str">
        <f>B9&amp;C11</f>
        <v>VOLUMEN (Miles kg ó litros)Total Bebidas</v>
      </c>
      <c r="B11" s="23">
        <v>0</v>
      </c>
      <c r="C11" s="23" t="s">
        <v>42</v>
      </c>
      <c r="D11" s="24">
        <v>443938.90018660005</v>
      </c>
      <c r="E11" s="24">
        <v>499115.49383925</v>
      </c>
      <c r="F11" s="52">
        <v>767143.07991168997</v>
      </c>
      <c r="G11" s="52">
        <v>459500.00067536999</v>
      </c>
      <c r="H11" s="52">
        <v>442214.76659409399</v>
      </c>
      <c r="I11" s="52">
        <v>491381.02043824998</v>
      </c>
      <c r="J11" s="52">
        <v>718314.39904704003</v>
      </c>
      <c r="K11" s="52">
        <v>442961.09171315999</v>
      </c>
      <c r="L11" s="52">
        <v>426830.03846946004</v>
      </c>
      <c r="M11" s="24"/>
      <c r="N11" s="24"/>
      <c r="O11" s="24"/>
    </row>
    <row r="12" spans="1:15" x14ac:dyDescent="0.35">
      <c r="A12" s="23" t="str">
        <f>B9&amp;C12</f>
        <v>VOLUMEN (Miles kg ó litros)Total Bebidas Frias</v>
      </c>
      <c r="B12" s="23">
        <v>0</v>
      </c>
      <c r="C12" s="23" t="s">
        <v>46</v>
      </c>
      <c r="D12" s="24">
        <v>375000.58990660001</v>
      </c>
      <c r="E12" s="24">
        <v>435075.51476925</v>
      </c>
      <c r="F12" s="52">
        <v>688673.79428668995</v>
      </c>
      <c r="G12" s="52">
        <v>395295.66400037002</v>
      </c>
      <c r="H12" s="52">
        <v>377314.70961159404</v>
      </c>
      <c r="I12" s="52">
        <v>431195.99912825</v>
      </c>
      <c r="J12" s="52">
        <v>644305.99421203998</v>
      </c>
      <c r="K12" s="52">
        <v>376189.36119065998</v>
      </c>
      <c r="L12" s="52">
        <v>359094.54628945998</v>
      </c>
      <c r="M12" s="24"/>
      <c r="N12" s="24"/>
      <c r="O12" s="24"/>
    </row>
    <row r="13" spans="1:15" x14ac:dyDescent="0.35">
      <c r="A13" s="23" t="str">
        <f>B9&amp;C13</f>
        <v>VOLUMEN (Miles kg ó litros)Total Bebidas Calientes</v>
      </c>
      <c r="B13" s="23">
        <v>0</v>
      </c>
      <c r="C13" s="23" t="s">
        <v>49</v>
      </c>
      <c r="D13" s="24">
        <v>68938.310280000005</v>
      </c>
      <c r="E13" s="24">
        <v>64039.979070000001</v>
      </c>
      <c r="F13" s="52">
        <v>78469.285625000004</v>
      </c>
      <c r="G13" s="52">
        <v>64204.336674999999</v>
      </c>
      <c r="H13" s="52">
        <v>64900.056982499998</v>
      </c>
      <c r="I13" s="52">
        <v>60185.021310000004</v>
      </c>
      <c r="J13" s="52">
        <v>74008.404834999994</v>
      </c>
      <c r="K13" s="52">
        <v>66771.730522500002</v>
      </c>
      <c r="L13" s="52">
        <v>67735.492180000001</v>
      </c>
      <c r="M13" s="24"/>
      <c r="N13" s="24"/>
      <c r="O13" s="24"/>
    </row>
    <row r="14" spans="1:15" x14ac:dyDescent="0.35">
      <c r="A14" s="23" t="str">
        <f>B9&amp;C14</f>
        <v>VOLUMEN (Miles kg ó litros)Total Aperitivos</v>
      </c>
      <c r="B14" s="23">
        <v>0</v>
      </c>
      <c r="C14" s="23" t="s">
        <v>51</v>
      </c>
      <c r="D14" s="24">
        <v>11582.410850684</v>
      </c>
      <c r="E14" s="24">
        <v>11283.449835580001</v>
      </c>
      <c r="F14" s="52">
        <v>15459.029273951999</v>
      </c>
      <c r="G14" s="52">
        <v>12225.029082887</v>
      </c>
      <c r="H14" s="52">
        <v>11972.46315999</v>
      </c>
      <c r="I14" s="52">
        <v>12543.626434629999</v>
      </c>
      <c r="J14" s="52">
        <v>15360.196380205</v>
      </c>
      <c r="K14" s="52">
        <v>11388.63603001</v>
      </c>
      <c r="L14" s="52">
        <v>11081.657178625001</v>
      </c>
      <c r="M14" s="24"/>
      <c r="N14" s="24"/>
      <c r="O14" s="24"/>
    </row>
    <row r="15" spans="1:15" x14ac:dyDescent="0.35">
      <c r="A15" s="23" t="str">
        <f>B15&amp;C15</f>
        <v>VALOR (Miles Euros)TotalAlimentacion</v>
      </c>
      <c r="B15" s="23" t="s">
        <v>173</v>
      </c>
      <c r="C15" s="23" t="s">
        <v>37</v>
      </c>
      <c r="D15" s="24">
        <v>7702922</v>
      </c>
      <c r="E15" s="24">
        <v>8227662</v>
      </c>
      <c r="F15" s="52">
        <v>11951200</v>
      </c>
      <c r="G15" s="52">
        <v>7990992</v>
      </c>
      <c r="H15" s="52">
        <v>7830530</v>
      </c>
      <c r="I15" s="52">
        <v>8244287</v>
      </c>
      <c r="J15" s="52">
        <v>11699540</v>
      </c>
      <c r="K15" s="52">
        <v>8088205</v>
      </c>
      <c r="L15" s="52">
        <v>7849904</v>
      </c>
      <c r="M15" s="24"/>
      <c r="N15" s="24"/>
      <c r="O15" s="24"/>
    </row>
    <row r="16" spans="1:15" x14ac:dyDescent="0.35">
      <c r="A16" s="23" t="str">
        <f>B15&amp;C16</f>
        <v>VALOR (Miles Euros).T.Alimentos TOTAL ING</v>
      </c>
      <c r="B16" s="23">
        <v>0</v>
      </c>
      <c r="C16" s="23" t="s">
        <v>39</v>
      </c>
      <c r="D16" s="24">
        <v>5138436</v>
      </c>
      <c r="E16" s="24">
        <v>5477959</v>
      </c>
      <c r="F16" s="52">
        <v>8006886</v>
      </c>
      <c r="G16" s="52">
        <v>5379315</v>
      </c>
      <c r="H16" s="52">
        <v>5310900</v>
      </c>
      <c r="I16" s="52">
        <v>5571363</v>
      </c>
      <c r="J16" s="52">
        <v>7942736</v>
      </c>
      <c r="K16" s="52">
        <v>5524333</v>
      </c>
      <c r="L16" s="52">
        <v>5396978</v>
      </c>
      <c r="M16" s="24"/>
      <c r="N16" s="24"/>
      <c r="O16" s="24"/>
    </row>
    <row r="17" spans="1:15" x14ac:dyDescent="0.35">
      <c r="A17" s="23" t="str">
        <f>B15&amp;C17</f>
        <v>VALOR (Miles Euros)Total Bebidas</v>
      </c>
      <c r="B17" s="23">
        <v>0</v>
      </c>
      <c r="C17" s="23" t="s">
        <v>42</v>
      </c>
      <c r="D17" s="24">
        <v>2460402</v>
      </c>
      <c r="E17" s="24">
        <v>2652668</v>
      </c>
      <c r="F17" s="52">
        <v>3812512</v>
      </c>
      <c r="G17" s="52">
        <v>2512798</v>
      </c>
      <c r="H17" s="52">
        <v>2419150</v>
      </c>
      <c r="I17" s="52">
        <v>2568413</v>
      </c>
      <c r="J17" s="52">
        <v>3629556</v>
      </c>
      <c r="K17" s="52">
        <v>2465304</v>
      </c>
      <c r="L17" s="52">
        <v>2356272</v>
      </c>
      <c r="M17" s="24"/>
      <c r="N17" s="24"/>
      <c r="O17" s="24"/>
    </row>
    <row r="18" spans="1:15" x14ac:dyDescent="0.35">
      <c r="A18" s="23" t="str">
        <f>B15&amp;C18</f>
        <v>VALOR (Miles Euros)Total Bebidas Frias</v>
      </c>
      <c r="B18" s="23">
        <v>0</v>
      </c>
      <c r="C18" s="23" t="s">
        <v>46</v>
      </c>
      <c r="D18" s="24">
        <v>1676047</v>
      </c>
      <c r="E18" s="24">
        <v>1919954</v>
      </c>
      <c r="F18" s="52">
        <v>2914173</v>
      </c>
      <c r="G18" s="52">
        <v>1777767</v>
      </c>
      <c r="H18" s="52">
        <v>1674249</v>
      </c>
      <c r="I18" s="52">
        <v>1877952</v>
      </c>
      <c r="J18" s="52">
        <v>2774797</v>
      </c>
      <c r="K18" s="52">
        <v>1698576</v>
      </c>
      <c r="L18" s="52">
        <v>1589661</v>
      </c>
      <c r="M18" s="24"/>
      <c r="N18" s="24"/>
      <c r="O18" s="24"/>
    </row>
    <row r="19" spans="1:15" x14ac:dyDescent="0.35">
      <c r="A19" s="23" t="str">
        <f>B15&amp;C19</f>
        <v>VALOR (Miles Euros)Total Bebidas Calientes</v>
      </c>
      <c r="B19" s="23">
        <v>0</v>
      </c>
      <c r="C19" s="23" t="s">
        <v>49</v>
      </c>
      <c r="D19" s="24">
        <v>784354.7</v>
      </c>
      <c r="E19" s="24">
        <v>732714.2</v>
      </c>
      <c r="F19" s="52">
        <v>898338.7</v>
      </c>
      <c r="G19" s="52">
        <v>735031.9</v>
      </c>
      <c r="H19" s="52">
        <v>744901.2</v>
      </c>
      <c r="I19" s="52">
        <v>690460.7</v>
      </c>
      <c r="J19" s="52">
        <v>854759.3</v>
      </c>
      <c r="K19" s="52">
        <v>766727.6</v>
      </c>
      <c r="L19" s="52">
        <v>766610.4</v>
      </c>
      <c r="M19" s="24"/>
      <c r="N19" s="24"/>
      <c r="O19" s="24"/>
    </row>
    <row r="20" spans="1:15" x14ac:dyDescent="0.35">
      <c r="A20" s="23" t="str">
        <f>B15&amp;C20</f>
        <v>VALOR (Miles Euros)Total Aperitivos</v>
      </c>
      <c r="B20" s="23">
        <v>0</v>
      </c>
      <c r="C20" s="23" t="s">
        <v>51</v>
      </c>
      <c r="D20" s="24">
        <v>104084.7</v>
      </c>
      <c r="E20" s="24">
        <v>97035.13</v>
      </c>
      <c r="F20" s="52">
        <v>131803.9</v>
      </c>
      <c r="G20" s="52">
        <v>98878.77</v>
      </c>
      <c r="H20" s="52">
        <v>100480.5</v>
      </c>
      <c r="I20" s="52">
        <v>104511.6</v>
      </c>
      <c r="J20" s="52">
        <v>127251.9</v>
      </c>
      <c r="K20" s="52">
        <v>98568.15</v>
      </c>
      <c r="L20" s="52">
        <v>96655.23</v>
      </c>
      <c r="M20" s="24"/>
      <c r="N20" s="24"/>
      <c r="O20" s="24"/>
    </row>
    <row r="21" spans="1:15" x14ac:dyDescent="0.35">
      <c r="A21" s="23" t="str">
        <f>B21&amp;C21</f>
        <v>PENETRACION (%)TotalAlimentacion</v>
      </c>
      <c r="B21" s="23" t="s">
        <v>45</v>
      </c>
      <c r="C21" s="23" t="s">
        <v>37</v>
      </c>
      <c r="D21" s="24">
        <v>90.867289999999997</v>
      </c>
      <c r="E21" s="24">
        <v>90.622169999999997</v>
      </c>
      <c r="F21" s="52">
        <v>91.671000000000006</v>
      </c>
      <c r="G21" s="52">
        <v>91.002830000000003</v>
      </c>
      <c r="H21" s="52">
        <v>90.06156</v>
      </c>
      <c r="I21" s="52">
        <v>90.447400000000002</v>
      </c>
      <c r="J21" s="52">
        <v>91.207149999999999</v>
      </c>
      <c r="K21" s="52">
        <v>90.652289999999994</v>
      </c>
      <c r="L21" s="52">
        <v>91.371859999999998</v>
      </c>
      <c r="M21" s="24"/>
      <c r="N21" s="24"/>
      <c r="O21" s="24"/>
    </row>
    <row r="22" spans="1:15" x14ac:dyDescent="0.35">
      <c r="A22" s="23" t="str">
        <f>B21&amp;C22</f>
        <v>PENETRACION (%).T.Alimentos TOTAL ING</v>
      </c>
      <c r="B22" s="23">
        <v>0</v>
      </c>
      <c r="C22" s="23" t="s">
        <v>39</v>
      </c>
      <c r="D22" s="24">
        <v>79.520700000000005</v>
      </c>
      <c r="E22" s="24">
        <v>80.717179999999999</v>
      </c>
      <c r="F22" s="52">
        <v>82.422539999999998</v>
      </c>
      <c r="G22" s="52">
        <v>79.790790000000001</v>
      </c>
      <c r="H22" s="52">
        <v>78.710380000000001</v>
      </c>
      <c r="I22" s="52">
        <v>79.511060000000001</v>
      </c>
      <c r="J22" s="52">
        <v>81.423540000000003</v>
      </c>
      <c r="K22" s="52">
        <v>79.622460000000004</v>
      </c>
      <c r="L22" s="52">
        <v>79.686719999999994</v>
      </c>
      <c r="M22" s="24"/>
      <c r="N22" s="24"/>
      <c r="O22" s="24"/>
    </row>
    <row r="23" spans="1:15" x14ac:dyDescent="0.35">
      <c r="A23" s="23" t="str">
        <f>B21&amp;C23</f>
        <v>PENETRACION (%)Total Bebidas</v>
      </c>
      <c r="B23" s="23">
        <v>0</v>
      </c>
      <c r="C23" s="23" t="s">
        <v>42</v>
      </c>
      <c r="D23" s="24">
        <v>86.654510000000002</v>
      </c>
      <c r="E23" s="24">
        <v>86.04392</v>
      </c>
      <c r="F23" s="52">
        <v>88.393090000000001</v>
      </c>
      <c r="G23" s="52">
        <v>86.877430000000004</v>
      </c>
      <c r="H23" s="52">
        <v>85.961079999999995</v>
      </c>
      <c r="I23" s="52">
        <v>85.550399999999996</v>
      </c>
      <c r="J23" s="52">
        <v>87.709220000000002</v>
      </c>
      <c r="K23" s="52">
        <v>86.133480000000006</v>
      </c>
      <c r="L23" s="52">
        <v>86.134320000000002</v>
      </c>
      <c r="M23" s="24"/>
      <c r="N23" s="24"/>
      <c r="O23" s="24"/>
    </row>
    <row r="24" spans="1:15" x14ac:dyDescent="0.35">
      <c r="A24" s="23" t="str">
        <f>B21&amp;C24</f>
        <v>PENETRACION (%)Total Bebidas Frias</v>
      </c>
      <c r="B24" s="23">
        <v>0</v>
      </c>
      <c r="C24" s="23" t="s">
        <v>46</v>
      </c>
      <c r="D24" s="24">
        <v>79.791240000000002</v>
      </c>
      <c r="E24" s="24">
        <v>80.759159999999994</v>
      </c>
      <c r="F24" s="52">
        <v>84.921570000000003</v>
      </c>
      <c r="G24" s="52">
        <v>80.110249999999994</v>
      </c>
      <c r="H24" s="52">
        <v>79.191900000000004</v>
      </c>
      <c r="I24" s="52">
        <v>80.219130000000007</v>
      </c>
      <c r="J24" s="52">
        <v>83.613600000000005</v>
      </c>
      <c r="K24" s="52">
        <v>78.746539999999996</v>
      </c>
      <c r="L24" s="52">
        <v>78.451070000000001</v>
      </c>
      <c r="M24" s="24"/>
      <c r="N24" s="24"/>
      <c r="O24" s="24"/>
    </row>
    <row r="25" spans="1:15" x14ac:dyDescent="0.35">
      <c r="A25" s="23" t="str">
        <f>B21&amp;C25</f>
        <v>PENETRACION (%)Total Bebidas Calientes</v>
      </c>
      <c r="B25" s="23">
        <v>0</v>
      </c>
      <c r="C25" s="23" t="s">
        <v>49</v>
      </c>
      <c r="D25" s="24">
        <v>68.848920000000007</v>
      </c>
      <c r="E25" s="24">
        <v>67.109870000000001</v>
      </c>
      <c r="F25" s="52">
        <v>68.23751</v>
      </c>
      <c r="G25" s="52">
        <v>69.444149999999993</v>
      </c>
      <c r="H25" s="52">
        <v>67.688879999999997</v>
      </c>
      <c r="I25" s="52">
        <v>66.136439999999993</v>
      </c>
      <c r="J25" s="52">
        <v>67.564639999999997</v>
      </c>
      <c r="K25" s="52">
        <v>69.39255</v>
      </c>
      <c r="L25" s="52">
        <v>68.431190000000001</v>
      </c>
      <c r="M25" s="24"/>
      <c r="N25" s="24"/>
      <c r="O25" s="24"/>
    </row>
    <row r="26" spans="1:15" x14ac:dyDescent="0.35">
      <c r="A26" s="23" t="str">
        <f>B21&amp;C26</f>
        <v>PENETRACION (%)Total Aperitivos</v>
      </c>
      <c r="B26" s="23">
        <v>0</v>
      </c>
      <c r="C26" s="23" t="s">
        <v>51</v>
      </c>
      <c r="D26" s="24">
        <v>31.13701</v>
      </c>
      <c r="E26" s="24">
        <v>31.205480000000001</v>
      </c>
      <c r="F26" s="52">
        <v>36.529269999999997</v>
      </c>
      <c r="G26" s="52">
        <v>30.775069999999999</v>
      </c>
      <c r="H26" s="52">
        <v>29.51961</v>
      </c>
      <c r="I26" s="52">
        <v>31.8002</v>
      </c>
      <c r="J26" s="52">
        <v>35.343040000000002</v>
      </c>
      <c r="K26" s="52">
        <v>30.53125</v>
      </c>
      <c r="L26" s="52">
        <v>30.136209999999998</v>
      </c>
      <c r="M26" s="24"/>
      <c r="N26" s="24"/>
      <c r="O26" s="24"/>
    </row>
    <row r="27" spans="1:15" x14ac:dyDescent="0.35">
      <c r="A27" s="23" t="str">
        <f>B27&amp;C27</f>
        <v>FRECUENCIA COMPRA (Actos)TotalAlimentacion</v>
      </c>
      <c r="B27" s="23" t="s">
        <v>174</v>
      </c>
      <c r="C27" s="23" t="s">
        <v>37</v>
      </c>
      <c r="D27" s="24">
        <v>26.489481088527999</v>
      </c>
      <c r="E27" s="24">
        <v>27.064147804419509</v>
      </c>
      <c r="F27" s="52">
        <v>36.696896999204419</v>
      </c>
      <c r="G27" s="52">
        <v>25.822495284810451</v>
      </c>
      <c r="H27" s="52">
        <v>25.594860829584221</v>
      </c>
      <c r="I27" s="52">
        <v>26.225948129585273</v>
      </c>
      <c r="J27" s="52">
        <v>35.070466668721075</v>
      </c>
      <c r="K27" s="52">
        <v>25.767800609718101</v>
      </c>
      <c r="L27" s="52">
        <v>24.807177281719969</v>
      </c>
      <c r="M27" s="24"/>
      <c r="N27" s="24"/>
      <c r="O27" s="24"/>
    </row>
    <row r="28" spans="1:15" x14ac:dyDescent="0.35">
      <c r="A28" s="23" t="str">
        <f>B27&amp;C28</f>
        <v>FRECUENCIA COMPRA (Actos).T.Alimentos TOTAL ING</v>
      </c>
      <c r="B28" s="23">
        <v>0</v>
      </c>
      <c r="C28" s="23" t="s">
        <v>39</v>
      </c>
      <c r="D28" s="24">
        <v>12.777635490072511</v>
      </c>
      <c r="E28" s="24">
        <v>12.888553700736619</v>
      </c>
      <c r="F28" s="52">
        <v>17.680839392670695</v>
      </c>
      <c r="G28" s="52">
        <v>12.537186231244483</v>
      </c>
      <c r="H28" s="52">
        <v>12.48323799152884</v>
      </c>
      <c r="I28" s="52">
        <v>12.817169422434892</v>
      </c>
      <c r="J28" s="52">
        <v>17.021745185726957</v>
      </c>
      <c r="K28" s="52">
        <v>12.378162858671677</v>
      </c>
      <c r="L28" s="52">
        <v>12.043777733738875</v>
      </c>
      <c r="M28" s="24"/>
      <c r="N28" s="24"/>
      <c r="O28" s="24"/>
    </row>
    <row r="29" spans="1:15" x14ac:dyDescent="0.35">
      <c r="A29" s="23" t="str">
        <f>B27&amp;C29</f>
        <v>FRECUENCIA COMPRA (Actos)Total Bebidas</v>
      </c>
      <c r="B29" s="23">
        <v>0</v>
      </c>
      <c r="C29" s="23" t="s">
        <v>42</v>
      </c>
      <c r="D29" s="24">
        <v>22.670866270740529</v>
      </c>
      <c r="E29" s="24">
        <v>23.247697483437463</v>
      </c>
      <c r="F29" s="52">
        <v>30.906170866006729</v>
      </c>
      <c r="G29" s="52">
        <v>22.294202141974729</v>
      </c>
      <c r="H29" s="52">
        <v>22.003583070219825</v>
      </c>
      <c r="I29" s="52">
        <v>22.659302683393175</v>
      </c>
      <c r="J29" s="52">
        <v>29.623263973165887</v>
      </c>
      <c r="K29" s="52">
        <v>22.174316334156007</v>
      </c>
      <c r="L29" s="52">
        <v>21.387432969054007</v>
      </c>
      <c r="M29" s="24"/>
      <c r="N29" s="24"/>
      <c r="O29" s="24"/>
    </row>
    <row r="30" spans="1:15" x14ac:dyDescent="0.35">
      <c r="A30" s="23" t="str">
        <f>B27&amp;C30</f>
        <v>FRECUENCIA COMPRA (Actos)Total Bebidas Frias</v>
      </c>
      <c r="B30" s="23">
        <v>0</v>
      </c>
      <c r="C30" s="23" t="s">
        <v>46</v>
      </c>
      <c r="D30" s="24">
        <v>12.426211543560282</v>
      </c>
      <c r="E30" s="24">
        <v>13.704605703761581</v>
      </c>
      <c r="F30" s="52">
        <v>19.481702280671843</v>
      </c>
      <c r="G30" s="52">
        <v>12.918141344751692</v>
      </c>
      <c r="H30" s="52">
        <v>12.442784331860715</v>
      </c>
      <c r="I30" s="52">
        <v>13.702156651679367</v>
      </c>
      <c r="J30" s="52">
        <v>18.868923802366609</v>
      </c>
      <c r="K30" s="52">
        <v>12.402053756863261</v>
      </c>
      <c r="L30" s="52">
        <v>11.631282244634399</v>
      </c>
      <c r="M30" s="24"/>
      <c r="N30" s="24"/>
      <c r="O30" s="24"/>
    </row>
    <row r="31" spans="1:15" x14ac:dyDescent="0.35">
      <c r="A31" s="23" t="str">
        <f>B27&amp;C31</f>
        <v>FRECUENCIA COMPRA (Actos)Total Bebidas Calientes</v>
      </c>
      <c r="B31" s="23">
        <v>0</v>
      </c>
      <c r="C31" s="23" t="s">
        <v>49</v>
      </c>
      <c r="D31" s="24">
        <v>16.691826781447414</v>
      </c>
      <c r="E31" s="24">
        <v>16.082980529243912</v>
      </c>
      <c r="F31" s="52">
        <v>19.537147313229323</v>
      </c>
      <c r="G31" s="52">
        <v>15.465592299866461</v>
      </c>
      <c r="H31" s="52">
        <v>15.998294665938706</v>
      </c>
      <c r="I31" s="52">
        <v>15.492841886995057</v>
      </c>
      <c r="J31" s="52">
        <v>18.725542326576793</v>
      </c>
      <c r="K31" s="52">
        <v>16.038621964086563</v>
      </c>
      <c r="L31" s="52">
        <v>16.000869303822487</v>
      </c>
      <c r="M31" s="24"/>
      <c r="N31" s="24"/>
      <c r="O31" s="24"/>
    </row>
    <row r="32" spans="1:15" x14ac:dyDescent="0.35">
      <c r="A32" s="23" t="str">
        <f>B27&amp;C32</f>
        <v>FRECUENCIA COMPRA (Actos)Total Aperitivos</v>
      </c>
      <c r="B32" s="23">
        <v>0</v>
      </c>
      <c r="C32" s="23" t="s">
        <v>51</v>
      </c>
      <c r="D32" s="24">
        <v>5.2306217645643232</v>
      </c>
      <c r="E32" s="24">
        <v>4.8889143655660439</v>
      </c>
      <c r="F32" s="52">
        <v>5.6550384189469725</v>
      </c>
      <c r="G32" s="52">
        <v>4.7319830808055379</v>
      </c>
      <c r="H32" s="52">
        <v>5.1388204639446897</v>
      </c>
      <c r="I32" s="52">
        <v>5.063968405650999</v>
      </c>
      <c r="J32" s="52">
        <v>5.6312986006784014</v>
      </c>
      <c r="K32" s="52">
        <v>4.8463205041499036</v>
      </c>
      <c r="L32" s="52">
        <v>4.75905640259184</v>
      </c>
      <c r="M32" s="24"/>
      <c r="N32" s="24"/>
      <c r="O32" s="24"/>
    </row>
    <row r="33" spans="1:15" x14ac:dyDescent="0.35">
      <c r="A33" s="23" t="str">
        <f>B33&amp;C33</f>
        <v>COMPRA MEDIA (Consumiciones)TotalAlimentacion</v>
      </c>
      <c r="B33" s="23" t="s">
        <v>147</v>
      </c>
      <c r="C33" s="23" t="s">
        <v>37</v>
      </c>
      <c r="D33" s="24">
        <v>86.02839557381715</v>
      </c>
      <c r="E33" s="24">
        <v>90.151345598145852</v>
      </c>
      <c r="F33" s="52">
        <v>124.3419578844442</v>
      </c>
      <c r="G33" s="52">
        <v>85.828491229112871</v>
      </c>
      <c r="H33" s="52">
        <v>84.44832402234637</v>
      </c>
      <c r="I33" s="52">
        <v>87.396341472794873</v>
      </c>
      <c r="J33" s="52">
        <v>118.2019443436734</v>
      </c>
      <c r="K33" s="52">
        <v>84.487091762543315</v>
      </c>
      <c r="L33" s="52">
        <v>80.766872401141953</v>
      </c>
      <c r="M33" s="24"/>
      <c r="N33" s="24"/>
      <c r="O33" s="24"/>
    </row>
    <row r="34" spans="1:15" x14ac:dyDescent="0.35">
      <c r="A34" s="23" t="str">
        <f>B33&amp;C34</f>
        <v>COMPRA MEDIA (Consumiciones).T.Alimentos TOTAL ING</v>
      </c>
      <c r="B34" s="23">
        <v>0</v>
      </c>
      <c r="C34" s="23" t="s">
        <v>39</v>
      </c>
      <c r="D34" s="24">
        <v>40.224002176470528</v>
      </c>
      <c r="E34" s="24">
        <v>40.889910584566351</v>
      </c>
      <c r="F34" s="52">
        <v>56.185308919401557</v>
      </c>
      <c r="G34" s="52">
        <v>40.442541924095323</v>
      </c>
      <c r="H34" s="52">
        <v>39.974296603757573</v>
      </c>
      <c r="I34" s="52">
        <v>40.923464389674017</v>
      </c>
      <c r="J34" s="52">
        <v>54.181312982004044</v>
      </c>
      <c r="K34" s="52">
        <v>39.573335402382973</v>
      </c>
      <c r="L34" s="52">
        <v>38.890908934248962</v>
      </c>
      <c r="M34" s="24"/>
      <c r="N34" s="24"/>
      <c r="O34" s="24"/>
    </row>
    <row r="35" spans="1:15" x14ac:dyDescent="0.35">
      <c r="A35" s="23" t="str">
        <f>B33&amp;C35</f>
        <v>COMPRA MEDIA (Consumiciones)Total Bebidas</v>
      </c>
      <c r="B35" s="23">
        <v>0</v>
      </c>
      <c r="C35" s="23" t="s">
        <v>42</v>
      </c>
      <c r="D35" s="24">
        <v>49.774540555880812</v>
      </c>
      <c r="E35" s="24">
        <v>52.971762169976991</v>
      </c>
      <c r="F35" s="52">
        <v>72.255833089537688</v>
      </c>
      <c r="G35" s="52">
        <v>49.135006663272883</v>
      </c>
      <c r="H35" s="52">
        <v>48.116411581720904</v>
      </c>
      <c r="I35" s="52">
        <v>50.662081905067986</v>
      </c>
      <c r="J35" s="52">
        <v>68.212477342377028</v>
      </c>
      <c r="K35" s="52">
        <v>48.651116296936955</v>
      </c>
      <c r="L35" s="52">
        <v>46.229559108715598</v>
      </c>
      <c r="M35" s="24"/>
      <c r="N35" s="24"/>
      <c r="O35" s="24"/>
    </row>
    <row r="36" spans="1:15" x14ac:dyDescent="0.35">
      <c r="A36" s="23" t="str">
        <f>B33&amp;C36</f>
        <v>COMPRA MEDIA (Consumiciones)Total Bebidas Frias</v>
      </c>
      <c r="B36" s="23">
        <v>0</v>
      </c>
      <c r="C36" s="23" t="s">
        <v>46</v>
      </c>
      <c r="D36" s="24">
        <v>30.137043900437877</v>
      </c>
      <c r="E36" s="24">
        <v>34.328538341332738</v>
      </c>
      <c r="F36" s="52">
        <v>49.459736127521779</v>
      </c>
      <c r="G36" s="52">
        <v>31.303258515507725</v>
      </c>
      <c r="H36" s="52">
        <v>29.945381210546067</v>
      </c>
      <c r="I36" s="52">
        <v>33.462822397207027</v>
      </c>
      <c r="J36" s="52">
        <v>46.99707185633924</v>
      </c>
      <c r="K36" s="52">
        <v>30.190282432208463</v>
      </c>
      <c r="L36" s="52">
        <v>27.983191218011797</v>
      </c>
      <c r="M36" s="24"/>
      <c r="N36" s="24"/>
      <c r="O36" s="24"/>
    </row>
    <row r="37" spans="1:15" x14ac:dyDescent="0.35">
      <c r="A37" s="23" t="str">
        <f>B33&amp;C37</f>
        <v>COMPRA MEDIA (Consumiciones)Total Bebidas Calientes</v>
      </c>
      <c r="B37" s="23">
        <v>0</v>
      </c>
      <c r="C37" s="23" t="s">
        <v>49</v>
      </c>
      <c r="D37" s="24">
        <v>27.720348761088019</v>
      </c>
      <c r="E37" s="24">
        <v>26.606444414781759</v>
      </c>
      <c r="F37" s="52">
        <v>32.045679250353686</v>
      </c>
      <c r="G37" s="52">
        <v>25.358696481102577</v>
      </c>
      <c r="H37" s="52">
        <v>26.070870032823979</v>
      </c>
      <c r="I37" s="52">
        <v>24.94545578480891</v>
      </c>
      <c r="J37" s="52">
        <v>30.389683510858479</v>
      </c>
      <c r="K37" s="52">
        <v>26.128307307446605</v>
      </c>
      <c r="L37" s="52">
        <v>26.108581104320869</v>
      </c>
      <c r="M37" s="24"/>
      <c r="N37" s="24"/>
      <c r="O37" s="24"/>
    </row>
    <row r="38" spans="1:15" x14ac:dyDescent="0.35">
      <c r="A38" s="23" t="str">
        <f>B33&amp;C38</f>
        <v>COMPRA MEDIA (Consumiciones)Total Aperitivos</v>
      </c>
      <c r="B38" s="23">
        <v>0</v>
      </c>
      <c r="C38" s="23" t="s">
        <v>51</v>
      </c>
      <c r="D38" s="24">
        <v>9.8063307332236853</v>
      </c>
      <c r="E38" s="24">
        <v>9.975617616339898</v>
      </c>
      <c r="F38" s="52">
        <v>10.421821838495447</v>
      </c>
      <c r="G38" s="52">
        <v>10.234510799670842</v>
      </c>
      <c r="H38" s="52">
        <v>10.94248251039572</v>
      </c>
      <c r="I38" s="52">
        <v>9.9604458072555691</v>
      </c>
      <c r="J38" s="52">
        <v>10.931881100182355</v>
      </c>
      <c r="K38" s="52">
        <v>10.40022458514639</v>
      </c>
      <c r="L38" s="52">
        <v>9.9141885918945771</v>
      </c>
      <c r="M38" s="24"/>
      <c r="N38" s="24"/>
      <c r="O38" s="24"/>
    </row>
    <row r="39" spans="1:15" x14ac:dyDescent="0.35">
      <c r="A39" s="23" t="str">
        <f>B39&amp;C39</f>
        <v>CONSUMO MEDIO (kg ó litros por consumidor)TotalAlimentacion</v>
      </c>
      <c r="B39" s="23" t="s">
        <v>52</v>
      </c>
      <c r="C39" s="23" t="s">
        <v>37</v>
      </c>
      <c r="D39" s="24">
        <v>25.232890979265648</v>
      </c>
      <c r="E39" s="24">
        <v>27.46017411574373</v>
      </c>
      <c r="F39" s="52">
        <v>40.42655081517394</v>
      </c>
      <c r="G39" s="52">
        <v>25.763286088934901</v>
      </c>
      <c r="H39" s="52">
        <v>25.255681630255474</v>
      </c>
      <c r="I39" s="52">
        <v>27.019682042924238</v>
      </c>
      <c r="J39" s="52">
        <v>37.887718065322055</v>
      </c>
      <c r="K39" s="52">
        <v>24.953133956887509</v>
      </c>
      <c r="L39" s="52">
        <v>24.207074955452637</v>
      </c>
      <c r="M39" s="24"/>
      <c r="N39" s="24"/>
      <c r="O39" s="24"/>
    </row>
    <row r="40" spans="1:15" x14ac:dyDescent="0.35">
      <c r="A40" s="23" t="str">
        <f>B39&amp;C40</f>
        <v>CONSUMO MEDIO (kg ó litros por consumidor).T.Alimentos TOTAL ING</v>
      </c>
      <c r="B40" s="23">
        <v>0</v>
      </c>
      <c r="C40" s="23" t="s">
        <v>39</v>
      </c>
      <c r="D40" s="24">
        <v>12.696771883487447</v>
      </c>
      <c r="E40" s="24">
        <v>13.017326947321113</v>
      </c>
      <c r="F40" s="52">
        <v>18.215561412734434</v>
      </c>
      <c r="G40" s="52">
        <v>12.729472448487909</v>
      </c>
      <c r="H40" s="52">
        <v>12.839940531540579</v>
      </c>
      <c r="I40" s="52">
        <v>13.099209820407536</v>
      </c>
      <c r="J40" s="52">
        <v>17.365321386290194</v>
      </c>
      <c r="K40" s="52">
        <v>12.530204022538312</v>
      </c>
      <c r="L40" s="52">
        <v>12.664029433868981</v>
      </c>
      <c r="M40" s="24"/>
      <c r="N40" s="24"/>
      <c r="O40" s="24"/>
    </row>
    <row r="41" spans="1:15" x14ac:dyDescent="0.35">
      <c r="A41" s="23" t="str">
        <f>B39&amp;C41</f>
        <v>CONSUMO MEDIO (kg ó litros por consumidor)Total Bebidas</v>
      </c>
      <c r="B41" s="23">
        <v>0</v>
      </c>
      <c r="C41" s="23" t="s">
        <v>42</v>
      </c>
      <c r="D41" s="24">
        <v>14.431579216920561</v>
      </c>
      <c r="E41" s="24">
        <v>16.340419325792833</v>
      </c>
      <c r="F41" s="52">
        <v>24.447861192377065</v>
      </c>
      <c r="G41" s="52">
        <v>14.899143037459266</v>
      </c>
      <c r="H41" s="52">
        <v>14.315924836914753</v>
      </c>
      <c r="I41" s="52">
        <v>15.983810657659676</v>
      </c>
      <c r="J41" s="52">
        <v>22.790543432265089</v>
      </c>
      <c r="K41" s="52">
        <v>14.311277654229192</v>
      </c>
      <c r="L41" s="52">
        <v>13.609618864048583</v>
      </c>
      <c r="M41" s="24"/>
      <c r="N41" s="24"/>
      <c r="O41" s="24"/>
    </row>
    <row r="42" spans="1:15" x14ac:dyDescent="0.35">
      <c r="A42" s="23" t="str">
        <f>B39&amp;C42</f>
        <v>CONSUMO MEDIO (kg ó litros por consumidor)Total Bebidas Frias</v>
      </c>
      <c r="B42" s="23">
        <v>0</v>
      </c>
      <c r="C42" s="23" t="s">
        <v>46</v>
      </c>
      <c r="D42" s="24">
        <v>13.239101320857767</v>
      </c>
      <c r="E42" s="24">
        <v>15.17592346973888</v>
      </c>
      <c r="F42" s="52">
        <v>22.844328051550136</v>
      </c>
      <c r="G42" s="52">
        <v>13.90006206396103</v>
      </c>
      <c r="H42" s="52">
        <v>13.259005778901749</v>
      </c>
      <c r="I42" s="52">
        <v>14.958252113696606</v>
      </c>
      <c r="J42" s="52">
        <v>21.44374303865429</v>
      </c>
      <c r="K42" s="52">
        <v>13.294126960405917</v>
      </c>
      <c r="L42" s="52">
        <v>12.571212441644496</v>
      </c>
      <c r="M42" s="24"/>
      <c r="N42" s="24"/>
      <c r="O42" s="24"/>
    </row>
    <row r="43" spans="1:15" x14ac:dyDescent="0.35">
      <c r="A43" s="23" t="str">
        <f>B39&amp;C43</f>
        <v>CONSUMO MEDIO (kg ó litros por consumidor)Total Bebidas Calientes</v>
      </c>
      <c r="B43" s="23">
        <v>0</v>
      </c>
      <c r="C43" s="23" t="s">
        <v>49</v>
      </c>
      <c r="D43" s="24">
        <v>2.8206241317796477</v>
      </c>
      <c r="E43" s="24">
        <v>2.6881102322840298</v>
      </c>
      <c r="F43" s="52">
        <v>3.239361370005974</v>
      </c>
      <c r="G43" s="52">
        <v>2.604422866221213</v>
      </c>
      <c r="H43" s="52">
        <v>2.6681841309579801</v>
      </c>
      <c r="I43" s="52">
        <v>2.5323958602274508</v>
      </c>
      <c r="J43" s="52">
        <v>3.0482238013294514</v>
      </c>
      <c r="K43" s="52">
        <v>2.6777166779889536</v>
      </c>
      <c r="L43" s="52">
        <v>2.718500566492311</v>
      </c>
      <c r="M43" s="24"/>
      <c r="N43" s="24"/>
      <c r="O43" s="24"/>
    </row>
    <row r="44" spans="1:15" x14ac:dyDescent="0.35">
      <c r="A44" s="23" t="str">
        <f>B39&amp;C44</f>
        <v>CONSUMO MEDIO (kg ó litros por consumidor)Total Aperitivos</v>
      </c>
      <c r="B44" s="23">
        <v>0</v>
      </c>
      <c r="C44" s="23" t="s">
        <v>51</v>
      </c>
      <c r="D44" s="24">
        <v>1.0478614551100207</v>
      </c>
      <c r="E44" s="24">
        <v>1.0185760936713226</v>
      </c>
      <c r="F44" s="52">
        <v>1.1921309231614892</v>
      </c>
      <c r="G44" s="52">
        <v>1.1190091125008352</v>
      </c>
      <c r="H44" s="52">
        <v>1.128654590566502</v>
      </c>
      <c r="I44" s="52">
        <v>1.0976836674988797</v>
      </c>
      <c r="J44" s="52">
        <v>1.2094223806580715</v>
      </c>
      <c r="K44" s="52">
        <v>1.0380351014561575</v>
      </c>
      <c r="L44" s="52">
        <v>1.009911434408862</v>
      </c>
      <c r="M44" s="24"/>
      <c r="N44" s="24"/>
      <c r="O44" s="24"/>
    </row>
    <row r="45" spans="1:15" x14ac:dyDescent="0.35">
      <c r="A45" s="23" t="str">
        <f>B45&amp;C45</f>
        <v>VOLUMEN POR ACTO (consumiciones)TotalAlimentacion</v>
      </c>
      <c r="B45" s="23" t="s">
        <v>54</v>
      </c>
      <c r="C45" s="23" t="s">
        <v>37</v>
      </c>
      <c r="D45" s="24">
        <v>3.2476436698140576</v>
      </c>
      <c r="E45" s="24">
        <v>3.3310247287159864</v>
      </c>
      <c r="F45" s="52">
        <v>3.38835073404544</v>
      </c>
      <c r="G45" s="52">
        <v>3.3237876619770246</v>
      </c>
      <c r="H45" s="52">
        <v>3.2994250128813145</v>
      </c>
      <c r="I45" s="52">
        <v>3.3324378223033162</v>
      </c>
      <c r="J45" s="52">
        <v>3.3704126454951422</v>
      </c>
      <c r="K45" s="52">
        <v>3.2787855293586734</v>
      </c>
      <c r="L45" s="52">
        <v>3.2557864800143075</v>
      </c>
      <c r="M45" s="24"/>
      <c r="N45" s="24"/>
      <c r="O45" s="24"/>
    </row>
    <row r="46" spans="1:15" x14ac:dyDescent="0.35">
      <c r="A46" s="23" t="str">
        <f>B45&amp;C46</f>
        <v>VOLUMEN POR ACTO (consumiciones).T.Alimentos TOTAL ING</v>
      </c>
      <c r="B46" s="23">
        <v>0</v>
      </c>
      <c r="C46" s="23" t="s">
        <v>39</v>
      </c>
      <c r="D46" s="24">
        <v>3.1480004424701478</v>
      </c>
      <c r="E46" s="24">
        <v>3.1725755685239823</v>
      </c>
      <c r="F46" s="52">
        <v>3.1777512182307515</v>
      </c>
      <c r="G46" s="52">
        <v>3.2258069058036845</v>
      </c>
      <c r="H46" s="52">
        <v>3.2022378032754193</v>
      </c>
      <c r="I46" s="52">
        <v>3.1928628732988802</v>
      </c>
      <c r="J46" s="52">
        <v>3.1830645090044034</v>
      </c>
      <c r="K46" s="52">
        <v>3.197028174068608</v>
      </c>
      <c r="L46" s="52">
        <v>3.229128749636569</v>
      </c>
      <c r="M46" s="24"/>
      <c r="N46" s="24"/>
      <c r="O46" s="24"/>
    </row>
    <row r="47" spans="1:15" x14ac:dyDescent="0.35">
      <c r="A47" s="23" t="str">
        <f>B45&amp;C47</f>
        <v>VOLUMEN POR ACTO (consumiciones)Total Bebidas</v>
      </c>
      <c r="B47" s="23">
        <v>0</v>
      </c>
      <c r="C47" s="23" t="s">
        <v>42</v>
      </c>
      <c r="D47" s="24">
        <v>2.1955288325316809</v>
      </c>
      <c r="E47" s="24">
        <v>2.2785810167960108</v>
      </c>
      <c r="F47" s="52">
        <v>2.337909584555196</v>
      </c>
      <c r="G47" s="52">
        <v>2.2039365369691004</v>
      </c>
      <c r="H47" s="52">
        <v>2.1867534677496594</v>
      </c>
      <c r="I47" s="52">
        <v>2.2358182249887957</v>
      </c>
      <c r="J47" s="52">
        <v>2.3026658171147858</v>
      </c>
      <c r="K47" s="52">
        <v>2.194030046464055</v>
      </c>
      <c r="L47" s="52">
        <v>2.1615291173843194</v>
      </c>
      <c r="M47" s="24"/>
      <c r="N47" s="24"/>
      <c r="O47" s="24"/>
    </row>
    <row r="48" spans="1:15" x14ac:dyDescent="0.35">
      <c r="A48" s="23" t="str">
        <f>B45&amp;C48</f>
        <v>VOLUMEN POR ACTO (consumiciones)Total Bebidas Frias</v>
      </c>
      <c r="B48" s="23">
        <v>0</v>
      </c>
      <c r="C48" s="23" t="s">
        <v>46</v>
      </c>
      <c r="D48" s="24">
        <v>2.4252801261906729</v>
      </c>
      <c r="E48" s="24">
        <v>2.5048906246102645</v>
      </c>
      <c r="F48" s="52">
        <v>2.5387789739807132</v>
      </c>
      <c r="G48" s="52">
        <v>2.4232014250428859</v>
      </c>
      <c r="H48" s="52">
        <v>2.4066463270498546</v>
      </c>
      <c r="I48" s="52">
        <v>2.4421573368237435</v>
      </c>
      <c r="J48" s="52">
        <v>2.4907128964315759</v>
      </c>
      <c r="K48" s="52">
        <v>2.4342970143554852</v>
      </c>
      <c r="L48" s="52">
        <v>2.4058560895915546</v>
      </c>
      <c r="M48" s="24"/>
      <c r="N48" s="24"/>
      <c r="O48" s="24"/>
    </row>
    <row r="49" spans="1:15" x14ac:dyDescent="0.35">
      <c r="A49" s="23" t="str">
        <f>B45&amp;C49</f>
        <v>VOLUMEN POR ACTO (consumiciones)Total Bebidas Calientes</v>
      </c>
      <c r="B49" s="23">
        <v>0</v>
      </c>
      <c r="C49" s="23" t="s">
        <v>49</v>
      </c>
      <c r="D49" s="24">
        <v>1.6607139005239713</v>
      </c>
      <c r="E49" s="24">
        <v>1.6543229886029447</v>
      </c>
      <c r="F49" s="52">
        <v>1.6402435184923019</v>
      </c>
      <c r="G49" s="52">
        <v>1.6396847912072232</v>
      </c>
      <c r="H49" s="52">
        <v>1.629603065652389</v>
      </c>
      <c r="I49" s="52">
        <v>1.610127823336823</v>
      </c>
      <c r="J49" s="52">
        <v>1.6229000464102448</v>
      </c>
      <c r="K49" s="52">
        <v>1.6290867984763724</v>
      </c>
      <c r="L49" s="52">
        <v>1.6316976664563922</v>
      </c>
      <c r="M49" s="24"/>
      <c r="N49" s="24"/>
      <c r="O49" s="24"/>
    </row>
    <row r="50" spans="1:15" x14ac:dyDescent="0.35">
      <c r="A50" s="23" t="str">
        <f>B45&amp;C50</f>
        <v>VOLUMEN POR ACTO (consumiciones)Total Aperitivos</v>
      </c>
      <c r="B50" s="23">
        <v>0</v>
      </c>
      <c r="C50" s="23" t="s">
        <v>51</v>
      </c>
      <c r="D50" s="24">
        <v>1.8747925532788909</v>
      </c>
      <c r="E50" s="24">
        <v>2.0404566066038896</v>
      </c>
      <c r="F50" s="52">
        <v>1.8429267966734875</v>
      </c>
      <c r="G50" s="52">
        <v>2.162837572514861</v>
      </c>
      <c r="H50" s="52">
        <v>2.1293763008789748</v>
      </c>
      <c r="I50" s="52">
        <v>1.9669249508232471</v>
      </c>
      <c r="J50" s="52">
        <v>1.9412717874462195</v>
      </c>
      <c r="K50" s="52">
        <v>2.1460042884577439</v>
      </c>
      <c r="L50" s="52">
        <v>2.0832256971140728</v>
      </c>
      <c r="M50" s="24"/>
      <c r="N50" s="24"/>
      <c r="O50" s="24"/>
    </row>
    <row r="51" spans="1:15" x14ac:dyDescent="0.35">
      <c r="A51" s="23" t="str">
        <f>B51&amp;C51</f>
        <v>CONSUMO PER CAPITA (kg ó litros por individuo)TotalAlimentacion</v>
      </c>
      <c r="B51" s="23" t="s">
        <v>43</v>
      </c>
      <c r="C51" s="23" t="s">
        <v>37</v>
      </c>
      <c r="D51" s="24">
        <v>22.928444221513157</v>
      </c>
      <c r="E51" s="24">
        <v>24.885005669465276</v>
      </c>
      <c r="F51" s="52">
        <v>37.059423397778104</v>
      </c>
      <c r="G51" s="52">
        <v>23.445319441927072</v>
      </c>
      <c r="H51" s="52">
        <v>22.745660864841511</v>
      </c>
      <c r="I51" s="52">
        <v>24.438599896091855</v>
      </c>
      <c r="J51" s="52">
        <v>34.556307847415383</v>
      </c>
      <c r="K51" s="52">
        <v>22.620587358686137</v>
      </c>
      <c r="L51" s="52">
        <v>22.118454638391242</v>
      </c>
      <c r="M51" s="24"/>
      <c r="N51" s="24"/>
      <c r="O51" s="24"/>
    </row>
    <row r="52" spans="1:15" x14ac:dyDescent="0.35">
      <c r="A52" s="23" t="str">
        <f>B51&amp;C52</f>
        <v>CONSUMO PER CAPITA (kg ó litros por individuo).T.Alimentos TOTAL ING</v>
      </c>
      <c r="B52" s="23">
        <v>0</v>
      </c>
      <c r="C52" s="23" t="s">
        <v>39</v>
      </c>
      <c r="D52" s="24">
        <v>10.096561879152404</v>
      </c>
      <c r="E52" s="24">
        <v>10.507219223257689</v>
      </c>
      <c r="F52" s="52">
        <v>15.013728391635604</v>
      </c>
      <c r="G52" s="52">
        <v>10.156946629480846</v>
      </c>
      <c r="H52" s="52">
        <v>10.10636598414961</v>
      </c>
      <c r="I52" s="52">
        <v>10.415320579830126</v>
      </c>
      <c r="J52" s="52">
        <v>14.139459405094554</v>
      </c>
      <c r="K52" s="52">
        <v>9.9768566857639573</v>
      </c>
      <c r="L52" s="52">
        <v>10.091549675684758</v>
      </c>
      <c r="M52" s="24"/>
      <c r="N52" s="24"/>
      <c r="O52" s="24"/>
    </row>
    <row r="53" spans="1:15" x14ac:dyDescent="0.35">
      <c r="A53" s="23" t="str">
        <f>B51&amp;C53</f>
        <v>CONSUMO PER CAPITA (kg ó litros por individuo)Total Bebidas</v>
      </c>
      <c r="B53" s="23">
        <v>0</v>
      </c>
      <c r="C53" s="23" t="s">
        <v>42</v>
      </c>
      <c r="D53" s="24">
        <v>12.50561425568435</v>
      </c>
      <c r="E53" s="24">
        <v>14.059937332349724</v>
      </c>
      <c r="F53" s="52">
        <v>21.610219946852936</v>
      </c>
      <c r="G53" s="52">
        <v>12.94399256296855</v>
      </c>
      <c r="H53" s="52">
        <v>12.306123601800159</v>
      </c>
      <c r="I53" s="52">
        <v>13.674213952870483</v>
      </c>
      <c r="J53" s="52">
        <v>19.989407878200939</v>
      </c>
      <c r="K53" s="52">
        <v>12.326801476049972</v>
      </c>
      <c r="L53" s="52">
        <v>11.722552663139972</v>
      </c>
      <c r="M53" s="24"/>
      <c r="N53" s="24"/>
      <c r="O53" s="24"/>
    </row>
    <row r="54" spans="1:15" x14ac:dyDescent="0.35">
      <c r="A54" s="23" t="str">
        <f>B51&amp;C54</f>
        <v>CONSUMO PER CAPITA (kg ó litros por individuo)Total Bebidas Frias</v>
      </c>
      <c r="B54" s="23">
        <v>0</v>
      </c>
      <c r="C54" s="23" t="s">
        <v>46</v>
      </c>
      <c r="D54" s="24">
        <v>10.56364310876879</v>
      </c>
      <c r="E54" s="24">
        <v>12.255948316403973</v>
      </c>
      <c r="F54" s="52">
        <v>19.399762037326788</v>
      </c>
      <c r="G54" s="52">
        <v>11.135374469594339</v>
      </c>
      <c r="H54" s="52">
        <v>10.500058597422097</v>
      </c>
      <c r="I54" s="52">
        <v>11.999379708814031</v>
      </c>
      <c r="J54" s="52">
        <v>17.929885529368246</v>
      </c>
      <c r="K54" s="52">
        <v>10.46866500452683</v>
      </c>
      <c r="L54" s="52">
        <v>9.8622506724432331</v>
      </c>
      <c r="M54" s="24"/>
      <c r="N54" s="24"/>
      <c r="O54" s="24"/>
    </row>
    <row r="55" spans="1:15" x14ac:dyDescent="0.35">
      <c r="A55" s="23" t="str">
        <f>B51&amp;C55</f>
        <v>CONSUMO PER CAPITA (kg ó litros por individuo)Total Bebidas Calientes</v>
      </c>
      <c r="B55" s="23">
        <v>0</v>
      </c>
      <c r="C55" s="23" t="s">
        <v>49</v>
      </c>
      <c r="D55" s="24">
        <v>1.9419692519896641</v>
      </c>
      <c r="E55" s="24">
        <v>1.8039872823425107</v>
      </c>
      <c r="F55" s="52">
        <v>2.2104595387939634</v>
      </c>
      <c r="G55" s="52">
        <v>1.8086193218529585</v>
      </c>
      <c r="H55" s="52">
        <v>1.80606395458319</v>
      </c>
      <c r="I55" s="52">
        <v>1.6748364686618116</v>
      </c>
      <c r="J55" s="52">
        <v>2.0595214377625584</v>
      </c>
      <c r="K55" s="52">
        <v>1.8581358846318232</v>
      </c>
      <c r="L55" s="52">
        <v>1.8603022878074298</v>
      </c>
      <c r="M55" s="24"/>
      <c r="N55" s="24"/>
      <c r="O55" s="24"/>
    </row>
    <row r="56" spans="1:15" x14ac:dyDescent="0.35">
      <c r="A56" s="23" t="str">
        <f>B51&amp;C56</f>
        <v>CONSUMO PER CAPITA (kg ó litros por individuo)Total Aperitivos</v>
      </c>
      <c r="B56" s="23">
        <v>0</v>
      </c>
      <c r="C56" s="23" t="s">
        <v>51</v>
      </c>
      <c r="D56" s="24">
        <v>0.32627272606375257</v>
      </c>
      <c r="E56" s="24">
        <v>0.31785155919538582</v>
      </c>
      <c r="F56" s="52">
        <v>0.43547672367515278</v>
      </c>
      <c r="G56" s="52">
        <v>0.34437583767851077</v>
      </c>
      <c r="H56" s="52">
        <v>0.33317443338232811</v>
      </c>
      <c r="I56" s="52">
        <v>0.34906560163197875</v>
      </c>
      <c r="J56" s="52">
        <v>0.42744663576493458</v>
      </c>
      <c r="K56" s="52">
        <v>0.31692509191333312</v>
      </c>
      <c r="L56" s="52">
        <v>0.30434903068746683</v>
      </c>
      <c r="M56" s="24"/>
      <c r="N56" s="24"/>
      <c r="O56" s="24"/>
    </row>
    <row r="57" spans="1:15" x14ac:dyDescent="0.35">
      <c r="A57" s="23" t="str">
        <f>B57&amp;C57</f>
        <v>GASTO PER CAPITA (€ por individuo)TotalAlimentacion</v>
      </c>
      <c r="B57" s="23" t="s">
        <v>56</v>
      </c>
      <c r="C57" s="23" t="s">
        <v>37</v>
      </c>
      <c r="D57" s="24">
        <v>216.98874953618954</v>
      </c>
      <c r="E57" s="24">
        <v>231.77082073359466</v>
      </c>
      <c r="F57" s="52">
        <v>336.6621592711287</v>
      </c>
      <c r="G57" s="52">
        <v>225.1041819335295</v>
      </c>
      <c r="H57" s="52">
        <v>217.91100615106043</v>
      </c>
      <c r="I57" s="52">
        <v>229.4230763207357</v>
      </c>
      <c r="J57" s="52">
        <v>325.57724505576948</v>
      </c>
      <c r="K57" s="52">
        <v>225.08006893462951</v>
      </c>
      <c r="L57" s="52">
        <v>215.59147388245421</v>
      </c>
      <c r="M57" s="24"/>
      <c r="N57" s="24"/>
      <c r="O57" s="24"/>
    </row>
    <row r="58" spans="1:15" x14ac:dyDescent="0.35">
      <c r="A58" s="23" t="str">
        <f>B57&amp;C58</f>
        <v>GASTO PER CAPITA (€ por individuo).T.Alimentos TOTAL ING</v>
      </c>
      <c r="B58" s="23">
        <v>0</v>
      </c>
      <c r="C58" s="23" t="s">
        <v>39</v>
      </c>
      <c r="D58" s="24">
        <v>144.74805250352563</v>
      </c>
      <c r="E58" s="24">
        <v>154.31252183756553</v>
      </c>
      <c r="F58" s="52">
        <v>225.55187901618802</v>
      </c>
      <c r="G58" s="52">
        <v>151.53390768185349</v>
      </c>
      <c r="H58" s="52">
        <v>147.79380613275256</v>
      </c>
      <c r="I58" s="52">
        <v>155.04061038890615</v>
      </c>
      <c r="J58" s="52">
        <v>221.03214268445475</v>
      </c>
      <c r="K58" s="52">
        <v>153.73212983118023</v>
      </c>
      <c r="L58" s="52">
        <v>148.22373955734929</v>
      </c>
      <c r="M58" s="24"/>
      <c r="N58" s="24"/>
      <c r="O58" s="24"/>
    </row>
    <row r="59" spans="1:15" x14ac:dyDescent="0.35">
      <c r="A59" s="23" t="str">
        <f>B57&amp;C59</f>
        <v>GASTO PER CAPITA (€ por individuo)Total Bebidas</v>
      </c>
      <c r="B59" s="23">
        <v>0</v>
      </c>
      <c r="C59" s="23" t="s">
        <v>42</v>
      </c>
      <c r="D59" s="24">
        <v>69.308723144066164</v>
      </c>
      <c r="E59" s="24">
        <v>74.72488092213284</v>
      </c>
      <c r="F59" s="52">
        <v>107.39746603658401</v>
      </c>
      <c r="G59" s="52">
        <v>70.784850003125754</v>
      </c>
      <c r="H59" s="52">
        <v>67.321042082298604</v>
      </c>
      <c r="I59" s="52">
        <v>71.47412582197498</v>
      </c>
      <c r="J59" s="52">
        <v>101.00406646034706</v>
      </c>
      <c r="K59" s="52">
        <v>68.604926154079777</v>
      </c>
      <c r="L59" s="52">
        <v>64.713164770989948</v>
      </c>
      <c r="M59" s="24"/>
      <c r="N59" s="24"/>
      <c r="O59" s="24"/>
    </row>
    <row r="60" spans="1:15" x14ac:dyDescent="0.35">
      <c r="A60" s="23" t="str">
        <f>B57&amp;C60</f>
        <v>GASTO PER CAPITA (€ por individuo)Total Bebidas Frias</v>
      </c>
      <c r="B60" s="23">
        <v>0</v>
      </c>
      <c r="C60" s="23" t="s">
        <v>46</v>
      </c>
      <c r="D60" s="24">
        <v>47.213691972944261</v>
      </c>
      <c r="E60" s="24">
        <v>54.084535201557095</v>
      </c>
      <c r="F60" s="52">
        <v>82.091497026047591</v>
      </c>
      <c r="G60" s="52">
        <v>50.079226937001742</v>
      </c>
      <c r="H60" s="52">
        <v>46.591643948288734</v>
      </c>
      <c r="I60" s="52">
        <v>52.259898441739473</v>
      </c>
      <c r="J60" s="52">
        <v>77.217646621585203</v>
      </c>
      <c r="K60" s="52">
        <v>47.268277530360557</v>
      </c>
      <c r="L60" s="52">
        <v>43.658795234303867</v>
      </c>
      <c r="M60" s="24"/>
      <c r="N60" s="24"/>
      <c r="O60" s="24"/>
    </row>
    <row r="61" spans="1:15" x14ac:dyDescent="0.35">
      <c r="A61" s="23" t="str">
        <f>B57&amp;C61</f>
        <v>GASTO PER CAPITA (€ por individuo)Total Bebidas Calientes</v>
      </c>
      <c r="B61" s="23">
        <v>0</v>
      </c>
      <c r="C61" s="23" t="s">
        <v>49</v>
      </c>
      <c r="D61" s="24">
        <v>22.095010798306109</v>
      </c>
      <c r="E61" s="24">
        <v>20.64034244837811</v>
      </c>
      <c r="F61" s="52">
        <v>25.305969497065476</v>
      </c>
      <c r="G61" s="52">
        <v>20.705655807140097</v>
      </c>
      <c r="H61" s="52">
        <v>20.729399473540187</v>
      </c>
      <c r="I61" s="52">
        <v>19.214228646382818</v>
      </c>
      <c r="J61" s="52">
        <v>23.786421372027647</v>
      </c>
      <c r="K61" s="52">
        <v>21.336635371724572</v>
      </c>
      <c r="L61" s="52">
        <v>21.054354741930347</v>
      </c>
      <c r="M61" s="24"/>
      <c r="N61" s="24"/>
      <c r="O61" s="24"/>
    </row>
    <row r="62" spans="1:15" x14ac:dyDescent="0.35">
      <c r="A62" s="23" t="str">
        <f>B57&amp;C62</f>
        <v>GASTO PER CAPITA (€ por individuo)Total Aperitivos</v>
      </c>
      <c r="B62" s="23">
        <v>0</v>
      </c>
      <c r="C62" s="23" t="s">
        <v>51</v>
      </c>
      <c r="D62" s="24">
        <v>2.9320319619401478</v>
      </c>
      <c r="E62" s="24">
        <v>2.7334518978380831</v>
      </c>
      <c r="F62" s="52">
        <v>3.7128806422742588</v>
      </c>
      <c r="G62" s="52">
        <v>2.7853888131061511</v>
      </c>
      <c r="H62" s="52">
        <v>2.7962110391242985</v>
      </c>
      <c r="I62" s="52">
        <v>2.9083618458856639</v>
      </c>
      <c r="J62" s="52">
        <v>3.5411914798038495</v>
      </c>
      <c r="K62" s="52">
        <v>2.7429729000172265</v>
      </c>
      <c r="L62" s="52">
        <v>2.6545601517176856</v>
      </c>
      <c r="M62" s="24"/>
      <c r="N62" s="24"/>
      <c r="O62" s="24"/>
    </row>
    <row r="63" spans="1:15" x14ac:dyDescent="0.35">
      <c r="A63" s="23" t="str">
        <f>B63&amp;C63</f>
        <v>PRECIO MEDIO (kg ó litros)TotalAlimentacion</v>
      </c>
      <c r="B63" s="23" t="s">
        <v>57</v>
      </c>
      <c r="C63" s="23" t="s">
        <v>37</v>
      </c>
      <c r="D63" s="24">
        <v>9.4637362849326987</v>
      </c>
      <c r="E63" s="24">
        <v>9.3136736158346594</v>
      </c>
      <c r="F63" s="52">
        <v>9.0843874082324021</v>
      </c>
      <c r="G63" s="52">
        <v>9.6012418381034106</v>
      </c>
      <c r="H63" s="52">
        <v>9.5803330334486123</v>
      </c>
      <c r="I63" s="52">
        <v>9.3877340476212918</v>
      </c>
      <c r="J63" s="52">
        <v>9.4216444214285708</v>
      </c>
      <c r="K63" s="52">
        <v>9.9502309717081872</v>
      </c>
      <c r="L63" s="52">
        <v>9.7471309549922065</v>
      </c>
      <c r="M63" s="24"/>
      <c r="N63" s="24"/>
      <c r="O63" s="24"/>
    </row>
    <row r="64" spans="1:15" x14ac:dyDescent="0.35">
      <c r="A64" s="23" t="str">
        <f>B63&amp;C64</f>
        <v>PRECIO MEDIO (kg ó litros).T.Alimentos TOTAL ING</v>
      </c>
      <c r="B64" s="23">
        <v>0</v>
      </c>
      <c r="C64" s="23" t="s">
        <v>39</v>
      </c>
      <c r="D64" s="24">
        <v>14.336370562181617</v>
      </c>
      <c r="E64" s="24">
        <v>14.686333135221483</v>
      </c>
      <c r="F64" s="52">
        <v>15.023042453721668</v>
      </c>
      <c r="G64" s="52">
        <v>14.919238350826982</v>
      </c>
      <c r="H64" s="52">
        <v>14.623832776741514</v>
      </c>
      <c r="I64" s="52">
        <v>14.885822207830191</v>
      </c>
      <c r="J64" s="52">
        <v>15.632290906738289</v>
      </c>
      <c r="K64" s="52">
        <v>15.408874224939165</v>
      </c>
      <c r="L64" s="52">
        <v>14.687906646735264</v>
      </c>
      <c r="M64" s="24"/>
      <c r="N64" s="24"/>
      <c r="O64" s="24"/>
    </row>
    <row r="65" spans="1:15" x14ac:dyDescent="0.35">
      <c r="A65" s="23" t="str">
        <f>B63&amp;C65</f>
        <v>PRECIO MEDIO (kg ó litros)Total Bebidas</v>
      </c>
      <c r="B65" s="23">
        <v>0</v>
      </c>
      <c r="C65" s="23" t="s">
        <v>42</v>
      </c>
      <c r="D65" s="24">
        <v>5.5422086214247583</v>
      </c>
      <c r="E65" s="24">
        <v>5.3147378367186979</v>
      </c>
      <c r="F65" s="52">
        <v>4.9697534916679151</v>
      </c>
      <c r="G65" s="52">
        <v>5.4685484141604057</v>
      </c>
      <c r="H65" s="52">
        <v>5.4705319287099288</v>
      </c>
      <c r="I65" s="52">
        <v>5.2269275636842858</v>
      </c>
      <c r="J65" s="52">
        <v>5.0528793586975169</v>
      </c>
      <c r="K65" s="52">
        <v>5.5655091296289534</v>
      </c>
      <c r="L65" s="52">
        <v>5.520398724628639</v>
      </c>
      <c r="M65" s="24"/>
      <c r="N65" s="24"/>
      <c r="O65" s="24"/>
    </row>
    <row r="66" spans="1:15" x14ac:dyDescent="0.35">
      <c r="A66" s="23" t="str">
        <f>B63&amp;C66</f>
        <v>PRECIO MEDIO (kg ó litros)Total Bebidas Frias</v>
      </c>
      <c r="B66" s="23">
        <v>0</v>
      </c>
      <c r="C66" s="23" t="s">
        <v>46</v>
      </c>
      <c r="D66" s="24">
        <v>4.469451635842618</v>
      </c>
      <c r="E66" s="24">
        <v>4.4129212856721702</v>
      </c>
      <c r="F66" s="52">
        <v>4.2315723702227164</v>
      </c>
      <c r="G66" s="52">
        <v>4.4973096390916547</v>
      </c>
      <c r="H66" s="52">
        <v>4.4372746605173807</v>
      </c>
      <c r="I66" s="52">
        <v>4.3552166620206592</v>
      </c>
      <c r="J66" s="52">
        <v>4.3066447075251313</v>
      </c>
      <c r="K66" s="52">
        <v>4.5152154080697917</v>
      </c>
      <c r="L66" s="52">
        <v>4.426859211386077</v>
      </c>
      <c r="M66" s="24"/>
      <c r="N66" s="24"/>
      <c r="O66" s="24"/>
    </row>
    <row r="67" spans="1:15" x14ac:dyDescent="0.35">
      <c r="A67" s="23" t="str">
        <f>B63&amp;C67</f>
        <v>PRECIO MEDIO (kg ó litros)Total Bebidas Calientes</v>
      </c>
      <c r="B67" s="23">
        <v>0</v>
      </c>
      <c r="C67" s="23" t="s">
        <v>49</v>
      </c>
      <c r="D67" s="24">
        <v>11.377631636375522</v>
      </c>
      <c r="E67" s="24">
        <v>11.44151217162476</v>
      </c>
      <c r="F67" s="52">
        <v>11.448284419117902</v>
      </c>
      <c r="G67" s="52">
        <v>11.448321687687619</v>
      </c>
      <c r="H67" s="52">
        <v>11.477666347825537</v>
      </c>
      <c r="I67" s="52">
        <v>11.472301329654542</v>
      </c>
      <c r="J67" s="52">
        <v>11.54948957359189</v>
      </c>
      <c r="K67" s="52">
        <v>11.482817563663961</v>
      </c>
      <c r="L67" s="52">
        <v>11.317706202869434</v>
      </c>
      <c r="M67" s="24"/>
      <c r="N67" s="24"/>
      <c r="O67" s="24"/>
    </row>
    <row r="68" spans="1:15" x14ac:dyDescent="0.35">
      <c r="A68" s="23" t="str">
        <f>B63&amp;C68</f>
        <v>PRECIO MEDIO (kg ó litros)Total Aperitivos</v>
      </c>
      <c r="B68" s="23">
        <v>0</v>
      </c>
      <c r="C68" s="23" t="s">
        <v>51</v>
      </c>
      <c r="D68" s="24">
        <v>8.9864451660211362</v>
      </c>
      <c r="E68" s="24">
        <v>8.5997750168587626</v>
      </c>
      <c r="F68" s="52">
        <v>8.5260139989569463</v>
      </c>
      <c r="G68" s="52">
        <v>8.0882237031577926</v>
      </c>
      <c r="H68" s="52">
        <v>8.3926338847121524</v>
      </c>
      <c r="I68" s="52">
        <v>8.3318488911203605</v>
      </c>
      <c r="J68" s="52">
        <v>8.2845229872185833</v>
      </c>
      <c r="K68" s="52">
        <v>8.6549565496925833</v>
      </c>
      <c r="L68" s="52">
        <v>8.7220916909823476</v>
      </c>
      <c r="M68" s="24"/>
      <c r="N68" s="24"/>
      <c r="O68" s="24"/>
    </row>
    <row r="69" spans="1:15" x14ac:dyDescent="0.35">
      <c r="F69" s="52"/>
      <c r="G69" s="52"/>
      <c r="H69" s="52"/>
      <c r="I69" s="52"/>
      <c r="J69" s="52"/>
      <c r="K69" s="52"/>
      <c r="L69" s="52"/>
    </row>
    <row r="70" spans="1:15" x14ac:dyDescent="0.35">
      <c r="F70" s="52"/>
      <c r="G70" s="52"/>
      <c r="H70" s="52"/>
      <c r="I70" s="52"/>
      <c r="J70" s="52"/>
      <c r="K70" s="52"/>
      <c r="L70" s="5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5">
    <tabColor rgb="FF92D050"/>
    <pageSetUpPr fitToPage="1"/>
  </sheetPr>
  <dimension ref="A1:O82"/>
  <sheetViews>
    <sheetView showGridLines="0" showRowColHeaders="0" zoomScale="80" zoomScaleNormal="80" zoomScaleSheetLayoutView="70" workbookViewId="0">
      <selection activeCell="D11" sqref="D11"/>
    </sheetView>
  </sheetViews>
  <sheetFormatPr baseColWidth="10" defaultColWidth="11.453125" defaultRowHeight="14.5" x14ac:dyDescent="0.35"/>
  <cols>
    <col min="1" max="1" width="54.81640625" style="44" customWidth="1"/>
    <col min="2" max="2" width="8.453125" style="44" customWidth="1"/>
    <col min="3" max="11" width="18.54296875" style="44" customWidth="1"/>
    <col min="12" max="12" width="2.453125" style="44" customWidth="1"/>
    <col min="13" max="13" width="18.54296875" style="44" customWidth="1"/>
    <col min="14" max="14" width="1.26953125" style="44" customWidth="1"/>
    <col min="15" max="15" width="53.81640625" style="5" customWidth="1"/>
    <col min="16" max="16" width="21.7265625" style="5" bestFit="1" customWidth="1"/>
    <col min="17" max="17" width="25.7265625" style="5" customWidth="1"/>
    <col min="18" max="18" width="19.54296875" style="5" customWidth="1"/>
    <col min="19" max="16384" width="11.453125" style="5"/>
  </cols>
  <sheetData>
    <row r="1" spans="1:15" ht="53.5" customHeight="1" x14ac:dyDescent="0.35"/>
    <row r="2" spans="1:15" ht="48.75" customHeight="1" x14ac:dyDescent="0.35">
      <c r="A2" s="108" t="s">
        <v>58</v>
      </c>
      <c r="B2" s="108"/>
      <c r="C2" s="109"/>
      <c r="D2" s="109"/>
      <c r="E2" s="109"/>
      <c r="F2" s="109"/>
      <c r="G2" s="109"/>
      <c r="H2" s="109"/>
      <c r="I2" s="109"/>
      <c r="J2" s="109"/>
      <c r="K2" s="109"/>
      <c r="L2" s="109"/>
      <c r="M2" s="109"/>
      <c r="N2" s="109"/>
    </row>
    <row r="3" spans="1:15" x14ac:dyDescent="0.35">
      <c r="A3" s="76">
        <v>2</v>
      </c>
      <c r="B3" s="76"/>
      <c r="C3" s="77"/>
      <c r="D3" s="77"/>
      <c r="E3" s="77"/>
      <c r="F3" s="77"/>
      <c r="G3" s="77"/>
      <c r="H3" s="77"/>
      <c r="I3" s="77"/>
      <c r="J3" s="77"/>
      <c r="K3" s="77"/>
      <c r="L3" s="77"/>
      <c r="M3" s="77"/>
      <c r="N3" s="77"/>
    </row>
    <row r="4" spans="1:15" ht="21" customHeight="1" x14ac:dyDescent="0.35">
      <c r="A4" s="77"/>
      <c r="C4" s="77"/>
      <c r="D4" s="77"/>
      <c r="E4" s="77"/>
      <c r="F4" s="77"/>
      <c r="G4" s="77"/>
      <c r="H4" s="77"/>
      <c r="I4" s="77"/>
      <c r="J4" s="77"/>
      <c r="K4" s="77"/>
      <c r="L4" s="77"/>
      <c r="M4" s="77"/>
      <c r="N4" s="77"/>
    </row>
    <row r="5" spans="1:15" ht="19" thickBot="1" x14ac:dyDescent="0.4">
      <c r="A5" s="75" t="s">
        <v>59</v>
      </c>
      <c r="B5" s="71"/>
      <c r="C5" s="77"/>
      <c r="D5" s="77"/>
      <c r="E5" s="77"/>
      <c r="F5" s="77"/>
      <c r="G5" s="77"/>
      <c r="H5" s="77"/>
      <c r="I5" s="77"/>
      <c r="J5" s="77"/>
      <c r="K5" s="77"/>
      <c r="L5" s="77"/>
      <c r="M5" s="77"/>
      <c r="N5" s="77"/>
    </row>
    <row r="6" spans="1:15" ht="15" thickTop="1" x14ac:dyDescent="0.35">
      <c r="A6" s="69"/>
      <c r="B6" s="70"/>
      <c r="C6" s="77"/>
      <c r="D6" s="77"/>
      <c r="E6" s="77"/>
      <c r="F6" s="77"/>
      <c r="G6" s="77"/>
      <c r="H6" s="77"/>
      <c r="I6" s="77"/>
      <c r="J6" s="77"/>
      <c r="K6" s="77"/>
      <c r="L6" s="77"/>
      <c r="M6" s="77"/>
      <c r="N6" s="77"/>
    </row>
    <row r="7" spans="1:15" ht="32.25" customHeight="1" x14ac:dyDescent="0.35">
      <c r="A7" s="71">
        <v>1</v>
      </c>
      <c r="B7" s="71"/>
      <c r="C7" s="70">
        <v>4</v>
      </c>
      <c r="D7" s="70">
        <v>5</v>
      </c>
      <c r="E7" s="70">
        <v>6</v>
      </c>
      <c r="F7" s="70">
        <v>7</v>
      </c>
      <c r="G7" s="70">
        <v>8</v>
      </c>
      <c r="H7" s="70">
        <v>9</v>
      </c>
      <c r="I7" s="70">
        <v>10</v>
      </c>
      <c r="J7" s="70">
        <v>11</v>
      </c>
      <c r="K7" s="70">
        <v>12</v>
      </c>
      <c r="L7" s="5"/>
      <c r="M7" s="5"/>
      <c r="N7" s="77"/>
    </row>
    <row r="8" spans="1:15" ht="25" customHeight="1" x14ac:dyDescent="0.35">
      <c r="A8" s="72" t="str">
        <f>VLOOKUP(A7,DESPLEGABLES!C3:E13,3,0)</f>
        <v>VOLUMEN (miles consumiciones)</v>
      </c>
      <c r="B8" s="72"/>
      <c r="C8" s="82" t="str">
        <f>KPI_DATOS!D2</f>
        <v>TRIM 1 24</v>
      </c>
      <c r="D8" s="82" t="str">
        <f>KPI_DATOS!E2</f>
        <v>TRIM 2 24</v>
      </c>
      <c r="E8" s="82" t="str">
        <f>KPI_DATOS!F2</f>
        <v>TRIM 3 24</v>
      </c>
      <c r="F8" s="82" t="str">
        <f>KPI_DATOS!G2</f>
        <v>TRIM 4 24</v>
      </c>
      <c r="G8" s="82" t="str">
        <f>KPI_DATOS!H2</f>
        <v>TRIM 1 25</v>
      </c>
      <c r="H8" s="82" t="str">
        <f>KPI_DATOS!I2</f>
        <v>TRIM 2 25</v>
      </c>
      <c r="I8" s="82" t="str">
        <f>KPI_DATOS!J2</f>
        <v>TRIM 3 25</v>
      </c>
      <c r="J8" s="82" t="str">
        <f>KPI_DATOS!K2</f>
        <v>TRIM 4 25</v>
      </c>
      <c r="K8" s="82" t="str">
        <f>KPI_DATOS!L2</f>
        <v>TRIM 1 26</v>
      </c>
      <c r="L8" s="83"/>
      <c r="M8" s="84" t="str">
        <f>"Evolución "&amp;K8&amp;" vs "&amp;G8</f>
        <v>Evolución TRIM 1 26 vs TRIM 1 25</v>
      </c>
      <c r="N8" s="77"/>
    </row>
    <row r="9" spans="1:15" ht="25" customHeight="1" x14ac:dyDescent="0.35">
      <c r="A9" s="73" t="s">
        <v>60</v>
      </c>
      <c r="B9" s="44" t="s">
        <v>37</v>
      </c>
      <c r="C9" s="85">
        <f>IF($A$7&lt;4,VLOOKUP($A$8&amp;$B9,KPI_DATOS!$A:$L,C$7,0)/1000,VLOOKUP($A$8&amp;$B9,KPI_DATOS!$A:$L,C$7,0))</f>
        <v>2775.03</v>
      </c>
      <c r="D9" s="85">
        <f>IF($A$7&lt;4,VLOOKUP($A$8&amp;$B9,KPI_DATOS!$A:$L,D$7,0)/1000,VLOOKUP($A$8&amp;$B9,KPI_DATOS!$A:$L,D$7,0))</f>
        <v>2900.1759999999999</v>
      </c>
      <c r="E9" s="85">
        <f>IF($A$7&lt;4,VLOOKUP($A$8&amp;$B9,KPI_DATOS!$A:$L,E$7,0)/1000,VLOOKUP($A$8&amp;$B9,KPI_DATOS!$A:$L,E$7,0))</f>
        <v>4046.3820000000001</v>
      </c>
      <c r="F9" s="85">
        <f>IF($A$7&lt;4,VLOOKUP($A$8&amp;$B9,KPI_DATOS!$A:$L,F$7,0)/1000,VLOOKUP($A$8&amp;$B9,KPI_DATOS!$A:$L,F$7,0))</f>
        <v>2772.7040000000002</v>
      </c>
      <c r="G9" s="85">
        <f>IF($A$7&lt;4,VLOOKUP($A$8&amp;$B9,KPI_DATOS!$A:$L,G$7,0)/1000,VLOOKUP($A$8&amp;$B9,KPI_DATOS!$A:$L,G$7,0))</f>
        <v>2733.018</v>
      </c>
      <c r="H9" s="85">
        <f>IF($A$7&lt;4,VLOOKUP($A$8&amp;$B9,KPI_DATOS!$A:$L,H$7,0)/1000,VLOOKUP($A$8&amp;$B9,KPI_DATOS!$A:$L,H$7,0))</f>
        <v>2840.569</v>
      </c>
      <c r="I9" s="85">
        <f>IF($A$7&lt;4,VLOOKUP($A$8&amp;$B9,KPI_DATOS!$A:$L,I$7,0)/1000,VLOOKUP($A$8&amp;$B9,KPI_DATOS!$A:$L,I$7,0))</f>
        <v>3874.0770000000002</v>
      </c>
      <c r="J9" s="85">
        <f>IF($A$7&lt;4,VLOOKUP($A$8&amp;$B9,KPI_DATOS!$A:$L,J$7,0)/1000,VLOOKUP($A$8&amp;$B9,KPI_DATOS!$A:$L,J$7,0))</f>
        <v>2752.2269999999999</v>
      </c>
      <c r="K9" s="85">
        <f>IF($A$7&lt;4,VLOOKUP($A$8&amp;$B9,KPI_DATOS!$A:$L,K$7,0)/1000,VLOOKUP($A$8&amp;$B9,KPI_DATOS!$A:$L,K$7,0))</f>
        <v>2687.067</v>
      </c>
      <c r="L9" s="83"/>
      <c r="M9" s="86">
        <f>IFERROR(IF($A$7=4,(K9-G9),((K9/G9-1)*100)),"-")</f>
        <v>-1.6813281141946357</v>
      </c>
      <c r="N9" s="77"/>
      <c r="O9" s="78"/>
    </row>
    <row r="10" spans="1:15" ht="25" customHeight="1" x14ac:dyDescent="0.35">
      <c r="A10" s="79" t="s">
        <v>39</v>
      </c>
      <c r="C10" s="85">
        <f>IF($A$7&lt;4,VLOOKUP($A$8&amp;$A10,KPI_DATOS!$A:$L,C$7,0)/1000,VLOOKUP($A$8&amp;$A10,KPI_DATOS!$A:$L,C$7,0))</f>
        <v>1135.491</v>
      </c>
      <c r="D10" s="85">
        <f>IF($A$7&lt;4,VLOOKUP($A$8&amp;$A10,KPI_DATOS!$A:$L,D$7,0)/1000,VLOOKUP($A$8&amp;$A10,KPI_DATOS!$A:$L,D$7,0))</f>
        <v>1171.655</v>
      </c>
      <c r="E10" s="85">
        <f>IF($A$7&lt;4,VLOOKUP($A$8&amp;$A10,KPI_DATOS!$A:$L,E$7,0)/1000,VLOOKUP($A$8&amp;$A10,KPI_DATOS!$A:$L,E$7,0))</f>
        <v>1643.94</v>
      </c>
      <c r="F10" s="85">
        <f>IF($A$7&lt;4,VLOOKUP($A$8&amp;$A10,KPI_DATOS!$A:$L,F$7,0)/1000,VLOOKUP($A$8&amp;$A10,KPI_DATOS!$A:$L,F$7,0))</f>
        <v>1145.5350000000001</v>
      </c>
      <c r="G10" s="85">
        <f>IF($A$7&lt;4,VLOOKUP($A$8&amp;$A10,KPI_DATOS!$A:$L,G$7,0)/1000,VLOOKUP($A$8&amp;$A10,KPI_DATOS!$A:$L,G$7,0))</f>
        <v>1130.6410000000001</v>
      </c>
      <c r="H10" s="85">
        <f>IF($A$7&lt;4,VLOOKUP($A$8&amp;$A10,KPI_DATOS!$A:$L,H$7,0)/1000,VLOOKUP($A$8&amp;$A10,KPI_DATOS!$A:$L,H$7,0))</f>
        <v>1169.2729999999999</v>
      </c>
      <c r="I10" s="85">
        <f>IF($A$7&lt;4,VLOOKUP($A$8&amp;$A10,KPI_DATOS!$A:$L,I$7,0)/1000,VLOOKUP($A$8&amp;$A10,KPI_DATOS!$A:$L,I$7,0))</f>
        <v>1585.31</v>
      </c>
      <c r="J10" s="85">
        <f>IF($A$7&lt;4,VLOOKUP($A$8&amp;$A10,KPI_DATOS!$A:$L,J$7,0)/1000,VLOOKUP($A$8&amp;$A10,KPI_DATOS!$A:$L,J$7,0))</f>
        <v>1132.279</v>
      </c>
      <c r="K10" s="85">
        <f>IF($A$7&lt;4,VLOOKUP($A$8&amp;$A10,KPI_DATOS!$A:$L,K$7,0)/1000,VLOOKUP($A$8&amp;$A10,KPI_DATOS!$A:$L,K$7,0))</f>
        <v>1128.4100000000001</v>
      </c>
      <c r="L10" s="83"/>
      <c r="M10" s="86">
        <f t="shared" ref="M10:M14" si="0">IFERROR(IF($A$7=4,(K10-G10),((K10/G10-1)*100)),"-")</f>
        <v>-0.19732169627670881</v>
      </c>
      <c r="N10" s="77"/>
      <c r="O10" s="78"/>
    </row>
    <row r="11" spans="1:15" ht="25" customHeight="1" x14ac:dyDescent="0.35">
      <c r="A11" s="79" t="s">
        <v>42</v>
      </c>
      <c r="C11" s="85">
        <f>IF($A$7&lt;4,VLOOKUP($A$8&amp;$A11,KPI_DATOS!$A:$L,C$7,0)/1000,VLOOKUP($A$8&amp;$A11,KPI_DATOS!$A:$L,C$7,0))</f>
        <v>1531.146</v>
      </c>
      <c r="D11" s="85">
        <f>IF($A$7&lt;4,VLOOKUP($A$8&amp;$A11,KPI_DATOS!$A:$L,D$7,0)/1000,VLOOKUP($A$8&amp;$A11,KPI_DATOS!$A:$L,D$7,0))</f>
        <v>1618.0139999999999</v>
      </c>
      <c r="E11" s="85">
        <f>IF($A$7&lt;4,VLOOKUP($A$8&amp;$A11,KPI_DATOS!$A:$L,E$7,0)/1000,VLOOKUP($A$8&amp;$A11,KPI_DATOS!$A:$L,E$7,0))</f>
        <v>2267.297</v>
      </c>
      <c r="F11" s="85">
        <f>IF($A$7&lt;4,VLOOKUP($A$8&amp;$A11,KPI_DATOS!$A:$L,F$7,0)/1000,VLOOKUP($A$8&amp;$A11,KPI_DATOS!$A:$L,F$7,0))</f>
        <v>1515.3579999999999</v>
      </c>
      <c r="G11" s="85">
        <f>IF($A$7&lt;4,VLOOKUP($A$8&amp;$A11,KPI_DATOS!$A:$L,G$7,0)/1000,VLOOKUP($A$8&amp;$A11,KPI_DATOS!$A:$L,G$7,0))</f>
        <v>1486.3019999999999</v>
      </c>
      <c r="H11" s="85">
        <f>IF($A$7&lt;4,VLOOKUP($A$8&amp;$A11,KPI_DATOS!$A:$L,H$7,0)/1000,VLOOKUP($A$8&amp;$A11,KPI_DATOS!$A:$L,H$7,0))</f>
        <v>1557.4749999999999</v>
      </c>
      <c r="I11" s="85">
        <f>IF($A$7&lt;4,VLOOKUP($A$8&amp;$A11,KPI_DATOS!$A:$L,I$7,0)/1000,VLOOKUP($A$8&amp;$A11,KPI_DATOS!$A:$L,I$7,0))</f>
        <v>2149.9270000000001</v>
      </c>
      <c r="J11" s="85">
        <f>IF($A$7&lt;4,VLOOKUP($A$8&amp;$A11,KPI_DATOS!$A:$L,J$7,0)/1000,VLOOKUP($A$8&amp;$A11,KPI_DATOS!$A:$L,J$7,0))</f>
        <v>1505.8440000000001</v>
      </c>
      <c r="K11" s="85">
        <f>IF($A$7&lt;4,VLOOKUP($A$8&amp;$A11,KPI_DATOS!$A:$L,K$7,0)/1000,VLOOKUP($A$8&amp;$A11,KPI_DATOS!$A:$L,K$7,0))</f>
        <v>1449.8689999999999</v>
      </c>
      <c r="L11" s="83"/>
      <c r="M11" s="86">
        <f t="shared" si="0"/>
        <v>-2.4512514953219489</v>
      </c>
      <c r="N11" s="77"/>
      <c r="O11" s="78"/>
    </row>
    <row r="12" spans="1:15" ht="25" customHeight="1" x14ac:dyDescent="0.35">
      <c r="A12" s="80" t="s">
        <v>46</v>
      </c>
      <c r="C12" s="85">
        <f>IF($A$7&lt;4,VLOOKUP($A$8&amp;$A12,KPI_DATOS!$A:$L,C$7,0)/1000,VLOOKUP($A$8&amp;$A12,KPI_DATOS!$A:$L,C$7,0))</f>
        <v>853.63869999999997</v>
      </c>
      <c r="D12" s="85">
        <f>IF($A$7&lt;4,VLOOKUP($A$8&amp;$A12,KPI_DATOS!$A:$L,D$7,0)/1000,VLOOKUP($A$8&amp;$A12,KPI_DATOS!$A:$L,D$7,0))</f>
        <v>984.15800000000002</v>
      </c>
      <c r="E12" s="85">
        <f>IF($A$7&lt;4,VLOOKUP($A$8&amp;$A12,KPI_DATOS!$A:$L,E$7,0)/1000,VLOOKUP($A$8&amp;$A12,KPI_DATOS!$A:$L,E$7,0))</f>
        <v>1491.0319999999999</v>
      </c>
      <c r="F12" s="85">
        <f>IF($A$7&lt;4,VLOOKUP($A$8&amp;$A12,KPI_DATOS!$A:$L,F$7,0)/1000,VLOOKUP($A$8&amp;$A12,KPI_DATOS!$A:$L,F$7,0))</f>
        <v>890.21490000000006</v>
      </c>
      <c r="G12" s="85">
        <f>IF($A$7&lt;4,VLOOKUP($A$8&amp;$A12,KPI_DATOS!$A:$L,G$7,0)/1000,VLOOKUP($A$8&amp;$A12,KPI_DATOS!$A:$L,G$7,0))</f>
        <v>852.16290000000004</v>
      </c>
      <c r="H12" s="85">
        <f>IF($A$7&lt;4,VLOOKUP($A$8&amp;$A12,KPI_DATOS!$A:$L,H$7,0)/1000,VLOOKUP($A$8&amp;$A12,KPI_DATOS!$A:$L,H$7,0))</f>
        <v>964.62040000000002</v>
      </c>
      <c r="I12" s="85">
        <f>IF($A$7&lt;4,VLOOKUP($A$8&amp;$A12,KPI_DATOS!$A:$L,I$7,0)/1000,VLOOKUP($A$8&amp;$A12,KPI_DATOS!$A:$L,I$7,0))</f>
        <v>1412.09</v>
      </c>
      <c r="J12" s="85">
        <f>IF($A$7&lt;4,VLOOKUP($A$8&amp;$A12,KPI_DATOS!$A:$L,J$7,0)/1000,VLOOKUP($A$8&amp;$A12,KPI_DATOS!$A:$L,J$7,0))</f>
        <v>854.30680000000007</v>
      </c>
      <c r="K12" s="85">
        <f>IF($A$7&lt;4,VLOOKUP($A$8&amp;$A12,KPI_DATOS!$A:$L,K$7,0)/1000,VLOOKUP($A$8&amp;$A12,KPI_DATOS!$A:$L,K$7,0))</f>
        <v>799.33510000000001</v>
      </c>
      <c r="L12" s="83"/>
      <c r="M12" s="86">
        <f t="shared" si="0"/>
        <v>-6.1992607282011498</v>
      </c>
      <c r="N12" s="77"/>
      <c r="O12" s="78"/>
    </row>
    <row r="13" spans="1:15" ht="25" customHeight="1" x14ac:dyDescent="0.35">
      <c r="A13" s="80" t="s">
        <v>49</v>
      </c>
      <c r="C13" s="85">
        <f>IF($A$7&lt;4,VLOOKUP($A$8&amp;$A13,KPI_DATOS!$A:$L,C$7,0)/1000,VLOOKUP($A$8&amp;$A13,KPI_DATOS!$A:$L,C$7,0))</f>
        <v>677.50750000000005</v>
      </c>
      <c r="D13" s="85">
        <f>IF($A$7&lt;4,VLOOKUP($A$8&amp;$A13,KPI_DATOS!$A:$L,D$7,0)/1000,VLOOKUP($A$8&amp;$A13,KPI_DATOS!$A:$L,D$7,0))</f>
        <v>633.85649999999998</v>
      </c>
      <c r="E13" s="85">
        <f>IF($A$7&lt;4,VLOOKUP($A$8&amp;$A13,KPI_DATOS!$A:$L,E$7,0)/1000,VLOOKUP($A$8&amp;$A13,KPI_DATOS!$A:$L,E$7,0))</f>
        <v>776.26459999999997</v>
      </c>
      <c r="F13" s="85">
        <f>IF($A$7&lt;4,VLOOKUP($A$8&amp;$A13,KPI_DATOS!$A:$L,F$7,0)/1000,VLOOKUP($A$8&amp;$A13,KPI_DATOS!$A:$L,F$7,0))</f>
        <v>625.14359999999999</v>
      </c>
      <c r="G13" s="85">
        <f>IF($A$7&lt;4,VLOOKUP($A$8&amp;$A13,KPI_DATOS!$A:$L,G$7,0)/1000,VLOOKUP($A$8&amp;$A13,KPI_DATOS!$A:$L,G$7,0))</f>
        <v>634.1395</v>
      </c>
      <c r="H13" s="85">
        <f>IF($A$7&lt;4,VLOOKUP($A$8&amp;$A13,KPI_DATOS!$A:$L,H$7,0)/1000,VLOOKUP($A$8&amp;$A13,KPI_DATOS!$A:$L,H$7,0))</f>
        <v>592.85469999999998</v>
      </c>
      <c r="I13" s="85">
        <f>IF($A$7&lt;4,VLOOKUP($A$8&amp;$A13,KPI_DATOS!$A:$L,I$7,0)/1000,VLOOKUP($A$8&amp;$A13,KPI_DATOS!$A:$L,I$7,0))</f>
        <v>737.83690000000001</v>
      </c>
      <c r="J13" s="85">
        <f>IF($A$7&lt;4,VLOOKUP($A$8&amp;$A13,KPI_DATOS!$A:$L,J$7,0)/1000,VLOOKUP($A$8&amp;$A13,KPI_DATOS!$A:$L,J$7,0))</f>
        <v>651.53730000000007</v>
      </c>
      <c r="K13" s="85">
        <f>IF($A$7&lt;4,VLOOKUP($A$8&amp;$A13,KPI_DATOS!$A:$L,K$7,0)/1000,VLOOKUP($A$8&amp;$A13,KPI_DATOS!$A:$L,K$7,0))</f>
        <v>650.53419999999994</v>
      </c>
      <c r="L13" s="83"/>
      <c r="M13" s="86">
        <f t="shared" si="0"/>
        <v>2.5853459688286229</v>
      </c>
      <c r="N13" s="77"/>
      <c r="O13" s="78"/>
    </row>
    <row r="14" spans="1:15" ht="25" customHeight="1" x14ac:dyDescent="0.35">
      <c r="A14" s="79" t="s">
        <v>51</v>
      </c>
      <c r="C14" s="85">
        <f>IF($A$7&lt;4,VLOOKUP($A$8&amp;$A14,KPI_DATOS!$A:$L,C$7,0)/1000,VLOOKUP($A$8&amp;$A14,KPI_DATOS!$A:$L,C$7,0))</f>
        <v>108.3931</v>
      </c>
      <c r="D14" s="85">
        <f>IF($A$7&lt;4,VLOOKUP($A$8&amp;$A14,KPI_DATOS!$A:$L,D$7,0)/1000,VLOOKUP($A$8&amp;$A14,KPI_DATOS!$A:$L,D$7,0))</f>
        <v>110.50660000000001</v>
      </c>
      <c r="E14" s="85">
        <f>IF($A$7&lt;4,VLOOKUP($A$8&amp;$A14,KPI_DATOS!$A:$L,E$7,0)/1000,VLOOKUP($A$8&amp;$A14,KPI_DATOS!$A:$L,E$7,0))</f>
        <v>135.1456</v>
      </c>
      <c r="F14" s="85">
        <f>IF($A$7&lt;4,VLOOKUP($A$8&amp;$A14,KPI_DATOS!$A:$L,F$7,0)/1000,VLOOKUP($A$8&amp;$A14,KPI_DATOS!$A:$L,F$7,0))</f>
        <v>111.8107</v>
      </c>
      <c r="G14" s="85">
        <f>IF($A$7&lt;4,VLOOKUP($A$8&amp;$A14,KPI_DATOS!$A:$L,G$7,0)/1000,VLOOKUP($A$8&amp;$A14,KPI_DATOS!$A:$L,G$7,0))</f>
        <v>116.0749</v>
      </c>
      <c r="H14" s="85">
        <f>IF($A$7&lt;4,VLOOKUP($A$8&amp;$A14,KPI_DATOS!$A:$L,H$7,0)/1000,VLOOKUP($A$8&amp;$A14,KPI_DATOS!$A:$L,H$7,0))</f>
        <v>113.8216</v>
      </c>
      <c r="I14" s="85">
        <f>IF($A$7&lt;4,VLOOKUP($A$8&amp;$A14,KPI_DATOS!$A:$L,I$7,0)/1000,VLOOKUP($A$8&amp;$A14,KPI_DATOS!$A:$L,I$7,0))</f>
        <v>138.83970000000002</v>
      </c>
      <c r="J14" s="85">
        <f>IF($A$7&lt;4,VLOOKUP($A$8&amp;$A14,KPI_DATOS!$A:$L,J$7,0)/1000,VLOOKUP($A$8&amp;$A14,KPI_DATOS!$A:$L,J$7,0))</f>
        <v>114.1044</v>
      </c>
      <c r="K14" s="85">
        <f>IF($A$7&lt;4,VLOOKUP($A$8&amp;$A14,KPI_DATOS!$A:$L,K$7,0)/1000,VLOOKUP($A$8&amp;$A14,KPI_DATOS!$A:$L,K$7,0))</f>
        <v>108.78739999999999</v>
      </c>
      <c r="L14" s="83"/>
      <c r="M14" s="86">
        <f t="shared" si="0"/>
        <v>-6.2782737697814177</v>
      </c>
      <c r="N14" s="77"/>
      <c r="O14" s="78"/>
    </row>
    <row r="15" spans="1:15" ht="25" customHeight="1" x14ac:dyDescent="0.35">
      <c r="A15" s="5"/>
      <c r="B15" s="5"/>
      <c r="C15" s="5"/>
      <c r="D15" s="5"/>
      <c r="E15" s="5"/>
      <c r="F15" s="5"/>
      <c r="G15" s="5"/>
      <c r="H15" s="5"/>
      <c r="I15" s="5"/>
      <c r="J15" s="5"/>
      <c r="K15" s="5"/>
      <c r="L15" s="5"/>
      <c r="M15" s="5"/>
      <c r="N15" s="77"/>
      <c r="O15" s="78"/>
    </row>
    <row r="16" spans="1:15" ht="25" customHeight="1" x14ac:dyDescent="0.35">
      <c r="A16" s="5"/>
      <c r="B16" s="5"/>
      <c r="C16" s="5"/>
      <c r="D16" s="5"/>
      <c r="E16" s="5"/>
      <c r="F16" s="5"/>
      <c r="G16" s="5"/>
      <c r="H16" s="5"/>
      <c r="I16" s="5"/>
      <c r="J16" s="5"/>
      <c r="K16" s="5"/>
      <c r="L16" s="5"/>
      <c r="M16" s="5"/>
      <c r="N16" s="77"/>
      <c r="O16" s="78"/>
    </row>
    <row r="17" spans="1:15" ht="25" customHeight="1" x14ac:dyDescent="0.35">
      <c r="A17" s="5"/>
      <c r="B17" s="5"/>
      <c r="C17" s="5"/>
      <c r="D17" s="5"/>
      <c r="E17" s="5"/>
      <c r="F17" s="5"/>
      <c r="G17" s="5"/>
      <c r="H17" s="5"/>
      <c r="I17" s="5"/>
      <c r="J17" s="5"/>
      <c r="K17" s="5"/>
      <c r="L17" s="5"/>
      <c r="M17" s="5"/>
      <c r="N17" s="77"/>
      <c r="O17" s="78"/>
    </row>
    <row r="18" spans="1:15" ht="25" customHeight="1" x14ac:dyDescent="0.35">
      <c r="A18" s="5"/>
      <c r="B18" s="5"/>
      <c r="C18" s="5"/>
      <c r="D18" s="5"/>
      <c r="E18" s="5"/>
      <c r="F18" s="5"/>
      <c r="G18" s="5"/>
      <c r="H18" s="5"/>
      <c r="I18" s="5"/>
      <c r="J18" s="5"/>
      <c r="K18" s="5"/>
      <c r="L18" s="5"/>
      <c r="M18" s="5"/>
      <c r="N18" s="77"/>
    </row>
    <row r="19" spans="1:15" ht="25" customHeight="1" x14ac:dyDescent="0.35">
      <c r="A19" s="5"/>
      <c r="B19" s="5"/>
      <c r="C19" s="5"/>
      <c r="D19" s="5"/>
      <c r="E19" s="5"/>
      <c r="F19" s="5"/>
      <c r="G19" s="5"/>
      <c r="H19" s="5"/>
      <c r="I19" s="5"/>
      <c r="J19" s="5"/>
      <c r="K19" s="5"/>
      <c r="L19" s="5"/>
      <c r="M19" s="5"/>
      <c r="N19" s="77"/>
    </row>
    <row r="20" spans="1:15" ht="25" customHeight="1" x14ac:dyDescent="0.35">
      <c r="A20" s="5"/>
      <c r="B20" s="5"/>
      <c r="C20" s="5"/>
      <c r="D20" s="5"/>
      <c r="E20" s="5"/>
      <c r="F20" s="5"/>
      <c r="G20" s="5"/>
      <c r="H20" s="5"/>
      <c r="I20" s="5"/>
      <c r="J20" s="5"/>
      <c r="K20" s="5"/>
      <c r="L20" s="5"/>
      <c r="M20" s="5"/>
      <c r="N20" s="77"/>
    </row>
    <row r="21" spans="1:15" ht="25" customHeight="1" x14ac:dyDescent="0.35">
      <c r="A21" s="5"/>
      <c r="B21" s="5"/>
      <c r="C21" s="5"/>
      <c r="D21" s="5"/>
      <c r="E21" s="5"/>
      <c r="F21" s="5"/>
      <c r="G21" s="5"/>
      <c r="H21" s="5"/>
      <c r="I21" s="5"/>
      <c r="J21" s="5"/>
      <c r="K21" s="5"/>
      <c r="L21" s="5"/>
      <c r="M21" s="5"/>
      <c r="N21" s="77"/>
    </row>
    <row r="22" spans="1:15" ht="25" customHeight="1" x14ac:dyDescent="0.35">
      <c r="A22" s="5"/>
      <c r="B22" s="5"/>
      <c r="C22" s="5"/>
      <c r="D22" s="5"/>
      <c r="E22" s="5"/>
      <c r="F22" s="5"/>
      <c r="G22" s="5"/>
      <c r="H22" s="5"/>
      <c r="I22" s="5"/>
      <c r="J22" s="5"/>
      <c r="K22" s="5"/>
      <c r="L22" s="5"/>
      <c r="M22" s="5"/>
      <c r="N22" s="77"/>
    </row>
    <row r="23" spans="1:15" ht="25" customHeight="1" x14ac:dyDescent="0.35">
      <c r="A23" s="5"/>
      <c r="B23" s="5"/>
      <c r="C23" s="5"/>
      <c r="D23" s="5"/>
      <c r="E23" s="5"/>
      <c r="F23" s="5"/>
      <c r="G23" s="5"/>
      <c r="H23" s="5"/>
      <c r="I23" s="5"/>
      <c r="J23" s="5"/>
      <c r="K23" s="5"/>
      <c r="L23" s="5"/>
      <c r="M23" s="5"/>
      <c r="N23" s="77"/>
    </row>
    <row r="24" spans="1:15" ht="25" customHeight="1" x14ac:dyDescent="0.35">
      <c r="A24" s="5"/>
      <c r="B24" s="5"/>
      <c r="C24" s="5"/>
      <c r="D24" s="5"/>
      <c r="E24" s="5"/>
      <c r="F24" s="5"/>
      <c r="G24" s="5"/>
      <c r="H24" s="5"/>
      <c r="I24" s="5"/>
      <c r="J24" s="5"/>
      <c r="K24" s="5"/>
      <c r="L24" s="5"/>
      <c r="M24" s="5"/>
      <c r="N24" s="77"/>
    </row>
    <row r="25" spans="1:15" ht="25" customHeight="1" x14ac:dyDescent="0.35">
      <c r="A25" s="5"/>
      <c r="B25" s="5"/>
      <c r="C25" s="5"/>
      <c r="D25" s="5"/>
      <c r="E25" s="5"/>
      <c r="F25" s="5"/>
      <c r="G25" s="5"/>
      <c r="H25" s="5"/>
      <c r="I25" s="5"/>
      <c r="J25" s="5"/>
      <c r="K25" s="5"/>
      <c r="L25" s="5"/>
      <c r="M25" s="5"/>
      <c r="N25" s="77"/>
    </row>
    <row r="26" spans="1:15" ht="25" customHeight="1" x14ac:dyDescent="0.35">
      <c r="A26" s="5"/>
      <c r="B26" s="5"/>
      <c r="C26" s="5"/>
      <c r="D26" s="5"/>
      <c r="E26" s="5"/>
      <c r="F26" s="5"/>
      <c r="G26" s="5"/>
      <c r="H26" s="5"/>
      <c r="I26" s="5"/>
      <c r="J26" s="5"/>
      <c r="K26" s="5"/>
      <c r="L26" s="5"/>
      <c r="M26" s="5"/>
      <c r="N26" s="77"/>
    </row>
    <row r="27" spans="1:15" ht="25" customHeight="1" x14ac:dyDescent="0.35">
      <c r="A27" s="5"/>
      <c r="B27" s="5"/>
      <c r="C27" s="5"/>
      <c r="D27" s="5"/>
      <c r="E27" s="5"/>
      <c r="F27" s="5"/>
      <c r="G27" s="5"/>
      <c r="H27" s="5"/>
      <c r="I27" s="5"/>
      <c r="J27" s="5"/>
      <c r="K27" s="5"/>
      <c r="L27" s="5"/>
      <c r="M27" s="5"/>
      <c r="N27" s="77"/>
    </row>
    <row r="28" spans="1:15" ht="25" customHeight="1" x14ac:dyDescent="0.35">
      <c r="A28" s="5"/>
      <c r="B28" s="5"/>
      <c r="C28" s="5"/>
      <c r="D28" s="5"/>
      <c r="E28" s="5"/>
      <c r="F28" s="5"/>
      <c r="G28" s="5"/>
      <c r="H28" s="5"/>
      <c r="I28" s="5"/>
      <c r="J28" s="5"/>
      <c r="K28" s="5"/>
      <c r="L28" s="5"/>
      <c r="M28" s="5"/>
      <c r="N28" s="77"/>
    </row>
    <row r="29" spans="1:15" ht="25" customHeight="1" x14ac:dyDescent="0.35">
      <c r="A29" s="5"/>
      <c r="B29" s="5"/>
      <c r="C29" s="5"/>
      <c r="D29" s="5"/>
      <c r="E29" s="5"/>
      <c r="F29" s="5"/>
      <c r="G29" s="5"/>
      <c r="H29" s="5"/>
      <c r="I29" s="5"/>
      <c r="J29" s="5"/>
      <c r="K29" s="5"/>
      <c r="L29" s="5"/>
      <c r="M29" s="5"/>
      <c r="N29" s="77"/>
    </row>
    <row r="30" spans="1:15" ht="25" customHeight="1" x14ac:dyDescent="0.35">
      <c r="A30" s="5"/>
      <c r="B30" s="5"/>
      <c r="C30" s="5"/>
      <c r="D30" s="5"/>
      <c r="E30" s="5"/>
      <c r="F30" s="5"/>
      <c r="G30" s="5"/>
      <c r="H30" s="5"/>
      <c r="I30" s="5"/>
      <c r="J30" s="5"/>
      <c r="K30" s="5"/>
      <c r="L30" s="5"/>
      <c r="M30" s="5"/>
      <c r="N30" s="77"/>
    </row>
    <row r="31" spans="1:15" ht="25" customHeight="1" x14ac:dyDescent="0.35">
      <c r="A31" s="5"/>
      <c r="B31" s="5"/>
      <c r="C31" s="5"/>
      <c r="D31" s="5"/>
      <c r="E31" s="5"/>
      <c r="F31" s="5"/>
      <c r="G31" s="5"/>
      <c r="H31" s="5"/>
      <c r="I31" s="5"/>
      <c r="J31" s="5"/>
      <c r="K31" s="5"/>
      <c r="L31" s="5"/>
      <c r="M31" s="5"/>
      <c r="N31" s="77"/>
    </row>
    <row r="32" spans="1:15" ht="25" customHeight="1" x14ac:dyDescent="0.35">
      <c r="A32" s="5"/>
      <c r="B32" s="5"/>
      <c r="C32" s="5"/>
      <c r="D32" s="5"/>
      <c r="E32" s="5"/>
      <c r="F32" s="5"/>
      <c r="G32" s="5"/>
      <c r="H32" s="5"/>
      <c r="I32" s="5"/>
      <c r="J32" s="5"/>
      <c r="K32" s="5"/>
      <c r="L32" s="5"/>
      <c r="M32" s="5"/>
      <c r="N32" s="77"/>
    </row>
    <row r="33" spans="1:14" ht="25" customHeight="1" x14ac:dyDescent="0.35">
      <c r="A33" s="5"/>
      <c r="B33" s="5"/>
      <c r="C33" s="5"/>
      <c r="D33" s="5"/>
      <c r="E33" s="5"/>
      <c r="F33" s="5"/>
      <c r="G33" s="5"/>
      <c r="H33" s="5"/>
      <c r="I33" s="5"/>
      <c r="J33" s="5"/>
      <c r="K33" s="5"/>
      <c r="L33" s="5"/>
      <c r="M33" s="5"/>
      <c r="N33" s="77"/>
    </row>
    <row r="34" spans="1:14" ht="25" customHeight="1" x14ac:dyDescent="0.35">
      <c r="A34" s="5"/>
      <c r="B34" s="5"/>
      <c r="C34" s="5"/>
      <c r="D34" s="5"/>
      <c r="E34" s="5"/>
      <c r="F34" s="5"/>
      <c r="G34" s="5"/>
      <c r="H34" s="5"/>
      <c r="I34" s="5"/>
      <c r="J34" s="5"/>
      <c r="K34" s="5"/>
      <c r="L34" s="5"/>
      <c r="M34" s="5"/>
      <c r="N34" s="77"/>
    </row>
    <row r="35" spans="1:14" ht="25" customHeight="1" x14ac:dyDescent="0.35">
      <c r="A35" s="5"/>
      <c r="B35" s="5"/>
      <c r="C35" s="5"/>
      <c r="D35" s="5"/>
      <c r="E35" s="5"/>
      <c r="F35" s="5"/>
      <c r="G35" s="5"/>
      <c r="H35" s="5"/>
      <c r="I35" s="5"/>
      <c r="J35" s="5"/>
      <c r="K35" s="5"/>
      <c r="L35" s="5"/>
      <c r="M35" s="5"/>
      <c r="N35" s="77"/>
    </row>
    <row r="36" spans="1:14" ht="25" customHeight="1" x14ac:dyDescent="0.35">
      <c r="A36" s="5"/>
      <c r="B36" s="5"/>
      <c r="C36" s="5"/>
      <c r="D36" s="5"/>
      <c r="E36" s="5"/>
      <c r="F36" s="5"/>
      <c r="G36" s="5"/>
      <c r="H36" s="5"/>
      <c r="I36" s="5"/>
      <c r="J36" s="5"/>
      <c r="K36" s="5"/>
      <c r="L36" s="5"/>
      <c r="M36" s="5"/>
      <c r="N36" s="77"/>
    </row>
    <row r="37" spans="1:14" ht="25" customHeight="1" x14ac:dyDescent="0.35">
      <c r="A37" s="5"/>
      <c r="B37" s="5"/>
      <c r="C37" s="5"/>
      <c r="D37" s="5"/>
      <c r="E37" s="5"/>
      <c r="F37" s="5"/>
      <c r="G37" s="5"/>
      <c r="H37" s="5"/>
      <c r="I37" s="5"/>
      <c r="J37" s="5"/>
      <c r="K37" s="5"/>
      <c r="L37" s="5"/>
      <c r="M37" s="5"/>
      <c r="N37" s="77"/>
    </row>
    <row r="38" spans="1:14" ht="25" customHeight="1" x14ac:dyDescent="0.35">
      <c r="A38" s="5"/>
      <c r="B38" s="5"/>
      <c r="C38" s="5"/>
      <c r="D38" s="5"/>
      <c r="E38" s="5"/>
      <c r="F38" s="5"/>
      <c r="G38" s="5"/>
      <c r="H38" s="5"/>
      <c r="I38" s="5"/>
      <c r="J38" s="5"/>
      <c r="K38" s="5"/>
      <c r="L38" s="5"/>
      <c r="M38" s="5"/>
      <c r="N38" s="77"/>
    </row>
    <row r="39" spans="1:14" ht="25" customHeight="1" x14ac:dyDescent="0.35">
      <c r="A39" s="5"/>
      <c r="B39" s="5"/>
      <c r="C39" s="5"/>
      <c r="D39" s="5"/>
      <c r="E39" s="5"/>
      <c r="F39" s="5"/>
      <c r="G39" s="5"/>
      <c r="H39" s="5"/>
      <c r="I39" s="5"/>
      <c r="J39" s="5"/>
      <c r="K39" s="5"/>
      <c r="L39" s="5"/>
      <c r="M39" s="5"/>
      <c r="N39" s="77"/>
    </row>
    <row r="40" spans="1:14" ht="25" customHeight="1" x14ac:dyDescent="0.35">
      <c r="A40" s="5"/>
      <c r="B40" s="5"/>
      <c r="C40" s="5"/>
      <c r="D40" s="5"/>
      <c r="E40" s="5"/>
      <c r="F40" s="5"/>
      <c r="G40" s="5"/>
      <c r="H40" s="5"/>
      <c r="I40" s="5"/>
      <c r="J40" s="5"/>
      <c r="K40" s="5"/>
      <c r="L40" s="5"/>
      <c r="M40" s="5"/>
      <c r="N40" s="77"/>
    </row>
    <row r="41" spans="1:14" ht="25" customHeight="1" x14ac:dyDescent="0.35">
      <c r="A41" s="5"/>
      <c r="B41" s="5"/>
      <c r="C41" s="5"/>
      <c r="D41" s="5"/>
      <c r="E41" s="5"/>
      <c r="F41" s="5"/>
      <c r="G41" s="5"/>
      <c r="H41" s="5"/>
      <c r="I41" s="5"/>
      <c r="J41" s="5"/>
      <c r="K41" s="5"/>
      <c r="L41" s="5"/>
      <c r="M41" s="5"/>
      <c r="N41" s="77"/>
    </row>
    <row r="42" spans="1:14" ht="25" customHeight="1" x14ac:dyDescent="0.35">
      <c r="A42" s="5"/>
      <c r="B42" s="5"/>
      <c r="C42" s="5"/>
      <c r="D42" s="5"/>
      <c r="E42" s="5"/>
      <c r="F42" s="5"/>
      <c r="G42" s="5"/>
      <c r="H42" s="5"/>
      <c r="I42" s="5"/>
      <c r="J42" s="5"/>
      <c r="K42" s="5"/>
      <c r="L42" s="5"/>
      <c r="M42" s="5"/>
      <c r="N42" s="77"/>
    </row>
    <row r="43" spans="1:14" ht="25" customHeight="1" x14ac:dyDescent="0.35">
      <c r="A43" s="5"/>
      <c r="B43" s="5"/>
      <c r="C43" s="5"/>
      <c r="D43" s="5"/>
      <c r="E43" s="5"/>
      <c r="F43" s="5"/>
      <c r="G43" s="5"/>
      <c r="H43" s="5"/>
      <c r="I43" s="5"/>
      <c r="J43" s="5"/>
      <c r="K43" s="5"/>
      <c r="L43" s="5"/>
      <c r="M43" s="5"/>
      <c r="N43" s="77"/>
    </row>
    <row r="44" spans="1:14" ht="25" customHeight="1" x14ac:dyDescent="0.35">
      <c r="A44" s="5"/>
      <c r="B44" s="5"/>
      <c r="C44" s="5"/>
      <c r="D44" s="5"/>
      <c r="E44" s="5"/>
      <c r="F44" s="5"/>
      <c r="G44" s="5"/>
      <c r="H44" s="5"/>
      <c r="I44" s="5"/>
      <c r="J44" s="5"/>
      <c r="K44" s="5"/>
      <c r="L44" s="5"/>
      <c r="M44" s="5"/>
      <c r="N44" s="77"/>
    </row>
    <row r="45" spans="1:14" ht="25" customHeight="1" x14ac:dyDescent="0.35">
      <c r="A45" s="5"/>
      <c r="B45" s="5"/>
      <c r="C45" s="5"/>
      <c r="D45" s="5"/>
      <c r="E45" s="5"/>
      <c r="F45" s="5"/>
      <c r="G45" s="5"/>
      <c r="H45" s="5"/>
      <c r="I45" s="5"/>
      <c r="J45" s="5"/>
      <c r="K45" s="5"/>
      <c r="L45" s="5"/>
      <c r="M45" s="5"/>
      <c r="N45" s="77"/>
    </row>
    <row r="46" spans="1:14" ht="25" customHeight="1" x14ac:dyDescent="0.35">
      <c r="A46" s="5"/>
      <c r="B46" s="5"/>
      <c r="C46" s="5"/>
      <c r="D46" s="5"/>
      <c r="E46" s="5"/>
      <c r="F46" s="5"/>
      <c r="G46" s="5"/>
      <c r="H46" s="5"/>
      <c r="I46" s="5"/>
      <c r="J46" s="5"/>
      <c r="K46" s="5"/>
      <c r="L46" s="77"/>
      <c r="M46" s="77"/>
      <c r="N46" s="77"/>
    </row>
    <row r="47" spans="1:14" ht="25" customHeight="1" x14ac:dyDescent="0.35">
      <c r="A47" s="5"/>
      <c r="B47" s="5"/>
      <c r="C47" s="5"/>
      <c r="D47" s="5"/>
      <c r="E47" s="5"/>
      <c r="F47" s="5"/>
      <c r="G47" s="5"/>
      <c r="H47" s="5"/>
      <c r="I47" s="5"/>
      <c r="J47" s="5"/>
      <c r="K47" s="5"/>
      <c r="L47" s="77"/>
      <c r="M47" s="77"/>
      <c r="N47" s="77"/>
    </row>
    <row r="48" spans="1:14" ht="25" customHeight="1" x14ac:dyDescent="0.35">
      <c r="A48" s="5"/>
      <c r="B48" s="5"/>
      <c r="C48" s="5"/>
      <c r="D48" s="5"/>
      <c r="E48" s="5"/>
      <c r="F48" s="5"/>
      <c r="G48" s="5"/>
      <c r="H48" s="5"/>
      <c r="I48" s="5"/>
      <c r="J48" s="5"/>
      <c r="K48" s="5"/>
      <c r="L48" s="77"/>
      <c r="M48" s="77"/>
      <c r="N48" s="77"/>
    </row>
    <row r="49" spans="1:14" ht="25" customHeight="1" x14ac:dyDescent="0.35">
      <c r="A49" s="5"/>
      <c r="B49" s="5"/>
      <c r="C49" s="5"/>
      <c r="D49" s="5"/>
      <c r="E49" s="5"/>
      <c r="F49" s="5"/>
      <c r="G49" s="5"/>
      <c r="H49" s="5"/>
      <c r="I49" s="5"/>
      <c r="J49" s="5"/>
      <c r="K49" s="5"/>
      <c r="L49" s="77"/>
      <c r="M49" s="77"/>
      <c r="N49" s="77"/>
    </row>
    <row r="50" spans="1:14" ht="25" customHeight="1" x14ac:dyDescent="0.35">
      <c r="A50" s="5"/>
      <c r="B50" s="5"/>
      <c r="C50" s="5"/>
      <c r="D50" s="5"/>
      <c r="E50" s="5"/>
      <c r="F50" s="5"/>
      <c r="G50" s="5"/>
      <c r="H50" s="5"/>
      <c r="I50" s="5"/>
      <c r="J50" s="5"/>
      <c r="K50" s="5"/>
      <c r="L50" s="77"/>
      <c r="M50" s="77"/>
      <c r="N50" s="77"/>
    </row>
    <row r="51" spans="1:14" ht="25" customHeight="1" x14ac:dyDescent="0.35">
      <c r="A51" s="5"/>
      <c r="B51" s="5"/>
      <c r="C51" s="5"/>
      <c r="D51" s="5"/>
      <c r="E51" s="5"/>
      <c r="F51" s="5"/>
      <c r="G51" s="5"/>
      <c r="H51" s="5"/>
      <c r="I51" s="5"/>
      <c r="J51" s="5"/>
      <c r="K51" s="5"/>
      <c r="L51" s="77"/>
      <c r="M51" s="77"/>
      <c r="N51" s="77"/>
    </row>
    <row r="52" spans="1:14" ht="25" customHeight="1" x14ac:dyDescent="0.35">
      <c r="A52" s="5"/>
      <c r="B52" s="5"/>
      <c r="C52" s="5"/>
      <c r="D52" s="5"/>
      <c r="E52" s="5"/>
      <c r="F52" s="5"/>
      <c r="G52" s="5"/>
      <c r="H52" s="5"/>
      <c r="I52" s="5"/>
      <c r="J52" s="5"/>
      <c r="K52" s="5"/>
      <c r="L52" s="77"/>
      <c r="M52" s="77"/>
      <c r="N52" s="77"/>
    </row>
    <row r="53" spans="1:14" ht="25" customHeight="1" x14ac:dyDescent="0.35">
      <c r="A53" s="5"/>
      <c r="B53" s="5"/>
      <c r="C53" s="5"/>
      <c r="D53" s="5"/>
      <c r="E53" s="5"/>
      <c r="F53" s="5"/>
      <c r="G53" s="5"/>
      <c r="H53" s="5"/>
      <c r="I53" s="5"/>
      <c r="J53" s="5"/>
      <c r="K53" s="5"/>
      <c r="L53" s="77"/>
      <c r="M53" s="77"/>
      <c r="N53" s="77"/>
    </row>
    <row r="54" spans="1:14" ht="25" customHeight="1" x14ac:dyDescent="0.35">
      <c r="A54" s="5"/>
      <c r="B54" s="5"/>
      <c r="C54" s="5"/>
      <c r="D54" s="5"/>
      <c r="E54" s="5"/>
      <c r="F54" s="5"/>
      <c r="G54" s="5"/>
      <c r="H54" s="5"/>
      <c r="I54" s="5"/>
      <c r="J54" s="5"/>
      <c r="K54" s="5"/>
      <c r="L54" s="7"/>
    </row>
    <row r="55" spans="1:14" ht="25" customHeight="1" x14ac:dyDescent="0.35">
      <c r="A55" s="5"/>
      <c r="B55" s="5"/>
      <c r="C55" s="5"/>
      <c r="D55" s="5"/>
      <c r="E55" s="5"/>
      <c r="F55" s="5"/>
      <c r="G55" s="5"/>
      <c r="H55" s="5"/>
      <c r="I55" s="5"/>
      <c r="J55" s="5"/>
      <c r="K55" s="5"/>
    </row>
    <row r="56" spans="1:14" ht="25" customHeight="1" x14ac:dyDescent="0.35">
      <c r="A56" s="5"/>
      <c r="B56" s="5"/>
      <c r="C56" s="5"/>
      <c r="D56" s="5"/>
      <c r="E56" s="5"/>
      <c r="F56" s="5"/>
      <c r="G56" s="5"/>
      <c r="H56" s="5"/>
      <c r="I56" s="5"/>
      <c r="J56" s="5"/>
      <c r="K56" s="5"/>
    </row>
    <row r="57" spans="1:14" ht="25" customHeight="1" x14ac:dyDescent="0.35">
      <c r="A57" s="5"/>
      <c r="B57" s="5"/>
      <c r="C57" s="5"/>
      <c r="D57" s="5"/>
      <c r="E57" s="5"/>
      <c r="F57" s="5"/>
      <c r="G57" s="5"/>
      <c r="H57" s="5"/>
      <c r="I57" s="5"/>
      <c r="J57" s="5"/>
      <c r="K57" s="5"/>
    </row>
    <row r="58" spans="1:14" ht="25" customHeight="1" x14ac:dyDescent="0.35">
      <c r="A58" s="5"/>
      <c r="B58" s="5"/>
      <c r="C58" s="5"/>
      <c r="D58" s="5"/>
      <c r="E58" s="5"/>
      <c r="F58" s="5"/>
      <c r="G58" s="5"/>
      <c r="H58" s="5"/>
      <c r="I58" s="5"/>
      <c r="J58" s="5"/>
      <c r="K58" s="5"/>
    </row>
    <row r="59" spans="1:14" ht="25" customHeight="1" x14ac:dyDescent="0.35">
      <c r="A59" s="5"/>
      <c r="B59" s="5"/>
      <c r="C59" s="5"/>
      <c r="D59" s="5"/>
      <c r="E59" s="5"/>
      <c r="F59" s="5"/>
      <c r="G59" s="5"/>
      <c r="H59" s="5"/>
      <c r="I59" s="5"/>
      <c r="J59" s="5"/>
      <c r="K59" s="5"/>
    </row>
    <row r="60" spans="1:14" ht="25" customHeight="1" x14ac:dyDescent="0.35">
      <c r="A60" s="5"/>
      <c r="B60" s="5"/>
      <c r="C60" s="5"/>
      <c r="D60" s="5"/>
      <c r="E60" s="5"/>
      <c r="F60" s="5"/>
      <c r="G60" s="5"/>
      <c r="H60" s="5"/>
      <c r="I60" s="5"/>
      <c r="J60" s="5"/>
      <c r="K60" s="5"/>
    </row>
    <row r="61" spans="1:14" ht="25" customHeight="1" x14ac:dyDescent="0.35">
      <c r="A61" s="5"/>
      <c r="B61" s="5"/>
      <c r="C61" s="5"/>
      <c r="D61" s="5"/>
      <c r="E61" s="5"/>
      <c r="F61" s="5"/>
      <c r="G61" s="5"/>
      <c r="H61" s="5"/>
      <c r="I61" s="5"/>
      <c r="J61" s="5"/>
      <c r="K61" s="5"/>
    </row>
    <row r="62" spans="1:14" ht="25" customHeight="1" x14ac:dyDescent="0.35">
      <c r="A62" s="5"/>
      <c r="B62" s="5"/>
      <c r="C62" s="5"/>
      <c r="D62" s="5"/>
      <c r="E62" s="5"/>
      <c r="F62" s="5"/>
      <c r="G62" s="5"/>
      <c r="H62" s="5"/>
      <c r="I62" s="5"/>
      <c r="J62" s="5"/>
      <c r="K62" s="5"/>
    </row>
    <row r="63" spans="1:14" ht="25" customHeight="1" x14ac:dyDescent="0.35">
      <c r="A63" s="5"/>
      <c r="B63" s="5"/>
      <c r="C63" s="5"/>
      <c r="D63" s="5"/>
      <c r="E63" s="5"/>
      <c r="F63" s="5"/>
      <c r="G63" s="5"/>
      <c r="H63" s="5"/>
      <c r="I63" s="5"/>
      <c r="J63" s="5"/>
      <c r="K63" s="5"/>
    </row>
    <row r="64" spans="1:14" ht="25" customHeight="1" x14ac:dyDescent="0.35">
      <c r="A64" s="5"/>
      <c r="B64" s="5"/>
      <c r="C64" s="5"/>
      <c r="D64" s="5"/>
      <c r="E64" s="5"/>
      <c r="F64" s="5"/>
      <c r="G64" s="5"/>
      <c r="H64" s="5"/>
      <c r="I64" s="5"/>
      <c r="J64" s="5"/>
      <c r="K64" s="5"/>
    </row>
    <row r="65" spans="1:12" ht="25" customHeight="1" x14ac:dyDescent="0.35">
      <c r="A65" s="5"/>
      <c r="B65" s="5"/>
      <c r="C65" s="5"/>
      <c r="D65" s="5"/>
      <c r="E65" s="5"/>
      <c r="F65" s="5"/>
      <c r="G65" s="5"/>
      <c r="H65" s="5"/>
      <c r="I65" s="5"/>
      <c r="J65" s="5"/>
      <c r="K65" s="5"/>
    </row>
    <row r="66" spans="1:12" ht="25" customHeight="1" x14ac:dyDescent="0.35">
      <c r="A66" s="5"/>
      <c r="B66" s="5"/>
      <c r="C66" s="5"/>
      <c r="D66" s="5"/>
      <c r="E66" s="5"/>
      <c r="F66" s="5"/>
      <c r="G66" s="5"/>
      <c r="H66" s="5"/>
      <c r="I66" s="5"/>
      <c r="J66" s="5"/>
      <c r="K66" s="5"/>
    </row>
    <row r="67" spans="1:12" ht="25" customHeight="1" x14ac:dyDescent="0.35">
      <c r="A67" s="5"/>
      <c r="B67" s="5"/>
      <c r="C67" s="5"/>
      <c r="D67" s="5"/>
      <c r="E67" s="5"/>
      <c r="F67" s="5"/>
      <c r="G67" s="5"/>
      <c r="H67" s="5"/>
      <c r="I67" s="5"/>
      <c r="J67" s="5"/>
      <c r="K67" s="5"/>
    </row>
    <row r="68" spans="1:12" ht="25" customHeight="1" x14ac:dyDescent="0.35">
      <c r="A68" s="5"/>
      <c r="B68" s="5"/>
      <c r="C68" s="5"/>
      <c r="D68" s="5"/>
      <c r="E68" s="5"/>
      <c r="F68" s="5"/>
      <c r="G68" s="5"/>
      <c r="H68" s="5"/>
      <c r="I68" s="5"/>
      <c r="J68" s="5"/>
      <c r="K68" s="5"/>
    </row>
    <row r="69" spans="1:12" ht="25" customHeight="1" x14ac:dyDescent="0.35">
      <c r="A69" s="5"/>
      <c r="B69" s="5"/>
      <c r="C69" s="5"/>
      <c r="D69" s="5"/>
      <c r="E69" s="5"/>
      <c r="F69" s="5"/>
      <c r="G69" s="5"/>
      <c r="H69" s="5"/>
      <c r="I69" s="5"/>
      <c r="J69" s="5"/>
      <c r="K69" s="5"/>
    </row>
    <row r="70" spans="1:12" ht="25" customHeight="1" x14ac:dyDescent="0.35">
      <c r="A70" s="5"/>
      <c r="B70" s="5"/>
      <c r="C70" s="5"/>
      <c r="D70" s="5"/>
      <c r="E70" s="5"/>
      <c r="F70" s="5"/>
      <c r="G70" s="5"/>
      <c r="H70" s="5"/>
      <c r="I70" s="5"/>
      <c r="J70" s="5"/>
      <c r="K70" s="5"/>
    </row>
    <row r="71" spans="1:12" ht="25" customHeight="1" x14ac:dyDescent="0.35">
      <c r="A71" s="5"/>
      <c r="B71" s="5"/>
      <c r="C71" s="5"/>
      <c r="D71" s="5"/>
      <c r="E71" s="5"/>
      <c r="F71" s="5"/>
      <c r="G71" s="5"/>
      <c r="H71" s="5"/>
      <c r="I71" s="5"/>
      <c r="J71" s="5"/>
      <c r="K71" s="5"/>
    </row>
    <row r="72" spans="1:12" ht="25" customHeight="1" x14ac:dyDescent="0.35">
      <c r="A72" s="5"/>
      <c r="B72" s="5"/>
      <c r="C72" s="5"/>
      <c r="D72" s="5"/>
      <c r="E72" s="5"/>
      <c r="F72" s="5"/>
      <c r="G72" s="5"/>
      <c r="H72" s="5"/>
      <c r="I72" s="5"/>
      <c r="J72" s="5"/>
      <c r="K72" s="5"/>
    </row>
    <row r="73" spans="1:12" ht="25" customHeight="1" x14ac:dyDescent="0.35">
      <c r="A73" s="5"/>
      <c r="B73" s="5"/>
      <c r="C73" s="5"/>
      <c r="D73" s="5"/>
      <c r="E73" s="5"/>
      <c r="F73" s="5"/>
      <c r="G73" s="5"/>
      <c r="H73" s="5"/>
      <c r="I73" s="5"/>
      <c r="J73" s="5"/>
      <c r="K73" s="5"/>
    </row>
    <row r="74" spans="1:12" ht="25" customHeight="1" x14ac:dyDescent="0.35">
      <c r="A74" s="5"/>
      <c r="B74" s="5"/>
      <c r="C74" s="5"/>
      <c r="D74" s="5"/>
      <c r="E74" s="5"/>
      <c r="F74" s="5"/>
      <c r="G74" s="5"/>
      <c r="H74" s="5"/>
      <c r="I74" s="5"/>
      <c r="J74" s="5"/>
      <c r="K74" s="5"/>
    </row>
    <row r="75" spans="1:12" ht="25" customHeight="1" x14ac:dyDescent="0.35">
      <c r="A75" s="5"/>
      <c r="B75" s="5"/>
      <c r="C75" s="5"/>
      <c r="D75" s="5"/>
      <c r="E75" s="5"/>
      <c r="F75" s="5"/>
      <c r="G75" s="5"/>
      <c r="H75" s="5"/>
      <c r="I75" s="5"/>
      <c r="J75" s="5"/>
      <c r="K75" s="5"/>
    </row>
    <row r="76" spans="1:12" ht="25" customHeight="1" x14ac:dyDescent="0.35">
      <c r="A76" s="5"/>
      <c r="B76" s="5"/>
      <c r="C76" s="5"/>
      <c r="D76" s="5"/>
      <c r="E76" s="5"/>
      <c r="F76" s="5"/>
      <c r="G76" s="5"/>
      <c r="H76" s="5"/>
      <c r="I76" s="5"/>
      <c r="J76" s="5"/>
      <c r="K76" s="5"/>
    </row>
    <row r="77" spans="1:12" ht="25" customHeight="1" x14ac:dyDescent="0.35">
      <c r="A77" s="5"/>
      <c r="B77" s="5"/>
      <c r="C77" s="5"/>
      <c r="D77" s="5"/>
      <c r="E77" s="5"/>
      <c r="F77" s="5"/>
      <c r="G77" s="5"/>
      <c r="H77" s="5"/>
      <c r="I77" s="5"/>
      <c r="J77" s="5"/>
      <c r="K77" s="5"/>
    </row>
    <row r="78" spans="1:12" ht="25" customHeight="1" x14ac:dyDescent="0.35">
      <c r="A78" s="5"/>
      <c r="B78" s="5"/>
      <c r="C78" s="5"/>
      <c r="D78" s="5"/>
      <c r="E78" s="5"/>
      <c r="F78" s="5"/>
      <c r="G78" s="5"/>
      <c r="H78" s="5"/>
      <c r="I78" s="5"/>
      <c r="J78" s="5"/>
      <c r="K78" s="5"/>
      <c r="L78" s="7"/>
    </row>
    <row r="79" spans="1:12" ht="25" customHeight="1" x14ac:dyDescent="0.35">
      <c r="A79" s="5"/>
      <c r="B79" s="5"/>
      <c r="C79" s="5"/>
      <c r="D79" s="5"/>
      <c r="E79" s="5"/>
      <c r="F79" s="5"/>
      <c r="G79" s="5"/>
      <c r="H79" s="5"/>
      <c r="I79" s="5"/>
      <c r="J79" s="5"/>
      <c r="K79" s="5"/>
    </row>
    <row r="80" spans="1:12" ht="25" customHeight="1" x14ac:dyDescent="0.35">
      <c r="A80" s="5"/>
      <c r="B80" s="5"/>
      <c r="C80" s="5"/>
      <c r="D80" s="5"/>
      <c r="E80" s="5"/>
      <c r="F80" s="5"/>
      <c r="G80" s="5"/>
      <c r="H80" s="5"/>
      <c r="I80" s="5"/>
      <c r="J80" s="5"/>
      <c r="K80" s="5"/>
    </row>
    <row r="81" ht="25" customHeight="1" x14ac:dyDescent="0.35"/>
    <row r="82" ht="25" customHeight="1" x14ac:dyDescent="0.35"/>
  </sheetData>
  <sheetProtection sheet="1" objects="1" scenarios="1"/>
  <mergeCells count="1">
    <mergeCell ref="A2:N2"/>
  </mergeCells>
  <conditionalFormatting sqref="C10:K14">
    <cfRule type="containsErrors" dxfId="1" priority="3">
      <formula>ISERROR(C10)</formula>
    </cfRule>
  </conditionalFormatting>
  <conditionalFormatting sqref="M9:M14">
    <cfRule type="containsErrors" dxfId="0" priority="1">
      <formula>ISERROR(M9)</formula>
    </cfRule>
  </conditionalFormatting>
  <pageMargins left="0.70866141732283472" right="0.70866141732283472" top="0.74803149606299213" bottom="0.74803149606299213" header="0.31496062992125984" footer="0.31496062992125984"/>
  <pageSetup paperSize="9" scale="51" orientation="landscape" r:id="rId1"/>
  <ignoredErrors>
    <ignoredError sqref="C8:M1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50800</xdr:colOff>
                    <xdr:row>5</xdr:row>
                    <xdr:rowOff>177800</xdr:rowOff>
                  </from>
                  <to>
                    <xdr:col>1</xdr:col>
                    <xdr:colOff>266700</xdr:colOff>
                    <xdr:row>7</xdr:row>
                    <xdr:rowOff>114300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FF00"/>
  </sheetPr>
  <dimension ref="A2:N544"/>
  <sheetViews>
    <sheetView showGridLines="0" zoomScale="75" zoomScaleNormal="110" workbookViewId="0">
      <pane xSplit="3" ySplit="2" topLeftCell="D516" activePane="bottomRight" state="frozen"/>
      <selection pane="topRight" activeCell="N41" sqref="N41"/>
      <selection pane="bottomLeft" activeCell="N41" sqref="N41"/>
      <selection pane="bottomRight" activeCell="B364" sqref="B364"/>
    </sheetView>
  </sheetViews>
  <sheetFormatPr baseColWidth="10" defaultColWidth="11.453125" defaultRowHeight="14.5" x14ac:dyDescent="0.35"/>
  <cols>
    <col min="1" max="3" width="33.36328125" style="23" customWidth="1"/>
    <col min="4" max="4" width="11.453125" style="23"/>
    <col min="5" max="12" width="11.453125" style="24"/>
    <col min="13" max="13" width="11.453125" style="81"/>
    <col min="14" max="14" width="11.453125" style="24"/>
    <col min="15" max="16384" width="11.453125" style="23"/>
  </cols>
  <sheetData>
    <row r="2" spans="1:13" x14ac:dyDescent="0.35">
      <c r="B2" s="23">
        <v>0</v>
      </c>
      <c r="C2" s="23">
        <v>0</v>
      </c>
      <c r="D2">
        <v>0</v>
      </c>
      <c r="E2" s="52" t="s">
        <v>162</v>
      </c>
      <c r="F2" s="52" t="s">
        <v>163</v>
      </c>
      <c r="G2" s="52" t="s">
        <v>164</v>
      </c>
      <c r="H2" s="52" t="s">
        <v>165</v>
      </c>
      <c r="I2" s="52" t="s">
        <v>166</v>
      </c>
      <c r="J2" s="52" t="s">
        <v>167</v>
      </c>
      <c r="K2" s="52" t="s">
        <v>168</v>
      </c>
      <c r="L2" s="52" t="s">
        <v>169</v>
      </c>
      <c r="M2" s="81" t="s">
        <v>170</v>
      </c>
    </row>
    <row r="3" spans="1:13" x14ac:dyDescent="0.35">
      <c r="A3" s="23" t="str">
        <f>B3&amp;C3&amp;D3</f>
        <v>DISTRIBUCION VOLUMEN POR CRITERIO (Consumiciones)TotalAlimentacionT.ESPAÑA</v>
      </c>
      <c r="B3" s="23" t="s">
        <v>155</v>
      </c>
      <c r="C3" s="23" t="s">
        <v>37</v>
      </c>
      <c r="D3" t="s">
        <v>63</v>
      </c>
      <c r="E3" s="52">
        <v>100</v>
      </c>
      <c r="F3" s="52">
        <v>100</v>
      </c>
      <c r="G3" s="52">
        <v>100</v>
      </c>
      <c r="H3" s="52">
        <v>100</v>
      </c>
      <c r="I3" s="52">
        <v>100</v>
      </c>
      <c r="J3" s="52">
        <v>100</v>
      </c>
      <c r="K3" s="52">
        <v>100</v>
      </c>
      <c r="L3" s="52">
        <v>100</v>
      </c>
      <c r="M3" s="81">
        <v>100</v>
      </c>
    </row>
    <row r="4" spans="1:13" x14ac:dyDescent="0.35">
      <c r="A4" s="23" t="str">
        <f t="shared" ref="A4:A67" si="0">B4&amp;C4&amp;D4</f>
        <v>DISTRIBUCION VOLUMEN POR CRITERIO (Consumiciones)TotalAlimentacionBCN AM</v>
      </c>
      <c r="B4" s="23" t="str">
        <f>B$3</f>
        <v>DISTRIBUCION VOLUMEN POR CRITERIO (Consumiciones)</v>
      </c>
      <c r="C4" s="23" t="str">
        <f>$C$3</f>
        <v>TotalAlimentacion</v>
      </c>
      <c r="D4" t="s">
        <v>65</v>
      </c>
      <c r="E4" s="52">
        <v>9.4529788867147388</v>
      </c>
      <c r="F4" s="52">
        <v>9.5656470503859072</v>
      </c>
      <c r="G4" s="52">
        <v>9.4915284814928498</v>
      </c>
      <c r="H4" s="52">
        <v>9.7318249622029622</v>
      </c>
      <c r="I4" s="52">
        <v>9.6881030421314449</v>
      </c>
      <c r="J4" s="52">
        <v>9.6465919328134593</v>
      </c>
      <c r="K4" s="52">
        <v>10.197554152898871</v>
      </c>
      <c r="L4" s="52">
        <v>9.8205743930279006</v>
      </c>
      <c r="M4" s="81">
        <v>10.239953078951885</v>
      </c>
    </row>
    <row r="5" spans="1:13" x14ac:dyDescent="0.35">
      <c r="A5" s="23" t="str">
        <f t="shared" si="0"/>
        <v>DISTRIBUCION VOLUMEN POR CRITERIO (Consumiciones)TotalAlimentacionREST.CAT ARAGON</v>
      </c>
      <c r="B5" s="23" t="str">
        <f t="shared" ref="B5:B68" si="1">B$3</f>
        <v>DISTRIBUCION VOLUMEN POR CRITERIO (Consumiciones)</v>
      </c>
      <c r="C5" s="23" t="str">
        <f t="shared" ref="C5:C32" si="2">$C$3</f>
        <v>TotalAlimentacion</v>
      </c>
      <c r="D5" t="s">
        <v>66</v>
      </c>
      <c r="E5" s="52">
        <v>14.641585856729478</v>
      </c>
      <c r="F5" s="52">
        <v>14.266279012032374</v>
      </c>
      <c r="G5" s="52">
        <v>14.347298401386722</v>
      </c>
      <c r="H5" s="52">
        <v>15.442596829665192</v>
      </c>
      <c r="I5" s="52">
        <v>15.148465908384065</v>
      </c>
      <c r="J5" s="52">
        <v>14.860959195147169</v>
      </c>
      <c r="K5" s="52">
        <v>15.658697542666292</v>
      </c>
      <c r="L5" s="52">
        <v>15.546668207237266</v>
      </c>
      <c r="M5" s="81">
        <v>15.546218237208079</v>
      </c>
    </row>
    <row r="6" spans="1:13" x14ac:dyDescent="0.35">
      <c r="A6" s="23" t="str">
        <f t="shared" si="0"/>
        <v>DISTRIBUCION VOLUMEN POR CRITERIO (Consumiciones)TotalAlimentacionLEVANTE</v>
      </c>
      <c r="B6" s="23" t="str">
        <f t="shared" si="1"/>
        <v>DISTRIBUCION VOLUMEN POR CRITERIO (Consumiciones)</v>
      </c>
      <c r="C6" s="23" t="str">
        <f t="shared" si="2"/>
        <v>TotalAlimentacion</v>
      </c>
      <c r="D6" t="s">
        <v>67</v>
      </c>
      <c r="E6" s="52">
        <v>15.023970912026178</v>
      </c>
      <c r="F6" s="52">
        <v>14.424207358449969</v>
      </c>
      <c r="G6" s="52">
        <v>14.361723633606516</v>
      </c>
      <c r="H6" s="52">
        <v>14.379692170531005</v>
      </c>
      <c r="I6" s="52">
        <v>14.681063205584449</v>
      </c>
      <c r="J6" s="52">
        <v>14.969856391448333</v>
      </c>
      <c r="K6" s="52">
        <v>14.504210938502258</v>
      </c>
      <c r="L6" s="52">
        <v>15.196533570813745</v>
      </c>
      <c r="M6" s="81">
        <v>14.819451840984984</v>
      </c>
    </row>
    <row r="7" spans="1:13" x14ac:dyDescent="0.35">
      <c r="A7" s="23" t="str">
        <f t="shared" si="0"/>
        <v>DISTRIBUCION VOLUMEN POR CRITERIO (Consumiciones)TotalAlimentacionANDALUCIA</v>
      </c>
      <c r="B7" s="23" t="str">
        <f t="shared" si="1"/>
        <v>DISTRIBUCION VOLUMEN POR CRITERIO (Consumiciones)</v>
      </c>
      <c r="C7" s="23" t="str">
        <f t="shared" si="2"/>
        <v>TotalAlimentacion</v>
      </c>
      <c r="D7" t="s">
        <v>68</v>
      </c>
      <c r="E7" s="52">
        <v>19.92733051534578</v>
      </c>
      <c r="F7" s="52">
        <v>20.11666878148085</v>
      </c>
      <c r="G7" s="52">
        <v>20.278876289979543</v>
      </c>
      <c r="H7" s="52">
        <v>19.951278607453229</v>
      </c>
      <c r="I7" s="52">
        <v>19.772884774267858</v>
      </c>
      <c r="J7" s="52">
        <v>19.401116466454432</v>
      </c>
      <c r="K7" s="52">
        <v>19.073221828063822</v>
      </c>
      <c r="L7" s="52">
        <v>19.633147992516609</v>
      </c>
      <c r="M7" s="81">
        <v>19.716903225710414</v>
      </c>
    </row>
    <row r="8" spans="1:13" x14ac:dyDescent="0.35">
      <c r="A8" s="23" t="str">
        <f t="shared" si="0"/>
        <v>DISTRIBUCION VOLUMEN POR CRITERIO (Consumiciones)TotalAlimentacionMDD AM</v>
      </c>
      <c r="B8" s="23" t="str">
        <f t="shared" si="1"/>
        <v>DISTRIBUCION VOLUMEN POR CRITERIO (Consumiciones)</v>
      </c>
      <c r="C8" s="23" t="str">
        <f t="shared" si="2"/>
        <v>TotalAlimentacion</v>
      </c>
      <c r="D8" t="s">
        <v>69</v>
      </c>
      <c r="E8" s="52">
        <v>13.457281542902239</v>
      </c>
      <c r="F8" s="52">
        <v>13.753265319070293</v>
      </c>
      <c r="G8" s="52">
        <v>13.165168291080773</v>
      </c>
      <c r="H8" s="52">
        <v>13.078117967154085</v>
      </c>
      <c r="I8" s="52">
        <v>12.714475352888273</v>
      </c>
      <c r="J8" s="52">
        <v>13.78909648031785</v>
      </c>
      <c r="K8" s="52">
        <v>13.08238065479855</v>
      </c>
      <c r="L8" s="52">
        <v>12.790420266932925</v>
      </c>
      <c r="M8" s="81">
        <v>12.502073822498657</v>
      </c>
    </row>
    <row r="9" spans="1:13" x14ac:dyDescent="0.35">
      <c r="A9" s="23" t="str">
        <f t="shared" si="0"/>
        <v>DISTRIBUCION VOLUMEN POR CRITERIO (Consumiciones)TotalAlimentacionRTO CENTRO</v>
      </c>
      <c r="B9" s="23" t="str">
        <f t="shared" si="1"/>
        <v>DISTRIBUCION VOLUMEN POR CRITERIO (Consumiciones)</v>
      </c>
      <c r="C9" s="23" t="str">
        <f t="shared" si="2"/>
        <v>TotalAlimentacion</v>
      </c>
      <c r="D9" t="s">
        <v>70</v>
      </c>
      <c r="E9" s="52">
        <v>8.1469966090456687</v>
      </c>
      <c r="F9" s="52">
        <v>8.5054458763881922</v>
      </c>
      <c r="G9" s="52">
        <v>8.561752202337793</v>
      </c>
      <c r="H9" s="52">
        <v>8.8182005724375916</v>
      </c>
      <c r="I9" s="52">
        <v>8.7914715526937623</v>
      </c>
      <c r="J9" s="52">
        <v>8.2818266340300131</v>
      </c>
      <c r="K9" s="52">
        <v>8.6194027635485817</v>
      </c>
      <c r="L9" s="52">
        <v>8.8209657124939174</v>
      </c>
      <c r="M9" s="81">
        <v>9.0733502365218275</v>
      </c>
    </row>
    <row r="10" spans="1:13" x14ac:dyDescent="0.35">
      <c r="A10" s="23" t="str">
        <f t="shared" si="0"/>
        <v>DISTRIBUCION VOLUMEN POR CRITERIO (Consumiciones)TotalAlimentacionNORTE-CENTRO</v>
      </c>
      <c r="B10" s="23" t="str">
        <f t="shared" si="1"/>
        <v>DISTRIBUCION VOLUMEN POR CRITERIO (Consumiciones)</v>
      </c>
      <c r="C10" s="23" t="str">
        <f t="shared" si="2"/>
        <v>TotalAlimentacion</v>
      </c>
      <c r="D10" t="s">
        <v>71</v>
      </c>
      <c r="E10" s="52">
        <v>9.423393620969863</v>
      </c>
      <c r="F10" s="52">
        <v>9.6015517678927083</v>
      </c>
      <c r="G10" s="52">
        <v>10.314107763429158</v>
      </c>
      <c r="H10" s="52">
        <v>9.5559569286876638</v>
      </c>
      <c r="I10" s="52">
        <v>9.4839148516402023</v>
      </c>
      <c r="J10" s="52">
        <v>9.7332259839489907</v>
      </c>
      <c r="K10" s="52">
        <v>9.4715541276025235</v>
      </c>
      <c r="L10" s="52">
        <v>8.8333738459800006</v>
      </c>
      <c r="M10" s="81">
        <v>9.1186635837513546</v>
      </c>
    </row>
    <row r="11" spans="1:13" x14ac:dyDescent="0.35">
      <c r="A11" s="23" t="str">
        <f t="shared" si="0"/>
        <v>DISTRIBUCION VOLUMEN POR CRITERIO (Consumiciones)TotalAlimentacionNOROESTE</v>
      </c>
      <c r="B11" s="23" t="str">
        <f t="shared" si="1"/>
        <v>DISTRIBUCION VOLUMEN POR CRITERIO (Consumiciones)</v>
      </c>
      <c r="C11" s="23" t="str">
        <f t="shared" si="2"/>
        <v>TotalAlimentacion</v>
      </c>
      <c r="D11" t="s">
        <v>72</v>
      </c>
      <c r="E11" s="52">
        <v>9.9264512455721192</v>
      </c>
      <c r="F11" s="52">
        <v>9.7669451784995118</v>
      </c>
      <c r="G11" s="52">
        <v>9.4795424653431137</v>
      </c>
      <c r="H11" s="52">
        <v>9.0423355684559201</v>
      </c>
      <c r="I11" s="52">
        <v>9.7196359482447612</v>
      </c>
      <c r="J11" s="52">
        <v>9.3173409975254966</v>
      </c>
      <c r="K11" s="52">
        <v>9.3929676668791036</v>
      </c>
      <c r="L11" s="52">
        <v>9.3583305446825431</v>
      </c>
      <c r="M11" s="81">
        <v>8.9833859743728013</v>
      </c>
    </row>
    <row r="12" spans="1:13" x14ac:dyDescent="0.35">
      <c r="A12" s="23" t="str">
        <f t="shared" si="0"/>
        <v>DISTRIBUCION VOLUMEN POR CRITERIO (Consumiciones)TotalAlimentacion&lt;2MIL</v>
      </c>
      <c r="B12" s="23" t="str">
        <f t="shared" si="1"/>
        <v>DISTRIBUCION VOLUMEN POR CRITERIO (Consumiciones)</v>
      </c>
      <c r="C12" s="23" t="str">
        <f t="shared" si="2"/>
        <v>TotalAlimentacion</v>
      </c>
      <c r="D12" t="s">
        <v>73</v>
      </c>
      <c r="E12" s="52">
        <v>5.4094622400478558</v>
      </c>
      <c r="F12" s="52">
        <v>5.5038108032064263</v>
      </c>
      <c r="G12" s="52">
        <v>5.4811705864646498</v>
      </c>
      <c r="H12" s="52">
        <v>5.3324624626357515</v>
      </c>
      <c r="I12" s="52">
        <v>5.6440425932064855</v>
      </c>
      <c r="J12" s="52">
        <v>5.3222505772611051</v>
      </c>
      <c r="K12" s="52">
        <v>5.5097949782619189</v>
      </c>
      <c r="L12" s="52">
        <v>5.4647345585956391</v>
      </c>
      <c r="M12" s="81">
        <v>5.6859467962652221</v>
      </c>
    </row>
    <row r="13" spans="1:13" x14ac:dyDescent="0.35">
      <c r="A13" s="23" t="str">
        <f t="shared" si="0"/>
        <v>DISTRIBUCION VOLUMEN POR CRITERIO (Consumiciones)TotalAlimentacion2-5MIL</v>
      </c>
      <c r="B13" s="23" t="str">
        <f t="shared" si="1"/>
        <v>DISTRIBUCION VOLUMEN POR CRITERIO (Consumiciones)</v>
      </c>
      <c r="C13" s="23" t="str">
        <f t="shared" si="2"/>
        <v>TotalAlimentacion</v>
      </c>
      <c r="D13" t="s">
        <v>74</v>
      </c>
      <c r="E13" s="52">
        <v>4.7795014828668521</v>
      </c>
      <c r="F13" s="52">
        <v>4.5335593426054146</v>
      </c>
      <c r="G13" s="52">
        <v>4.6242594001258404</v>
      </c>
      <c r="H13" s="52">
        <v>4.091936968388981</v>
      </c>
      <c r="I13" s="52">
        <v>4.0235044189244267</v>
      </c>
      <c r="J13" s="52">
        <v>4.0653826750908006</v>
      </c>
      <c r="K13" s="52">
        <v>4.0758198662545944</v>
      </c>
      <c r="L13" s="52">
        <v>4.3418729632403137</v>
      </c>
      <c r="M13" s="81">
        <v>4.9121104907320881</v>
      </c>
    </row>
    <row r="14" spans="1:13" x14ac:dyDescent="0.35">
      <c r="A14" s="23" t="str">
        <f t="shared" si="0"/>
        <v>DISTRIBUCION VOLUMEN POR CRITERIO (Consumiciones)TotalAlimentacion5-10MIL</v>
      </c>
      <c r="B14" s="23" t="str">
        <f t="shared" si="1"/>
        <v>DISTRIBUCION VOLUMEN POR CRITERIO (Consumiciones)</v>
      </c>
      <c r="C14" s="23" t="str">
        <f t="shared" si="2"/>
        <v>TotalAlimentacion</v>
      </c>
      <c r="D14" t="s">
        <v>75</v>
      </c>
      <c r="E14" s="52">
        <v>7.5512012482747943</v>
      </c>
      <c r="F14" s="52">
        <v>7.7464160795758605</v>
      </c>
      <c r="G14" s="52">
        <v>7.4341671152155175</v>
      </c>
      <c r="H14" s="52">
        <v>7.5857574411116371</v>
      </c>
      <c r="I14" s="52">
        <v>7.6456686344546583</v>
      </c>
      <c r="J14" s="52">
        <v>7.9956762183914565</v>
      </c>
      <c r="K14" s="52">
        <v>7.6559990934614879</v>
      </c>
      <c r="L14" s="52">
        <v>7.8359815523937515</v>
      </c>
      <c r="M14" s="81">
        <v>7.6886769105496811</v>
      </c>
    </row>
    <row r="15" spans="1:13" x14ac:dyDescent="0.35">
      <c r="A15" s="23" t="str">
        <f t="shared" si="0"/>
        <v>DISTRIBUCION VOLUMEN POR CRITERIO (Consumiciones)TotalAlimentacion10-30MIL</v>
      </c>
      <c r="B15" s="23" t="str">
        <f t="shared" si="1"/>
        <v>DISTRIBUCION VOLUMEN POR CRITERIO (Consumiciones)</v>
      </c>
      <c r="C15" s="23" t="str">
        <f t="shared" si="2"/>
        <v>TotalAlimentacion</v>
      </c>
      <c r="D15" t="s">
        <v>76</v>
      </c>
      <c r="E15" s="52">
        <v>17.243446016799819</v>
      </c>
      <c r="F15" s="52">
        <v>17.950841604095753</v>
      </c>
      <c r="G15" s="52">
        <v>17.542777720936879</v>
      </c>
      <c r="H15" s="52">
        <v>17.958047451152375</v>
      </c>
      <c r="I15" s="52">
        <v>17.196381436199832</v>
      </c>
      <c r="J15" s="52">
        <v>17.538901536980795</v>
      </c>
      <c r="K15" s="52">
        <v>17.598424089144331</v>
      </c>
      <c r="L15" s="52">
        <v>17.361794648479215</v>
      </c>
      <c r="M15" s="81">
        <v>17.450521330506461</v>
      </c>
    </row>
    <row r="16" spans="1:13" x14ac:dyDescent="0.35">
      <c r="A16" s="23" t="str">
        <f t="shared" si="0"/>
        <v>DISTRIBUCION VOLUMEN POR CRITERIO (Consumiciones)TotalAlimentacion30-100MIL</v>
      </c>
      <c r="B16" s="23" t="str">
        <f t="shared" si="1"/>
        <v>DISTRIBUCION VOLUMEN POR CRITERIO (Consumiciones)</v>
      </c>
      <c r="C16" s="23" t="str">
        <f t="shared" si="2"/>
        <v>TotalAlimentacion</v>
      </c>
      <c r="D16" t="s">
        <v>77</v>
      </c>
      <c r="E16" s="52">
        <v>21.434366475317383</v>
      </c>
      <c r="F16" s="52">
        <v>20.982430031832553</v>
      </c>
      <c r="G16" s="52">
        <v>22.508418631755479</v>
      </c>
      <c r="H16" s="52">
        <v>22.737879701547659</v>
      </c>
      <c r="I16" s="52">
        <v>24.009926023172916</v>
      </c>
      <c r="J16" s="52">
        <v>23.284401822310951</v>
      </c>
      <c r="K16" s="52">
        <v>22.911601911887658</v>
      </c>
      <c r="L16" s="52">
        <v>22.932032859208196</v>
      </c>
      <c r="M16" s="81">
        <v>22.610348011419141</v>
      </c>
    </row>
    <row r="17" spans="1:13" x14ac:dyDescent="0.35">
      <c r="A17" s="23" t="str">
        <f t="shared" si="0"/>
        <v>DISTRIBUCION VOLUMEN POR CRITERIO (Consumiciones)TotalAlimentacion100-200MIL</v>
      </c>
      <c r="B17" s="23" t="str">
        <f t="shared" si="1"/>
        <v>DISTRIBUCION VOLUMEN POR CRITERIO (Consumiciones)</v>
      </c>
      <c r="C17" s="23" t="str">
        <f t="shared" si="2"/>
        <v>TotalAlimentacion</v>
      </c>
      <c r="D17" t="s">
        <v>78</v>
      </c>
      <c r="E17" s="52">
        <v>10.549889550743595</v>
      </c>
      <c r="F17" s="52">
        <v>10.736662188777508</v>
      </c>
      <c r="G17" s="52">
        <v>10.667514831768232</v>
      </c>
      <c r="H17" s="52">
        <v>10.136603113783513</v>
      </c>
      <c r="I17" s="52">
        <v>9.6267020561152528</v>
      </c>
      <c r="J17" s="52">
        <v>9.3668522046111189</v>
      </c>
      <c r="K17" s="52">
        <v>9.8610275428185865</v>
      </c>
      <c r="L17" s="52">
        <v>9.7072443515741984</v>
      </c>
      <c r="M17" s="81">
        <v>9.4782266314907666</v>
      </c>
    </row>
    <row r="18" spans="1:13" x14ac:dyDescent="0.35">
      <c r="A18" s="23" t="str">
        <f t="shared" si="0"/>
        <v>DISTRIBUCION VOLUMEN POR CRITERIO (Consumiciones)TotalAlimentacion200-500MIL</v>
      </c>
      <c r="B18" s="23" t="str">
        <f t="shared" si="1"/>
        <v>DISTRIBUCION VOLUMEN POR CRITERIO (Consumiciones)</v>
      </c>
      <c r="C18" s="23" t="str">
        <f t="shared" si="2"/>
        <v>TotalAlimentacion</v>
      </c>
      <c r="D18" t="s">
        <v>79</v>
      </c>
      <c r="E18" s="52">
        <v>13.272710565291188</v>
      </c>
      <c r="F18" s="52">
        <v>13.372171206161282</v>
      </c>
      <c r="G18" s="52">
        <v>13.592154670518008</v>
      </c>
      <c r="H18" s="52">
        <v>13.53126045910418</v>
      </c>
      <c r="I18" s="52">
        <v>13.63184947922041</v>
      </c>
      <c r="J18" s="52">
        <v>13.225938183511825</v>
      </c>
      <c r="K18" s="52">
        <v>13.897026311041314</v>
      </c>
      <c r="L18" s="52">
        <v>13.967855849099656</v>
      </c>
      <c r="M18" s="81">
        <v>13.809897557448325</v>
      </c>
    </row>
    <row r="19" spans="1:13" x14ac:dyDescent="0.35">
      <c r="A19" s="23" t="str">
        <f t="shared" si="0"/>
        <v>DISTRIBUCION VOLUMEN POR CRITERIO (Consumiciones)TotalAlimentacion&gt;500MIL</v>
      </c>
      <c r="B19" s="23" t="str">
        <f t="shared" si="1"/>
        <v>DISTRIBUCION VOLUMEN POR CRITERIO (Consumiciones)</v>
      </c>
      <c r="C19" s="23" t="str">
        <f t="shared" si="2"/>
        <v>TotalAlimentacion</v>
      </c>
      <c r="D19" t="s">
        <v>80</v>
      </c>
      <c r="E19" s="52">
        <v>19.759422420658517</v>
      </c>
      <c r="F19" s="52">
        <v>19.174122536011609</v>
      </c>
      <c r="G19" s="52">
        <v>18.149537043215393</v>
      </c>
      <c r="H19" s="52">
        <v>18.62605600886355</v>
      </c>
      <c r="I19" s="52">
        <v>18.221936335582129</v>
      </c>
      <c r="J19" s="52">
        <v>19.20061438394913</v>
      </c>
      <c r="K19" s="52">
        <v>18.490293300830107</v>
      </c>
      <c r="L19" s="52">
        <v>18.388494117672703</v>
      </c>
      <c r="M19" s="81">
        <v>18.364275993118149</v>
      </c>
    </row>
    <row r="20" spans="1:13" x14ac:dyDescent="0.35">
      <c r="A20" s="23" t="str">
        <f t="shared" si="0"/>
        <v>DISTRIBUCION VOLUMEN POR CRITERIO (Consumiciones)TotalAlimentacionDE 15 A 19 AÑOS</v>
      </c>
      <c r="B20" s="23" t="str">
        <f t="shared" si="1"/>
        <v>DISTRIBUCION VOLUMEN POR CRITERIO (Consumiciones)</v>
      </c>
      <c r="C20" s="23" t="str">
        <f t="shared" si="2"/>
        <v>TotalAlimentacion</v>
      </c>
      <c r="D20" t="s">
        <v>81</v>
      </c>
      <c r="E20" s="52">
        <v>1.6636018349351176</v>
      </c>
      <c r="F20" s="52">
        <v>1.643034077931822</v>
      </c>
      <c r="G20" s="52">
        <v>2.2045286381760296</v>
      </c>
      <c r="H20" s="52">
        <v>2.511797148199014</v>
      </c>
      <c r="I20" s="52">
        <v>1.6755443981708134</v>
      </c>
      <c r="J20" s="52">
        <v>1.7565875006028722</v>
      </c>
      <c r="K20" s="52">
        <v>1.9646246060674581</v>
      </c>
      <c r="L20" s="52">
        <v>2.0329965515199144</v>
      </c>
      <c r="M20" s="81">
        <v>2.5060071073776724</v>
      </c>
    </row>
    <row r="21" spans="1:13" x14ac:dyDescent="0.35">
      <c r="A21" s="23" t="str">
        <f t="shared" si="0"/>
        <v>DISTRIBUCION VOLUMEN POR CRITERIO (Consumiciones)TotalAlimentacionDE 20 A 24 AÑOS</v>
      </c>
      <c r="B21" s="23" t="str">
        <f t="shared" si="1"/>
        <v>DISTRIBUCION VOLUMEN POR CRITERIO (Consumiciones)</v>
      </c>
      <c r="C21" s="23" t="str">
        <f t="shared" si="2"/>
        <v>TotalAlimentacion</v>
      </c>
      <c r="D21" t="s">
        <v>82</v>
      </c>
      <c r="E21" s="52">
        <v>2.4899327214480564</v>
      </c>
      <c r="F21" s="52">
        <v>2.5782490441959385</v>
      </c>
      <c r="G21" s="52">
        <v>2.5703257873329806</v>
      </c>
      <c r="H21" s="52">
        <v>2.3652470656802893</v>
      </c>
      <c r="I21" s="52">
        <v>2.7292425443227963</v>
      </c>
      <c r="J21" s="52">
        <v>2.5667808104643823</v>
      </c>
      <c r="K21" s="52">
        <v>2.8227084799811673</v>
      </c>
      <c r="L21" s="52">
        <v>3.3396525795292322</v>
      </c>
      <c r="M21" s="81">
        <v>3.2322390919169481</v>
      </c>
    </row>
    <row r="22" spans="1:13" x14ac:dyDescent="0.35">
      <c r="A22" s="23" t="str">
        <f t="shared" si="0"/>
        <v>DISTRIBUCION VOLUMEN POR CRITERIO (Consumiciones)TotalAlimentacionDE 25 A 34 AÑOS</v>
      </c>
      <c r="B22" s="23" t="str">
        <f t="shared" si="1"/>
        <v>DISTRIBUCION VOLUMEN POR CRITERIO (Consumiciones)</v>
      </c>
      <c r="C22" s="23" t="str">
        <f t="shared" si="2"/>
        <v>TotalAlimentacion</v>
      </c>
      <c r="D22" t="s">
        <v>83</v>
      </c>
      <c r="E22" s="52">
        <v>7.668630609398817</v>
      </c>
      <c r="F22" s="52">
        <v>7.1230021902119054</v>
      </c>
      <c r="G22" s="52">
        <v>7.1498983536403635</v>
      </c>
      <c r="H22" s="52">
        <v>7.7532113056424352</v>
      </c>
      <c r="I22" s="52">
        <v>6.8532625837078278</v>
      </c>
      <c r="J22" s="52">
        <v>6.7534180651834195</v>
      </c>
      <c r="K22" s="52">
        <v>6.5308485092061925</v>
      </c>
      <c r="L22" s="52">
        <v>6.8167233298706833</v>
      </c>
      <c r="M22" s="81">
        <v>6.6172819658013733</v>
      </c>
    </row>
    <row r="23" spans="1:13" x14ac:dyDescent="0.35">
      <c r="A23" s="23" t="str">
        <f t="shared" si="0"/>
        <v>DISTRIBUCION VOLUMEN POR CRITERIO (Consumiciones)TotalAlimentacionDE 35 A 49 AÑOS</v>
      </c>
      <c r="B23" s="23" t="str">
        <f t="shared" si="1"/>
        <v>DISTRIBUCION VOLUMEN POR CRITERIO (Consumiciones)</v>
      </c>
      <c r="C23" s="23" t="str">
        <f t="shared" si="2"/>
        <v>TotalAlimentacion</v>
      </c>
      <c r="D23" t="s">
        <v>84</v>
      </c>
      <c r="E23" s="52">
        <v>24.257726943492504</v>
      </c>
      <c r="F23" s="52">
        <v>23.707275006758209</v>
      </c>
      <c r="G23" s="52">
        <v>23.299330117621125</v>
      </c>
      <c r="H23" s="52">
        <v>23.481850208316501</v>
      </c>
      <c r="I23" s="52">
        <v>23.093210509407548</v>
      </c>
      <c r="J23" s="52">
        <v>23.17110057879249</v>
      </c>
      <c r="K23" s="52">
        <v>22.915721602848883</v>
      </c>
      <c r="L23" s="52">
        <v>23.510139243601639</v>
      </c>
      <c r="M23" s="81">
        <v>21.856708448282085</v>
      </c>
    </row>
    <row r="24" spans="1:13" x14ac:dyDescent="0.35">
      <c r="A24" s="23" t="str">
        <f t="shared" si="0"/>
        <v>DISTRIBUCION VOLUMEN POR CRITERIO (Consumiciones)TotalAlimentacionDE 50 A 59 AÑOS</v>
      </c>
      <c r="B24" s="23" t="str">
        <f t="shared" si="1"/>
        <v>DISTRIBUCION VOLUMEN POR CRITERIO (Consumiciones)</v>
      </c>
      <c r="C24" s="23" t="str">
        <f t="shared" si="2"/>
        <v>TotalAlimentacion</v>
      </c>
      <c r="D24" t="s">
        <v>85</v>
      </c>
      <c r="E24" s="52">
        <v>25.827857716853515</v>
      </c>
      <c r="F24" s="52">
        <v>26.071259123584223</v>
      </c>
      <c r="G24" s="52">
        <v>25.931758296670953</v>
      </c>
      <c r="H24" s="52">
        <v>25.147170415594307</v>
      </c>
      <c r="I24" s="52">
        <v>25.093252221536776</v>
      </c>
      <c r="J24" s="52">
        <v>25.325580895940213</v>
      </c>
      <c r="K24" s="52">
        <v>24.920353932046265</v>
      </c>
      <c r="L24" s="52">
        <v>24.817989213825751</v>
      </c>
      <c r="M24" s="81">
        <v>25.277936873178074</v>
      </c>
    </row>
    <row r="25" spans="1:13" x14ac:dyDescent="0.35">
      <c r="A25" s="23" t="str">
        <f t="shared" si="0"/>
        <v>DISTRIBUCION VOLUMEN POR CRITERIO (Consumiciones)TotalAlimentacionDE 60 A 75 AÑOS</v>
      </c>
      <c r="B25" s="23" t="str">
        <f t="shared" si="1"/>
        <v>DISTRIBUCION VOLUMEN POR CRITERIO (Consumiciones)</v>
      </c>
      <c r="C25" s="23" t="str">
        <f t="shared" si="2"/>
        <v>TotalAlimentacion</v>
      </c>
      <c r="D25" t="s">
        <v>86</v>
      </c>
      <c r="E25" s="52">
        <v>38.092236840682801</v>
      </c>
      <c r="F25" s="52">
        <v>38.877192280744346</v>
      </c>
      <c r="G25" s="52">
        <v>38.844157570886786</v>
      </c>
      <c r="H25" s="52">
        <v>38.740738282918045</v>
      </c>
      <c r="I25" s="52">
        <v>40.555495792563384</v>
      </c>
      <c r="J25" s="52">
        <v>40.426548342955229</v>
      </c>
      <c r="K25" s="52">
        <v>40.845729189172026</v>
      </c>
      <c r="L25" s="52">
        <v>39.482499081652783</v>
      </c>
      <c r="M25" s="81">
        <v>40.509819814690147</v>
      </c>
    </row>
    <row r="26" spans="1:13" x14ac:dyDescent="0.35">
      <c r="A26" s="23" t="str">
        <f t="shared" si="0"/>
        <v>DISTRIBUCION VOLUMEN POR CRITERIO (Consumiciones)TotalAlimentacionNIVEL ALTO</v>
      </c>
      <c r="B26" s="23" t="str">
        <f t="shared" si="1"/>
        <v>DISTRIBUCION VOLUMEN POR CRITERIO (Consumiciones)</v>
      </c>
      <c r="C26" s="23" t="str">
        <f t="shared" si="2"/>
        <v>TotalAlimentacion</v>
      </c>
      <c r="D26" t="s">
        <v>87</v>
      </c>
      <c r="E26" s="52">
        <v>24.340050377833752</v>
      </c>
      <c r="F26" s="52">
        <v>24.820141950005794</v>
      </c>
      <c r="G26" s="52">
        <v>25.311327501951126</v>
      </c>
      <c r="H26" s="52">
        <v>24.181841985296664</v>
      </c>
      <c r="I26" s="52">
        <v>23.23869802540635</v>
      </c>
      <c r="J26" s="52">
        <v>22.203505706075084</v>
      </c>
      <c r="K26" s="52">
        <v>23.847894608186675</v>
      </c>
      <c r="L26" s="52">
        <v>23.556617967921976</v>
      </c>
      <c r="M26" s="81">
        <v>22.320091013733563</v>
      </c>
    </row>
    <row r="27" spans="1:13" x14ac:dyDescent="0.35">
      <c r="A27" s="23" t="str">
        <f t="shared" si="0"/>
        <v>DISTRIBUCION VOLUMEN POR CRITERIO (Consumiciones)TotalAlimentacionNIVEL MEDIO ALTO</v>
      </c>
      <c r="B27" s="23" t="str">
        <f t="shared" si="1"/>
        <v>DISTRIBUCION VOLUMEN POR CRITERIO (Consumiciones)</v>
      </c>
      <c r="C27" s="23" t="str">
        <f t="shared" si="2"/>
        <v>TotalAlimentacion</v>
      </c>
      <c r="D27" t="s">
        <v>88</v>
      </c>
      <c r="E27" s="52">
        <v>14.24351088096345</v>
      </c>
      <c r="F27" s="52">
        <v>14.034972360298134</v>
      </c>
      <c r="G27" s="52">
        <v>13.993834492146318</v>
      </c>
      <c r="H27" s="52">
        <v>14.010027756298543</v>
      </c>
      <c r="I27" s="52">
        <v>14.629164535323222</v>
      </c>
      <c r="J27" s="52">
        <v>14.190861056358781</v>
      </c>
      <c r="K27" s="52">
        <v>13.77430030430474</v>
      </c>
      <c r="L27" s="52">
        <v>14.236511014534775</v>
      </c>
      <c r="M27" s="81">
        <v>15.046156273736383</v>
      </c>
    </row>
    <row r="28" spans="1:13" x14ac:dyDescent="0.35">
      <c r="A28" s="23" t="str">
        <f t="shared" si="0"/>
        <v>DISTRIBUCION VOLUMEN POR CRITERIO (Consumiciones)TotalAlimentacionNIVEL MEDIO</v>
      </c>
      <c r="B28" s="23" t="str">
        <f t="shared" si="1"/>
        <v>DISTRIBUCION VOLUMEN POR CRITERIO (Consumiciones)</v>
      </c>
      <c r="C28" s="23" t="str">
        <f t="shared" si="2"/>
        <v>TotalAlimentacion</v>
      </c>
      <c r="D28" t="s">
        <v>89</v>
      </c>
      <c r="E28" s="52">
        <v>24.376082420730587</v>
      </c>
      <c r="F28" s="52">
        <v>23.626976431775176</v>
      </c>
      <c r="G28" s="52">
        <v>24.486996037447774</v>
      </c>
      <c r="H28" s="52">
        <v>24.707750989647653</v>
      </c>
      <c r="I28" s="52">
        <v>25.288534506541851</v>
      </c>
      <c r="J28" s="52">
        <v>24.769319104728666</v>
      </c>
      <c r="K28" s="52">
        <v>24.653454229226732</v>
      </c>
      <c r="L28" s="52">
        <v>24.641394041988541</v>
      </c>
      <c r="M28" s="81">
        <v>24.20073634189248</v>
      </c>
    </row>
    <row r="29" spans="1:13" x14ac:dyDescent="0.35">
      <c r="A29" s="23" t="str">
        <f t="shared" si="0"/>
        <v>DISTRIBUCION VOLUMEN POR CRITERIO (Consumiciones)TotalAlimentacionNIVEL MEDIO BAJO</v>
      </c>
      <c r="B29" s="23" t="str">
        <f t="shared" si="1"/>
        <v>DISTRIBUCION VOLUMEN POR CRITERIO (Consumiciones)</v>
      </c>
      <c r="C29" s="23" t="str">
        <f t="shared" si="2"/>
        <v>TotalAlimentacion</v>
      </c>
      <c r="D29" t="s">
        <v>90</v>
      </c>
      <c r="E29" s="52">
        <v>14.962440045693201</v>
      </c>
      <c r="F29" s="52">
        <v>14.576849818769618</v>
      </c>
      <c r="G29" s="52">
        <v>14.838734948900031</v>
      </c>
      <c r="H29" s="52">
        <v>15.339953345182176</v>
      </c>
      <c r="I29" s="52">
        <v>16.55677350094291</v>
      </c>
      <c r="J29" s="52">
        <v>16.924721772292806</v>
      </c>
      <c r="K29" s="52">
        <v>16.006622996909975</v>
      </c>
      <c r="L29" s="52">
        <v>15.856159393829069</v>
      </c>
      <c r="M29" s="81">
        <v>16.565601081029985</v>
      </c>
    </row>
    <row r="30" spans="1:13" x14ac:dyDescent="0.35">
      <c r="A30" s="23" t="str">
        <f t="shared" si="0"/>
        <v>DISTRIBUCION VOLUMEN POR CRITERIO (Consumiciones)TotalAlimentacionNIVEL BAJO</v>
      </c>
      <c r="B30" s="23" t="str">
        <f t="shared" si="1"/>
        <v>DISTRIBUCION VOLUMEN POR CRITERIO (Consumiciones)</v>
      </c>
      <c r="C30" s="23" t="str">
        <f t="shared" si="2"/>
        <v>TotalAlimentacion</v>
      </c>
      <c r="D30" t="s">
        <v>91</v>
      </c>
      <c r="E30" s="52">
        <v>22.077912671214364</v>
      </c>
      <c r="F30" s="52">
        <v>22.941069783351082</v>
      </c>
      <c r="G30" s="52">
        <v>21.36910701955475</v>
      </c>
      <c r="H30" s="52">
        <v>21.760425923574964</v>
      </c>
      <c r="I30" s="52">
        <v>20.286844067620482</v>
      </c>
      <c r="J30" s="52">
        <v>21.911606442230415</v>
      </c>
      <c r="K30" s="52">
        <v>21.71771495507188</v>
      </c>
      <c r="L30" s="52">
        <v>21.709328481989314</v>
      </c>
      <c r="M30" s="81">
        <v>21.867415289607589</v>
      </c>
    </row>
    <row r="31" spans="1:13" x14ac:dyDescent="0.35">
      <c r="A31" s="23" t="str">
        <f t="shared" si="0"/>
        <v>DISTRIBUCION VOLUMEN POR CRITERIO (Consumiciones)TotalAlimentacionHOMBRE</v>
      </c>
      <c r="B31" s="23" t="str">
        <f t="shared" si="1"/>
        <v>DISTRIBUCION VOLUMEN POR CRITERIO (Consumiciones)</v>
      </c>
      <c r="C31" s="23" t="str">
        <f t="shared" si="2"/>
        <v>TotalAlimentacion</v>
      </c>
      <c r="D31" t="s">
        <v>92</v>
      </c>
      <c r="E31" s="52">
        <v>56.470416536037447</v>
      </c>
      <c r="F31" s="52">
        <v>56.375509624243492</v>
      </c>
      <c r="G31" s="52">
        <v>56.313615471796787</v>
      </c>
      <c r="H31" s="52">
        <v>56.512884173716337</v>
      </c>
      <c r="I31" s="52">
        <v>56.41481322113502</v>
      </c>
      <c r="J31" s="52">
        <v>56.489386457431593</v>
      </c>
      <c r="K31" s="52">
        <v>56.449084517421831</v>
      </c>
      <c r="L31" s="52">
        <v>55.98971305782554</v>
      </c>
      <c r="M31" s="81">
        <v>57.107284634138267</v>
      </c>
    </row>
    <row r="32" spans="1:13" x14ac:dyDescent="0.35">
      <c r="A32" s="23" t="str">
        <f t="shared" si="0"/>
        <v>DISTRIBUCION VOLUMEN POR CRITERIO (Consumiciones)TotalAlimentacionMUJER</v>
      </c>
      <c r="B32" s="23" t="str">
        <f t="shared" si="1"/>
        <v>DISTRIBUCION VOLUMEN POR CRITERIO (Consumiciones)</v>
      </c>
      <c r="C32" s="23" t="str">
        <f t="shared" si="2"/>
        <v>TotalAlimentacion</v>
      </c>
      <c r="D32" t="s">
        <v>93</v>
      </c>
      <c r="E32" s="52">
        <v>43.529583463962553</v>
      </c>
      <c r="F32" s="52">
        <v>43.624524856422511</v>
      </c>
      <c r="G32" s="52">
        <v>43.68638452820322</v>
      </c>
      <c r="H32" s="52">
        <v>43.487115826283656</v>
      </c>
      <c r="I32" s="52">
        <v>43.585186778864973</v>
      </c>
      <c r="J32" s="52">
        <v>43.510648746782778</v>
      </c>
      <c r="K32" s="52">
        <v>43.550915482578176</v>
      </c>
      <c r="L32" s="52">
        <v>44.010286942174467</v>
      </c>
      <c r="M32" s="81">
        <v>42.89271536586174</v>
      </c>
    </row>
    <row r="33" spans="1:13" x14ac:dyDescent="0.35">
      <c r="A33" s="23" t="str">
        <f t="shared" si="0"/>
        <v>DISTRIBUCION VOLUMEN POR CRITERIO (Consumiciones).T.Alimentos TOTAL INGT.ESPAÑA</v>
      </c>
      <c r="B33" s="23" t="str">
        <f t="shared" si="1"/>
        <v>DISTRIBUCION VOLUMEN POR CRITERIO (Consumiciones)</v>
      </c>
      <c r="C33" s="23" t="s">
        <v>39</v>
      </c>
      <c r="D33" t="s">
        <v>63</v>
      </c>
      <c r="E33" s="52">
        <v>100</v>
      </c>
      <c r="F33" s="52">
        <v>100</v>
      </c>
      <c r="G33" s="52">
        <v>100</v>
      </c>
      <c r="H33" s="52">
        <v>100</v>
      </c>
      <c r="I33" s="52">
        <v>100</v>
      </c>
      <c r="J33" s="52">
        <v>100</v>
      </c>
      <c r="K33" s="52">
        <v>100</v>
      </c>
      <c r="L33" s="52">
        <v>100</v>
      </c>
      <c r="M33" s="81">
        <v>100</v>
      </c>
    </row>
    <row r="34" spans="1:13" x14ac:dyDescent="0.35">
      <c r="A34" s="23" t="str">
        <f t="shared" si="0"/>
        <v>DISTRIBUCION VOLUMEN POR CRITERIO (Consumiciones).T.Alimentos TOTAL INGBCN AM</v>
      </c>
      <c r="B34" s="23" t="str">
        <f t="shared" si="1"/>
        <v>DISTRIBUCION VOLUMEN POR CRITERIO (Consumiciones)</v>
      </c>
      <c r="C34" s="23" t="str">
        <f>C$33</f>
        <v>.T.Alimentos TOTAL ING</v>
      </c>
      <c r="D34" t="s">
        <v>65</v>
      </c>
      <c r="E34" s="52">
        <v>10.053712446862194</v>
      </c>
      <c r="F34" s="52">
        <v>10.267467812624023</v>
      </c>
      <c r="G34" s="52">
        <v>10.198796793070306</v>
      </c>
      <c r="H34" s="52">
        <v>10.160536343280651</v>
      </c>
      <c r="I34" s="52">
        <v>10.08308561249769</v>
      </c>
      <c r="J34" s="52">
        <v>9.3698905217173412</v>
      </c>
      <c r="K34" s="52">
        <v>10.768991553702429</v>
      </c>
      <c r="L34" s="52">
        <v>10.321802311974345</v>
      </c>
      <c r="M34" s="81">
        <v>10.735353284710344</v>
      </c>
    </row>
    <row r="35" spans="1:13" x14ac:dyDescent="0.35">
      <c r="A35" s="23" t="str">
        <f t="shared" si="0"/>
        <v>DISTRIBUCION VOLUMEN POR CRITERIO (Consumiciones).T.Alimentos TOTAL INGREST.CAT ARAGON</v>
      </c>
      <c r="B35" s="23" t="str">
        <f t="shared" si="1"/>
        <v>DISTRIBUCION VOLUMEN POR CRITERIO (Consumiciones)</v>
      </c>
      <c r="C35" s="23" t="str">
        <f t="shared" ref="C35:C62" si="3">C$33</f>
        <v>.T.Alimentos TOTAL ING</v>
      </c>
      <c r="D35" t="s">
        <v>66</v>
      </c>
      <c r="E35" s="52">
        <v>14.641199269743222</v>
      </c>
      <c r="F35" s="52">
        <v>13.742091315276253</v>
      </c>
      <c r="G35" s="52">
        <v>14.366254242855577</v>
      </c>
      <c r="H35" s="52">
        <v>16.125033281392536</v>
      </c>
      <c r="I35" s="52">
        <v>15.80008154666247</v>
      </c>
      <c r="J35" s="52">
        <v>14.80289889529648</v>
      </c>
      <c r="K35" s="52">
        <v>16.061212002699786</v>
      </c>
      <c r="L35" s="52">
        <v>17.051256801548028</v>
      </c>
      <c r="M35" s="81">
        <v>16.379099795287175</v>
      </c>
    </row>
    <row r="36" spans="1:13" x14ac:dyDescent="0.35">
      <c r="A36" s="23" t="str">
        <f t="shared" si="0"/>
        <v>DISTRIBUCION VOLUMEN POR CRITERIO (Consumiciones).T.Alimentos TOTAL INGLEVANTE</v>
      </c>
      <c r="B36" s="23" t="str">
        <f t="shared" si="1"/>
        <v>DISTRIBUCION VOLUMEN POR CRITERIO (Consumiciones)</v>
      </c>
      <c r="C36" s="23" t="str">
        <f t="shared" si="3"/>
        <v>.T.Alimentos TOTAL ING</v>
      </c>
      <c r="D36" t="s">
        <v>67</v>
      </c>
      <c r="E36" s="52">
        <v>16.242788362038976</v>
      </c>
      <c r="F36" s="52">
        <v>16.027892169623311</v>
      </c>
      <c r="G36" s="52">
        <v>15.949767023127363</v>
      </c>
      <c r="H36" s="52">
        <v>15.822973545112109</v>
      </c>
      <c r="I36" s="52">
        <v>15.842553029653089</v>
      </c>
      <c r="J36" s="52">
        <v>17.006875212204505</v>
      </c>
      <c r="K36" s="52">
        <v>15.857649292567382</v>
      </c>
      <c r="L36" s="52">
        <v>16.38800154378912</v>
      </c>
      <c r="M36" s="81">
        <v>16.041385666557371</v>
      </c>
    </row>
    <row r="37" spans="1:13" x14ac:dyDescent="0.35">
      <c r="A37" s="23" t="str">
        <f t="shared" si="0"/>
        <v>DISTRIBUCION VOLUMEN POR CRITERIO (Consumiciones).T.Alimentos TOTAL INGANDALUCIA</v>
      </c>
      <c r="B37" s="23" t="str">
        <f t="shared" si="1"/>
        <v>DISTRIBUCION VOLUMEN POR CRITERIO (Consumiciones)</v>
      </c>
      <c r="C37" s="23" t="str">
        <f t="shared" si="3"/>
        <v>.T.Alimentos TOTAL ING</v>
      </c>
      <c r="D37" t="s">
        <v>68</v>
      </c>
      <c r="E37" s="52">
        <v>20.759433584238007</v>
      </c>
      <c r="F37" s="52">
        <v>21.033674588509417</v>
      </c>
      <c r="G37" s="52">
        <v>21.01911261968198</v>
      </c>
      <c r="H37" s="52">
        <v>20.477034747956196</v>
      </c>
      <c r="I37" s="52">
        <v>20.347838084767844</v>
      </c>
      <c r="J37" s="52">
        <v>20.021055818444452</v>
      </c>
      <c r="K37" s="52">
        <v>19.263683443616706</v>
      </c>
      <c r="L37" s="52">
        <v>19.652921232311119</v>
      </c>
      <c r="M37" s="81">
        <v>19.572229951879194</v>
      </c>
    </row>
    <row r="38" spans="1:13" x14ac:dyDescent="0.35">
      <c r="A38" s="23" t="str">
        <f t="shared" si="0"/>
        <v>DISTRIBUCION VOLUMEN POR CRITERIO (Consumiciones).T.Alimentos TOTAL INGMDD AM</v>
      </c>
      <c r="B38" s="23" t="str">
        <f t="shared" si="1"/>
        <v>DISTRIBUCION VOLUMEN POR CRITERIO (Consumiciones)</v>
      </c>
      <c r="C38" s="23" t="str">
        <f t="shared" si="3"/>
        <v>.T.Alimentos TOTAL ING</v>
      </c>
      <c r="D38" t="s">
        <v>69</v>
      </c>
      <c r="E38" s="52">
        <v>15.059406019070165</v>
      </c>
      <c r="F38" s="52">
        <v>15.781403228766147</v>
      </c>
      <c r="G38" s="52">
        <v>14.330377021059162</v>
      </c>
      <c r="H38" s="52">
        <v>14.746672951939486</v>
      </c>
      <c r="I38" s="52">
        <v>14.600257729907195</v>
      </c>
      <c r="J38" s="52">
        <v>15.764675999531333</v>
      </c>
      <c r="K38" s="52">
        <v>14.527385810977034</v>
      </c>
      <c r="L38" s="52">
        <v>14.549108479447204</v>
      </c>
      <c r="M38" s="81">
        <v>14.711399225458832</v>
      </c>
    </row>
    <row r="39" spans="1:13" x14ac:dyDescent="0.35">
      <c r="A39" s="23" t="str">
        <f t="shared" si="0"/>
        <v>DISTRIBUCION VOLUMEN POR CRITERIO (Consumiciones).T.Alimentos TOTAL INGRTO CENTRO</v>
      </c>
      <c r="B39" s="23" t="str">
        <f t="shared" si="1"/>
        <v>DISTRIBUCION VOLUMEN POR CRITERIO (Consumiciones)</v>
      </c>
      <c r="C39" s="23" t="str">
        <f t="shared" si="3"/>
        <v>.T.Alimentos TOTAL ING</v>
      </c>
      <c r="D39" t="s">
        <v>70</v>
      </c>
      <c r="E39" s="52">
        <v>7.4450700181683525</v>
      </c>
      <c r="F39" s="52">
        <v>7.8518761922238198</v>
      </c>
      <c r="G39" s="52">
        <v>7.7621446038176574</v>
      </c>
      <c r="H39" s="52">
        <v>8.1794323176507042</v>
      </c>
      <c r="I39" s="52">
        <v>8.1045380452327489</v>
      </c>
      <c r="J39" s="52">
        <v>7.7153119930076199</v>
      </c>
      <c r="K39" s="52">
        <v>8.4154392516290191</v>
      </c>
      <c r="L39" s="52">
        <v>8.2769617735558114</v>
      </c>
      <c r="M39" s="81">
        <v>8.6702200441328952</v>
      </c>
    </row>
    <row r="40" spans="1:13" x14ac:dyDescent="0.35">
      <c r="A40" s="23" t="str">
        <f t="shared" si="0"/>
        <v>DISTRIBUCION VOLUMEN POR CRITERIO (Consumiciones).T.Alimentos TOTAL INGNORTE-CENTRO</v>
      </c>
      <c r="B40" s="23" t="str">
        <f t="shared" si="1"/>
        <v>DISTRIBUCION VOLUMEN POR CRITERIO (Consumiciones)</v>
      </c>
      <c r="C40" s="23" t="str">
        <f t="shared" si="3"/>
        <v>.T.Alimentos TOTAL ING</v>
      </c>
      <c r="D40" t="s">
        <v>71</v>
      </c>
      <c r="E40" s="52">
        <v>7.6488461819600522</v>
      </c>
      <c r="F40" s="52">
        <v>7.5304838028259171</v>
      </c>
      <c r="G40" s="52">
        <v>8.7840918768324876</v>
      </c>
      <c r="H40" s="52">
        <v>7.7000274980685877</v>
      </c>
      <c r="I40" s="52">
        <v>7.8909653904289696</v>
      </c>
      <c r="J40" s="52">
        <v>8.3429327453896569</v>
      </c>
      <c r="K40" s="52">
        <v>8.1152392907380886</v>
      </c>
      <c r="L40" s="52">
        <v>6.9900377910391347</v>
      </c>
      <c r="M40" s="81">
        <v>7.339026594943328</v>
      </c>
    </row>
    <row r="41" spans="1:13" x14ac:dyDescent="0.35">
      <c r="A41" s="23" t="str">
        <f t="shared" si="0"/>
        <v>DISTRIBUCION VOLUMEN POR CRITERIO (Consumiciones).T.Alimentos TOTAL INGNOROESTE</v>
      </c>
      <c r="B41" s="23" t="str">
        <f t="shared" si="1"/>
        <v>DISTRIBUCION VOLUMEN POR CRITERIO (Consumiciones)</v>
      </c>
      <c r="C41" s="23" t="str">
        <f t="shared" si="3"/>
        <v>.T.Alimentos TOTAL ING</v>
      </c>
      <c r="D41" t="s">
        <v>72</v>
      </c>
      <c r="E41" s="52">
        <v>8.14951241357263</v>
      </c>
      <c r="F41" s="52">
        <v>7.7651475903742995</v>
      </c>
      <c r="G41" s="52">
        <v>7.589431487767194</v>
      </c>
      <c r="H41" s="52">
        <v>6.7882648718720944</v>
      </c>
      <c r="I41" s="52">
        <v>7.3306787919419163</v>
      </c>
      <c r="J41" s="52">
        <v>6.9763374336019037</v>
      </c>
      <c r="K41" s="52">
        <v>6.9903741224113896</v>
      </c>
      <c r="L41" s="52">
        <v>6.7699056504624737</v>
      </c>
      <c r="M41" s="81">
        <v>6.5513120231121675</v>
      </c>
    </row>
    <row r="42" spans="1:13" x14ac:dyDescent="0.35">
      <c r="A42" s="23" t="str">
        <f t="shared" si="0"/>
        <v>DISTRIBUCION VOLUMEN POR CRITERIO (Consumiciones).T.Alimentos TOTAL ING&lt;2MIL</v>
      </c>
      <c r="B42" s="23" t="str">
        <f t="shared" si="1"/>
        <v>DISTRIBUCION VOLUMEN POR CRITERIO (Consumiciones)</v>
      </c>
      <c r="C42" s="23" t="str">
        <f t="shared" si="3"/>
        <v>.T.Alimentos TOTAL ING</v>
      </c>
      <c r="D42" t="s">
        <v>73</v>
      </c>
      <c r="E42" s="52">
        <v>5.0103197647537501</v>
      </c>
      <c r="F42" s="52">
        <v>4.7371845807852999</v>
      </c>
      <c r="G42" s="52">
        <v>4.7054776938331075</v>
      </c>
      <c r="H42" s="52">
        <v>4.7099948932158338</v>
      </c>
      <c r="I42" s="52">
        <v>4.7941300554287354</v>
      </c>
      <c r="J42" s="52">
        <v>4.6194840725818516</v>
      </c>
      <c r="K42" s="52">
        <v>4.651041121294889</v>
      </c>
      <c r="L42" s="52">
        <v>5.1163918080261137</v>
      </c>
      <c r="M42" s="81">
        <v>5.320331262573001</v>
      </c>
    </row>
    <row r="43" spans="1:13" x14ac:dyDescent="0.35">
      <c r="A43" s="23" t="str">
        <f t="shared" si="0"/>
        <v>DISTRIBUCION VOLUMEN POR CRITERIO (Consumiciones).T.Alimentos TOTAL ING2-5MIL</v>
      </c>
      <c r="B43" s="23" t="str">
        <f t="shared" si="1"/>
        <v>DISTRIBUCION VOLUMEN POR CRITERIO (Consumiciones)</v>
      </c>
      <c r="C43" s="23" t="str">
        <f t="shared" si="3"/>
        <v>.T.Alimentos TOTAL ING</v>
      </c>
      <c r="D43" t="s">
        <v>74</v>
      </c>
      <c r="E43" s="52">
        <v>4.1076397787388892</v>
      </c>
      <c r="F43" s="52">
        <v>3.9717357071834285</v>
      </c>
      <c r="G43" s="52">
        <v>4.2431554679611176</v>
      </c>
      <c r="H43" s="52">
        <v>3.5498086047130819</v>
      </c>
      <c r="I43" s="52">
        <v>3.6447944130807217</v>
      </c>
      <c r="J43" s="52">
        <v>3.570793989085526</v>
      </c>
      <c r="K43" s="52">
        <v>3.7195293034169969</v>
      </c>
      <c r="L43" s="52">
        <v>3.9495318733280405</v>
      </c>
      <c r="M43" s="81">
        <v>4.5988860431935201</v>
      </c>
    </row>
    <row r="44" spans="1:13" x14ac:dyDescent="0.35">
      <c r="A44" s="23" t="str">
        <f t="shared" si="0"/>
        <v>DISTRIBUCION VOLUMEN POR CRITERIO (Consumiciones).T.Alimentos TOTAL ING5-10MIL</v>
      </c>
      <c r="B44" s="23" t="str">
        <f t="shared" si="1"/>
        <v>DISTRIBUCION VOLUMEN POR CRITERIO (Consumiciones)</v>
      </c>
      <c r="C44" s="23" t="str">
        <f t="shared" si="3"/>
        <v>.T.Alimentos TOTAL ING</v>
      </c>
      <c r="D44" t="s">
        <v>75</v>
      </c>
      <c r="E44" s="52">
        <v>7.5927004265115254</v>
      </c>
      <c r="F44" s="52">
        <v>7.8380564244594177</v>
      </c>
      <c r="G44" s="52">
        <v>7.3529447546747448</v>
      </c>
      <c r="H44" s="52">
        <v>7.4459182827237926</v>
      </c>
      <c r="I44" s="52">
        <v>7.5313401866728693</v>
      </c>
      <c r="J44" s="52">
        <v>8.222541698987321</v>
      </c>
      <c r="K44" s="52">
        <v>7.508115132056191</v>
      </c>
      <c r="L44" s="52">
        <v>7.447858699136872</v>
      </c>
      <c r="M44" s="81">
        <v>7.4070426529364326</v>
      </c>
    </row>
    <row r="45" spans="1:13" x14ac:dyDescent="0.35">
      <c r="A45" s="23" t="str">
        <f t="shared" si="0"/>
        <v>DISTRIBUCION VOLUMEN POR CRITERIO (Consumiciones).T.Alimentos TOTAL ING10-30MIL</v>
      </c>
      <c r="B45" s="23" t="str">
        <f t="shared" si="1"/>
        <v>DISTRIBUCION VOLUMEN POR CRITERIO (Consumiciones)</v>
      </c>
      <c r="C45" s="23" t="str">
        <f t="shared" si="3"/>
        <v>.T.Alimentos TOTAL ING</v>
      </c>
      <c r="D45" t="s">
        <v>76</v>
      </c>
      <c r="E45" s="52">
        <v>16.548057184072796</v>
      </c>
      <c r="F45" s="52">
        <v>16.996103801887074</v>
      </c>
      <c r="G45" s="52">
        <v>16.80352689270898</v>
      </c>
      <c r="H45" s="52">
        <v>17.454141514663455</v>
      </c>
      <c r="I45" s="52">
        <v>16.099601907236693</v>
      </c>
      <c r="J45" s="52">
        <v>16.68999455217045</v>
      </c>
      <c r="K45" s="52">
        <v>16.443067917315858</v>
      </c>
      <c r="L45" s="52">
        <v>16.521175434676437</v>
      </c>
      <c r="M45" s="81">
        <v>16.385019629390026</v>
      </c>
    </row>
    <row r="46" spans="1:13" x14ac:dyDescent="0.35">
      <c r="A46" s="23" t="str">
        <f t="shared" si="0"/>
        <v>DISTRIBUCION VOLUMEN POR CRITERIO (Consumiciones).T.Alimentos TOTAL ING30-100MIL</v>
      </c>
      <c r="B46" s="23" t="str">
        <f t="shared" si="1"/>
        <v>DISTRIBUCION VOLUMEN POR CRITERIO (Consumiciones)</v>
      </c>
      <c r="C46" s="23" t="str">
        <f t="shared" si="3"/>
        <v>.T.Alimentos TOTAL ING</v>
      </c>
      <c r="D46" t="s">
        <v>77</v>
      </c>
      <c r="E46" s="52">
        <v>22.324342509099587</v>
      </c>
      <c r="F46" s="52">
        <v>22.080057696164825</v>
      </c>
      <c r="G46" s="52">
        <v>24.218341301993991</v>
      </c>
      <c r="H46" s="52">
        <v>24.616096409101424</v>
      </c>
      <c r="I46" s="52">
        <v>26.328604747218616</v>
      </c>
      <c r="J46" s="52">
        <v>25.22491325806719</v>
      </c>
      <c r="K46" s="52">
        <v>25.186537648787933</v>
      </c>
      <c r="L46" s="52">
        <v>24.571205506769971</v>
      </c>
      <c r="M46" s="81">
        <v>24.722946446770237</v>
      </c>
    </row>
    <row r="47" spans="1:13" x14ac:dyDescent="0.35">
      <c r="A47" s="23" t="str">
        <f t="shared" si="0"/>
        <v>DISTRIBUCION VOLUMEN POR CRITERIO (Consumiciones).T.Alimentos TOTAL ING100-200MIL</v>
      </c>
      <c r="B47" s="23" t="str">
        <f t="shared" si="1"/>
        <v>DISTRIBUCION VOLUMEN POR CRITERIO (Consumiciones)</v>
      </c>
      <c r="C47" s="23" t="str">
        <f t="shared" si="3"/>
        <v>.T.Alimentos TOTAL ING</v>
      </c>
      <c r="D47" t="s">
        <v>78</v>
      </c>
      <c r="E47" s="52">
        <v>10.101630043743191</v>
      </c>
      <c r="F47" s="52">
        <v>10.769603680264241</v>
      </c>
      <c r="G47" s="52">
        <v>10.428263805248367</v>
      </c>
      <c r="H47" s="52">
        <v>9.4334612211761311</v>
      </c>
      <c r="I47" s="52">
        <v>9.4970286766533327</v>
      </c>
      <c r="J47" s="52">
        <v>9.0930860457737417</v>
      </c>
      <c r="K47" s="52">
        <v>9.5461644725637242</v>
      </c>
      <c r="L47" s="52">
        <v>9.1086472503685059</v>
      </c>
      <c r="M47" s="81">
        <v>9.1103499614501828</v>
      </c>
    </row>
    <row r="48" spans="1:13" x14ac:dyDescent="0.35">
      <c r="A48" s="23" t="str">
        <f t="shared" si="0"/>
        <v>DISTRIBUCION VOLUMEN POR CRITERIO (Consumiciones).T.Alimentos TOTAL ING200-500MIL</v>
      </c>
      <c r="B48" s="23" t="str">
        <f t="shared" si="1"/>
        <v>DISTRIBUCION VOLUMEN POR CRITERIO (Consumiciones)</v>
      </c>
      <c r="C48" s="23" t="str">
        <f t="shared" si="3"/>
        <v>.T.Alimentos TOTAL ING</v>
      </c>
      <c r="D48" t="s">
        <v>79</v>
      </c>
      <c r="E48" s="52">
        <v>13.802240616614311</v>
      </c>
      <c r="F48" s="52">
        <v>13.759203861204877</v>
      </c>
      <c r="G48" s="52">
        <v>13.811665875883547</v>
      </c>
      <c r="H48" s="52">
        <v>13.507121126809743</v>
      </c>
      <c r="I48" s="52">
        <v>13.388661829882341</v>
      </c>
      <c r="J48" s="52">
        <v>12.879883483155774</v>
      </c>
      <c r="K48" s="52">
        <v>14.144627864581691</v>
      </c>
      <c r="L48" s="52">
        <v>13.867827629056089</v>
      </c>
      <c r="M48" s="81">
        <v>12.992068485745428</v>
      </c>
    </row>
    <row r="49" spans="1:13" x14ac:dyDescent="0.35">
      <c r="A49" s="23" t="str">
        <f t="shared" si="0"/>
        <v>DISTRIBUCION VOLUMEN POR CRITERIO (Consumiciones).T.Alimentos TOTAL ING&gt;500MIL</v>
      </c>
      <c r="B49" s="23" t="str">
        <f t="shared" si="1"/>
        <v>DISTRIBUCION VOLUMEN POR CRITERIO (Consumiciones)</v>
      </c>
      <c r="C49" s="23" t="str">
        <f t="shared" si="3"/>
        <v>.T.Alimentos TOTAL ING</v>
      </c>
      <c r="D49" t="s">
        <v>80</v>
      </c>
      <c r="E49" s="52">
        <v>20.513037972119552</v>
      </c>
      <c r="F49" s="52">
        <v>19.848078145870584</v>
      </c>
      <c r="G49" s="52">
        <v>18.436603525676119</v>
      </c>
      <c r="H49" s="52">
        <v>19.283435250778023</v>
      </c>
      <c r="I49" s="52">
        <v>18.715843490550935</v>
      </c>
      <c r="J49" s="52">
        <v>19.699291782158657</v>
      </c>
      <c r="K49" s="52">
        <v>18.800890677533104</v>
      </c>
      <c r="L49" s="52">
        <v>19.417369747208944</v>
      </c>
      <c r="M49" s="81">
        <v>19.463395397063124</v>
      </c>
    </row>
    <row r="50" spans="1:13" x14ac:dyDescent="0.35">
      <c r="A50" s="23" t="str">
        <f t="shared" si="0"/>
        <v>DISTRIBUCION VOLUMEN POR CRITERIO (Consumiciones).T.Alimentos TOTAL INGDE 15 A 19 AÑOS</v>
      </c>
      <c r="B50" s="23" t="str">
        <f t="shared" si="1"/>
        <v>DISTRIBUCION VOLUMEN POR CRITERIO (Consumiciones)</v>
      </c>
      <c r="C50" s="23" t="str">
        <f t="shared" si="3"/>
        <v>.T.Alimentos TOTAL ING</v>
      </c>
      <c r="D50" t="s">
        <v>81</v>
      </c>
      <c r="E50" s="52">
        <v>2.1586001121981591</v>
      </c>
      <c r="F50" s="52">
        <v>2.170702126479211</v>
      </c>
      <c r="G50" s="52">
        <v>2.8402569436840759</v>
      </c>
      <c r="H50" s="52">
        <v>3.1496261572103861</v>
      </c>
      <c r="I50" s="52">
        <v>2.177470125353671</v>
      </c>
      <c r="J50" s="52">
        <v>2.328275774776293</v>
      </c>
      <c r="K50" s="52">
        <v>2.1850426730418655</v>
      </c>
      <c r="L50" s="52">
        <v>2.0240453103872809</v>
      </c>
      <c r="M50" s="81">
        <v>3.1895304011839674</v>
      </c>
    </row>
    <row r="51" spans="1:13" x14ac:dyDescent="0.35">
      <c r="A51" s="23" t="str">
        <f t="shared" si="0"/>
        <v>DISTRIBUCION VOLUMEN POR CRITERIO (Consumiciones).T.Alimentos TOTAL INGDE 20 A 24 AÑOS</v>
      </c>
      <c r="B51" s="23" t="str">
        <f t="shared" si="1"/>
        <v>DISTRIBUCION VOLUMEN POR CRITERIO (Consumiciones)</v>
      </c>
      <c r="C51" s="23" t="str">
        <f t="shared" si="3"/>
        <v>.T.Alimentos TOTAL ING</v>
      </c>
      <c r="D51" t="s">
        <v>82</v>
      </c>
      <c r="E51" s="52">
        <v>2.9634580987431871</v>
      </c>
      <c r="F51" s="52">
        <v>2.9752905078713443</v>
      </c>
      <c r="G51" s="52">
        <v>3.1754334099784662</v>
      </c>
      <c r="H51" s="52">
        <v>2.7130397587153601</v>
      </c>
      <c r="I51" s="52">
        <v>3.3420015725592824</v>
      </c>
      <c r="J51" s="52">
        <v>3.0033148802717582</v>
      </c>
      <c r="K51" s="52">
        <v>3.5393115542070634</v>
      </c>
      <c r="L51" s="52">
        <v>4.3255584533493954</v>
      </c>
      <c r="M51" s="81">
        <v>3.809893567054528</v>
      </c>
    </row>
    <row r="52" spans="1:13" x14ac:dyDescent="0.35">
      <c r="A52" s="23" t="str">
        <f t="shared" si="0"/>
        <v>DISTRIBUCION VOLUMEN POR CRITERIO (Consumiciones).T.Alimentos TOTAL INGDE 25 A 34 AÑOS</v>
      </c>
      <c r="B52" s="23" t="str">
        <f t="shared" si="1"/>
        <v>DISTRIBUCION VOLUMEN POR CRITERIO (Consumiciones)</v>
      </c>
      <c r="C52" s="23" t="str">
        <f t="shared" si="3"/>
        <v>.T.Alimentos TOTAL ING</v>
      </c>
      <c r="D52" t="s">
        <v>83</v>
      </c>
      <c r="E52" s="52">
        <v>9.222274769240796</v>
      </c>
      <c r="F52" s="52">
        <v>8.5589102594193687</v>
      </c>
      <c r="G52" s="52">
        <v>8.6704441767947724</v>
      </c>
      <c r="H52" s="52">
        <v>9.7880728218692585</v>
      </c>
      <c r="I52" s="52">
        <v>8.2172953218572466</v>
      </c>
      <c r="J52" s="52">
        <v>7.9993371949921013</v>
      </c>
      <c r="K52" s="52">
        <v>7.5995231216607477</v>
      </c>
      <c r="L52" s="52">
        <v>7.9228758989612986</v>
      </c>
      <c r="M52" s="81">
        <v>7.5785654150530384</v>
      </c>
    </row>
    <row r="53" spans="1:13" x14ac:dyDescent="0.35">
      <c r="A53" s="23" t="str">
        <f t="shared" si="0"/>
        <v>DISTRIBUCION VOLUMEN POR CRITERIO (Consumiciones).T.Alimentos TOTAL INGDE 35 A 49 AÑOS</v>
      </c>
      <c r="B53" s="23" t="str">
        <f t="shared" si="1"/>
        <v>DISTRIBUCION VOLUMEN POR CRITERIO (Consumiciones)</v>
      </c>
      <c r="C53" s="23" t="str">
        <f t="shared" si="3"/>
        <v>.T.Alimentos TOTAL ING</v>
      </c>
      <c r="D53" t="s">
        <v>84</v>
      </c>
      <c r="E53" s="52">
        <v>24.644545839641175</v>
      </c>
      <c r="F53" s="52">
        <v>24.30737717160768</v>
      </c>
      <c r="G53" s="52">
        <v>23.6649695244352</v>
      </c>
      <c r="H53" s="52">
        <v>23.552549682026303</v>
      </c>
      <c r="I53" s="52">
        <v>23.846057236558728</v>
      </c>
      <c r="J53" s="52">
        <v>24.083118313687223</v>
      </c>
      <c r="K53" s="52">
        <v>24.087881865376488</v>
      </c>
      <c r="L53" s="52">
        <v>24.615390729669986</v>
      </c>
      <c r="M53" s="81">
        <v>22.857436570041031</v>
      </c>
    </row>
    <row r="54" spans="1:13" x14ac:dyDescent="0.35">
      <c r="A54" s="23" t="str">
        <f t="shared" si="0"/>
        <v>DISTRIBUCION VOLUMEN POR CRITERIO (Consumiciones).T.Alimentos TOTAL INGDE 50 A 59 AÑOS</v>
      </c>
      <c r="B54" s="23" t="str">
        <f t="shared" si="1"/>
        <v>DISTRIBUCION VOLUMEN POR CRITERIO (Consumiciones)</v>
      </c>
      <c r="C54" s="23" t="str">
        <f t="shared" si="3"/>
        <v>.T.Alimentos TOTAL ING</v>
      </c>
      <c r="D54" t="s">
        <v>85</v>
      </c>
      <c r="E54" s="52">
        <v>25.56994287052914</v>
      </c>
      <c r="F54" s="52">
        <v>26.058754496844212</v>
      </c>
      <c r="G54" s="52">
        <v>25.416967772546446</v>
      </c>
      <c r="H54" s="52">
        <v>24.565910251541855</v>
      </c>
      <c r="I54" s="52">
        <v>23.702395366875958</v>
      </c>
      <c r="J54" s="52">
        <v>24.575826175751942</v>
      </c>
      <c r="K54" s="52">
        <v>24.182639357601982</v>
      </c>
      <c r="L54" s="52">
        <v>23.982057425775803</v>
      </c>
      <c r="M54" s="81">
        <v>24.020559902872186</v>
      </c>
    </row>
    <row r="55" spans="1:13" x14ac:dyDescent="0.35">
      <c r="A55" s="23" t="str">
        <f t="shared" si="0"/>
        <v>DISTRIBUCION VOLUMEN POR CRITERIO (Consumiciones).T.Alimentos TOTAL INGDE 60 A 75 AÑOS</v>
      </c>
      <c r="B55" s="23" t="str">
        <f t="shared" si="1"/>
        <v>DISTRIBUCION VOLUMEN POR CRITERIO (Consumiciones)</v>
      </c>
      <c r="C55" s="23" t="str">
        <f t="shared" si="3"/>
        <v>.T.Alimentos TOTAL ING</v>
      </c>
      <c r="D55" t="s">
        <v>86</v>
      </c>
      <c r="E55" s="52">
        <v>35.441143963272275</v>
      </c>
      <c r="F55" s="52">
        <v>35.928997870533564</v>
      </c>
      <c r="G55" s="52">
        <v>36.231900191004534</v>
      </c>
      <c r="H55" s="52">
        <v>36.23078299659111</v>
      </c>
      <c r="I55" s="52">
        <v>38.71478214570319</v>
      </c>
      <c r="J55" s="52">
        <v>38.010113976804391</v>
      </c>
      <c r="K55" s="52">
        <v>38.405573673287876</v>
      </c>
      <c r="L55" s="52">
        <v>37.130071298681685</v>
      </c>
      <c r="M55" s="81">
        <v>38.544039843673836</v>
      </c>
    </row>
    <row r="56" spans="1:13" x14ac:dyDescent="0.35">
      <c r="A56" s="23" t="str">
        <f t="shared" si="0"/>
        <v>DISTRIBUCION VOLUMEN POR CRITERIO (Consumiciones).T.Alimentos TOTAL INGNIVEL ALTO</v>
      </c>
      <c r="B56" s="23" t="str">
        <f t="shared" si="1"/>
        <v>DISTRIBUCION VOLUMEN POR CRITERIO (Consumiciones)</v>
      </c>
      <c r="C56" s="23" t="str">
        <f t="shared" si="3"/>
        <v>.T.Alimentos TOTAL ING</v>
      </c>
      <c r="D56" t="s">
        <v>87</v>
      </c>
      <c r="E56" s="52">
        <v>25.259654193648384</v>
      </c>
      <c r="F56" s="52">
        <v>25.589512271103693</v>
      </c>
      <c r="G56" s="52">
        <v>26.760952346192685</v>
      </c>
      <c r="H56" s="52">
        <v>24.944161461675112</v>
      </c>
      <c r="I56" s="52">
        <v>24.893808025712847</v>
      </c>
      <c r="J56" s="52">
        <v>23.203588896690508</v>
      </c>
      <c r="K56" s="52">
        <v>25.453217351811318</v>
      </c>
      <c r="L56" s="52">
        <v>24.825338984472907</v>
      </c>
      <c r="M56" s="81">
        <v>22.600615024680746</v>
      </c>
    </row>
    <row r="57" spans="1:13" x14ac:dyDescent="0.35">
      <c r="A57" s="23" t="str">
        <f t="shared" si="0"/>
        <v>DISTRIBUCION VOLUMEN POR CRITERIO (Consumiciones).T.Alimentos TOTAL INGNIVEL MEDIO ALTO</v>
      </c>
      <c r="B57" s="23" t="str">
        <f t="shared" si="1"/>
        <v>DISTRIBUCION VOLUMEN POR CRITERIO (Consumiciones)</v>
      </c>
      <c r="C57" s="23" t="str">
        <f t="shared" si="3"/>
        <v>.T.Alimentos TOTAL ING</v>
      </c>
      <c r="D57" t="s">
        <v>88</v>
      </c>
      <c r="E57" s="52">
        <v>14.813855856189084</v>
      </c>
      <c r="F57" s="52">
        <v>14.725128130721075</v>
      </c>
      <c r="G57" s="52">
        <v>14.733214107570836</v>
      </c>
      <c r="H57" s="52">
        <v>14.882024556211725</v>
      </c>
      <c r="I57" s="52">
        <v>15.259405947599635</v>
      </c>
      <c r="J57" s="52">
        <v>14.421268600232795</v>
      </c>
      <c r="K57" s="52">
        <v>14.471201216165925</v>
      </c>
      <c r="L57" s="52">
        <v>14.932918476806512</v>
      </c>
      <c r="M57" s="81">
        <v>16.128162635921338</v>
      </c>
    </row>
    <row r="58" spans="1:13" x14ac:dyDescent="0.35">
      <c r="A58" s="23" t="str">
        <f t="shared" si="0"/>
        <v>DISTRIBUCION VOLUMEN POR CRITERIO (Consumiciones).T.Alimentos TOTAL INGNIVEL MEDIO</v>
      </c>
      <c r="B58" s="23" t="str">
        <f t="shared" si="1"/>
        <v>DISTRIBUCION VOLUMEN POR CRITERIO (Consumiciones)</v>
      </c>
      <c r="C58" s="23" t="str">
        <f t="shared" si="3"/>
        <v>.T.Alimentos TOTAL ING</v>
      </c>
      <c r="D58" t="s">
        <v>89</v>
      </c>
      <c r="E58" s="52">
        <v>23.984769584259148</v>
      </c>
      <c r="F58" s="52">
        <v>23.33772313522325</v>
      </c>
      <c r="G58" s="52">
        <v>24.484257332992687</v>
      </c>
      <c r="H58" s="52">
        <v>24.771761665946478</v>
      </c>
      <c r="I58" s="52">
        <v>24.60622779467576</v>
      </c>
      <c r="J58" s="52">
        <v>24.341064918115787</v>
      </c>
      <c r="K58" s="52">
        <v>23.204136730355575</v>
      </c>
      <c r="L58" s="52">
        <v>24.140428286667863</v>
      </c>
      <c r="M58" s="81">
        <v>23.696971845339903</v>
      </c>
    </row>
    <row r="59" spans="1:13" x14ac:dyDescent="0.35">
      <c r="A59" s="23" t="str">
        <f t="shared" si="0"/>
        <v>DISTRIBUCION VOLUMEN POR CRITERIO (Consumiciones).T.Alimentos TOTAL INGNIVEL MEDIO BAJO</v>
      </c>
      <c r="B59" s="23" t="str">
        <f t="shared" si="1"/>
        <v>DISTRIBUCION VOLUMEN POR CRITERIO (Consumiciones)</v>
      </c>
      <c r="C59" s="23" t="str">
        <f t="shared" si="3"/>
        <v>.T.Alimentos TOTAL ING</v>
      </c>
      <c r="D59" t="s">
        <v>90</v>
      </c>
      <c r="E59" s="52">
        <v>14.663859070657539</v>
      </c>
      <c r="F59" s="52">
        <v>14.216881249173177</v>
      </c>
      <c r="G59" s="52">
        <v>14.153320680803436</v>
      </c>
      <c r="H59" s="52">
        <v>14.489404514048021</v>
      </c>
      <c r="I59" s="52">
        <v>16.266781409837428</v>
      </c>
      <c r="J59" s="52">
        <v>17.010364559858989</v>
      </c>
      <c r="K59" s="52">
        <v>16.410620004920172</v>
      </c>
      <c r="L59" s="52">
        <v>16.048041162999578</v>
      </c>
      <c r="M59" s="81">
        <v>16.909394634928791</v>
      </c>
    </row>
    <row r="60" spans="1:13" x14ac:dyDescent="0.35">
      <c r="A60" s="23" t="str">
        <f t="shared" si="0"/>
        <v>DISTRIBUCION VOLUMEN POR CRITERIO (Consumiciones).T.Alimentos TOTAL INGNIVEL BAJO</v>
      </c>
      <c r="B60" s="23" t="str">
        <f t="shared" si="1"/>
        <v>DISTRIBUCION VOLUMEN POR CRITERIO (Consumiciones)</v>
      </c>
      <c r="C60" s="23" t="str">
        <f t="shared" si="3"/>
        <v>.T.Alimentos TOTAL ING</v>
      </c>
      <c r="D60" t="s">
        <v>91</v>
      </c>
      <c r="E60" s="52">
        <v>21.277826068194287</v>
      </c>
      <c r="F60" s="52">
        <v>22.130780818585674</v>
      </c>
      <c r="G60" s="52">
        <v>19.868225117705027</v>
      </c>
      <c r="H60" s="52">
        <v>20.91262161348191</v>
      </c>
      <c r="I60" s="52">
        <v>18.973776822174322</v>
      </c>
      <c r="J60" s="52">
        <v>21.02370447277924</v>
      </c>
      <c r="K60" s="52">
        <v>20.460793157174308</v>
      </c>
      <c r="L60" s="52">
        <v>20.053273089053139</v>
      </c>
      <c r="M60" s="81">
        <v>20.664891307237617</v>
      </c>
    </row>
    <row r="61" spans="1:13" x14ac:dyDescent="0.35">
      <c r="A61" s="23" t="str">
        <f t="shared" si="0"/>
        <v>DISTRIBUCION VOLUMEN POR CRITERIO (Consumiciones).T.Alimentos TOTAL INGHOMBRE</v>
      </c>
      <c r="B61" s="23" t="str">
        <f t="shared" si="1"/>
        <v>DISTRIBUCION VOLUMEN POR CRITERIO (Consumiciones)</v>
      </c>
      <c r="C61" s="23" t="str">
        <f t="shared" si="3"/>
        <v>.T.Alimentos TOTAL ING</v>
      </c>
      <c r="D61" t="s">
        <v>92</v>
      </c>
      <c r="E61" s="52">
        <v>51.368993677624928</v>
      </c>
      <c r="F61" s="52">
        <v>51.950369349339176</v>
      </c>
      <c r="G61" s="52">
        <v>51.774535566991496</v>
      </c>
      <c r="H61" s="52">
        <v>51.779125037646168</v>
      </c>
      <c r="I61" s="52">
        <v>51.314219102261461</v>
      </c>
      <c r="J61" s="52">
        <v>51.670345590807273</v>
      </c>
      <c r="K61" s="52">
        <v>51.457954595631136</v>
      </c>
      <c r="L61" s="52">
        <v>50.831835616486742</v>
      </c>
      <c r="M61" s="81">
        <v>52.541336925408309</v>
      </c>
    </row>
    <row r="62" spans="1:13" x14ac:dyDescent="0.35">
      <c r="A62" s="23" t="str">
        <f t="shared" si="0"/>
        <v>DISTRIBUCION VOLUMEN POR CRITERIO (Consumiciones).T.Alimentos TOTAL INGMUJER</v>
      </c>
      <c r="B62" s="23" t="str">
        <f t="shared" si="1"/>
        <v>DISTRIBUCION VOLUMEN POR CRITERIO (Consumiciones)</v>
      </c>
      <c r="C62" s="23" t="str">
        <f t="shared" si="3"/>
        <v>.T.Alimentos TOTAL ING</v>
      </c>
      <c r="D62" t="s">
        <v>93</v>
      </c>
      <c r="E62" s="52">
        <v>48.630971095323531</v>
      </c>
      <c r="F62" s="52">
        <v>48.049656255467688</v>
      </c>
      <c r="G62" s="52">
        <v>48.22543401827317</v>
      </c>
      <c r="H62" s="52">
        <v>48.220857503262671</v>
      </c>
      <c r="I62" s="52">
        <v>48.685780897738539</v>
      </c>
      <c r="J62" s="52">
        <v>48.329645856870037</v>
      </c>
      <c r="K62" s="52">
        <v>48.542013864796161</v>
      </c>
      <c r="L62" s="52">
        <v>49.168164383513258</v>
      </c>
      <c r="M62" s="81">
        <v>47.458698522700075</v>
      </c>
    </row>
    <row r="63" spans="1:13" x14ac:dyDescent="0.35">
      <c r="A63" s="23" t="str">
        <f t="shared" si="0"/>
        <v>DISTRIBUCION VOLUMEN POR CRITERIO (Consumiciones)Total BebidasT.ESPAÑA</v>
      </c>
      <c r="B63" s="23" t="str">
        <f t="shared" si="1"/>
        <v>DISTRIBUCION VOLUMEN POR CRITERIO (Consumiciones)</v>
      </c>
      <c r="C63" s="23" t="s">
        <v>42</v>
      </c>
      <c r="D63" t="s">
        <v>63</v>
      </c>
      <c r="E63" s="52">
        <v>100</v>
      </c>
      <c r="F63" s="52">
        <v>100</v>
      </c>
      <c r="G63" s="52">
        <v>100</v>
      </c>
      <c r="H63" s="52">
        <v>100</v>
      </c>
      <c r="I63" s="52">
        <v>100</v>
      </c>
      <c r="J63" s="52">
        <v>100</v>
      </c>
      <c r="K63" s="52">
        <v>100</v>
      </c>
      <c r="L63" s="52">
        <v>100</v>
      </c>
      <c r="M63" s="81">
        <v>100</v>
      </c>
    </row>
    <row r="64" spans="1:13" x14ac:dyDescent="0.35">
      <c r="A64" s="23" t="str">
        <f t="shared" si="0"/>
        <v>DISTRIBUCION VOLUMEN POR CRITERIO (Consumiciones)Total BebidasBCN AM</v>
      </c>
      <c r="B64" s="23" t="str">
        <f t="shared" si="1"/>
        <v>DISTRIBUCION VOLUMEN POR CRITERIO (Consumiciones)</v>
      </c>
      <c r="C64" s="23" t="str">
        <f>$C$63</f>
        <v>Total Bebidas</v>
      </c>
      <c r="D64" t="s">
        <v>65</v>
      </c>
      <c r="E64" s="52">
        <v>8.856464373743588</v>
      </c>
      <c r="F64" s="52">
        <v>8.9008747761144225</v>
      </c>
      <c r="G64" s="52">
        <v>9.0143152837938736</v>
      </c>
      <c r="H64" s="52">
        <v>9.4478070528548361</v>
      </c>
      <c r="I64" s="52">
        <v>9.2826155115178484</v>
      </c>
      <c r="J64" s="52">
        <v>9.6020931315109408</v>
      </c>
      <c r="K64" s="52">
        <v>9.7765086907601972</v>
      </c>
      <c r="L64" s="52">
        <v>9.4758952454570338</v>
      </c>
      <c r="M64" s="81">
        <v>9.9933787121457165</v>
      </c>
    </row>
    <row r="65" spans="1:13" x14ac:dyDescent="0.35">
      <c r="A65" s="23" t="str">
        <f t="shared" si="0"/>
        <v>DISTRIBUCION VOLUMEN POR CRITERIO (Consumiciones)Total BebidasREST.CAT ARAGON</v>
      </c>
      <c r="B65" s="23" t="str">
        <f t="shared" si="1"/>
        <v>DISTRIBUCION VOLUMEN POR CRITERIO (Consumiciones)</v>
      </c>
      <c r="C65" s="23" t="str">
        <f t="shared" ref="C65:C92" si="4">$C$63</f>
        <v>Total Bebidas</v>
      </c>
      <c r="D65" t="s">
        <v>66</v>
      </c>
      <c r="E65" s="52">
        <v>14.635665050883457</v>
      </c>
      <c r="F65" s="52">
        <v>14.420276956812488</v>
      </c>
      <c r="G65" s="52">
        <v>14.273692418770015</v>
      </c>
      <c r="H65" s="52">
        <v>14.851553230325774</v>
      </c>
      <c r="I65" s="52">
        <v>14.654195446147552</v>
      </c>
      <c r="J65" s="52">
        <v>14.757199955055459</v>
      </c>
      <c r="K65" s="52">
        <v>15.477418535606095</v>
      </c>
      <c r="L65" s="52">
        <v>14.601997285243357</v>
      </c>
      <c r="M65" s="81">
        <v>15.23666620915407</v>
      </c>
    </row>
    <row r="66" spans="1:13" x14ac:dyDescent="0.35">
      <c r="A66" s="23" t="str">
        <f t="shared" si="0"/>
        <v>DISTRIBUCION VOLUMEN POR CRITERIO (Consumiciones)Total BebidasLEVANTE</v>
      </c>
      <c r="B66" s="23" t="str">
        <f t="shared" si="1"/>
        <v>DISTRIBUCION VOLUMEN POR CRITERIO (Consumiciones)</v>
      </c>
      <c r="C66" s="23" t="str">
        <f t="shared" si="4"/>
        <v>Total Bebidas</v>
      </c>
      <c r="D66" t="s">
        <v>67</v>
      </c>
      <c r="E66" s="52">
        <v>14.156977845352436</v>
      </c>
      <c r="F66" s="52">
        <v>13.346819001566118</v>
      </c>
      <c r="G66" s="52">
        <v>13.202240376977519</v>
      </c>
      <c r="H66" s="52">
        <v>13.410606602532207</v>
      </c>
      <c r="I66" s="52">
        <v>14.088980570570447</v>
      </c>
      <c r="J66" s="52">
        <v>13.802616414388675</v>
      </c>
      <c r="K66" s="52">
        <v>13.638867738299954</v>
      </c>
      <c r="L66" s="52">
        <v>14.691993327330055</v>
      </c>
      <c r="M66" s="81">
        <v>14.123241479057763</v>
      </c>
    </row>
    <row r="67" spans="1:13" x14ac:dyDescent="0.35">
      <c r="A67" s="23" t="str">
        <f t="shared" si="0"/>
        <v>DISTRIBUCION VOLUMEN POR CRITERIO (Consumiciones)Total BebidasANDALUCIA</v>
      </c>
      <c r="B67" s="23" t="str">
        <f t="shared" si="1"/>
        <v>DISTRIBUCION VOLUMEN POR CRITERIO (Consumiciones)</v>
      </c>
      <c r="C67" s="23" t="str">
        <f t="shared" si="4"/>
        <v>Total Bebidas</v>
      </c>
      <c r="D67" t="s">
        <v>68</v>
      </c>
      <c r="E67" s="52">
        <v>19.246884359819376</v>
      </c>
      <c r="F67" s="52">
        <v>19.60793911548355</v>
      </c>
      <c r="G67" s="52">
        <v>19.874224682518435</v>
      </c>
      <c r="H67" s="52">
        <v>19.23736833144379</v>
      </c>
      <c r="I67" s="52">
        <v>18.813067599989775</v>
      </c>
      <c r="J67" s="52">
        <v>18.754580330342382</v>
      </c>
      <c r="K67" s="52">
        <v>18.495311701281018</v>
      </c>
      <c r="L67" s="52">
        <v>18.931735292633238</v>
      </c>
      <c r="M67" s="81">
        <v>18.944008044864741</v>
      </c>
    </row>
    <row r="68" spans="1:13" x14ac:dyDescent="0.35">
      <c r="A68" s="23" t="str">
        <f t="shared" ref="A68:A131" si="5">B68&amp;C68&amp;D68</f>
        <v>DISTRIBUCION VOLUMEN POR CRITERIO (Consumiciones)Total BebidasMDD AM</v>
      </c>
      <c r="B68" s="23" t="str">
        <f t="shared" si="1"/>
        <v>DISTRIBUCION VOLUMEN POR CRITERIO (Consumiciones)</v>
      </c>
      <c r="C68" s="23" t="str">
        <f t="shared" si="4"/>
        <v>Total Bebidas</v>
      </c>
      <c r="D68" t="s">
        <v>69</v>
      </c>
      <c r="E68" s="52">
        <v>12.438421940167691</v>
      </c>
      <c r="F68" s="52">
        <v>12.596924377662988</v>
      </c>
      <c r="G68" s="52">
        <v>12.250993142936281</v>
      </c>
      <c r="H68" s="52">
        <v>12.100896289853619</v>
      </c>
      <c r="I68" s="52">
        <v>11.616098208843155</v>
      </c>
      <c r="J68" s="52">
        <v>12.668819724233135</v>
      </c>
      <c r="K68" s="52">
        <v>12.09173148669699</v>
      </c>
      <c r="L68" s="52">
        <v>11.558488130244566</v>
      </c>
      <c r="M68" s="81">
        <v>11.063178811327093</v>
      </c>
    </row>
    <row r="69" spans="1:13" x14ac:dyDescent="0.35">
      <c r="A69" s="23" t="str">
        <f t="shared" si="5"/>
        <v>DISTRIBUCION VOLUMEN POR CRITERIO (Consumiciones)Total BebidasRTO CENTRO</v>
      </c>
      <c r="B69" s="23" t="str">
        <f t="shared" ref="B69:B132" si="6">B$3</f>
        <v>DISTRIBUCION VOLUMEN POR CRITERIO (Consumiciones)</v>
      </c>
      <c r="C69" s="23" t="str">
        <f t="shared" si="4"/>
        <v>Total Bebidas</v>
      </c>
      <c r="D69" t="s">
        <v>70</v>
      </c>
      <c r="E69" s="52">
        <v>8.5202913373381772</v>
      </c>
      <c r="F69" s="52">
        <v>8.8618269063184876</v>
      </c>
      <c r="G69" s="52">
        <v>9.116335442599711</v>
      </c>
      <c r="H69" s="52">
        <v>9.0220858701376159</v>
      </c>
      <c r="I69" s="52">
        <v>9.0856770696668647</v>
      </c>
      <c r="J69" s="52">
        <v>8.4769322140002252</v>
      </c>
      <c r="K69" s="52">
        <v>8.6091853351299843</v>
      </c>
      <c r="L69" s="52">
        <v>8.9183939372205892</v>
      </c>
      <c r="M69" s="81">
        <v>9.1769670225378981</v>
      </c>
    </row>
    <row r="70" spans="1:13" x14ac:dyDescent="0.35">
      <c r="A70" s="23" t="str">
        <f t="shared" si="5"/>
        <v>DISTRIBUCION VOLUMEN POR CRITERIO (Consumiciones)Total BebidasNORTE-CENTRO</v>
      </c>
      <c r="B70" s="23" t="str">
        <f t="shared" si="6"/>
        <v>DISTRIBUCION VOLUMEN POR CRITERIO (Consumiciones)</v>
      </c>
      <c r="C70" s="23" t="str">
        <f t="shared" si="4"/>
        <v>Total Bebidas</v>
      </c>
      <c r="D70" t="s">
        <v>71</v>
      </c>
      <c r="E70" s="52">
        <v>10.775562879046152</v>
      </c>
      <c r="F70" s="52">
        <v>11.009292873856468</v>
      </c>
      <c r="G70" s="52">
        <v>11.312126289586235</v>
      </c>
      <c r="H70" s="52">
        <v>10.965910365735358</v>
      </c>
      <c r="I70" s="52">
        <v>10.676430496628546</v>
      </c>
      <c r="J70" s="52">
        <v>10.726348737539929</v>
      </c>
      <c r="K70" s="52">
        <v>10.570814729988506</v>
      </c>
      <c r="L70" s="52">
        <v>10.294140694520815</v>
      </c>
      <c r="M70" s="81">
        <v>10.35372850926532</v>
      </c>
    </row>
    <row r="71" spans="1:13" x14ac:dyDescent="0.35">
      <c r="A71" s="23" t="str">
        <f t="shared" si="5"/>
        <v>DISTRIBUCION VOLUMEN POR CRITERIO (Consumiciones)Total BebidasNOROESTE</v>
      </c>
      <c r="B71" s="23" t="str">
        <f t="shared" si="6"/>
        <v>DISTRIBUCION VOLUMEN POR CRITERIO (Consumiciones)</v>
      </c>
      <c r="C71" s="23" t="str">
        <f t="shared" si="4"/>
        <v>Total Bebidas</v>
      </c>
      <c r="D71" t="s">
        <v>72</v>
      </c>
      <c r="E71" s="52">
        <v>11.369738744704946</v>
      </c>
      <c r="F71" s="52">
        <v>11.256070713850436</v>
      </c>
      <c r="G71" s="52">
        <v>10.956063541741553</v>
      </c>
      <c r="H71" s="52">
        <v>10.963805252620173</v>
      </c>
      <c r="I71" s="52">
        <v>11.782975465282291</v>
      </c>
      <c r="J71" s="52">
        <v>11.21140949292926</v>
      </c>
      <c r="K71" s="52">
        <v>11.340175736199415</v>
      </c>
      <c r="L71" s="52">
        <v>11.52735608735035</v>
      </c>
      <c r="M71" s="81">
        <v>11.108858800346789</v>
      </c>
    </row>
    <row r="72" spans="1:13" x14ac:dyDescent="0.35">
      <c r="A72" s="23" t="str">
        <f t="shared" si="5"/>
        <v>DISTRIBUCION VOLUMEN POR CRITERIO (Consumiciones)Total Bebidas&lt;2MIL</v>
      </c>
      <c r="B72" s="23" t="str">
        <f t="shared" si="6"/>
        <v>DISTRIBUCION VOLUMEN POR CRITERIO (Consumiciones)</v>
      </c>
      <c r="C72" s="23" t="str">
        <f t="shared" si="4"/>
        <v>Total Bebidas</v>
      </c>
      <c r="D72" t="s">
        <v>73</v>
      </c>
      <c r="E72" s="52">
        <v>5.7781015004447651</v>
      </c>
      <c r="F72" s="52">
        <v>6.0311134514287268</v>
      </c>
      <c r="G72" s="52">
        <v>6.0443603109782265</v>
      </c>
      <c r="H72" s="52">
        <v>5.853807483116201</v>
      </c>
      <c r="I72" s="52">
        <v>6.2857817590234006</v>
      </c>
      <c r="J72" s="52">
        <v>5.7916499462270661</v>
      </c>
      <c r="K72" s="52">
        <v>6.1672512601590661</v>
      </c>
      <c r="L72" s="52">
        <v>5.8422147314064405</v>
      </c>
      <c r="M72" s="81">
        <v>5.9918716794413838</v>
      </c>
    </row>
    <row r="73" spans="1:13" x14ac:dyDescent="0.35">
      <c r="A73" s="23" t="str">
        <f t="shared" si="5"/>
        <v>DISTRIBUCION VOLUMEN POR CRITERIO (Consumiciones)Total Bebidas2-5MIL</v>
      </c>
      <c r="B73" s="23" t="str">
        <f t="shared" si="6"/>
        <v>DISTRIBUCION VOLUMEN POR CRITERIO (Consumiciones)</v>
      </c>
      <c r="C73" s="23" t="str">
        <f t="shared" si="4"/>
        <v>Total Bebidas</v>
      </c>
      <c r="D73" t="s">
        <v>74</v>
      </c>
      <c r="E73" s="52">
        <v>5.121614137384678</v>
      </c>
      <c r="F73" s="52">
        <v>4.915801099372441</v>
      </c>
      <c r="G73" s="52">
        <v>4.8898622456608019</v>
      </c>
      <c r="H73" s="52">
        <v>4.4998224841918546</v>
      </c>
      <c r="I73" s="52">
        <v>4.2949158381001977</v>
      </c>
      <c r="J73" s="52">
        <v>4.3710942390728587</v>
      </c>
      <c r="K73" s="52">
        <v>4.3600750165005602</v>
      </c>
      <c r="L73" s="52">
        <v>4.6588477956547951</v>
      </c>
      <c r="M73" s="81">
        <v>5.2291062158029451</v>
      </c>
    </row>
    <row r="74" spans="1:13" x14ac:dyDescent="0.35">
      <c r="A74" s="23" t="str">
        <f t="shared" si="5"/>
        <v>DISTRIBUCION VOLUMEN POR CRITERIO (Consumiciones)Total Bebidas5-10MIL</v>
      </c>
      <c r="B74" s="23" t="str">
        <f t="shared" si="6"/>
        <v>DISTRIBUCION VOLUMEN POR CRITERIO (Consumiciones)</v>
      </c>
      <c r="C74" s="23" t="str">
        <f t="shared" si="4"/>
        <v>Total Bebidas</v>
      </c>
      <c r="D74" t="s">
        <v>75</v>
      </c>
      <c r="E74" s="52">
        <v>7.6495383196638347</v>
      </c>
      <c r="F74" s="52">
        <v>7.841390741983691</v>
      </c>
      <c r="G74" s="52">
        <v>7.5788130094998589</v>
      </c>
      <c r="H74" s="52">
        <v>7.6065457799411096</v>
      </c>
      <c r="I74" s="52">
        <v>7.3009993931246813</v>
      </c>
      <c r="J74" s="52">
        <v>7.8565241817685676</v>
      </c>
      <c r="K74" s="52">
        <v>7.5268741682857137</v>
      </c>
      <c r="L74" s="52">
        <v>7.7635531967454794</v>
      </c>
      <c r="M74" s="81">
        <v>7.5681320174443343</v>
      </c>
    </row>
    <row r="75" spans="1:13" x14ac:dyDescent="0.35">
      <c r="A75" s="23" t="str">
        <f t="shared" si="5"/>
        <v>DISTRIBUCION VOLUMEN POR CRITERIO (Consumiciones)Total Bebidas10-30MIL</v>
      </c>
      <c r="B75" s="23" t="str">
        <f t="shared" si="6"/>
        <v>DISTRIBUCION VOLUMEN POR CRITERIO (Consumiciones)</v>
      </c>
      <c r="C75" s="23" t="str">
        <f t="shared" si="4"/>
        <v>Total Bebidas</v>
      </c>
      <c r="D75" t="s">
        <v>76</v>
      </c>
      <c r="E75" s="52">
        <v>17.508767942443111</v>
      </c>
      <c r="F75" s="52">
        <v>18.280008702026063</v>
      </c>
      <c r="G75" s="52">
        <v>17.912042401149915</v>
      </c>
      <c r="H75" s="52">
        <v>18.142029804178286</v>
      </c>
      <c r="I75" s="52">
        <v>18.05132469713423</v>
      </c>
      <c r="J75" s="52">
        <v>18.249788921170484</v>
      </c>
      <c r="K75" s="52">
        <v>18.404745835556277</v>
      </c>
      <c r="L75" s="52">
        <v>17.990555462584439</v>
      </c>
      <c r="M75" s="81">
        <v>18.286714179005141</v>
      </c>
    </row>
    <row r="76" spans="1:13" x14ac:dyDescent="0.35">
      <c r="A76" s="23" t="str">
        <f t="shared" si="5"/>
        <v>DISTRIBUCION VOLUMEN POR CRITERIO (Consumiciones)Total Bebidas30-100MIL</v>
      </c>
      <c r="B76" s="23" t="str">
        <f t="shared" si="6"/>
        <v>DISTRIBUCION VOLUMEN POR CRITERIO (Consumiciones)</v>
      </c>
      <c r="C76" s="23" t="str">
        <f t="shared" si="4"/>
        <v>Total Bebidas</v>
      </c>
      <c r="D76" t="s">
        <v>77</v>
      </c>
      <c r="E76" s="52">
        <v>20.823598794628335</v>
      </c>
      <c r="F76" s="52">
        <v>20.282747862503044</v>
      </c>
      <c r="G76" s="52">
        <v>21.314547675050953</v>
      </c>
      <c r="H76" s="52">
        <v>21.383910600663341</v>
      </c>
      <c r="I76" s="52">
        <v>22.430757679125776</v>
      </c>
      <c r="J76" s="52">
        <v>21.796600266456924</v>
      </c>
      <c r="K76" s="52">
        <v>21.404801186272834</v>
      </c>
      <c r="L76" s="52">
        <v>21.653079601871109</v>
      </c>
      <c r="M76" s="81">
        <v>21.032589840875278</v>
      </c>
    </row>
    <row r="77" spans="1:13" x14ac:dyDescent="0.35">
      <c r="A77" s="23" t="str">
        <f t="shared" si="5"/>
        <v>DISTRIBUCION VOLUMEN POR CRITERIO (Consumiciones)Total Bebidas100-200MIL</v>
      </c>
      <c r="B77" s="23" t="str">
        <f t="shared" si="6"/>
        <v>DISTRIBUCION VOLUMEN POR CRITERIO (Consumiciones)</v>
      </c>
      <c r="C77" s="23" t="str">
        <f t="shared" si="4"/>
        <v>Total Bebidas</v>
      </c>
      <c r="D77" t="s">
        <v>78</v>
      </c>
      <c r="E77" s="52">
        <v>10.96219433025982</v>
      </c>
      <c r="F77" s="52">
        <v>10.852804734693272</v>
      </c>
      <c r="G77" s="52">
        <v>10.966820844379892</v>
      </c>
      <c r="H77" s="52">
        <v>10.736360648770784</v>
      </c>
      <c r="I77" s="52">
        <v>9.9373882293100593</v>
      </c>
      <c r="J77" s="52">
        <v>9.5389781537424359</v>
      </c>
      <c r="K77" s="52">
        <v>10.159549603312112</v>
      </c>
      <c r="L77" s="52">
        <v>10.191938872818168</v>
      </c>
      <c r="M77" s="81">
        <v>9.8055272579798576</v>
      </c>
    </row>
    <row r="78" spans="1:13" x14ac:dyDescent="0.35">
      <c r="A78" s="23" t="str">
        <f t="shared" si="5"/>
        <v>DISTRIBUCION VOLUMEN POR CRITERIO (Consumiciones)Total Bebidas200-500MIL</v>
      </c>
      <c r="B78" s="23" t="str">
        <f t="shared" si="6"/>
        <v>DISTRIBUCION VOLUMEN POR CRITERIO (Consumiciones)</v>
      </c>
      <c r="C78" s="23" t="str">
        <f t="shared" si="4"/>
        <v>Total Bebidas</v>
      </c>
      <c r="D78" t="s">
        <v>79</v>
      </c>
      <c r="E78" s="52">
        <v>12.750508442695862</v>
      </c>
      <c r="F78" s="52">
        <v>13.077797843529165</v>
      </c>
      <c r="G78" s="52">
        <v>13.367176863022356</v>
      </c>
      <c r="H78" s="52">
        <v>13.464026322492773</v>
      </c>
      <c r="I78" s="52">
        <v>13.716970037044963</v>
      </c>
      <c r="J78" s="52">
        <v>13.335013403104384</v>
      </c>
      <c r="K78" s="52">
        <v>13.743294539768094</v>
      </c>
      <c r="L78" s="52">
        <v>14.091506158672479</v>
      </c>
      <c r="M78" s="81">
        <v>14.356538418298481</v>
      </c>
    </row>
    <row r="79" spans="1:13" x14ac:dyDescent="0.35">
      <c r="A79" s="23" t="str">
        <f t="shared" si="5"/>
        <v>DISTRIBUCION VOLUMEN POR CRITERIO (Consumiciones)Total Bebidas&gt;500MIL</v>
      </c>
      <c r="B79" s="23" t="str">
        <f t="shared" si="6"/>
        <v>DISTRIBUCION VOLUMEN POR CRITERIO (Consumiciones)</v>
      </c>
      <c r="C79" s="23" t="str">
        <f t="shared" si="4"/>
        <v>Total Bebidas</v>
      </c>
      <c r="D79" t="s">
        <v>80</v>
      </c>
      <c r="E79" s="52">
        <v>19.405680451113085</v>
      </c>
      <c r="F79" s="52">
        <v>18.718373265002654</v>
      </c>
      <c r="G79" s="52">
        <v>17.926372239719807</v>
      </c>
      <c r="H79" s="52">
        <v>18.313527232508754</v>
      </c>
      <c r="I79" s="52">
        <v>17.981897353296976</v>
      </c>
      <c r="J79" s="52">
        <v>19.060350888457279</v>
      </c>
      <c r="K79" s="52">
        <v>18.233428390824432</v>
      </c>
      <c r="L79" s="52">
        <v>17.808312149200052</v>
      </c>
      <c r="M79" s="81">
        <v>17.729532806067308</v>
      </c>
    </row>
    <row r="80" spans="1:13" x14ac:dyDescent="0.35">
      <c r="A80" s="23" t="str">
        <f t="shared" si="5"/>
        <v>DISTRIBUCION VOLUMEN POR CRITERIO (Consumiciones)Total BebidasDE 15 A 19 AÑOS</v>
      </c>
      <c r="B80" s="23" t="str">
        <f t="shared" si="6"/>
        <v>DISTRIBUCION VOLUMEN POR CRITERIO (Consumiciones)</v>
      </c>
      <c r="C80" s="23" t="str">
        <f t="shared" si="4"/>
        <v>Total Bebidas</v>
      </c>
      <c r="D80" t="s">
        <v>81</v>
      </c>
      <c r="E80" s="52">
        <v>0.92402684002701252</v>
      </c>
      <c r="F80" s="52">
        <v>1.000730525199411</v>
      </c>
      <c r="G80" s="52">
        <v>1.5903875848642679</v>
      </c>
      <c r="H80" s="52">
        <v>1.5558653466705559</v>
      </c>
      <c r="I80" s="52">
        <v>0.98484157324689059</v>
      </c>
      <c r="J80" s="52">
        <v>0.9076614391884299</v>
      </c>
      <c r="K80" s="52">
        <v>1.3051312905042822</v>
      </c>
      <c r="L80" s="52">
        <v>1.2570996730072967</v>
      </c>
      <c r="M80" s="81">
        <v>1.3370663142670129</v>
      </c>
    </row>
    <row r="81" spans="1:13" x14ac:dyDescent="0.35">
      <c r="A81" s="23" t="str">
        <f t="shared" si="5"/>
        <v>DISTRIBUCION VOLUMEN POR CRITERIO (Consumiciones)Total BebidasDE 20 A 24 AÑOS</v>
      </c>
      <c r="B81" s="23" t="str">
        <f t="shared" si="6"/>
        <v>DISTRIBUCION VOLUMEN POR CRITERIO (Consumiciones)</v>
      </c>
      <c r="C81" s="23" t="str">
        <f t="shared" si="4"/>
        <v>Total Bebidas</v>
      </c>
      <c r="D81" t="s">
        <v>82</v>
      </c>
      <c r="E81" s="52">
        <v>2.0017692630225987</v>
      </c>
      <c r="F81" s="52">
        <v>2.106539869247114</v>
      </c>
      <c r="G81" s="52">
        <v>2.0269245714169779</v>
      </c>
      <c r="H81" s="52">
        <v>2.0478276420489414</v>
      </c>
      <c r="I81" s="52">
        <v>2.1072897701812954</v>
      </c>
      <c r="J81" s="52">
        <v>2.2109221656848423</v>
      </c>
      <c r="K81" s="52">
        <v>2.2701040546958104</v>
      </c>
      <c r="L81" s="52">
        <v>2.4142261748228901</v>
      </c>
      <c r="M81" s="81">
        <v>2.5511084104839816</v>
      </c>
    </row>
    <row r="82" spans="1:13" x14ac:dyDescent="0.35">
      <c r="A82" s="23" t="str">
        <f t="shared" si="5"/>
        <v>DISTRIBUCION VOLUMEN POR CRITERIO (Consumiciones)Total BebidasDE 25 A 34 AÑOS</v>
      </c>
      <c r="B82" s="23" t="str">
        <f t="shared" si="6"/>
        <v>DISTRIBUCION VOLUMEN POR CRITERIO (Consumiciones)</v>
      </c>
      <c r="C82" s="23" t="str">
        <f t="shared" si="4"/>
        <v>Total Bebidas</v>
      </c>
      <c r="D82" t="s">
        <v>83</v>
      </c>
      <c r="E82" s="52">
        <v>6.2956889806719927</v>
      </c>
      <c r="F82" s="52">
        <v>5.8364111806201917</v>
      </c>
      <c r="G82" s="52">
        <v>5.8958001532220958</v>
      </c>
      <c r="H82" s="52">
        <v>6.107986363618366</v>
      </c>
      <c r="I82" s="52">
        <v>5.7515989348059824</v>
      </c>
      <c r="J82" s="52">
        <v>5.718991316072489</v>
      </c>
      <c r="K82" s="52">
        <v>5.7153428930377634</v>
      </c>
      <c r="L82" s="52">
        <v>5.9844406193470236</v>
      </c>
      <c r="M82" s="81">
        <v>5.8912287937737826</v>
      </c>
    </row>
    <row r="83" spans="1:13" x14ac:dyDescent="0.35">
      <c r="A83" s="23" t="str">
        <f t="shared" si="5"/>
        <v>DISTRIBUCION VOLUMEN POR CRITERIO (Consumiciones)Total BebidasDE 35 A 49 AÑOS</v>
      </c>
      <c r="B83" s="23" t="str">
        <f t="shared" si="6"/>
        <v>DISTRIBUCION VOLUMEN POR CRITERIO (Consumiciones)</v>
      </c>
      <c r="C83" s="23" t="str">
        <f t="shared" si="4"/>
        <v>Total Bebidas</v>
      </c>
      <c r="D83" t="s">
        <v>84</v>
      </c>
      <c r="E83" s="52">
        <v>23.763475200927932</v>
      </c>
      <c r="F83" s="52">
        <v>22.966303134583509</v>
      </c>
      <c r="G83" s="52">
        <v>22.669231247604525</v>
      </c>
      <c r="H83" s="52">
        <v>23.582902522044296</v>
      </c>
      <c r="I83" s="52">
        <v>22.515827873473899</v>
      </c>
      <c r="J83" s="52">
        <v>22.255445512769064</v>
      </c>
      <c r="K83" s="52">
        <v>22.02331986155809</v>
      </c>
      <c r="L83" s="52">
        <v>22.993092245943135</v>
      </c>
      <c r="M83" s="81">
        <v>21.08519459344258</v>
      </c>
    </row>
    <row r="84" spans="1:13" x14ac:dyDescent="0.35">
      <c r="A84" s="23" t="str">
        <f t="shared" si="5"/>
        <v>DISTRIBUCION VOLUMEN POR CRITERIO (Consumiciones)Total BebidasDE 50 A 59 AÑOS</v>
      </c>
      <c r="B84" s="23" t="str">
        <f t="shared" si="6"/>
        <v>DISTRIBUCION VOLUMEN POR CRITERIO (Consumiciones)</v>
      </c>
      <c r="C84" s="23" t="str">
        <f t="shared" si="4"/>
        <v>Total Bebidas</v>
      </c>
      <c r="D84" t="s">
        <v>85</v>
      </c>
      <c r="E84" s="52">
        <v>26.226395131489749</v>
      </c>
      <c r="F84" s="52">
        <v>26.445994904864854</v>
      </c>
      <c r="G84" s="52">
        <v>26.598129843597906</v>
      </c>
      <c r="H84" s="52">
        <v>26.029585088144191</v>
      </c>
      <c r="I84" s="52">
        <v>26.628282811972266</v>
      </c>
      <c r="J84" s="52">
        <v>26.35154336345688</v>
      </c>
      <c r="K84" s="52">
        <v>25.948006606735945</v>
      </c>
      <c r="L84" s="52">
        <v>26.017436069074883</v>
      </c>
      <c r="M84" s="81">
        <v>26.795710509018399</v>
      </c>
    </row>
    <row r="85" spans="1:13" x14ac:dyDescent="0.35">
      <c r="A85" s="23" t="str">
        <f t="shared" si="5"/>
        <v>DISTRIBUCION VOLUMEN POR CRITERIO (Consumiciones)Total BebidasDE 60 A 75 AÑOS</v>
      </c>
      <c r="B85" s="23" t="str">
        <f t="shared" si="6"/>
        <v>DISTRIBUCION VOLUMEN POR CRITERIO (Consumiciones)</v>
      </c>
      <c r="C85" s="23" t="str">
        <f t="shared" si="4"/>
        <v>Total Bebidas</v>
      </c>
      <c r="D85" t="s">
        <v>86</v>
      </c>
      <c r="E85" s="52">
        <v>40.788657645972364</v>
      </c>
      <c r="F85" s="52">
        <v>41.644046343233128</v>
      </c>
      <c r="G85" s="52">
        <v>41.219522629809859</v>
      </c>
      <c r="H85" s="52">
        <v>40.675866692887091</v>
      </c>
      <c r="I85" s="52">
        <v>42.012188639993759</v>
      </c>
      <c r="J85" s="52">
        <v>42.555437486958056</v>
      </c>
      <c r="K85" s="52">
        <v>42.738106921769905</v>
      </c>
      <c r="L85" s="52">
        <v>41.333710530440072</v>
      </c>
      <c r="M85" s="81">
        <v>42.339707932233885</v>
      </c>
    </row>
    <row r="86" spans="1:13" x14ac:dyDescent="0.35">
      <c r="A86" s="23" t="str">
        <f t="shared" si="5"/>
        <v>DISTRIBUCION VOLUMEN POR CRITERIO (Consumiciones)Total BebidasNIVEL ALTO</v>
      </c>
      <c r="B86" s="23" t="str">
        <f t="shared" si="6"/>
        <v>DISTRIBUCION VOLUMEN POR CRITERIO (Consumiciones)</v>
      </c>
      <c r="C86" s="23" t="str">
        <f t="shared" si="4"/>
        <v>Total Bebidas</v>
      </c>
      <c r="D86" t="s">
        <v>87</v>
      </c>
      <c r="E86" s="52">
        <v>23.773565682175313</v>
      </c>
      <c r="F86" s="52">
        <v>24.48889811831047</v>
      </c>
      <c r="G86" s="52">
        <v>24.449642018668044</v>
      </c>
      <c r="H86" s="52">
        <v>24.075235026970525</v>
      </c>
      <c r="I86" s="52">
        <v>22.537176159353887</v>
      </c>
      <c r="J86" s="52">
        <v>21.880043018347003</v>
      </c>
      <c r="K86" s="52">
        <v>22.768107940409141</v>
      </c>
      <c r="L86" s="52">
        <v>23.09051269587022</v>
      </c>
      <c r="M86" s="81">
        <v>22.34798454205173</v>
      </c>
    </row>
    <row r="87" spans="1:13" x14ac:dyDescent="0.35">
      <c r="A87" s="23" t="str">
        <f t="shared" si="5"/>
        <v>DISTRIBUCION VOLUMEN POR CRITERIO (Consumiciones)Total BebidasNIVEL MEDIO ALTO</v>
      </c>
      <c r="B87" s="23" t="str">
        <f t="shared" si="6"/>
        <v>DISTRIBUCION VOLUMEN POR CRITERIO (Consumiciones)</v>
      </c>
      <c r="C87" s="23" t="str">
        <f t="shared" si="4"/>
        <v>Total Bebidas</v>
      </c>
      <c r="D87" t="s">
        <v>88</v>
      </c>
      <c r="E87" s="52">
        <v>13.952529673852135</v>
      </c>
      <c r="F87" s="52">
        <v>13.712637838733164</v>
      </c>
      <c r="G87" s="52">
        <v>13.703903811454785</v>
      </c>
      <c r="H87" s="52">
        <v>13.770237791993706</v>
      </c>
      <c r="I87" s="52">
        <v>14.433849917446118</v>
      </c>
      <c r="J87" s="52">
        <v>14.084669095812133</v>
      </c>
      <c r="K87" s="52">
        <v>13.369919071670806</v>
      </c>
      <c r="L87" s="52">
        <v>13.907051460841894</v>
      </c>
      <c r="M87" s="81">
        <v>14.376140189217097</v>
      </c>
    </row>
    <row r="88" spans="1:13" x14ac:dyDescent="0.35">
      <c r="A88" s="23" t="str">
        <f t="shared" si="5"/>
        <v>DISTRIBUCION VOLUMEN POR CRITERIO (Consumiciones)Total BebidasNIVEL MEDIO</v>
      </c>
      <c r="B88" s="23" t="str">
        <f t="shared" si="6"/>
        <v>DISTRIBUCION VOLUMEN POR CRITERIO (Consumiciones)</v>
      </c>
      <c r="C88" s="23" t="str">
        <f t="shared" si="4"/>
        <v>Total Bebidas</v>
      </c>
      <c r="D88" t="s">
        <v>89</v>
      </c>
      <c r="E88" s="52">
        <v>24.531351027269771</v>
      </c>
      <c r="F88" s="52">
        <v>23.794318219743467</v>
      </c>
      <c r="G88" s="52">
        <v>24.371191775934076</v>
      </c>
      <c r="H88" s="52">
        <v>24.313931097470036</v>
      </c>
      <c r="I88" s="52">
        <v>25.560922342834768</v>
      </c>
      <c r="J88" s="52">
        <v>24.888932406619691</v>
      </c>
      <c r="K88" s="52">
        <v>25.699272579952716</v>
      </c>
      <c r="L88" s="52">
        <v>24.969107025694559</v>
      </c>
      <c r="M88" s="81">
        <v>24.473252411079898</v>
      </c>
    </row>
    <row r="89" spans="1:13" x14ac:dyDescent="0.35">
      <c r="A89" s="23" t="str">
        <f t="shared" si="5"/>
        <v>DISTRIBUCION VOLUMEN POR CRITERIO (Consumiciones)Total BebidasNIVEL MEDIO BAJO</v>
      </c>
      <c r="B89" s="23" t="str">
        <f t="shared" si="6"/>
        <v>DISTRIBUCION VOLUMEN POR CRITERIO (Consumiciones)</v>
      </c>
      <c r="C89" s="23" t="str">
        <f t="shared" si="4"/>
        <v>Total Bebidas</v>
      </c>
      <c r="D89" t="s">
        <v>90</v>
      </c>
      <c r="E89" s="52">
        <v>15.345434073563199</v>
      </c>
      <c r="F89" s="52">
        <v>15.00815196901881</v>
      </c>
      <c r="G89" s="52">
        <v>15.35677063922371</v>
      </c>
      <c r="H89" s="52">
        <v>15.866145161737357</v>
      </c>
      <c r="I89" s="52">
        <v>17.014772233368454</v>
      </c>
      <c r="J89" s="52">
        <v>16.952227162554777</v>
      </c>
      <c r="K89" s="52">
        <v>15.887883635118774</v>
      </c>
      <c r="L89" s="52">
        <v>15.769488738541309</v>
      </c>
      <c r="M89" s="81">
        <v>16.443595938667563</v>
      </c>
    </row>
    <row r="90" spans="1:13" x14ac:dyDescent="0.35">
      <c r="A90" s="23" t="str">
        <f t="shared" si="5"/>
        <v>DISTRIBUCION VOLUMEN POR CRITERIO (Consumiciones)Total BebidasNIVEL BAJO</v>
      </c>
      <c r="B90" s="23" t="str">
        <f t="shared" si="6"/>
        <v>DISTRIBUCION VOLUMEN POR CRITERIO (Consumiciones)</v>
      </c>
      <c r="C90" s="23" t="str">
        <f t="shared" si="4"/>
        <v>Total Bebidas</v>
      </c>
      <c r="D90" t="s">
        <v>91</v>
      </c>
      <c r="E90" s="52">
        <v>22.39713260525123</v>
      </c>
      <c r="F90" s="52">
        <v>22.996024756275286</v>
      </c>
      <c r="G90" s="52">
        <v>22.118482933643012</v>
      </c>
      <c r="H90" s="52">
        <v>21.974490516432422</v>
      </c>
      <c r="I90" s="52">
        <v>20.453312987535508</v>
      </c>
      <c r="J90" s="52">
        <v>22.194128316666401</v>
      </c>
      <c r="K90" s="52">
        <v>22.274835378131446</v>
      </c>
      <c r="L90" s="52">
        <v>22.263840079052013</v>
      </c>
      <c r="M90" s="81">
        <v>22.359047610508263</v>
      </c>
    </row>
    <row r="91" spans="1:13" x14ac:dyDescent="0.35">
      <c r="A91" s="23" t="str">
        <f t="shared" si="5"/>
        <v>DISTRIBUCION VOLUMEN POR CRITERIO (Consumiciones)Total BebidasHOMBRE</v>
      </c>
      <c r="B91" s="23" t="str">
        <f t="shared" si="6"/>
        <v>DISTRIBUCION VOLUMEN POR CRITERIO (Consumiciones)</v>
      </c>
      <c r="C91" s="23" t="str">
        <f t="shared" si="4"/>
        <v>Total Bebidas</v>
      </c>
      <c r="D91" t="s">
        <v>92</v>
      </c>
      <c r="E91" s="52">
        <v>61.23704075248213</v>
      </c>
      <c r="F91" s="52">
        <v>60.519884253164676</v>
      </c>
      <c r="G91" s="52">
        <v>60.553204983731732</v>
      </c>
      <c r="H91" s="52">
        <v>61.219540201061392</v>
      </c>
      <c r="I91" s="52">
        <v>61.522786082505441</v>
      </c>
      <c r="J91" s="52">
        <v>61.280893754313873</v>
      </c>
      <c r="K91" s="52">
        <v>60.780714880086627</v>
      </c>
      <c r="L91" s="52">
        <v>60.900651063456777</v>
      </c>
      <c r="M91" s="81">
        <v>61.812329251815171</v>
      </c>
    </row>
    <row r="92" spans="1:13" x14ac:dyDescent="0.35">
      <c r="A92" s="23" t="str">
        <f t="shared" si="5"/>
        <v>DISTRIBUCION VOLUMEN POR CRITERIO (Consumiciones)Total BebidasMUJER</v>
      </c>
      <c r="B92" s="23" t="str">
        <f t="shared" si="6"/>
        <v>DISTRIBUCION VOLUMEN POR CRITERIO (Consumiciones)</v>
      </c>
      <c r="C92" s="23" t="str">
        <f t="shared" si="4"/>
        <v>Total Bebidas</v>
      </c>
      <c r="D92" t="s">
        <v>93</v>
      </c>
      <c r="E92" s="52">
        <v>38.762965778573694</v>
      </c>
      <c r="F92" s="52">
        <v>39.480140468500267</v>
      </c>
      <c r="G92" s="52">
        <v>39.446790605730087</v>
      </c>
      <c r="H92" s="52">
        <v>38.780499393542648</v>
      </c>
      <c r="I92" s="52">
        <v>38.477247558033291</v>
      </c>
      <c r="J92" s="52">
        <v>38.719106245686127</v>
      </c>
      <c r="K92" s="52">
        <v>39.21932233047913</v>
      </c>
      <c r="L92" s="52">
        <v>39.09934893654323</v>
      </c>
      <c r="M92" s="81">
        <v>38.187684542534534</v>
      </c>
    </row>
    <row r="93" spans="1:13" x14ac:dyDescent="0.35">
      <c r="A93" s="23" t="str">
        <f t="shared" si="5"/>
        <v>DISTRIBUCION VOLUMEN POR CRITERIO (Consumiciones)Total Bebidas FriasT.ESPAÑA</v>
      </c>
      <c r="B93" s="23" t="str">
        <f t="shared" si="6"/>
        <v>DISTRIBUCION VOLUMEN POR CRITERIO (Consumiciones)</v>
      </c>
      <c r="C93" s="23" t="s">
        <v>46</v>
      </c>
      <c r="D93" t="s">
        <v>63</v>
      </c>
      <c r="E93" s="52">
        <v>100</v>
      </c>
      <c r="F93" s="52">
        <v>100</v>
      </c>
      <c r="G93" s="52">
        <v>100</v>
      </c>
      <c r="H93" s="52">
        <v>100</v>
      </c>
      <c r="I93" s="52">
        <v>100</v>
      </c>
      <c r="J93" s="52">
        <v>100</v>
      </c>
      <c r="K93" s="52">
        <v>100</v>
      </c>
      <c r="L93" s="52">
        <v>100</v>
      </c>
      <c r="M93" s="81">
        <v>100</v>
      </c>
    </row>
    <row r="94" spans="1:13" x14ac:dyDescent="0.35">
      <c r="A94" s="23" t="str">
        <f t="shared" si="5"/>
        <v>DISTRIBUCION VOLUMEN POR CRITERIO (Consumiciones)Total Bebidas FriasBCN AM</v>
      </c>
      <c r="B94" s="23" t="str">
        <f t="shared" si="6"/>
        <v>DISTRIBUCION VOLUMEN POR CRITERIO (Consumiciones)</v>
      </c>
      <c r="C94" s="23" t="str">
        <f>$C$93</f>
        <v>Total Bebidas Frias</v>
      </c>
      <c r="D94" t="s">
        <v>65</v>
      </c>
      <c r="E94" s="52">
        <v>8.2901630397028629</v>
      </c>
      <c r="F94" s="52">
        <v>8.116021004757366</v>
      </c>
      <c r="G94" s="52">
        <v>8.4522062571427039</v>
      </c>
      <c r="H94" s="52">
        <v>8.5039589878803419</v>
      </c>
      <c r="I94" s="52">
        <v>8.6340675004743819</v>
      </c>
      <c r="J94" s="52">
        <v>8.8466727429774448</v>
      </c>
      <c r="K94" s="52">
        <v>9.1605067665658702</v>
      </c>
      <c r="L94" s="52">
        <v>8.6595939538348521</v>
      </c>
      <c r="M94" s="81">
        <v>8.8760483556896226</v>
      </c>
    </row>
    <row r="95" spans="1:13" x14ac:dyDescent="0.35">
      <c r="A95" s="23" t="str">
        <f t="shared" si="5"/>
        <v>DISTRIBUCION VOLUMEN POR CRITERIO (Consumiciones)Total Bebidas FriasREST.CAT ARAGON</v>
      </c>
      <c r="B95" s="23" t="str">
        <f t="shared" si="6"/>
        <v>DISTRIBUCION VOLUMEN POR CRITERIO (Consumiciones)</v>
      </c>
      <c r="C95" s="23" t="str">
        <f t="shared" ref="C95:C122" si="7">$C$93</f>
        <v>Total Bebidas Frias</v>
      </c>
      <c r="D95" t="s">
        <v>66</v>
      </c>
      <c r="E95" s="52">
        <v>13.188272743492066</v>
      </c>
      <c r="F95" s="52">
        <v>13.424815934026855</v>
      </c>
      <c r="G95" s="52">
        <v>13.815639100971676</v>
      </c>
      <c r="H95" s="52">
        <v>13.629315797792197</v>
      </c>
      <c r="I95" s="52">
        <v>13.789616985203182</v>
      </c>
      <c r="J95" s="52">
        <v>13.874504416452316</v>
      </c>
      <c r="K95" s="52">
        <v>15.116593134998476</v>
      </c>
      <c r="L95" s="52">
        <v>13.996564231959759</v>
      </c>
      <c r="M95" s="81">
        <v>14.788616188629778</v>
      </c>
    </row>
    <row r="96" spans="1:13" x14ac:dyDescent="0.35">
      <c r="A96" s="23" t="str">
        <f t="shared" si="5"/>
        <v>DISTRIBUCION VOLUMEN POR CRITERIO (Consumiciones)Total Bebidas FriasLEVANTE</v>
      </c>
      <c r="B96" s="23" t="str">
        <f t="shared" si="6"/>
        <v>DISTRIBUCION VOLUMEN POR CRITERIO (Consumiciones)</v>
      </c>
      <c r="C96" s="23" t="str">
        <f t="shared" si="7"/>
        <v>Total Bebidas Frias</v>
      </c>
      <c r="D96" t="s">
        <v>67</v>
      </c>
      <c r="E96" s="52">
        <v>13.150235573902636</v>
      </c>
      <c r="F96" s="52">
        <v>12.381843159330106</v>
      </c>
      <c r="G96" s="52">
        <v>12.440712204701173</v>
      </c>
      <c r="H96" s="52">
        <v>12.490613221594021</v>
      </c>
      <c r="I96" s="52">
        <v>13.251187067636948</v>
      </c>
      <c r="J96" s="52">
        <v>12.578450549044993</v>
      </c>
      <c r="K96" s="52">
        <v>12.773520101409966</v>
      </c>
      <c r="L96" s="52">
        <v>13.842006173894436</v>
      </c>
      <c r="M96" s="81">
        <v>13.529332066113447</v>
      </c>
    </row>
    <row r="97" spans="1:13" x14ac:dyDescent="0.35">
      <c r="A97" s="23" t="str">
        <f t="shared" si="5"/>
        <v>DISTRIBUCION VOLUMEN POR CRITERIO (Consumiciones)Total Bebidas FriasANDALUCIA</v>
      </c>
      <c r="B97" s="23" t="str">
        <f t="shared" si="6"/>
        <v>DISTRIBUCION VOLUMEN POR CRITERIO (Consumiciones)</v>
      </c>
      <c r="C97" s="23" t="str">
        <f t="shared" si="7"/>
        <v>Total Bebidas Frias</v>
      </c>
      <c r="D97" t="s">
        <v>68</v>
      </c>
      <c r="E97" s="52">
        <v>20.578120462439202</v>
      </c>
      <c r="F97" s="52">
        <v>21.549039889936374</v>
      </c>
      <c r="G97" s="52">
        <v>21.0624654601645</v>
      </c>
      <c r="H97" s="52">
        <v>21.591000105704811</v>
      </c>
      <c r="I97" s="52">
        <v>20.625258386630065</v>
      </c>
      <c r="J97" s="52">
        <v>20.2361675121115</v>
      </c>
      <c r="K97" s="52">
        <v>19.666961737566304</v>
      </c>
      <c r="L97" s="52">
        <v>20.613203593837717</v>
      </c>
      <c r="M97" s="81">
        <v>20.580229743445521</v>
      </c>
    </row>
    <row r="98" spans="1:13" x14ac:dyDescent="0.35">
      <c r="A98" s="23" t="str">
        <f t="shared" si="5"/>
        <v>DISTRIBUCION VOLUMEN POR CRITERIO (Consumiciones)Total Bebidas FriasMDD AM</v>
      </c>
      <c r="B98" s="23" t="str">
        <f t="shared" si="6"/>
        <v>DISTRIBUCION VOLUMEN POR CRITERIO (Consumiciones)</v>
      </c>
      <c r="C98" s="23" t="str">
        <f t="shared" si="7"/>
        <v>Total Bebidas Frias</v>
      </c>
      <c r="D98" t="s">
        <v>69</v>
      </c>
      <c r="E98" s="52">
        <v>14.160323331170435</v>
      </c>
      <c r="F98" s="52">
        <v>14.004458633674673</v>
      </c>
      <c r="G98" s="52">
        <v>13.363080068033414</v>
      </c>
      <c r="H98" s="52">
        <v>13.339307171785149</v>
      </c>
      <c r="I98" s="52">
        <v>12.92676552804634</v>
      </c>
      <c r="J98" s="52">
        <v>14.352848021874717</v>
      </c>
      <c r="K98" s="52">
        <v>13.329199980171236</v>
      </c>
      <c r="L98" s="52">
        <v>12.965716765920627</v>
      </c>
      <c r="M98" s="81">
        <v>12.533554450442624</v>
      </c>
    </row>
    <row r="99" spans="1:13" x14ac:dyDescent="0.35">
      <c r="A99" s="23" t="str">
        <f t="shared" si="5"/>
        <v>DISTRIBUCION VOLUMEN POR CRITERIO (Consumiciones)Total Bebidas FriasRTO CENTRO</v>
      </c>
      <c r="B99" s="23" t="str">
        <f t="shared" si="6"/>
        <v>DISTRIBUCION VOLUMEN POR CRITERIO (Consumiciones)</v>
      </c>
      <c r="C99" s="23" t="str">
        <f t="shared" si="7"/>
        <v>Total Bebidas Frias</v>
      </c>
      <c r="D99" t="s">
        <v>70</v>
      </c>
      <c r="E99" s="52">
        <v>9.6421190838700266</v>
      </c>
      <c r="F99" s="52">
        <v>9.742704931525223</v>
      </c>
      <c r="G99" s="52">
        <v>9.888379323850863</v>
      </c>
      <c r="H99" s="52">
        <v>9.9600062861225975</v>
      </c>
      <c r="I99" s="52">
        <v>9.9973467514251091</v>
      </c>
      <c r="J99" s="52">
        <v>9.3516299261346738</v>
      </c>
      <c r="K99" s="52">
        <v>9.4609479565750068</v>
      </c>
      <c r="L99" s="52">
        <v>10.035700289404227</v>
      </c>
      <c r="M99" s="81">
        <v>10.174393692958059</v>
      </c>
    </row>
    <row r="100" spans="1:13" x14ac:dyDescent="0.35">
      <c r="A100" s="23" t="str">
        <f t="shared" si="5"/>
        <v>DISTRIBUCION VOLUMEN POR CRITERIO (Consumiciones)Total Bebidas FriasNORTE-CENTRO</v>
      </c>
      <c r="B100" s="23" t="str">
        <f t="shared" si="6"/>
        <v>DISTRIBUCION VOLUMEN POR CRITERIO (Consumiciones)</v>
      </c>
      <c r="C100" s="23" t="str">
        <f t="shared" si="7"/>
        <v>Total Bebidas Frias</v>
      </c>
      <c r="D100" t="s">
        <v>71</v>
      </c>
      <c r="E100" s="52">
        <v>10.313664317233977</v>
      </c>
      <c r="F100" s="52">
        <v>10.214924839304258</v>
      </c>
      <c r="G100" s="52">
        <v>10.926438869185908</v>
      </c>
      <c r="H100" s="52">
        <v>10.447645843717062</v>
      </c>
      <c r="I100" s="52">
        <v>9.9840417835603965</v>
      </c>
      <c r="J100" s="52">
        <v>10.311565046727189</v>
      </c>
      <c r="K100" s="52">
        <v>9.9594289315836821</v>
      </c>
      <c r="L100" s="52">
        <v>9.4819027543734862</v>
      </c>
      <c r="M100" s="81">
        <v>9.3223930739435819</v>
      </c>
    </row>
    <row r="101" spans="1:13" x14ac:dyDescent="0.35">
      <c r="A101" s="23" t="str">
        <f t="shared" si="5"/>
        <v>DISTRIBUCION VOLUMEN POR CRITERIO (Consumiciones)Total Bebidas FriasNOROESTE</v>
      </c>
      <c r="B101" s="23" t="str">
        <f t="shared" si="6"/>
        <v>DISTRIBUCION VOLUMEN POR CRITERIO (Consumiciones)</v>
      </c>
      <c r="C101" s="23" t="str">
        <f t="shared" si="7"/>
        <v>Total Bebidas Frias</v>
      </c>
      <c r="D101" t="s">
        <v>72</v>
      </c>
      <c r="E101" s="52">
        <v>10.677107305467759</v>
      </c>
      <c r="F101" s="52">
        <v>10.566189575251128</v>
      </c>
      <c r="G101" s="52">
        <v>10.05109883624228</v>
      </c>
      <c r="H101" s="52">
        <v>10.038154832052349</v>
      </c>
      <c r="I101" s="52">
        <v>10.791724211415447</v>
      </c>
      <c r="J101" s="52">
        <v>10.448161784677165</v>
      </c>
      <c r="K101" s="52">
        <v>10.532876799637418</v>
      </c>
      <c r="L101" s="52">
        <v>10.405322771631925</v>
      </c>
      <c r="M101" s="81">
        <v>10.19543993501599</v>
      </c>
    </row>
    <row r="102" spans="1:13" x14ac:dyDescent="0.35">
      <c r="A102" s="23" t="str">
        <f t="shared" si="5"/>
        <v>DISTRIBUCION VOLUMEN POR CRITERIO (Consumiciones)Total Bebidas Frias&lt;2MIL</v>
      </c>
      <c r="B102" s="23" t="str">
        <f t="shared" si="6"/>
        <v>DISTRIBUCION VOLUMEN POR CRITERIO (Consumiciones)</v>
      </c>
      <c r="C102" s="23" t="str">
        <f t="shared" si="7"/>
        <v>Total Bebidas Frias</v>
      </c>
      <c r="D102" t="s">
        <v>73</v>
      </c>
      <c r="E102" s="52">
        <v>5.7839341163890534</v>
      </c>
      <c r="F102" s="52">
        <v>5.9833482022195623</v>
      </c>
      <c r="G102" s="52">
        <v>6.2294337076601982</v>
      </c>
      <c r="H102" s="52">
        <v>5.8328590096615995</v>
      </c>
      <c r="I102" s="52">
        <v>6.8554744638613112</v>
      </c>
      <c r="J102" s="52">
        <v>5.9850144160334979</v>
      </c>
      <c r="K102" s="52">
        <v>6.3547181836851765</v>
      </c>
      <c r="L102" s="52">
        <v>6.2174818226894599</v>
      </c>
      <c r="M102" s="81">
        <v>6.3711226993535002</v>
      </c>
    </row>
    <row r="103" spans="1:13" x14ac:dyDescent="0.35">
      <c r="A103" s="23" t="str">
        <f t="shared" si="5"/>
        <v>DISTRIBUCION VOLUMEN POR CRITERIO (Consumiciones)Total Bebidas Frias2-5MIL</v>
      </c>
      <c r="B103" s="23" t="str">
        <f t="shared" si="6"/>
        <v>DISTRIBUCION VOLUMEN POR CRITERIO (Consumiciones)</v>
      </c>
      <c r="C103" s="23" t="str">
        <f t="shared" si="7"/>
        <v>Total Bebidas Frias</v>
      </c>
      <c r="D103" t="s">
        <v>74</v>
      </c>
      <c r="E103" s="52">
        <v>5.2347825842478786</v>
      </c>
      <c r="F103" s="52">
        <v>4.867198153142076</v>
      </c>
      <c r="G103" s="52">
        <v>5.1579892316194424</v>
      </c>
      <c r="H103" s="52">
        <v>4.5681183273836456</v>
      </c>
      <c r="I103" s="52">
        <v>4.1528116279176199</v>
      </c>
      <c r="J103" s="52">
        <v>4.1613716649575316</v>
      </c>
      <c r="K103" s="52">
        <v>4.2224419123426973</v>
      </c>
      <c r="L103" s="52">
        <v>4.5455964999927421</v>
      </c>
      <c r="M103" s="81">
        <v>5.1580507349170581</v>
      </c>
    </row>
    <row r="104" spans="1:13" x14ac:dyDescent="0.35">
      <c r="A104" s="23" t="str">
        <f t="shared" si="5"/>
        <v>DISTRIBUCION VOLUMEN POR CRITERIO (Consumiciones)Total Bebidas Frias5-10MIL</v>
      </c>
      <c r="B104" s="23" t="str">
        <f t="shared" si="6"/>
        <v>DISTRIBUCION VOLUMEN POR CRITERIO (Consumiciones)</v>
      </c>
      <c r="C104" s="23" t="str">
        <f t="shared" si="7"/>
        <v>Total Bebidas Frias</v>
      </c>
      <c r="D104" t="s">
        <v>75</v>
      </c>
      <c r="E104" s="52">
        <v>7.7652887574098965</v>
      </c>
      <c r="F104" s="52">
        <v>8.0862544428841723</v>
      </c>
      <c r="G104" s="52">
        <v>7.6973398290579951</v>
      </c>
      <c r="H104" s="52">
        <v>8.0722137991624265</v>
      </c>
      <c r="I104" s="52">
        <v>7.3105552940640806</v>
      </c>
      <c r="J104" s="52">
        <v>7.9274842207359502</v>
      </c>
      <c r="K104" s="52">
        <v>7.5868110389564407</v>
      </c>
      <c r="L104" s="52">
        <v>7.9143078341410833</v>
      </c>
      <c r="M104" s="81">
        <v>7.6430848589033564</v>
      </c>
    </row>
    <row r="105" spans="1:13" x14ac:dyDescent="0.35">
      <c r="A105" s="23" t="str">
        <f t="shared" si="5"/>
        <v>DISTRIBUCION VOLUMEN POR CRITERIO (Consumiciones)Total Bebidas Frias10-30MIL</v>
      </c>
      <c r="B105" s="23" t="str">
        <f t="shared" si="6"/>
        <v>DISTRIBUCION VOLUMEN POR CRITERIO (Consumiciones)</v>
      </c>
      <c r="C105" s="23" t="str">
        <f t="shared" si="7"/>
        <v>Total Bebidas Frias</v>
      </c>
      <c r="D105" t="s">
        <v>76</v>
      </c>
      <c r="E105" s="52">
        <v>17.041741429951571</v>
      </c>
      <c r="F105" s="52">
        <v>17.871581595638101</v>
      </c>
      <c r="G105" s="52">
        <v>17.669821975651764</v>
      </c>
      <c r="H105" s="52">
        <v>17.981422238607777</v>
      </c>
      <c r="I105" s="52">
        <v>17.927569951707589</v>
      </c>
      <c r="J105" s="52">
        <v>18.203098337957606</v>
      </c>
      <c r="K105" s="52">
        <v>18.172885580947391</v>
      </c>
      <c r="L105" s="52">
        <v>17.83517349973101</v>
      </c>
      <c r="M105" s="81">
        <v>17.684835809161893</v>
      </c>
    </row>
    <row r="106" spans="1:13" x14ac:dyDescent="0.35">
      <c r="A106" s="23" t="str">
        <f t="shared" si="5"/>
        <v>DISTRIBUCION VOLUMEN POR CRITERIO (Consumiciones)Total Bebidas Frias30-100MIL</v>
      </c>
      <c r="B106" s="23" t="str">
        <f t="shared" si="6"/>
        <v>DISTRIBUCION VOLUMEN POR CRITERIO (Consumiciones)</v>
      </c>
      <c r="C106" s="23" t="str">
        <f t="shared" si="7"/>
        <v>Total Bebidas Frias</v>
      </c>
      <c r="D106" t="s">
        <v>77</v>
      </c>
      <c r="E106" s="52">
        <v>19.996316942987708</v>
      </c>
      <c r="F106" s="52">
        <v>19.942438104450709</v>
      </c>
      <c r="G106" s="52">
        <v>21.007812038909965</v>
      </c>
      <c r="H106" s="52">
        <v>21.527925448113709</v>
      </c>
      <c r="I106" s="52">
        <v>22.408825824264351</v>
      </c>
      <c r="J106" s="52">
        <v>21.770522373360546</v>
      </c>
      <c r="K106" s="52">
        <v>21.319597192813493</v>
      </c>
      <c r="L106" s="52">
        <v>21.324938534961912</v>
      </c>
      <c r="M106" s="81">
        <v>20.859574413784657</v>
      </c>
    </row>
    <row r="107" spans="1:13" x14ac:dyDescent="0.35">
      <c r="A107" s="23" t="str">
        <f t="shared" si="5"/>
        <v>DISTRIBUCION VOLUMEN POR CRITERIO (Consumiciones)Total Bebidas Frias100-200MIL</v>
      </c>
      <c r="B107" s="23" t="str">
        <f t="shared" si="6"/>
        <v>DISTRIBUCION VOLUMEN POR CRITERIO (Consumiciones)</v>
      </c>
      <c r="C107" s="23" t="str">
        <f t="shared" si="7"/>
        <v>Total Bebidas Frias</v>
      </c>
      <c r="D107" t="s">
        <v>78</v>
      </c>
      <c r="E107" s="52">
        <v>10.460840165751623</v>
      </c>
      <c r="F107" s="52">
        <v>10.360622989398042</v>
      </c>
      <c r="G107" s="52">
        <v>10.421500008048117</v>
      </c>
      <c r="H107" s="52">
        <v>10.234900584117385</v>
      </c>
      <c r="I107" s="52">
        <v>9.497979787667358</v>
      </c>
      <c r="J107" s="52">
        <v>9.2685858603031814</v>
      </c>
      <c r="K107" s="52">
        <v>9.8723594105191594</v>
      </c>
      <c r="L107" s="52">
        <v>9.7161265718591956</v>
      </c>
      <c r="M107" s="81">
        <v>9.3769021277809514</v>
      </c>
    </row>
    <row r="108" spans="1:13" x14ac:dyDescent="0.35">
      <c r="A108" s="23" t="str">
        <f t="shared" si="5"/>
        <v>DISTRIBUCION VOLUMEN POR CRITERIO (Consumiciones)Total Bebidas Frias200-500MIL</v>
      </c>
      <c r="B108" s="23" t="str">
        <f t="shared" si="6"/>
        <v>DISTRIBUCION VOLUMEN POR CRITERIO (Consumiciones)</v>
      </c>
      <c r="C108" s="23" t="str">
        <f t="shared" si="7"/>
        <v>Total Bebidas Frias</v>
      </c>
      <c r="D108" t="s">
        <v>79</v>
      </c>
      <c r="E108" s="52">
        <v>13.259825263311049</v>
      </c>
      <c r="F108" s="52">
        <v>13.394018033689711</v>
      </c>
      <c r="G108" s="52">
        <v>13.718364193390887</v>
      </c>
      <c r="H108" s="52">
        <v>13.435508662009587</v>
      </c>
      <c r="I108" s="52">
        <v>13.633531804775822</v>
      </c>
      <c r="J108" s="52">
        <v>13.359928941996252</v>
      </c>
      <c r="K108" s="52">
        <v>14.01227258885765</v>
      </c>
      <c r="L108" s="52">
        <v>14.263423865992872</v>
      </c>
      <c r="M108" s="81">
        <v>14.627932640515848</v>
      </c>
    </row>
    <row r="109" spans="1:13" x14ac:dyDescent="0.35">
      <c r="A109" s="23" t="str">
        <f t="shared" si="5"/>
        <v>DISTRIBUCION VOLUMEN POR CRITERIO (Consumiciones)Total Bebidas Frias&gt;500MIL</v>
      </c>
      <c r="B109" s="23" t="str">
        <f t="shared" si="6"/>
        <v>DISTRIBUCION VOLUMEN POR CRITERIO (Consumiciones)</v>
      </c>
      <c r="C109" s="23" t="str">
        <f t="shared" si="7"/>
        <v>Total Bebidas Frias</v>
      </c>
      <c r="D109" t="s">
        <v>80</v>
      </c>
      <c r="E109" s="52">
        <v>20.457284797420737</v>
      </c>
      <c r="F109" s="52">
        <v>19.494522221025484</v>
      </c>
      <c r="G109" s="52">
        <v>18.097747063778648</v>
      </c>
      <c r="H109" s="52">
        <v>18.347064287510801</v>
      </c>
      <c r="I109" s="52">
        <v>18.213254766195526</v>
      </c>
      <c r="J109" s="52">
        <v>19.324005588104914</v>
      </c>
      <c r="K109" s="52">
        <v>18.458957998427863</v>
      </c>
      <c r="L109" s="52">
        <v>18.182929130377985</v>
      </c>
      <c r="M109" s="81">
        <v>18.278491711423655</v>
      </c>
    </row>
    <row r="110" spans="1:13" x14ac:dyDescent="0.35">
      <c r="A110" s="23" t="str">
        <f t="shared" si="5"/>
        <v>DISTRIBUCION VOLUMEN POR CRITERIO (Consumiciones)Total Bebidas FriasDE 15 A 19 AÑOS</v>
      </c>
      <c r="B110" s="23" t="str">
        <f t="shared" si="6"/>
        <v>DISTRIBUCION VOLUMEN POR CRITERIO (Consumiciones)</v>
      </c>
      <c r="C110" s="23" t="str">
        <f t="shared" si="7"/>
        <v>Total Bebidas Frias</v>
      </c>
      <c r="D110" t="s">
        <v>81</v>
      </c>
      <c r="E110" s="52">
        <v>1.4023321576212513</v>
      </c>
      <c r="F110" s="52">
        <v>1.4156090790299931</v>
      </c>
      <c r="G110" s="52">
        <v>2.0868546080835286</v>
      </c>
      <c r="H110" s="52">
        <v>1.9337982323144667</v>
      </c>
      <c r="I110" s="52">
        <v>1.3596226730828109</v>
      </c>
      <c r="J110" s="52">
        <v>1.1177692281855121</v>
      </c>
      <c r="K110" s="52">
        <v>1.5664157383736166</v>
      </c>
      <c r="L110" s="52">
        <v>1.6785878328488082</v>
      </c>
      <c r="M110" s="81">
        <v>2.0162019658588743</v>
      </c>
    </row>
    <row r="111" spans="1:13" x14ac:dyDescent="0.35">
      <c r="A111" s="23" t="str">
        <f t="shared" si="5"/>
        <v>DISTRIBUCION VOLUMEN POR CRITERIO (Consumiciones)Total Bebidas FriasDE 20 A 24 AÑOS</v>
      </c>
      <c r="B111" s="23" t="str">
        <f t="shared" si="6"/>
        <v>DISTRIBUCION VOLUMEN POR CRITERIO (Consumiciones)</v>
      </c>
      <c r="C111" s="23" t="str">
        <f t="shared" si="7"/>
        <v>Total Bebidas Frias</v>
      </c>
      <c r="D111" t="s">
        <v>82</v>
      </c>
      <c r="E111" s="52">
        <v>2.5167275101281139</v>
      </c>
      <c r="F111" s="52">
        <v>2.6203566906939741</v>
      </c>
      <c r="G111" s="52">
        <v>2.4498199904495679</v>
      </c>
      <c r="H111" s="52">
        <v>2.3486879404062995</v>
      </c>
      <c r="I111" s="52">
        <v>2.6364255003356751</v>
      </c>
      <c r="J111" s="52">
        <v>2.7504726211471371</v>
      </c>
      <c r="K111" s="52">
        <v>2.8039799162942871</v>
      </c>
      <c r="L111" s="52">
        <v>2.9327953376936713</v>
      </c>
      <c r="M111" s="81">
        <v>3.4864063895104818</v>
      </c>
    </row>
    <row r="112" spans="1:13" x14ac:dyDescent="0.35">
      <c r="A112" s="23" t="str">
        <f t="shared" si="5"/>
        <v>DISTRIBUCION VOLUMEN POR CRITERIO (Consumiciones)Total Bebidas FriasDE 25 A 34 AÑOS</v>
      </c>
      <c r="B112" s="23" t="str">
        <f t="shared" si="6"/>
        <v>DISTRIBUCION VOLUMEN POR CRITERIO (Consumiciones)</v>
      </c>
      <c r="C112" s="23" t="str">
        <f t="shared" si="7"/>
        <v>Total Bebidas Frias</v>
      </c>
      <c r="D112" t="s">
        <v>83</v>
      </c>
      <c r="E112" s="52">
        <v>7.2892840964215901</v>
      </c>
      <c r="F112" s="52">
        <v>6.5845910920807427</v>
      </c>
      <c r="G112" s="52">
        <v>6.4542565149507176</v>
      </c>
      <c r="H112" s="52">
        <v>7.1088205780424474</v>
      </c>
      <c r="I112" s="52">
        <v>6.6813223152521655</v>
      </c>
      <c r="J112" s="52">
        <v>6.6243477745235326</v>
      </c>
      <c r="K112" s="52">
        <v>6.5622007095864996</v>
      </c>
      <c r="L112" s="52">
        <v>7.0337354215136756</v>
      </c>
      <c r="M112" s="81">
        <v>6.811952834299408</v>
      </c>
    </row>
    <row r="113" spans="1:13" x14ac:dyDescent="0.35">
      <c r="A113" s="23" t="str">
        <f t="shared" si="5"/>
        <v>DISTRIBUCION VOLUMEN POR CRITERIO (Consumiciones)Total Bebidas FriasDE 35 A 49 AÑOS</v>
      </c>
      <c r="B113" s="23" t="str">
        <f t="shared" si="6"/>
        <v>DISTRIBUCION VOLUMEN POR CRITERIO (Consumiciones)</v>
      </c>
      <c r="C113" s="23" t="str">
        <f t="shared" si="7"/>
        <v>Total Bebidas Frias</v>
      </c>
      <c r="D113" t="s">
        <v>84</v>
      </c>
      <c r="E113" s="52">
        <v>22.848308072255861</v>
      </c>
      <c r="F113" s="52">
        <v>23.01719845797118</v>
      </c>
      <c r="G113" s="52">
        <v>22.725414343890677</v>
      </c>
      <c r="H113" s="52">
        <v>23.204284718218037</v>
      </c>
      <c r="I113" s="52">
        <v>22.48708550912038</v>
      </c>
      <c r="J113" s="52">
        <v>22.474923814590696</v>
      </c>
      <c r="K113" s="52">
        <v>22.038297842205523</v>
      </c>
      <c r="L113" s="52">
        <v>22.852925904370654</v>
      </c>
      <c r="M113" s="81">
        <v>20.874136516712451</v>
      </c>
    </row>
    <row r="114" spans="1:13" x14ac:dyDescent="0.35">
      <c r="A114" s="23" t="str">
        <f t="shared" si="5"/>
        <v>DISTRIBUCION VOLUMEN POR CRITERIO (Consumiciones)Total Bebidas FriasDE 50 A 59 AÑOS</v>
      </c>
      <c r="B114" s="23" t="str">
        <f t="shared" si="6"/>
        <v>DISTRIBUCION VOLUMEN POR CRITERIO (Consumiciones)</v>
      </c>
      <c r="C114" s="23" t="str">
        <f t="shared" si="7"/>
        <v>Total Bebidas Frias</v>
      </c>
      <c r="D114" t="s">
        <v>85</v>
      </c>
      <c r="E114" s="52">
        <v>25.409356440845528</v>
      </c>
      <c r="F114" s="52">
        <v>25.701980779508983</v>
      </c>
      <c r="G114" s="52">
        <v>26.11532146862039</v>
      </c>
      <c r="H114" s="52">
        <v>25.318021524914936</v>
      </c>
      <c r="I114" s="52">
        <v>25.537147885691809</v>
      </c>
      <c r="J114" s="52">
        <v>25.534821780671447</v>
      </c>
      <c r="K114" s="52">
        <v>25.365748642083719</v>
      </c>
      <c r="L114" s="52">
        <v>24.875232176543598</v>
      </c>
      <c r="M114" s="81">
        <v>25.535485680536237</v>
      </c>
    </row>
    <row r="115" spans="1:13" x14ac:dyDescent="0.35">
      <c r="A115" s="23" t="str">
        <f t="shared" si="5"/>
        <v>DISTRIBUCION VOLUMEN POR CRITERIO (Consumiciones)Total Bebidas FriasDE 60 A 75 AÑOS</v>
      </c>
      <c r="B115" s="23" t="str">
        <f t="shared" si="6"/>
        <v>DISTRIBUCION VOLUMEN POR CRITERIO (Consumiciones)</v>
      </c>
      <c r="C115" s="23" t="str">
        <f t="shared" si="7"/>
        <v>Total Bebidas Frias</v>
      </c>
      <c r="D115" t="s">
        <v>86</v>
      </c>
      <c r="E115" s="52">
        <v>40.53399875146242</v>
      </c>
      <c r="F115" s="52">
        <v>40.660259836327093</v>
      </c>
      <c r="G115" s="52">
        <v>40.168339780769294</v>
      </c>
      <c r="H115" s="52">
        <v>40.086388129428073</v>
      </c>
      <c r="I115" s="52">
        <v>41.298394943032605</v>
      </c>
      <c r="J115" s="52">
        <v>41.497671000945033</v>
      </c>
      <c r="K115" s="52">
        <v>41.663392559964308</v>
      </c>
      <c r="L115" s="52">
        <v>40.626704598394866</v>
      </c>
      <c r="M115" s="81">
        <v>41.275817864122317</v>
      </c>
    </row>
    <row r="116" spans="1:13" x14ac:dyDescent="0.35">
      <c r="A116" s="23" t="str">
        <f t="shared" si="5"/>
        <v>DISTRIBUCION VOLUMEN POR CRITERIO (Consumiciones)Total Bebidas FriasNIVEL ALTO</v>
      </c>
      <c r="B116" s="23" t="str">
        <f t="shared" si="6"/>
        <v>DISTRIBUCION VOLUMEN POR CRITERIO (Consumiciones)</v>
      </c>
      <c r="C116" s="23" t="str">
        <f t="shared" si="7"/>
        <v>Total Bebidas Frias</v>
      </c>
      <c r="D116" t="s">
        <v>87</v>
      </c>
      <c r="E116" s="52">
        <v>23.721101210617562</v>
      </c>
      <c r="F116" s="52">
        <v>24.940090920360348</v>
      </c>
      <c r="G116" s="52">
        <v>24.419858192178303</v>
      </c>
      <c r="H116" s="52">
        <v>23.484306991491604</v>
      </c>
      <c r="I116" s="52">
        <v>22.072739848214468</v>
      </c>
      <c r="J116" s="52">
        <v>20.859469693985325</v>
      </c>
      <c r="K116" s="52">
        <v>22.211133851241776</v>
      </c>
      <c r="L116" s="52">
        <v>22.500979741704032</v>
      </c>
      <c r="M116" s="81">
        <v>21.754343078391027</v>
      </c>
    </row>
    <row r="117" spans="1:13" x14ac:dyDescent="0.35">
      <c r="A117" s="23" t="str">
        <f t="shared" si="5"/>
        <v>DISTRIBUCION VOLUMEN POR CRITERIO (Consumiciones)Total Bebidas FriasNIVEL MEDIO ALTO</v>
      </c>
      <c r="B117" s="23" t="str">
        <f t="shared" si="6"/>
        <v>DISTRIBUCION VOLUMEN POR CRITERIO (Consumiciones)</v>
      </c>
      <c r="C117" s="23" t="str">
        <f t="shared" si="7"/>
        <v>Total Bebidas Frias</v>
      </c>
      <c r="D117" t="s">
        <v>88</v>
      </c>
      <c r="E117" s="52">
        <v>14.701781913120856</v>
      </c>
      <c r="F117" s="52">
        <v>13.858801127461239</v>
      </c>
      <c r="G117" s="52">
        <v>14.070348590774712</v>
      </c>
      <c r="H117" s="52">
        <v>14.086834538491773</v>
      </c>
      <c r="I117" s="52">
        <v>14.738590473722807</v>
      </c>
      <c r="J117" s="52">
        <v>14.666453249381831</v>
      </c>
      <c r="K117" s="52">
        <v>13.985298387496547</v>
      </c>
      <c r="L117" s="52">
        <v>14.268117730070742</v>
      </c>
      <c r="M117" s="81">
        <v>14.879816987894065</v>
      </c>
    </row>
    <row r="118" spans="1:13" x14ac:dyDescent="0.35">
      <c r="A118" s="23" t="str">
        <f t="shared" si="5"/>
        <v>DISTRIBUCION VOLUMEN POR CRITERIO (Consumiciones)Total Bebidas FriasNIVEL MEDIO</v>
      </c>
      <c r="B118" s="23" t="str">
        <f t="shared" si="6"/>
        <v>DISTRIBUCION VOLUMEN POR CRITERIO (Consumiciones)</v>
      </c>
      <c r="C118" s="23" t="str">
        <f t="shared" si="7"/>
        <v>Total Bebidas Frias</v>
      </c>
      <c r="D118" t="s">
        <v>89</v>
      </c>
      <c r="E118" s="52">
        <v>23.882375529600523</v>
      </c>
      <c r="F118" s="52">
        <v>23.26215912485597</v>
      </c>
      <c r="G118" s="52">
        <v>24.246977932063164</v>
      </c>
      <c r="H118" s="52">
        <v>23.864821853689484</v>
      </c>
      <c r="I118" s="52">
        <v>24.814363544810504</v>
      </c>
      <c r="J118" s="52">
        <v>24.299786734761156</v>
      </c>
      <c r="K118" s="52">
        <v>25.057368864590785</v>
      </c>
      <c r="L118" s="52">
        <v>24.40677049509614</v>
      </c>
      <c r="M118" s="81">
        <v>23.942086366531385</v>
      </c>
    </row>
    <row r="119" spans="1:13" x14ac:dyDescent="0.35">
      <c r="A119" s="23" t="str">
        <f t="shared" si="5"/>
        <v>DISTRIBUCION VOLUMEN POR CRITERIO (Consumiciones)Total Bebidas FriasNIVEL MEDIO BAJO</v>
      </c>
      <c r="B119" s="23" t="str">
        <f t="shared" si="6"/>
        <v>DISTRIBUCION VOLUMEN POR CRITERIO (Consumiciones)</v>
      </c>
      <c r="C119" s="23" t="str">
        <f t="shared" si="7"/>
        <v>Total Bebidas Frias</v>
      </c>
      <c r="D119" t="s">
        <v>90</v>
      </c>
      <c r="E119" s="52">
        <v>15.329307352161987</v>
      </c>
      <c r="F119" s="52">
        <v>14.830413409229006</v>
      </c>
      <c r="G119" s="52">
        <v>15.00623729068189</v>
      </c>
      <c r="H119" s="52">
        <v>16.171533412887158</v>
      </c>
      <c r="I119" s="52">
        <v>17.746348732149684</v>
      </c>
      <c r="J119" s="52">
        <v>17.238128076080496</v>
      </c>
      <c r="K119" s="52">
        <v>15.977508515746164</v>
      </c>
      <c r="L119" s="52">
        <v>16.534961444764338</v>
      </c>
      <c r="M119" s="81">
        <v>17.26650062032807</v>
      </c>
    </row>
    <row r="120" spans="1:13" x14ac:dyDescent="0.35">
      <c r="A120" s="23" t="str">
        <f t="shared" si="5"/>
        <v>DISTRIBUCION VOLUMEN POR CRITERIO (Consumiciones)Total Bebidas FriasNIVEL BAJO</v>
      </c>
      <c r="B120" s="23" t="str">
        <f t="shared" si="6"/>
        <v>DISTRIBUCION VOLUMEN POR CRITERIO (Consumiciones)</v>
      </c>
      <c r="C120" s="23" t="str">
        <f t="shared" si="7"/>
        <v>Total Bebidas Frias</v>
      </c>
      <c r="D120" t="s">
        <v>91</v>
      </c>
      <c r="E120" s="52">
        <v>22.365433994499078</v>
      </c>
      <c r="F120" s="52">
        <v>23.108535418093439</v>
      </c>
      <c r="G120" s="52">
        <v>22.256591407830285</v>
      </c>
      <c r="H120" s="52">
        <v>22.392503203439979</v>
      </c>
      <c r="I120" s="52">
        <v>20.627957401102535</v>
      </c>
      <c r="J120" s="52">
        <v>22.93617261256345</v>
      </c>
      <c r="K120" s="52">
        <v>22.768725789432686</v>
      </c>
      <c r="L120" s="52">
        <v>22.289158882968035</v>
      </c>
      <c r="M120" s="81">
        <v>22.157252946855458</v>
      </c>
    </row>
    <row r="121" spans="1:13" x14ac:dyDescent="0.35">
      <c r="A121" s="23" t="str">
        <f t="shared" si="5"/>
        <v>DISTRIBUCION VOLUMEN POR CRITERIO (Consumiciones)Total Bebidas FriasHOMBRE</v>
      </c>
      <c r="B121" s="23" t="str">
        <f t="shared" si="6"/>
        <v>DISTRIBUCION VOLUMEN POR CRITERIO (Consumiciones)</v>
      </c>
      <c r="C121" s="23" t="str">
        <f t="shared" si="7"/>
        <v>Total Bebidas Frias</v>
      </c>
      <c r="D121" t="s">
        <v>92</v>
      </c>
      <c r="E121" s="52">
        <v>61.068587916644354</v>
      </c>
      <c r="F121" s="52">
        <v>59.195982758865952</v>
      </c>
      <c r="G121" s="52">
        <v>59.115464993373713</v>
      </c>
      <c r="H121" s="52">
        <v>61.013773191169896</v>
      </c>
      <c r="I121" s="52">
        <v>60.958837799674214</v>
      </c>
      <c r="J121" s="52">
        <v>60.182191875684978</v>
      </c>
      <c r="K121" s="52">
        <v>59.063961928772244</v>
      </c>
      <c r="L121" s="52">
        <v>60.113907556395432</v>
      </c>
      <c r="M121" s="81">
        <v>60.948168046167375</v>
      </c>
    </row>
    <row r="122" spans="1:13" x14ac:dyDescent="0.35">
      <c r="A122" s="23" t="str">
        <f t="shared" si="5"/>
        <v>DISTRIBUCION VOLUMEN POR CRITERIO (Consumiciones)Total Bebidas FriasMUJER</v>
      </c>
      <c r="B122" s="23" t="str">
        <f t="shared" si="6"/>
        <v>DISTRIBUCION VOLUMEN POR CRITERIO (Consumiciones)</v>
      </c>
      <c r="C122" s="23" t="str">
        <f t="shared" si="7"/>
        <v>Total Bebidas Frias</v>
      </c>
      <c r="D122" t="s">
        <v>93</v>
      </c>
      <c r="E122" s="52">
        <v>38.931412083355639</v>
      </c>
      <c r="F122" s="52">
        <v>40.804017241134041</v>
      </c>
      <c r="G122" s="52">
        <v>40.884548420154623</v>
      </c>
      <c r="H122" s="52">
        <v>38.986226808830097</v>
      </c>
      <c r="I122" s="52">
        <v>39.041162200325779</v>
      </c>
      <c r="J122" s="52">
        <v>39.817818491087273</v>
      </c>
      <c r="K122" s="52">
        <v>40.936080561437308</v>
      </c>
      <c r="L122" s="52">
        <v>39.886080738207866</v>
      </c>
      <c r="M122" s="81">
        <v>39.051831953832625</v>
      </c>
    </row>
    <row r="123" spans="1:13" x14ac:dyDescent="0.35">
      <c r="A123" s="23" t="str">
        <f t="shared" si="5"/>
        <v>DISTRIBUCION VOLUMEN POR CRITERIO (Consumiciones)Total Bebidas CalientesT.ESPAÑA</v>
      </c>
      <c r="B123" s="23" t="str">
        <f t="shared" si="6"/>
        <v>DISTRIBUCION VOLUMEN POR CRITERIO (Consumiciones)</v>
      </c>
      <c r="C123" s="23" t="s">
        <v>49</v>
      </c>
      <c r="D123" t="s">
        <v>63</v>
      </c>
      <c r="E123" s="52">
        <v>100</v>
      </c>
      <c r="F123" s="52">
        <v>100</v>
      </c>
      <c r="G123" s="52">
        <v>100</v>
      </c>
      <c r="H123" s="52">
        <v>100</v>
      </c>
      <c r="I123" s="52">
        <v>100</v>
      </c>
      <c r="J123" s="52">
        <v>100</v>
      </c>
      <c r="K123" s="52">
        <v>100</v>
      </c>
      <c r="L123" s="52">
        <v>100</v>
      </c>
      <c r="M123" s="81">
        <v>100</v>
      </c>
    </row>
    <row r="124" spans="1:13" x14ac:dyDescent="0.35">
      <c r="A124" s="23" t="str">
        <f t="shared" si="5"/>
        <v>DISTRIBUCION VOLUMEN POR CRITERIO (Consumiciones)Total Bebidas CalientesBCN AM</v>
      </c>
      <c r="B124" s="23" t="str">
        <f t="shared" si="6"/>
        <v>DISTRIBUCION VOLUMEN POR CRITERIO (Consumiciones)</v>
      </c>
      <c r="C124" s="23" t="str">
        <f>C$123</f>
        <v>Total Bebidas Calientes</v>
      </c>
      <c r="D124" t="s">
        <v>65</v>
      </c>
      <c r="E124" s="52">
        <v>9.5699811441201756</v>
      </c>
      <c r="F124" s="52">
        <v>10.119463948070266</v>
      </c>
      <c r="G124" s="52">
        <v>10.09401433480285</v>
      </c>
      <c r="H124" s="52">
        <v>10.791859662323985</v>
      </c>
      <c r="I124" s="52">
        <v>10.154128547425289</v>
      </c>
      <c r="J124" s="52">
        <v>10.831220533462922</v>
      </c>
      <c r="K124" s="52">
        <v>10.955430664961321</v>
      </c>
      <c r="L124" s="52">
        <v>10.546248081268716</v>
      </c>
      <c r="M124" s="81">
        <v>11.366272518800704</v>
      </c>
    </row>
    <row r="125" spans="1:13" x14ac:dyDescent="0.35">
      <c r="A125" s="23" t="str">
        <f t="shared" si="5"/>
        <v>DISTRIBUCION VOLUMEN POR CRITERIO (Consumiciones)Total Bebidas CalientesREST.CAT ARAGON</v>
      </c>
      <c r="B125" s="23" t="str">
        <f t="shared" si="6"/>
        <v>DISTRIBUCION VOLUMEN POR CRITERIO (Consumiciones)</v>
      </c>
      <c r="C125" s="23" t="str">
        <f t="shared" ref="C125:C152" si="8">C$123</f>
        <v>Total Bebidas Calientes</v>
      </c>
      <c r="D125" t="s">
        <v>66</v>
      </c>
      <c r="E125" s="52">
        <v>16.459345468500349</v>
      </c>
      <c r="F125" s="52">
        <v>15.965869246430383</v>
      </c>
      <c r="G125" s="52">
        <v>15.153518529635384</v>
      </c>
      <c r="H125" s="52">
        <v>16.592027815689068</v>
      </c>
      <c r="I125" s="52">
        <v>15.816015245856788</v>
      </c>
      <c r="J125" s="52">
        <v>16.193412989725815</v>
      </c>
      <c r="K125" s="52">
        <v>16.167963407631145</v>
      </c>
      <c r="L125" s="52">
        <v>15.395864519191763</v>
      </c>
      <c r="M125" s="81">
        <v>15.787194585619021</v>
      </c>
    </row>
    <row r="126" spans="1:13" x14ac:dyDescent="0.35">
      <c r="A126" s="23" t="str">
        <f t="shared" si="5"/>
        <v>DISTRIBUCION VOLUMEN POR CRITERIO (Consumiciones)Total Bebidas CalientesLEVANTE</v>
      </c>
      <c r="B126" s="23" t="str">
        <f t="shared" si="6"/>
        <v>DISTRIBUCION VOLUMEN POR CRITERIO (Consumiciones)</v>
      </c>
      <c r="C126" s="23" t="str">
        <f t="shared" si="8"/>
        <v>Total Bebidas Calientes</v>
      </c>
      <c r="D126" t="s">
        <v>67</v>
      </c>
      <c r="E126" s="52">
        <v>15.425438094781239</v>
      </c>
      <c r="F126" s="52">
        <v>14.845072977874329</v>
      </c>
      <c r="G126" s="52">
        <v>14.664973773118085</v>
      </c>
      <c r="H126" s="52">
        <v>14.720678576890176</v>
      </c>
      <c r="I126" s="52">
        <v>15.214800528905705</v>
      </c>
      <c r="J126" s="52">
        <v>15.794423152924317</v>
      </c>
      <c r="K126" s="52">
        <v>15.295006254092197</v>
      </c>
      <c r="L126" s="52">
        <v>15.806508698734515</v>
      </c>
      <c r="M126" s="81">
        <v>14.853002347916529</v>
      </c>
    </row>
    <row r="127" spans="1:13" x14ac:dyDescent="0.35">
      <c r="A127" s="23" t="str">
        <f t="shared" si="5"/>
        <v>DISTRIBUCION VOLUMEN POR CRITERIO (Consumiciones)Total Bebidas CalientesANDALUCIA</v>
      </c>
      <c r="B127" s="23" t="str">
        <f t="shared" si="6"/>
        <v>DISTRIBUCION VOLUMEN POR CRITERIO (Consumiciones)</v>
      </c>
      <c r="C127" s="23" t="str">
        <f t="shared" si="8"/>
        <v>Total Bebidas Calientes</v>
      </c>
      <c r="D127" t="s">
        <v>68</v>
      </c>
      <c r="E127" s="52">
        <v>17.569561960568702</v>
      </c>
      <c r="F127" s="52">
        <v>16.594071371043761</v>
      </c>
      <c r="G127" s="52">
        <v>17.59188812680625</v>
      </c>
      <c r="H127" s="52">
        <v>15.885730894469688</v>
      </c>
      <c r="I127" s="52">
        <v>16.377815922206391</v>
      </c>
      <c r="J127" s="52">
        <v>16.343920356876652</v>
      </c>
      <c r="K127" s="52">
        <v>16.252982197014003</v>
      </c>
      <c r="L127" s="52">
        <v>16.72696252386471</v>
      </c>
      <c r="M127" s="81">
        <v>16.933514025857519</v>
      </c>
    </row>
    <row r="128" spans="1:13" x14ac:dyDescent="0.35">
      <c r="A128" s="23" t="str">
        <f t="shared" si="5"/>
        <v>DISTRIBUCION VOLUMEN POR CRITERIO (Consumiciones)Total Bebidas CalientesMDD AM</v>
      </c>
      <c r="B128" s="23" t="str">
        <f t="shared" si="6"/>
        <v>DISTRIBUCION VOLUMEN POR CRITERIO (Consumiciones)</v>
      </c>
      <c r="C128" s="23" t="str">
        <f t="shared" si="8"/>
        <v>Total Bebidas Calientes</v>
      </c>
      <c r="D128" t="s">
        <v>69</v>
      </c>
      <c r="E128" s="52">
        <v>10.268878204300321</v>
      </c>
      <c r="F128" s="52">
        <v>10.411515855718132</v>
      </c>
      <c r="G128" s="52">
        <v>10.114917001239011</v>
      </c>
      <c r="H128" s="52">
        <v>10.337368886124725</v>
      </c>
      <c r="I128" s="52">
        <v>9.8548063951228393</v>
      </c>
      <c r="J128" s="52">
        <v>9.9287751282059507</v>
      </c>
      <c r="K128" s="52">
        <v>9.7234429451820574</v>
      </c>
      <c r="L128" s="52">
        <v>9.713310350765795</v>
      </c>
      <c r="M128" s="81">
        <v>9.2564664547997637</v>
      </c>
    </row>
    <row r="129" spans="1:13" x14ac:dyDescent="0.35">
      <c r="A129" s="23" t="str">
        <f t="shared" si="5"/>
        <v>DISTRIBUCION VOLUMEN POR CRITERIO (Consumiciones)Total Bebidas CalientesRTO CENTRO</v>
      </c>
      <c r="B129" s="23" t="str">
        <f t="shared" si="6"/>
        <v>DISTRIBUCION VOLUMEN POR CRITERIO (Consumiciones)</v>
      </c>
      <c r="C129" s="23" t="str">
        <f t="shared" si="8"/>
        <v>Total Bebidas Calientes</v>
      </c>
      <c r="D129" t="s">
        <v>70</v>
      </c>
      <c r="E129" s="52">
        <v>7.1068202197023647</v>
      </c>
      <c r="F129" s="52">
        <v>7.494129980523982</v>
      </c>
      <c r="G129" s="52">
        <v>7.6334229333657619</v>
      </c>
      <c r="H129" s="52">
        <v>7.6864707564789931</v>
      </c>
      <c r="I129" s="52">
        <v>7.8605606495100844</v>
      </c>
      <c r="J129" s="52">
        <v>7.0537283418685899</v>
      </c>
      <c r="K129" s="52">
        <v>6.9790627169771522</v>
      </c>
      <c r="L129" s="52">
        <v>7.4533537834288222</v>
      </c>
      <c r="M129" s="81">
        <v>7.9513882590646272</v>
      </c>
    </row>
    <row r="130" spans="1:13" x14ac:dyDescent="0.35">
      <c r="A130" s="23" t="str">
        <f t="shared" si="5"/>
        <v>DISTRIBUCION VOLUMEN POR CRITERIO (Consumiciones)Total Bebidas CalientesNORTE-CENTRO</v>
      </c>
      <c r="B130" s="23" t="str">
        <f t="shared" si="6"/>
        <v>DISTRIBUCION VOLUMEN POR CRITERIO (Consumiciones)</v>
      </c>
      <c r="C130" s="23" t="str">
        <f t="shared" si="8"/>
        <v>Total Bebidas Calientes</v>
      </c>
      <c r="D130" t="s">
        <v>71</v>
      </c>
      <c r="E130" s="52">
        <v>11.357537739434619</v>
      </c>
      <c r="F130" s="52">
        <v>12.242666912779153</v>
      </c>
      <c r="G130" s="52">
        <v>12.052954623977444</v>
      </c>
      <c r="H130" s="52">
        <v>11.703918907591792</v>
      </c>
      <c r="I130" s="52">
        <v>11.606856220121914</v>
      </c>
      <c r="J130" s="52">
        <v>11.401223605041844</v>
      </c>
      <c r="K130" s="52">
        <v>11.740906425254687</v>
      </c>
      <c r="L130" s="52">
        <v>11.359153190462003</v>
      </c>
      <c r="M130" s="81">
        <v>11.620960127845702</v>
      </c>
    </row>
    <row r="131" spans="1:13" x14ac:dyDescent="0.35">
      <c r="A131" s="23" t="str">
        <f t="shared" si="5"/>
        <v>DISTRIBUCION VOLUMEN POR CRITERIO (Consumiciones)Total Bebidas CalientesNOROESTE</v>
      </c>
      <c r="B131" s="23" t="str">
        <f t="shared" si="6"/>
        <v>DISTRIBUCION VOLUMEN POR CRITERIO (Consumiciones)</v>
      </c>
      <c r="C131" s="23" t="str">
        <f t="shared" si="8"/>
        <v>Total Bebidas Calientes</v>
      </c>
      <c r="D131" t="s">
        <v>72</v>
      </c>
      <c r="E131" s="52">
        <v>12.242428312601705</v>
      </c>
      <c r="F131" s="52">
        <v>12.32720655227169</v>
      </c>
      <c r="G131" s="52">
        <v>12.694317118157908</v>
      </c>
      <c r="H131" s="52">
        <v>12.281942900799113</v>
      </c>
      <c r="I131" s="52">
        <v>13.115014913910899</v>
      </c>
      <c r="J131" s="52">
        <v>12.453284084616351</v>
      </c>
      <c r="K131" s="52">
        <v>12.885204033574357</v>
      </c>
      <c r="L131" s="52">
        <v>12.998592712957491</v>
      </c>
      <c r="M131" s="81">
        <v>12.231198605699747</v>
      </c>
    </row>
    <row r="132" spans="1:13" x14ac:dyDescent="0.35">
      <c r="A132" s="23" t="str">
        <f t="shared" ref="A132:A195" si="9">B132&amp;C132&amp;D132</f>
        <v>DISTRIBUCION VOLUMEN POR CRITERIO (Consumiciones)Total Bebidas Calientes&lt;2MIL</v>
      </c>
      <c r="B132" s="23" t="str">
        <f t="shared" si="6"/>
        <v>DISTRIBUCION VOLUMEN POR CRITERIO (Consumiciones)</v>
      </c>
      <c r="C132" s="23" t="str">
        <f t="shared" si="8"/>
        <v>Total Bebidas Calientes</v>
      </c>
      <c r="D132" t="s">
        <v>73</v>
      </c>
      <c r="E132" s="52">
        <v>5.7707494012981408</v>
      </c>
      <c r="F132" s="52">
        <v>6.1052714612850076</v>
      </c>
      <c r="G132" s="52">
        <v>5.6888823733556828</v>
      </c>
      <c r="H132" s="52">
        <v>5.8836353759360254</v>
      </c>
      <c r="I132" s="52">
        <v>5.5202175546547716</v>
      </c>
      <c r="J132" s="52">
        <v>5.4770300378828072</v>
      </c>
      <c r="K132" s="52">
        <v>5.8084706796312302</v>
      </c>
      <c r="L132" s="52">
        <v>5.3501572358175036</v>
      </c>
      <c r="M132" s="81">
        <v>5.5258693547549083</v>
      </c>
    </row>
    <row r="133" spans="1:13" x14ac:dyDescent="0.35">
      <c r="A133" s="23" t="str">
        <f t="shared" si="9"/>
        <v>DISTRIBUCION VOLUMEN POR CRITERIO (Consumiciones)Total Bebidas Calientes2-5MIL</v>
      </c>
      <c r="B133" s="23" t="str">
        <f t="shared" ref="B133:B182" si="10">B$3</f>
        <v>DISTRIBUCION VOLUMEN POR CRITERIO (Consumiciones)</v>
      </c>
      <c r="C133" s="23" t="str">
        <f t="shared" si="8"/>
        <v>Total Bebidas Calientes</v>
      </c>
      <c r="D133" t="s">
        <v>74</v>
      </c>
      <c r="E133" s="52">
        <v>4.9790238484444824</v>
      </c>
      <c r="F133" s="52">
        <v>4.9912622178679245</v>
      </c>
      <c r="G133" s="52">
        <v>4.3748562023825386</v>
      </c>
      <c r="H133" s="52">
        <v>4.4025644667881103</v>
      </c>
      <c r="I133" s="52">
        <v>4.4858725879715742</v>
      </c>
      <c r="J133" s="52">
        <v>4.7123300194803219</v>
      </c>
      <c r="K133" s="52">
        <v>4.6234797961446485</v>
      </c>
      <c r="L133" s="52">
        <v>4.8073456423753482</v>
      </c>
      <c r="M133" s="81">
        <v>5.3164122654888866</v>
      </c>
    </row>
    <row r="134" spans="1:13" x14ac:dyDescent="0.35">
      <c r="A134" s="23" t="str">
        <f t="shared" si="9"/>
        <v>DISTRIBUCION VOLUMEN POR CRITERIO (Consumiciones)Total Bebidas Calientes5-10MIL</v>
      </c>
      <c r="B134" s="23" t="str">
        <f t="shared" si="10"/>
        <v>DISTRIBUCION VOLUMEN POR CRITERIO (Consumiciones)</v>
      </c>
      <c r="C134" s="23" t="str">
        <f t="shared" si="8"/>
        <v>Total Bebidas Calientes</v>
      </c>
      <c r="D134" t="s">
        <v>75</v>
      </c>
      <c r="E134" s="52">
        <v>7.5036999590410431</v>
      </c>
      <c r="F134" s="52">
        <v>7.4611966588652159</v>
      </c>
      <c r="G134" s="52">
        <v>7.3511441845989118</v>
      </c>
      <c r="H134" s="52">
        <v>6.9434206796646398</v>
      </c>
      <c r="I134" s="52">
        <v>7.2881471663569286</v>
      </c>
      <c r="J134" s="52">
        <v>7.7410721379117007</v>
      </c>
      <c r="K134" s="52">
        <v>7.4121774066870332</v>
      </c>
      <c r="L134" s="52">
        <v>7.5658799580622622</v>
      </c>
      <c r="M134" s="81">
        <v>7.4760343114935406</v>
      </c>
    </row>
    <row r="135" spans="1:13" x14ac:dyDescent="0.35">
      <c r="A135" s="23" t="str">
        <f t="shared" si="9"/>
        <v>DISTRIBUCION VOLUMEN POR CRITERIO (Consumiciones)Total Bebidas Calientes10-30MIL</v>
      </c>
      <c r="B135" s="23" t="str">
        <f t="shared" si="10"/>
        <v>DISTRIBUCION VOLUMEN POR CRITERIO (Consumiciones)</v>
      </c>
      <c r="C135" s="23" t="str">
        <f t="shared" si="8"/>
        <v>Total Bebidas Calientes</v>
      </c>
      <c r="D135" t="s">
        <v>76</v>
      </c>
      <c r="E135" s="52">
        <v>18.097187116009785</v>
      </c>
      <c r="F135" s="52">
        <v>18.914123307089223</v>
      </c>
      <c r="G135" s="52">
        <v>18.37730330611495</v>
      </c>
      <c r="H135" s="52">
        <v>18.370739138975431</v>
      </c>
      <c r="I135" s="52">
        <v>18.217600386034935</v>
      </c>
      <c r="J135" s="52">
        <v>18.325755029014701</v>
      </c>
      <c r="K135" s="52">
        <v>18.848488060166144</v>
      </c>
      <c r="L135" s="52">
        <v>18.194276828049595</v>
      </c>
      <c r="M135" s="81">
        <v>19.026255652662076</v>
      </c>
    </row>
    <row r="136" spans="1:13" x14ac:dyDescent="0.35">
      <c r="A136" s="23" t="str">
        <f t="shared" si="9"/>
        <v>DISTRIBUCION VOLUMEN POR CRITERIO (Consumiciones)Total Bebidas Calientes30-100MIL</v>
      </c>
      <c r="B136" s="23" t="str">
        <f t="shared" si="10"/>
        <v>DISTRIBUCION VOLUMEN POR CRITERIO (Consumiciones)</v>
      </c>
      <c r="C136" s="23" t="str">
        <f t="shared" si="8"/>
        <v>Total Bebidas Calientes</v>
      </c>
      <c r="D136" t="s">
        <v>77</v>
      </c>
      <c r="E136" s="52">
        <v>21.865957203425793</v>
      </c>
      <c r="F136" s="52">
        <v>20.811114187517209</v>
      </c>
      <c r="G136" s="52">
        <v>21.903729733392456</v>
      </c>
      <c r="H136" s="52">
        <v>21.178829952030224</v>
      </c>
      <c r="I136" s="52">
        <v>22.460215772712473</v>
      </c>
      <c r="J136" s="52">
        <v>21.839027336715048</v>
      </c>
      <c r="K136" s="52">
        <v>21.567869538647365</v>
      </c>
      <c r="L136" s="52">
        <v>22.083340431929223</v>
      </c>
      <c r="M136" s="81">
        <v>21.245170507561326</v>
      </c>
    </row>
    <row r="137" spans="1:13" x14ac:dyDescent="0.35">
      <c r="A137" s="23" t="str">
        <f t="shared" si="9"/>
        <v>DISTRIBUCION VOLUMEN POR CRITERIO (Consumiciones)Total Bebidas Calientes100-200MIL</v>
      </c>
      <c r="B137" s="23" t="str">
        <f t="shared" si="10"/>
        <v>DISTRIBUCION VOLUMEN POR CRITERIO (Consumiciones)</v>
      </c>
      <c r="C137" s="23" t="str">
        <f t="shared" si="8"/>
        <v>Total Bebidas Calientes</v>
      </c>
      <c r="D137" t="s">
        <v>78</v>
      </c>
      <c r="E137" s="52">
        <v>11.593884938543116</v>
      </c>
      <c r="F137" s="52">
        <v>11.616973242366372</v>
      </c>
      <c r="G137" s="52">
        <v>12.014261631922931</v>
      </c>
      <c r="H137" s="52">
        <v>11.450437947377209</v>
      </c>
      <c r="I137" s="52">
        <v>10.527858617859319</v>
      </c>
      <c r="J137" s="52">
        <v>9.9789307565580572</v>
      </c>
      <c r="K137" s="52">
        <v>10.709177055254351</v>
      </c>
      <c r="L137" s="52">
        <v>10.815825893621133</v>
      </c>
      <c r="M137" s="81">
        <v>10.332194679388111</v>
      </c>
    </row>
    <row r="138" spans="1:13" x14ac:dyDescent="0.35">
      <c r="A138" s="23" t="str">
        <f t="shared" si="9"/>
        <v>DISTRIBUCION VOLUMEN POR CRITERIO (Consumiciones)Total Bebidas Calientes200-500MIL</v>
      </c>
      <c r="B138" s="23" t="str">
        <f t="shared" si="10"/>
        <v>DISTRIBUCION VOLUMEN POR CRITERIO (Consumiciones)</v>
      </c>
      <c r="C138" s="23" t="str">
        <f t="shared" si="8"/>
        <v>Total Bebidas Calientes</v>
      </c>
      <c r="D138" t="s">
        <v>79</v>
      </c>
      <c r="E138" s="52">
        <v>12.108795843588448</v>
      </c>
      <c r="F138" s="52">
        <v>12.58680316443864</v>
      </c>
      <c r="G138" s="52">
        <v>12.692620531710453</v>
      </c>
      <c r="H138" s="52">
        <v>13.504621978054324</v>
      </c>
      <c r="I138" s="52">
        <v>13.829089656140328</v>
      </c>
      <c r="J138" s="52">
        <v>13.294476707361854</v>
      </c>
      <c r="K138" s="52">
        <v>13.2285183893622</v>
      </c>
      <c r="L138" s="52">
        <v>13.866073362185096</v>
      </c>
      <c r="M138" s="81">
        <v>14.023062892004756</v>
      </c>
    </row>
    <row r="139" spans="1:13" x14ac:dyDescent="0.35">
      <c r="A139" s="23" t="str">
        <f t="shared" si="9"/>
        <v>DISTRIBUCION VOLUMEN POR CRITERIO (Consumiciones)Total Bebidas Calientes&gt;500MIL</v>
      </c>
      <c r="B139" s="23" t="str">
        <f t="shared" si="10"/>
        <v>DISTRIBUCION VOLUMEN POR CRITERIO (Consumiciones)</v>
      </c>
      <c r="C139" s="23" t="str">
        <f t="shared" si="8"/>
        <v>Total Bebidas Calientes</v>
      </c>
      <c r="D139" t="s">
        <v>80</v>
      </c>
      <c r="E139" s="52">
        <v>18.080685453666565</v>
      </c>
      <c r="F139" s="52">
        <v>17.513254182926261</v>
      </c>
      <c r="G139" s="52">
        <v>17.597208477624768</v>
      </c>
      <c r="H139" s="52">
        <v>18.265755260071444</v>
      </c>
      <c r="I139" s="52">
        <v>17.670985642748953</v>
      </c>
      <c r="J139" s="52">
        <v>18.631361107536129</v>
      </c>
      <c r="K139" s="52">
        <v>17.801806876289326</v>
      </c>
      <c r="L139" s="52">
        <v>17.317105252454461</v>
      </c>
      <c r="M139" s="81">
        <v>17.05499879944821</v>
      </c>
    </row>
    <row r="140" spans="1:13" x14ac:dyDescent="0.35">
      <c r="A140" s="23" t="str">
        <f t="shared" si="9"/>
        <v>DISTRIBUCION VOLUMEN POR CRITERIO (Consumiciones)Total Bebidas CalientesDE 15 A 19 AÑOS</v>
      </c>
      <c r="B140" s="23" t="str">
        <f t="shared" si="10"/>
        <v>DISTRIBUCION VOLUMEN POR CRITERIO (Consumiciones)</v>
      </c>
      <c r="C140" s="23" t="str">
        <f t="shared" si="8"/>
        <v>Total Bebidas Calientes</v>
      </c>
      <c r="D140" t="s">
        <v>81</v>
      </c>
      <c r="E140" s="52">
        <v>0.32137651612712775</v>
      </c>
      <c r="F140" s="52">
        <v>0.35656745651421107</v>
      </c>
      <c r="G140" s="52">
        <v>0.63678621954421211</v>
      </c>
      <c r="H140" s="52">
        <v>1.0176821773429336</v>
      </c>
      <c r="I140" s="52">
        <v>0.48120642224620924</v>
      </c>
      <c r="J140" s="52">
        <v>0.56580086149270636</v>
      </c>
      <c r="K140" s="52">
        <v>0.80507900865353854</v>
      </c>
      <c r="L140" s="52">
        <v>0.70443687567849134</v>
      </c>
      <c r="M140" s="81">
        <v>0.50258618224837381</v>
      </c>
    </row>
    <row r="141" spans="1:13" x14ac:dyDescent="0.35">
      <c r="A141" s="23" t="str">
        <f t="shared" si="9"/>
        <v>DISTRIBUCION VOLUMEN POR CRITERIO (Consumiciones)Total Bebidas CalientesDE 20 A 24 AÑOS</v>
      </c>
      <c r="B141" s="23" t="str">
        <f t="shared" si="10"/>
        <v>DISTRIBUCION VOLUMEN POR CRITERIO (Consumiciones)</v>
      </c>
      <c r="C141" s="23" t="str">
        <f t="shared" si="8"/>
        <v>Total Bebidas Calientes</v>
      </c>
      <c r="D141" t="s">
        <v>82</v>
      </c>
      <c r="E141" s="52">
        <v>1.3529370523573538</v>
      </c>
      <c r="F141" s="52">
        <v>1.3087597902679864</v>
      </c>
      <c r="G141" s="52">
        <v>1.2146380241994805</v>
      </c>
      <c r="H141" s="52">
        <v>1.6193959275916765</v>
      </c>
      <c r="I141" s="52">
        <v>1.3962306401036364</v>
      </c>
      <c r="J141" s="52">
        <v>1.3330308421270844</v>
      </c>
      <c r="K141" s="52">
        <v>1.2483592241049477</v>
      </c>
      <c r="L141" s="52">
        <v>1.734269089428955</v>
      </c>
      <c r="M141" s="81">
        <v>1.4018718769897112</v>
      </c>
    </row>
    <row r="142" spans="1:13" x14ac:dyDescent="0.35">
      <c r="A142" s="23" t="str">
        <f t="shared" si="9"/>
        <v>DISTRIBUCION VOLUMEN POR CRITERIO (Consumiciones)Total Bebidas CalientesDE 25 A 34 AÑOS</v>
      </c>
      <c r="B142" s="23" t="str">
        <f t="shared" si="10"/>
        <v>DISTRIBUCION VOLUMEN POR CRITERIO (Consumiciones)</v>
      </c>
      <c r="C142" s="23" t="str">
        <f t="shared" si="8"/>
        <v>Total Bebidas Calientes</v>
      </c>
      <c r="D142" t="s">
        <v>83</v>
      </c>
      <c r="E142" s="52">
        <v>5.0437877071471533</v>
      </c>
      <c r="F142" s="52">
        <v>4.6747442047214154</v>
      </c>
      <c r="G142" s="52">
        <v>4.8231311849078269</v>
      </c>
      <c r="H142" s="52">
        <v>4.6827784848153291</v>
      </c>
      <c r="I142" s="52">
        <v>4.5022223028213819</v>
      </c>
      <c r="J142" s="52">
        <v>4.2459037602299521</v>
      </c>
      <c r="K142" s="52">
        <v>4.0946122374741627</v>
      </c>
      <c r="L142" s="52">
        <v>4.6085880271167889</v>
      </c>
      <c r="M142" s="81">
        <v>4.7598988646561553</v>
      </c>
    </row>
    <row r="143" spans="1:13" x14ac:dyDescent="0.35">
      <c r="A143" s="23" t="str">
        <f t="shared" si="9"/>
        <v>DISTRIBUCION VOLUMEN POR CRITERIO (Consumiciones)Total Bebidas CalientesDE 35 A 49 AÑOS</v>
      </c>
      <c r="B143" s="23" t="str">
        <f t="shared" si="10"/>
        <v>DISTRIBUCION VOLUMEN POR CRITERIO (Consumiciones)</v>
      </c>
      <c r="C143" s="23" t="str">
        <f t="shared" si="8"/>
        <v>Total Bebidas Calientes</v>
      </c>
      <c r="D143" t="s">
        <v>84</v>
      </c>
      <c r="E143" s="52">
        <v>24.916550739290706</v>
      </c>
      <c r="F143" s="52">
        <v>22.887262337768881</v>
      </c>
      <c r="G143" s="52">
        <v>22.561327671002903</v>
      </c>
      <c r="H143" s="52">
        <v>24.122041719694483</v>
      </c>
      <c r="I143" s="52">
        <v>22.554437943070887</v>
      </c>
      <c r="J143" s="52">
        <v>21.898333605181843</v>
      </c>
      <c r="K143" s="52">
        <v>21.994657626909145</v>
      </c>
      <c r="L143" s="52">
        <v>23.176861861937908</v>
      </c>
      <c r="M143" s="81">
        <v>21.344519627100315</v>
      </c>
    </row>
    <row r="144" spans="1:13" x14ac:dyDescent="0.35">
      <c r="A144" s="23" t="str">
        <f t="shared" si="9"/>
        <v>DISTRIBUCION VOLUMEN POR CRITERIO (Consumiciones)Total Bebidas CalientesDE 50 A 59 AÑOS</v>
      </c>
      <c r="B144" s="23" t="str">
        <f t="shared" si="10"/>
        <v>DISTRIBUCION VOLUMEN POR CRITERIO (Consumiciones)</v>
      </c>
      <c r="C144" s="23" t="str">
        <f t="shared" si="8"/>
        <v>Total Bebidas Calientes</v>
      </c>
      <c r="D144" t="s">
        <v>85</v>
      </c>
      <c r="E144" s="52">
        <v>27.255831116260705</v>
      </c>
      <c r="F144" s="52">
        <v>27.601168403258463</v>
      </c>
      <c r="G144" s="52">
        <v>27.525498393202525</v>
      </c>
      <c r="H144" s="52">
        <v>27.042842636475843</v>
      </c>
      <c r="I144" s="52">
        <v>28.094559635537607</v>
      </c>
      <c r="J144" s="52">
        <v>27.680408032524667</v>
      </c>
      <c r="K144" s="52">
        <v>27.062349416246327</v>
      </c>
      <c r="L144" s="52">
        <v>27.515109265425018</v>
      </c>
      <c r="M144" s="81">
        <v>28.34419773779765</v>
      </c>
    </row>
    <row r="145" spans="1:13" x14ac:dyDescent="0.35">
      <c r="A145" s="23" t="str">
        <f t="shared" si="9"/>
        <v>DISTRIBUCION VOLUMEN POR CRITERIO (Consumiciones)Total Bebidas CalientesDE 60 A 75 AÑOS</v>
      </c>
      <c r="B145" s="23" t="str">
        <f t="shared" si="10"/>
        <v>DISTRIBUCION VOLUMEN POR CRITERIO (Consumiciones)</v>
      </c>
      <c r="C145" s="23" t="str">
        <f t="shared" si="8"/>
        <v>Total Bebidas Calientes</v>
      </c>
      <c r="D145" t="s">
        <v>86</v>
      </c>
      <c r="E145" s="52">
        <v>41.109493252842221</v>
      </c>
      <c r="F145" s="52">
        <v>43.171490708070358</v>
      </c>
      <c r="G145" s="52">
        <v>43.238632806391017</v>
      </c>
      <c r="H145" s="52">
        <v>41.515261453528439</v>
      </c>
      <c r="I145" s="52">
        <v>42.971349363980636</v>
      </c>
      <c r="J145" s="52">
        <v>44.276498103160861</v>
      </c>
      <c r="K145" s="52">
        <v>44.794926900511477</v>
      </c>
      <c r="L145" s="52">
        <v>42.260742401087391</v>
      </c>
      <c r="M145" s="81">
        <v>43.646928939324027</v>
      </c>
    </row>
    <row r="146" spans="1:13" x14ac:dyDescent="0.35">
      <c r="A146" s="23" t="str">
        <f t="shared" si="9"/>
        <v>DISTRIBUCION VOLUMEN POR CRITERIO (Consumiciones)Total Bebidas CalientesNIVEL ALTO</v>
      </c>
      <c r="B146" s="23" t="str">
        <f t="shared" si="10"/>
        <v>DISTRIBUCION VOLUMEN POR CRITERIO (Consumiciones)</v>
      </c>
      <c r="C146" s="23" t="str">
        <f t="shared" si="8"/>
        <v>Total Bebidas Calientes</v>
      </c>
      <c r="D146" t="s">
        <v>87</v>
      </c>
      <c r="E146" s="52">
        <v>23.839662291561346</v>
      </c>
      <c r="F146" s="52">
        <v>23.788333794794248</v>
      </c>
      <c r="G146" s="52">
        <v>24.506862737267681</v>
      </c>
      <c r="H146" s="52">
        <v>24.916707137368121</v>
      </c>
      <c r="I146" s="52">
        <v>23.161276028381767</v>
      </c>
      <c r="J146" s="52">
        <v>23.540607842022677</v>
      </c>
      <c r="K146" s="52">
        <v>23.834061430107383</v>
      </c>
      <c r="L146" s="52">
        <v>23.863514798001589</v>
      </c>
      <c r="M146" s="81">
        <v>23.077403155744925</v>
      </c>
    </row>
    <row r="147" spans="1:13" x14ac:dyDescent="0.35">
      <c r="A147" s="23" t="str">
        <f t="shared" si="9"/>
        <v>DISTRIBUCION VOLUMEN POR CRITERIO (Consumiciones)Total Bebidas CalientesNIVEL MEDIO ALTO</v>
      </c>
      <c r="B147" s="23" t="str">
        <f t="shared" si="10"/>
        <v>DISTRIBUCION VOLUMEN POR CRITERIO (Consumiciones)</v>
      </c>
      <c r="C147" s="23" t="str">
        <f t="shared" si="8"/>
        <v>Total Bebidas Calientes</v>
      </c>
      <c r="D147" t="s">
        <v>88</v>
      </c>
      <c r="E147" s="52">
        <v>13.008484776921289</v>
      </c>
      <c r="F147" s="52">
        <v>13.485684851381977</v>
      </c>
      <c r="G147" s="52">
        <v>13.000051786465594</v>
      </c>
      <c r="H147" s="52">
        <v>13.319386137840969</v>
      </c>
      <c r="I147" s="52">
        <v>14.024314839242786</v>
      </c>
      <c r="J147" s="52">
        <v>13.138067388181287</v>
      </c>
      <c r="K147" s="52">
        <v>12.192187731462061</v>
      </c>
      <c r="L147" s="52">
        <v>13.433619226404995</v>
      </c>
      <c r="M147" s="81">
        <v>13.757241356411393</v>
      </c>
    </row>
    <row r="148" spans="1:13" x14ac:dyDescent="0.35">
      <c r="A148" s="23" t="str">
        <f t="shared" si="9"/>
        <v>DISTRIBUCION VOLUMEN POR CRITERIO (Consumiciones)Total Bebidas CalientesNIVEL MEDIO</v>
      </c>
      <c r="B148" s="23" t="str">
        <f t="shared" si="10"/>
        <v>DISTRIBUCION VOLUMEN POR CRITERIO (Consumiciones)</v>
      </c>
      <c r="C148" s="23" t="str">
        <f t="shared" si="8"/>
        <v>Total Bebidas Calientes</v>
      </c>
      <c r="D148" t="s">
        <v>89</v>
      </c>
      <c r="E148" s="52">
        <v>25.349033036534653</v>
      </c>
      <c r="F148" s="52">
        <v>24.620556861056091</v>
      </c>
      <c r="G148" s="52">
        <v>24.609791558187762</v>
      </c>
      <c r="H148" s="52">
        <v>24.953434698843594</v>
      </c>
      <c r="I148" s="52">
        <v>26.564139278502601</v>
      </c>
      <c r="J148" s="52">
        <v>25.847530600668257</v>
      </c>
      <c r="K148" s="52">
        <v>26.927753274470277</v>
      </c>
      <c r="L148" s="52">
        <v>25.70644842589979</v>
      </c>
      <c r="M148" s="81">
        <v>25.125919590392019</v>
      </c>
    </row>
    <row r="149" spans="1:13" x14ac:dyDescent="0.35">
      <c r="A149" s="23" t="str">
        <f t="shared" si="9"/>
        <v>DISTRIBUCION VOLUMEN POR CRITERIO (Consumiciones)Total Bebidas CalientesNIVEL MEDIO BAJO</v>
      </c>
      <c r="B149" s="23" t="str">
        <f t="shared" si="10"/>
        <v>DISTRIBUCION VOLUMEN POR CRITERIO (Consumiciones)</v>
      </c>
      <c r="C149" s="23" t="str">
        <f t="shared" si="8"/>
        <v>Total Bebidas Calientes</v>
      </c>
      <c r="D149" t="s">
        <v>90</v>
      </c>
      <c r="E149" s="52">
        <v>15.365733958664665</v>
      </c>
      <c r="F149" s="52">
        <v>15.284112413456358</v>
      </c>
      <c r="G149" s="52">
        <v>16.030075311949048</v>
      </c>
      <c r="H149" s="52">
        <v>15.431254514962642</v>
      </c>
      <c r="I149" s="52">
        <v>16.03166180312061</v>
      </c>
      <c r="J149" s="52">
        <v>16.487044802040028</v>
      </c>
      <c r="K149" s="52">
        <v>15.716359536911206</v>
      </c>
      <c r="L149" s="52">
        <v>14.765788543495512</v>
      </c>
      <c r="M149" s="81">
        <v>15.432455357458533</v>
      </c>
    </row>
    <row r="150" spans="1:13" x14ac:dyDescent="0.35">
      <c r="A150" s="23" t="str">
        <f t="shared" si="9"/>
        <v>DISTRIBUCION VOLUMEN POR CRITERIO (Consumiciones)Total Bebidas CalientesNIVEL BAJO</v>
      </c>
      <c r="B150" s="23" t="str">
        <f t="shared" si="10"/>
        <v>DISTRIBUCION VOLUMEN POR CRITERIO (Consumiciones)</v>
      </c>
      <c r="C150" s="23" t="str">
        <f t="shared" si="8"/>
        <v>Total Bebidas Calientes</v>
      </c>
      <c r="D150" t="s">
        <v>91</v>
      </c>
      <c r="E150" s="52">
        <v>22.437065272340156</v>
      </c>
      <c r="F150" s="52">
        <v>22.821301035802264</v>
      </c>
      <c r="G150" s="52">
        <v>21.853218606129921</v>
      </c>
      <c r="H150" s="52">
        <v>21.379215911352205</v>
      </c>
      <c r="I150" s="52">
        <v>20.21861120463242</v>
      </c>
      <c r="J150" s="52">
        <v>20.986744306825937</v>
      </c>
      <c r="K150" s="52">
        <v>21.329632605796753</v>
      </c>
      <c r="L150" s="52">
        <v>22.230638215187369</v>
      </c>
      <c r="M150" s="81">
        <v>22.606974391200342</v>
      </c>
    </row>
    <row r="151" spans="1:13" x14ac:dyDescent="0.35">
      <c r="A151" s="23" t="str">
        <f t="shared" si="9"/>
        <v>DISTRIBUCION VOLUMEN POR CRITERIO (Consumiciones)Total Bebidas CalientesHOMBRE</v>
      </c>
      <c r="B151" s="23" t="str">
        <f t="shared" si="10"/>
        <v>DISTRIBUCION VOLUMEN POR CRITERIO (Consumiciones)</v>
      </c>
      <c r="C151" s="23" t="str">
        <f t="shared" si="8"/>
        <v>Total Bebidas Calientes</v>
      </c>
      <c r="D151" t="s">
        <v>92</v>
      </c>
      <c r="E151" s="52">
        <v>61.449268089283152</v>
      </c>
      <c r="F151" s="52">
        <v>62.575393641936309</v>
      </c>
      <c r="G151" s="52">
        <v>63.314802710312954</v>
      </c>
      <c r="H151" s="52">
        <v>61.512506886417782</v>
      </c>
      <c r="I151" s="52">
        <v>62.280586527096958</v>
      </c>
      <c r="J151" s="52">
        <v>63.06855625838844</v>
      </c>
      <c r="K151" s="52">
        <v>64.066245534751658</v>
      </c>
      <c r="L151" s="52">
        <v>61.932233196779364</v>
      </c>
      <c r="M151" s="81">
        <v>62.87414251241519</v>
      </c>
    </row>
    <row r="152" spans="1:13" x14ac:dyDescent="0.35">
      <c r="A152" s="23" t="str">
        <f t="shared" si="9"/>
        <v>DISTRIBUCION VOLUMEN POR CRITERIO (Consumiciones)Total Bebidas CalientesMUJER</v>
      </c>
      <c r="B152" s="23" t="str">
        <f t="shared" si="10"/>
        <v>DISTRIBUCION VOLUMEN POR CRITERIO (Consumiciones)</v>
      </c>
      <c r="C152" s="23" t="str">
        <f t="shared" si="8"/>
        <v>Total Bebidas Calientes</v>
      </c>
      <c r="D152" t="s">
        <v>93</v>
      </c>
      <c r="E152" s="52">
        <v>38.550717150732652</v>
      </c>
      <c r="F152" s="52">
        <v>37.424606358063691</v>
      </c>
      <c r="G152" s="52">
        <v>36.685197289687046</v>
      </c>
      <c r="H152" s="52">
        <v>38.487493113582225</v>
      </c>
      <c r="I152" s="52">
        <v>37.719429242303939</v>
      </c>
      <c r="J152" s="52">
        <v>36.931426874072187</v>
      </c>
      <c r="K152" s="52">
        <v>35.933754465248349</v>
      </c>
      <c r="L152" s="52">
        <v>38.067766803220628</v>
      </c>
      <c r="M152" s="81">
        <v>37.125857487584817</v>
      </c>
    </row>
    <row r="153" spans="1:13" x14ac:dyDescent="0.35">
      <c r="A153" s="23" t="str">
        <f t="shared" si="9"/>
        <v>DISTRIBUCION VOLUMEN POR CRITERIO (Consumiciones)Total AperitivosT.ESPAÑA</v>
      </c>
      <c r="B153" s="23" t="str">
        <f t="shared" si="10"/>
        <v>DISTRIBUCION VOLUMEN POR CRITERIO (Consumiciones)</v>
      </c>
      <c r="C153" s="23" t="s">
        <v>51</v>
      </c>
      <c r="D153" t="s">
        <v>63</v>
      </c>
      <c r="E153" s="52">
        <v>100</v>
      </c>
      <c r="F153" s="52">
        <v>100</v>
      </c>
      <c r="G153" s="52">
        <v>100</v>
      </c>
      <c r="H153" s="52">
        <v>100</v>
      </c>
      <c r="I153" s="52">
        <v>100</v>
      </c>
      <c r="J153" s="52">
        <v>100</v>
      </c>
      <c r="K153" s="52">
        <v>100</v>
      </c>
      <c r="L153" s="52">
        <v>100</v>
      </c>
      <c r="M153" s="81">
        <v>100</v>
      </c>
    </row>
    <row r="154" spans="1:13" x14ac:dyDescent="0.35">
      <c r="A154" s="23" t="str">
        <f t="shared" si="9"/>
        <v>DISTRIBUCION VOLUMEN POR CRITERIO (Consumiciones)Total AperitivosBCN AM</v>
      </c>
      <c r="B154" s="23" t="str">
        <f t="shared" si="10"/>
        <v>DISTRIBUCION VOLUMEN POR CRITERIO (Consumiciones)</v>
      </c>
      <c r="C154" s="23" t="str">
        <f>C$153</f>
        <v>Total Aperitivos</v>
      </c>
      <c r="D154" t="s">
        <v>65</v>
      </c>
      <c r="E154" s="52">
        <v>11.586217203862608</v>
      </c>
      <c r="F154" s="52">
        <v>11.858079064960824</v>
      </c>
      <c r="G154" s="52">
        <v>8.8941704354414792</v>
      </c>
      <c r="H154" s="52">
        <v>9.1887627928275215</v>
      </c>
      <c r="I154" s="52">
        <v>11.032867570852959</v>
      </c>
      <c r="J154" s="52">
        <v>13.098014788054288</v>
      </c>
      <c r="K154" s="52">
        <v>10.192617817526253</v>
      </c>
      <c r="L154" s="52">
        <v>9.3955184900845197</v>
      </c>
      <c r="M154" s="81">
        <v>8.3877342412816205</v>
      </c>
    </row>
    <row r="155" spans="1:13" x14ac:dyDescent="0.35">
      <c r="A155" s="23" t="str">
        <f t="shared" si="9"/>
        <v>DISTRIBUCION VOLUMEN POR CRITERIO (Consumiciones)Total AperitivosREST.CAT ARAGON</v>
      </c>
      <c r="B155" s="23" t="str">
        <f t="shared" si="10"/>
        <v>DISTRIBUCION VOLUMEN POR CRITERIO (Consumiciones)</v>
      </c>
      <c r="C155" s="23" t="str">
        <f t="shared" ref="C155:C182" si="11">C$153</f>
        <v>Total Aperitivos</v>
      </c>
      <c r="D155" t="s">
        <v>66</v>
      </c>
      <c r="E155" s="52">
        <v>14.729194016962332</v>
      </c>
      <c r="F155" s="52">
        <v>17.569312602143221</v>
      </c>
      <c r="G155" s="52">
        <v>15.351509779082706</v>
      </c>
      <c r="H155" s="52">
        <v>16.461179475667358</v>
      </c>
      <c r="I155" s="52">
        <v>15.130265027150571</v>
      </c>
      <c r="J155" s="52">
        <v>16.877033884605382</v>
      </c>
      <c r="K155" s="52">
        <v>13.869822536349471</v>
      </c>
      <c r="L155" s="52">
        <v>13.083150167741122</v>
      </c>
      <c r="M155" s="81">
        <v>11.032665547664527</v>
      </c>
    </row>
    <row r="156" spans="1:13" x14ac:dyDescent="0.35">
      <c r="A156" s="23" t="str">
        <f t="shared" si="9"/>
        <v>DISTRIBUCION VOLUMEN POR CRITERIO (Consumiciones)Total AperitivosLEVANTE</v>
      </c>
      <c r="B156" s="23" t="str">
        <f t="shared" si="10"/>
        <v>DISTRIBUCION VOLUMEN POR CRITERIO (Consumiciones)</v>
      </c>
      <c r="C156" s="23" t="str">
        <f t="shared" si="11"/>
        <v>Total Aperitivos</v>
      </c>
      <c r="D156" t="s">
        <v>67</v>
      </c>
      <c r="E156" s="52">
        <v>14.50299880711964</v>
      </c>
      <c r="F156" s="52">
        <v>13.195972005291992</v>
      </c>
      <c r="G156" s="52">
        <v>14.496705775104775</v>
      </c>
      <c r="H156" s="52">
        <v>12.726733666813642</v>
      </c>
      <c r="I156" s="52">
        <v>10.94892177378572</v>
      </c>
      <c r="J156" s="52">
        <v>10.01562972230227</v>
      </c>
      <c r="K156" s="52">
        <v>12.450084521934288</v>
      </c>
      <c r="L156" s="52">
        <v>10.031786679567132</v>
      </c>
      <c r="M156" s="81">
        <v>11.423620750197173</v>
      </c>
    </row>
    <row r="157" spans="1:13" x14ac:dyDescent="0.35">
      <c r="A157" s="23" t="str">
        <f t="shared" si="9"/>
        <v>DISTRIBUCION VOLUMEN POR CRITERIO (Consumiciones)Total AperitivosANDALUCIA</v>
      </c>
      <c r="B157" s="23" t="str">
        <f t="shared" si="10"/>
        <v>DISTRIBUCION VOLUMEN POR CRITERIO (Consumiciones)</v>
      </c>
      <c r="C157" s="23" t="str">
        <f t="shared" si="11"/>
        <v>Total Aperitivos</v>
      </c>
      <c r="D157" t="s">
        <v>68</v>
      </c>
      <c r="E157" s="52">
        <v>20.822432424204123</v>
      </c>
      <c r="F157" s="52">
        <v>17.842843775846873</v>
      </c>
      <c r="G157" s="52">
        <v>18.063125991523215</v>
      </c>
      <c r="H157" s="52">
        <v>24.240408118364343</v>
      </c>
      <c r="I157" s="52">
        <v>26.462680562292107</v>
      </c>
      <c r="J157" s="52">
        <v>21.879326946730675</v>
      </c>
      <c r="K157" s="52">
        <v>25.847455734923074</v>
      </c>
      <c r="L157" s="52">
        <v>28.693485965484239</v>
      </c>
      <c r="M157" s="81">
        <v>31.518457100730419</v>
      </c>
    </row>
    <row r="158" spans="1:13" x14ac:dyDescent="0.35">
      <c r="A158" s="23" t="str">
        <f t="shared" si="9"/>
        <v>DISTRIBUCION VOLUMEN POR CRITERIO (Consumiciones)Total AperitivosMDD AM</v>
      </c>
      <c r="B158" s="23" t="str">
        <f t="shared" si="10"/>
        <v>DISTRIBUCION VOLUMEN POR CRITERIO (Consumiciones)</v>
      </c>
      <c r="C158" s="23" t="str">
        <f t="shared" si="11"/>
        <v>Total Aperitivos</v>
      </c>
      <c r="D158" t="s">
        <v>69</v>
      </c>
      <c r="E158" s="52">
        <v>11.066211779163064</v>
      </c>
      <c r="F158" s="52">
        <v>9.1807548146445548</v>
      </c>
      <c r="G158" s="52">
        <v>14.32813202945564</v>
      </c>
      <c r="H158" s="52">
        <v>9.2274889612532611</v>
      </c>
      <c r="I158" s="52">
        <v>8.4101575792871675</v>
      </c>
      <c r="J158" s="52">
        <v>8.8233955593665865</v>
      </c>
      <c r="K158" s="52">
        <v>11.923095483496434</v>
      </c>
      <c r="L158" s="52">
        <v>11.596450268350738</v>
      </c>
      <c r="M158" s="81">
        <v>8.7626002643688512</v>
      </c>
    </row>
    <row r="159" spans="1:13" x14ac:dyDescent="0.35">
      <c r="A159" s="23" t="str">
        <f t="shared" si="9"/>
        <v>DISTRIBUCION VOLUMEN POR CRITERIO (Consumiciones)Total AperitivosRTO CENTRO</v>
      </c>
      <c r="B159" s="23" t="str">
        <f t="shared" si="10"/>
        <v>DISTRIBUCION VOLUMEN POR CRITERIO (Consumiciones)</v>
      </c>
      <c r="C159" s="23" t="str">
        <f t="shared" si="11"/>
        <v>Total Aperitivos</v>
      </c>
      <c r="D159" t="s">
        <v>70</v>
      </c>
      <c r="E159" s="52">
        <v>10.227043972356173</v>
      </c>
      <c r="F159" s="52">
        <v>10.216955367371721</v>
      </c>
      <c r="G159" s="52">
        <v>8.9842362607439679</v>
      </c>
      <c r="H159" s="52">
        <v>12.599295058523023</v>
      </c>
      <c r="I159" s="52">
        <v>11.715461309895593</v>
      </c>
      <c r="J159" s="52">
        <v>11.431802048117405</v>
      </c>
      <c r="K159" s="52">
        <v>11.106463064959085</v>
      </c>
      <c r="L159" s="52">
        <v>12.933445160747524</v>
      </c>
      <c r="M159" s="81">
        <v>11.873921060711076</v>
      </c>
    </row>
    <row r="160" spans="1:13" x14ac:dyDescent="0.35">
      <c r="A160" s="23" t="str">
        <f t="shared" si="9"/>
        <v>DISTRIBUCION VOLUMEN POR CRITERIO (Consumiciones)Total AperitivosNORTE-CENTRO</v>
      </c>
      <c r="B160" s="23" t="str">
        <f t="shared" si="10"/>
        <v>DISTRIBUCION VOLUMEN POR CRITERIO (Consumiciones)</v>
      </c>
      <c r="C160" s="23" t="str">
        <f t="shared" si="11"/>
        <v>Total Aperitivos</v>
      </c>
      <c r="D160" t="s">
        <v>71</v>
      </c>
      <c r="E160" s="52">
        <v>8.9124446113267357</v>
      </c>
      <c r="F160" s="52">
        <v>10.948350596253977</v>
      </c>
      <c r="G160" s="52">
        <v>12.182068820590532</v>
      </c>
      <c r="H160" s="52">
        <v>9.4616168220036201</v>
      </c>
      <c r="I160" s="52">
        <v>9.7304929834098495</v>
      </c>
      <c r="J160" s="52">
        <v>10.426166913837092</v>
      </c>
      <c r="K160" s="52">
        <v>7.9363539391110756</v>
      </c>
      <c r="L160" s="52">
        <v>7.8473362990384254</v>
      </c>
      <c r="M160" s="81">
        <v>11.117850045133903</v>
      </c>
    </row>
    <row r="161" spans="1:13" x14ac:dyDescent="0.35">
      <c r="A161" s="23" t="str">
        <f t="shared" si="9"/>
        <v>DISTRIBUCION VOLUMEN POR CRITERIO (Consumiciones)Total AperitivosNOROESTE</v>
      </c>
      <c r="B161" s="23" t="str">
        <f t="shared" si="10"/>
        <v>DISTRIBUCION VOLUMEN POR CRITERIO (Consumiciones)</v>
      </c>
      <c r="C161" s="23" t="str">
        <f t="shared" si="11"/>
        <v>Total Aperitivos</v>
      </c>
      <c r="D161" t="s">
        <v>72</v>
      </c>
      <c r="E161" s="52">
        <v>8.1534405787822291</v>
      </c>
      <c r="F161" s="52">
        <v>9.1877046257870578</v>
      </c>
      <c r="G161" s="52">
        <v>7.7000213103497268</v>
      </c>
      <c r="H161" s="52">
        <v>6.0945124214408821</v>
      </c>
      <c r="I161" s="52">
        <v>6.5691678390418602</v>
      </c>
      <c r="J161" s="52">
        <v>7.4486090513575629</v>
      </c>
      <c r="K161" s="52">
        <v>6.6740838535375682</v>
      </c>
      <c r="L161" s="52">
        <v>6.4188515079173118</v>
      </c>
      <c r="M161" s="81">
        <v>5.8831445553437254</v>
      </c>
    </row>
    <row r="162" spans="1:13" x14ac:dyDescent="0.35">
      <c r="A162" s="23" t="str">
        <f t="shared" si="9"/>
        <v>DISTRIBUCION VOLUMEN POR CRITERIO (Consumiciones)Total Aperitivos&lt;2MIL</v>
      </c>
      <c r="B162" s="23" t="str">
        <f t="shared" si="10"/>
        <v>DISTRIBUCION VOLUMEN POR CRITERIO (Consumiciones)</v>
      </c>
      <c r="C162" s="23" t="str">
        <f t="shared" si="11"/>
        <v>Total Aperitivos</v>
      </c>
      <c r="D162" t="s">
        <v>73</v>
      </c>
      <c r="E162" s="52">
        <v>4.3833620405726927</v>
      </c>
      <c r="F162" s="52">
        <v>5.9114270097894597</v>
      </c>
      <c r="G162" s="52">
        <v>5.468368929510099</v>
      </c>
      <c r="H162" s="52">
        <v>4.6441065121674407</v>
      </c>
      <c r="I162" s="52">
        <v>5.7054160718639428</v>
      </c>
      <c r="J162" s="52">
        <v>6.1186655256998668</v>
      </c>
      <c r="K162" s="52">
        <v>5.1346394439054528</v>
      </c>
      <c r="L162" s="52">
        <v>3.9397788341203324</v>
      </c>
      <c r="M162" s="81">
        <v>5.4011163057486442</v>
      </c>
    </row>
    <row r="163" spans="1:13" x14ac:dyDescent="0.35">
      <c r="A163" s="23" t="str">
        <f t="shared" si="9"/>
        <v>DISTRIBUCION VOLUMEN POR CRITERIO (Consumiciones)Total Aperitivos2-5MIL</v>
      </c>
      <c r="B163" s="23" t="str">
        <f t="shared" si="10"/>
        <v>DISTRIBUCION VOLUMEN POR CRITERIO (Consumiciones)</v>
      </c>
      <c r="C163" s="23" t="str">
        <f t="shared" si="11"/>
        <v>Total Aperitivos</v>
      </c>
      <c r="D163" t="s">
        <v>74</v>
      </c>
      <c r="E163" s="52">
        <v>6.9850257996127052</v>
      </c>
      <c r="F163" s="52">
        <v>4.8936371221266421</v>
      </c>
      <c r="G163" s="52">
        <v>4.8040942509412075</v>
      </c>
      <c r="H163" s="52">
        <v>4.1181926237828756</v>
      </c>
      <c r="I163" s="52">
        <v>4.2370684790596416</v>
      </c>
      <c r="J163" s="52">
        <v>4.9630026286750493</v>
      </c>
      <c r="K163" s="52">
        <v>3.7424079712070824</v>
      </c>
      <c r="L163" s="52">
        <v>4.0520260393113672</v>
      </c>
      <c r="M163" s="81">
        <v>3.9363179927087146</v>
      </c>
    </row>
    <row r="164" spans="1:13" x14ac:dyDescent="0.35">
      <c r="A164" s="23" t="str">
        <f t="shared" si="9"/>
        <v>DISTRIBUCION VOLUMEN POR CRITERIO (Consumiciones)Total Aperitivos5-10MIL</v>
      </c>
      <c r="B164" s="23" t="str">
        <f t="shared" si="10"/>
        <v>DISTRIBUCION VOLUMEN POR CRITERIO (Consumiciones)</v>
      </c>
      <c r="C164" s="23" t="str">
        <f t="shared" si="11"/>
        <v>Total Aperitivos</v>
      </c>
      <c r="D164" t="s">
        <v>75</v>
      </c>
      <c r="E164" s="52">
        <v>5.7272861464429008</v>
      </c>
      <c r="F164" s="52">
        <v>5.3842603066242196</v>
      </c>
      <c r="G164" s="52">
        <v>5.99547451045391</v>
      </c>
      <c r="H164" s="52">
        <v>8.7367568577962587</v>
      </c>
      <c r="I164" s="52">
        <v>13.172753110276211</v>
      </c>
      <c r="J164" s="52">
        <v>7.569094091103973</v>
      </c>
      <c r="K164" s="52">
        <v>11.344125635535079</v>
      </c>
      <c r="L164" s="52">
        <v>12.643237245890607</v>
      </c>
      <c r="M164" s="81">
        <v>12.216598613442367</v>
      </c>
    </row>
    <row r="165" spans="1:13" x14ac:dyDescent="0.35">
      <c r="A165" s="23" t="str">
        <f t="shared" si="9"/>
        <v>DISTRIBUCION VOLUMEN POR CRITERIO (Consumiciones)Total Aperitivos10-30MIL</v>
      </c>
      <c r="B165" s="23" t="str">
        <f t="shared" si="10"/>
        <v>DISTRIBUCION VOLUMEN POR CRITERIO (Consumiciones)</v>
      </c>
      <c r="C165" s="23" t="str">
        <f t="shared" si="11"/>
        <v>Total Aperitivos</v>
      </c>
      <c r="D165" t="s">
        <v>76</v>
      </c>
      <c r="E165" s="52">
        <v>20.780252617555913</v>
      </c>
      <c r="F165" s="52">
        <v>23.253995688945274</v>
      </c>
      <c r="G165" s="52">
        <v>20.340085063812658</v>
      </c>
      <c r="H165" s="52">
        <v>20.627229773179135</v>
      </c>
      <c r="I165" s="52">
        <v>16.9324462049935</v>
      </c>
      <c r="J165" s="52">
        <v>16.532055427089411</v>
      </c>
      <c r="K165" s="52">
        <v>18.304778820467053</v>
      </c>
      <c r="L165" s="52">
        <v>17.405647810250965</v>
      </c>
      <c r="M165" s="81">
        <v>17.35829700866093</v>
      </c>
    </row>
    <row r="166" spans="1:13" x14ac:dyDescent="0.35">
      <c r="A166" s="23" t="str">
        <f t="shared" si="9"/>
        <v>DISTRIBUCION VOLUMEN POR CRITERIO (Consumiciones)Total Aperitivos30-100MIL</v>
      </c>
      <c r="B166" s="23" t="str">
        <f t="shared" si="10"/>
        <v>DISTRIBUCION VOLUMEN POR CRITERIO (Consumiciones)</v>
      </c>
      <c r="C166" s="23" t="str">
        <f t="shared" si="11"/>
        <v>Total Aperitivos</v>
      </c>
      <c r="D166" t="s">
        <v>77</v>
      </c>
      <c r="E166" s="52">
        <v>20.738847767985231</v>
      </c>
      <c r="F166" s="52">
        <v>19.589391040897102</v>
      </c>
      <c r="G166" s="52">
        <v>21.737725830511685</v>
      </c>
      <c r="H166" s="52">
        <v>21.845163298324756</v>
      </c>
      <c r="I166" s="52">
        <v>21.645316946213178</v>
      </c>
      <c r="J166" s="52">
        <v>23.708039598810768</v>
      </c>
      <c r="K166" s="52">
        <v>20.268547108643997</v>
      </c>
      <c r="L166" s="52">
        <v>23.544560945940738</v>
      </c>
      <c r="M166" s="81">
        <v>21.724924026128026</v>
      </c>
    </row>
    <row r="167" spans="1:13" x14ac:dyDescent="0.35">
      <c r="A167" s="23" t="str">
        <f t="shared" si="9"/>
        <v>DISTRIBUCION VOLUMEN POR CRITERIO (Consumiciones)Total Aperitivos100-200MIL</v>
      </c>
      <c r="B167" s="23" t="str">
        <f t="shared" si="10"/>
        <v>DISTRIBUCION VOLUMEN POR CRITERIO (Consumiciones)</v>
      </c>
      <c r="C167" s="23" t="str">
        <f t="shared" si="11"/>
        <v>Total Aperitivos</v>
      </c>
      <c r="D167" t="s">
        <v>78</v>
      </c>
      <c r="E167" s="52">
        <v>9.4215314443447049</v>
      </c>
      <c r="F167" s="52">
        <v>8.6868757160205803</v>
      </c>
      <c r="G167" s="52">
        <v>8.5564457888381114</v>
      </c>
      <c r="H167" s="52">
        <v>9.2120521560101132</v>
      </c>
      <c r="I167" s="52">
        <v>6.9116105204484359</v>
      </c>
      <c r="J167" s="52">
        <v>9.8237856434982458</v>
      </c>
      <c r="K167" s="52">
        <v>8.8336477246781708</v>
      </c>
      <c r="L167" s="52">
        <v>9.2506774497740665</v>
      </c>
      <c r="M167" s="81">
        <v>8.931982012622786</v>
      </c>
    </row>
    <row r="168" spans="1:13" x14ac:dyDescent="0.35">
      <c r="A168" s="23" t="str">
        <f t="shared" si="9"/>
        <v>DISTRIBUCION VOLUMEN POR CRITERIO (Consumiciones)Total Aperitivos200-500MIL</v>
      </c>
      <c r="B168" s="23" t="str">
        <f t="shared" si="10"/>
        <v>DISTRIBUCION VOLUMEN POR CRITERIO (Consumiciones)</v>
      </c>
      <c r="C168" s="23" t="str">
        <f t="shared" si="11"/>
        <v>Total Aperitivos</v>
      </c>
      <c r="D168" t="s">
        <v>79</v>
      </c>
      <c r="E168" s="52">
        <v>15.102040628047355</v>
      </c>
      <c r="F168" s="52">
        <v>13.578863162924208</v>
      </c>
      <c r="G168" s="52">
        <v>14.696334915824119</v>
      </c>
      <c r="H168" s="52">
        <v>14.689801602172246</v>
      </c>
      <c r="I168" s="52">
        <v>14.910751592290842</v>
      </c>
      <c r="J168" s="52">
        <v>15.288266901888568</v>
      </c>
      <c r="K168" s="52">
        <v>13.450367582182906</v>
      </c>
      <c r="L168" s="52">
        <v>13.328627116920996</v>
      </c>
      <c r="M168" s="81">
        <v>15.007583598835897</v>
      </c>
    </row>
    <row r="169" spans="1:13" x14ac:dyDescent="0.35">
      <c r="A169" s="23" t="str">
        <f t="shared" si="9"/>
        <v>DISTRIBUCION VOLUMEN POR CRITERIO (Consumiciones)Total Aperitivos&gt;500MIL</v>
      </c>
      <c r="B169" s="23" t="str">
        <f t="shared" si="10"/>
        <v>DISTRIBUCION VOLUMEN POR CRITERIO (Consumiciones)</v>
      </c>
      <c r="C169" s="23" t="str">
        <f t="shared" si="11"/>
        <v>Total Aperitivos</v>
      </c>
      <c r="D169" t="s">
        <v>80</v>
      </c>
      <c r="E169" s="52">
        <v>16.861654478006439</v>
      </c>
      <c r="F169" s="52">
        <v>18.701525519742709</v>
      </c>
      <c r="G169" s="52">
        <v>18.401449991712639</v>
      </c>
      <c r="H169" s="52">
        <v>16.126694493460821</v>
      </c>
      <c r="I169" s="52">
        <v>16.484640520905035</v>
      </c>
      <c r="J169" s="52">
        <v>15.997060311926733</v>
      </c>
      <c r="K169" s="52">
        <v>18.921461224707343</v>
      </c>
      <c r="L169" s="52">
        <v>15.835471725893131</v>
      </c>
      <c r="M169" s="81">
        <v>15.423183199524946</v>
      </c>
    </row>
    <row r="170" spans="1:13" x14ac:dyDescent="0.35">
      <c r="A170" s="23" t="str">
        <f t="shared" si="9"/>
        <v>DISTRIBUCION VOLUMEN POR CRITERIO (Consumiciones)Total AperitivosDE 15 A 19 AÑOS</v>
      </c>
      <c r="B170" s="23" t="str">
        <f t="shared" si="10"/>
        <v>DISTRIBUCION VOLUMEN POR CRITERIO (Consumiciones)</v>
      </c>
      <c r="C170" s="23" t="str">
        <f t="shared" si="11"/>
        <v>Total Aperitivos</v>
      </c>
      <c r="D170" t="s">
        <v>81</v>
      </c>
      <c r="E170" s="52">
        <v>6.9252996731341749</v>
      </c>
      <c r="F170" s="52">
        <v>5.4528697833432567</v>
      </c>
      <c r="G170" s="52">
        <v>4.7746371321004908</v>
      </c>
      <c r="H170" s="52">
        <v>8.9326898051796473</v>
      </c>
      <c r="I170" s="52">
        <v>5.6307056908944144</v>
      </c>
      <c r="J170" s="52">
        <v>7.499963978717572</v>
      </c>
      <c r="K170" s="52">
        <v>9.6600612072771685</v>
      </c>
      <c r="L170" s="52">
        <v>12.361381331482397</v>
      </c>
      <c r="M170" s="81">
        <v>10.995197973294701</v>
      </c>
    </row>
    <row r="171" spans="1:13" x14ac:dyDescent="0.35">
      <c r="A171" s="23" t="str">
        <f t="shared" si="9"/>
        <v>DISTRIBUCION VOLUMEN POR CRITERIO (Consumiciones)Total AperitivosDE 20 A 24 AÑOS</v>
      </c>
      <c r="B171" s="23" t="str">
        <f t="shared" si="10"/>
        <v>DISTRIBUCION VOLUMEN POR CRITERIO (Consumiciones)</v>
      </c>
      <c r="C171" s="23" t="str">
        <f t="shared" si="11"/>
        <v>Total Aperitivos</v>
      </c>
      <c r="D171" t="s">
        <v>82</v>
      </c>
      <c r="E171" s="52">
        <v>4.4251645169295832</v>
      </c>
      <c r="F171" s="52">
        <v>5.2752631969493224</v>
      </c>
      <c r="G171" s="52">
        <v>4.326115685601307</v>
      </c>
      <c r="H171" s="52">
        <v>3.1039533783439333</v>
      </c>
      <c r="I171" s="52">
        <v>4.7245020241240789</v>
      </c>
      <c r="J171" s="52">
        <v>2.9517007316713166</v>
      </c>
      <c r="K171" s="52">
        <v>3.1974197581815571</v>
      </c>
      <c r="L171" s="52">
        <v>5.7692402746958056</v>
      </c>
      <c r="M171" s="81">
        <v>6.3182721528412316</v>
      </c>
    </row>
    <row r="172" spans="1:13" x14ac:dyDescent="0.35">
      <c r="A172" s="23" t="str">
        <f t="shared" si="9"/>
        <v>DISTRIBUCION VOLUMEN POR CRITERIO (Consumiciones)Total AperitivosDE 25 A 34 AÑOS</v>
      </c>
      <c r="B172" s="23" t="str">
        <f t="shared" si="10"/>
        <v>DISTRIBUCION VOLUMEN POR CRITERIO (Consumiciones)</v>
      </c>
      <c r="C172" s="23" t="str">
        <f t="shared" si="11"/>
        <v>Total Aperitivos</v>
      </c>
      <c r="D172" t="s">
        <v>83</v>
      </c>
      <c r="E172" s="52">
        <v>10.787162651497189</v>
      </c>
      <c r="F172" s="52">
        <v>10.736670931871942</v>
      </c>
      <c r="G172" s="52">
        <v>9.6932493547699661</v>
      </c>
      <c r="H172" s="52">
        <v>9.2030369186491097</v>
      </c>
      <c r="I172" s="52">
        <v>7.6731713746899635</v>
      </c>
      <c r="J172" s="52">
        <v>8.1088027228575239</v>
      </c>
      <c r="K172" s="52">
        <v>6.9564584193137824</v>
      </c>
      <c r="L172" s="52">
        <v>6.8238735754274167</v>
      </c>
      <c r="M172" s="81">
        <v>6.3227515318869649</v>
      </c>
    </row>
    <row r="173" spans="1:13" x14ac:dyDescent="0.35">
      <c r="A173" s="23" t="str">
        <f t="shared" si="9"/>
        <v>DISTRIBUCION VOLUMEN POR CRITERIO (Consumiciones)Total AperitivosDE 35 A 49 AÑOS</v>
      </c>
      <c r="B173" s="23" t="str">
        <f t="shared" si="10"/>
        <v>DISTRIBUCION VOLUMEN POR CRITERIO (Consumiciones)</v>
      </c>
      <c r="C173" s="23" t="str">
        <f t="shared" si="11"/>
        <v>Total Aperitivos</v>
      </c>
      <c r="D173" t="s">
        <v>84</v>
      </c>
      <c r="E173" s="52">
        <v>27.187228707362372</v>
      </c>
      <c r="F173" s="52">
        <v>28.193827337009736</v>
      </c>
      <c r="G173" s="52">
        <v>29.422526519546327</v>
      </c>
      <c r="H173" s="52">
        <v>21.388033524519567</v>
      </c>
      <c r="I173" s="52">
        <v>23.153239847719014</v>
      </c>
      <c r="J173" s="52">
        <v>26.331285098786168</v>
      </c>
      <c r="K173" s="52">
        <v>23.350511417123485</v>
      </c>
      <c r="L173" s="52">
        <v>19.365940314308652</v>
      </c>
      <c r="M173" s="81">
        <v>21.758962894599925</v>
      </c>
    </row>
    <row r="174" spans="1:13" x14ac:dyDescent="0.35">
      <c r="A174" s="23" t="str">
        <f t="shared" si="9"/>
        <v>DISTRIBUCION VOLUMEN POR CRITERIO (Consumiciones)Total AperitivosDE 50 A 59 AÑOS</v>
      </c>
      <c r="B174" s="23" t="str">
        <f t="shared" si="10"/>
        <v>DISTRIBUCION VOLUMEN POR CRITERIO (Consumiciones)</v>
      </c>
      <c r="C174" s="23" t="str">
        <f t="shared" si="11"/>
        <v>Total Aperitivos</v>
      </c>
      <c r="D174" t="s">
        <v>85</v>
      </c>
      <c r="E174" s="52">
        <v>22.900009317936288</v>
      </c>
      <c r="F174" s="52">
        <v>20.717242228066013</v>
      </c>
      <c r="G174" s="52">
        <v>21.014402244690171</v>
      </c>
      <c r="H174" s="52">
        <v>19.143087378936006</v>
      </c>
      <c r="I174" s="52">
        <v>18.985542955453766</v>
      </c>
      <c r="J174" s="52">
        <v>18.988891387926369</v>
      </c>
      <c r="K174" s="52">
        <v>17.430677248654384</v>
      </c>
      <c r="L174" s="52">
        <v>17.283820781670119</v>
      </c>
      <c r="M174" s="81">
        <v>18.092095224263101</v>
      </c>
    </row>
    <row r="175" spans="1:13" x14ac:dyDescent="0.35">
      <c r="A175" s="23" t="str">
        <f t="shared" si="9"/>
        <v>DISTRIBUCION VOLUMEN POR CRITERIO (Consumiciones)Total AperitivosDE 60 A 75 AÑOS</v>
      </c>
      <c r="B175" s="23" t="str">
        <f t="shared" si="10"/>
        <v>DISTRIBUCION VOLUMEN POR CRITERIO (Consumiciones)</v>
      </c>
      <c r="C175" s="23" t="str">
        <f t="shared" si="11"/>
        <v>Total Aperitivos</v>
      </c>
      <c r="D175" t="s">
        <v>86</v>
      </c>
      <c r="E175" s="52">
        <v>27.775116681781402</v>
      </c>
      <c r="F175" s="52">
        <v>29.62410389967658</v>
      </c>
      <c r="G175" s="52">
        <v>30.769044645182674</v>
      </c>
      <c r="H175" s="52">
        <v>38.229185578839953</v>
      </c>
      <c r="I175" s="52">
        <v>39.832832076529897</v>
      </c>
      <c r="J175" s="52">
        <v>36.119321815894338</v>
      </c>
      <c r="K175" s="52">
        <v>39.404853222817394</v>
      </c>
      <c r="L175" s="52">
        <v>38.395767384956237</v>
      </c>
      <c r="M175" s="81">
        <v>36.512702757856154</v>
      </c>
    </row>
    <row r="176" spans="1:13" x14ac:dyDescent="0.35">
      <c r="A176" s="23" t="str">
        <f t="shared" si="9"/>
        <v>DISTRIBUCION VOLUMEN POR CRITERIO (Consumiciones)Total AperitivosNIVEL ALTO</v>
      </c>
      <c r="B176" s="23" t="str">
        <f t="shared" si="10"/>
        <v>DISTRIBUCION VOLUMEN POR CRITERIO (Consumiciones)</v>
      </c>
      <c r="C176" s="23" t="str">
        <f t="shared" si="11"/>
        <v>Total Aperitivos</v>
      </c>
      <c r="D176" t="s">
        <v>87</v>
      </c>
      <c r="E176" s="52">
        <v>22.708631822505307</v>
      </c>
      <c r="F176" s="52">
        <v>21.51299560388248</v>
      </c>
      <c r="G176" s="52">
        <v>22.133824556626333</v>
      </c>
      <c r="H176" s="52">
        <v>17.816568539504718</v>
      </c>
      <c r="I176" s="52">
        <v>16.099690803093523</v>
      </c>
      <c r="J176" s="52">
        <v>16.355744428122605</v>
      </c>
      <c r="K176" s="52">
        <v>22.238372742090338</v>
      </c>
      <c r="L176" s="52">
        <v>17.118051538766256</v>
      </c>
      <c r="M176" s="81">
        <v>19.038601896910855</v>
      </c>
    </row>
    <row r="177" spans="1:13" x14ac:dyDescent="0.35">
      <c r="A177" s="23" t="str">
        <f t="shared" si="9"/>
        <v>DISTRIBUCION VOLUMEN POR CRITERIO (Consumiciones)Total AperitivosNIVEL MEDIO ALTO</v>
      </c>
      <c r="B177" s="23" t="str">
        <f t="shared" si="10"/>
        <v>DISTRIBUCION VOLUMEN POR CRITERIO (Consumiciones)</v>
      </c>
      <c r="C177" s="23" t="str">
        <f t="shared" si="11"/>
        <v>Total Aperitivos</v>
      </c>
      <c r="D177" t="s">
        <v>88</v>
      </c>
      <c r="E177" s="52">
        <v>12.379090550966804</v>
      </c>
      <c r="F177" s="52">
        <v>11.437117783010246</v>
      </c>
      <c r="G177" s="52">
        <v>9.8639319371107899</v>
      </c>
      <c r="H177" s="52">
        <v>8.3261145847401004</v>
      </c>
      <c r="I177" s="52">
        <v>10.991222047143697</v>
      </c>
      <c r="J177" s="52">
        <v>13.276926347898815</v>
      </c>
      <c r="K177" s="52">
        <v>12.078814632990417</v>
      </c>
      <c r="L177" s="52">
        <v>11.67374790104501</v>
      </c>
      <c r="M177" s="81">
        <v>12.752745262778594</v>
      </c>
    </row>
    <row r="178" spans="1:13" x14ac:dyDescent="0.35">
      <c r="A178" s="23" t="str">
        <f t="shared" si="9"/>
        <v>DISTRIBUCION VOLUMEN POR CRITERIO (Consumiciones)Total AperitivosNIVEL MEDIO</v>
      </c>
      <c r="B178" s="23" t="str">
        <f t="shared" si="10"/>
        <v>DISTRIBUCION VOLUMEN POR CRITERIO (Consumiciones)</v>
      </c>
      <c r="C178" s="23" t="str">
        <f t="shared" si="11"/>
        <v>Total Aperitivos</v>
      </c>
      <c r="D178" t="s">
        <v>89</v>
      </c>
      <c r="E178" s="52">
        <v>26.281968132657891</v>
      </c>
      <c r="F178" s="52">
        <v>24.243692231957187</v>
      </c>
      <c r="G178" s="52">
        <v>26.462962908152392</v>
      </c>
      <c r="H178" s="52">
        <v>29.389369711485575</v>
      </c>
      <c r="I178" s="52">
        <v>28.446778760955212</v>
      </c>
      <c r="J178" s="52">
        <v>27.531830513716198</v>
      </c>
      <c r="K178" s="52">
        <v>25.007717533241568</v>
      </c>
      <c r="L178" s="52">
        <v>25.287710202235846</v>
      </c>
      <c r="M178" s="81">
        <v>25.794209623540958</v>
      </c>
    </row>
    <row r="179" spans="1:13" x14ac:dyDescent="0.35">
      <c r="A179" s="23" t="str">
        <f t="shared" si="9"/>
        <v>DISTRIBUCION VOLUMEN POR CRITERIO (Consumiciones)Total AperitivosNIVEL MEDIO BAJO</v>
      </c>
      <c r="B179" s="23" t="str">
        <f t="shared" si="10"/>
        <v>DISTRIBUCION VOLUMEN POR CRITERIO (Consumiciones)</v>
      </c>
      <c r="C179" s="23" t="str">
        <f t="shared" si="11"/>
        <v>Total Aperitivos</v>
      </c>
      <c r="D179" t="s">
        <v>90</v>
      </c>
      <c r="E179" s="52">
        <v>12.680253632380659</v>
      </c>
      <c r="F179" s="52">
        <v>12.078445993270989</v>
      </c>
      <c r="G179" s="52">
        <v>14.485288459261714</v>
      </c>
      <c r="H179" s="52">
        <v>16.922629050708029</v>
      </c>
      <c r="I179" s="52">
        <v>13.516987738089803</v>
      </c>
      <c r="J179" s="52">
        <v>15.66853743050528</v>
      </c>
      <c r="K179" s="52">
        <v>13.232432798399879</v>
      </c>
      <c r="L179" s="52">
        <v>15.09581576170595</v>
      </c>
      <c r="M179" s="81">
        <v>14.625756291629363</v>
      </c>
    </row>
    <row r="180" spans="1:13" x14ac:dyDescent="0.35">
      <c r="A180" s="23" t="str">
        <f t="shared" si="9"/>
        <v>DISTRIBUCION VOLUMEN POR CRITERIO (Consumiciones)Total AperitivosNIVEL BAJO</v>
      </c>
      <c r="B180" s="23" t="str">
        <f t="shared" si="10"/>
        <v>DISTRIBUCION VOLUMEN POR CRITERIO (Consumiciones)</v>
      </c>
      <c r="C180" s="23" t="str">
        <f t="shared" si="11"/>
        <v>Total Aperitivos</v>
      </c>
      <c r="D180" t="s">
        <v>91</v>
      </c>
      <c r="E180" s="52">
        <v>25.950055861489336</v>
      </c>
      <c r="F180" s="52">
        <v>30.727721240179324</v>
      </c>
      <c r="G180" s="52">
        <v>27.0539699405678</v>
      </c>
      <c r="H180" s="52">
        <v>27.545315430455226</v>
      </c>
      <c r="I180" s="52">
        <v>30.94532926584473</v>
      </c>
      <c r="J180" s="52">
        <v>27.16692613704253</v>
      </c>
      <c r="K180" s="52">
        <v>27.442640685625218</v>
      </c>
      <c r="L180" s="52">
        <v>30.824700887958745</v>
      </c>
      <c r="M180" s="81">
        <v>27.788686925140226</v>
      </c>
    </row>
    <row r="181" spans="1:13" x14ac:dyDescent="0.35">
      <c r="A181" s="23" t="str">
        <f t="shared" si="9"/>
        <v>DISTRIBUCION VOLUMEN POR CRITERIO (Consumiciones)Total AperitivosHOMBRE</v>
      </c>
      <c r="B181" s="23" t="str">
        <f t="shared" si="10"/>
        <v>DISTRIBUCION VOLUMEN POR CRITERIO (Consumiciones)</v>
      </c>
      <c r="C181" s="23" t="str">
        <f t="shared" si="11"/>
        <v>Total Aperitivos</v>
      </c>
      <c r="D181" t="s">
        <v>92</v>
      </c>
      <c r="E181" s="52">
        <v>42.578632772750296</v>
      </c>
      <c r="F181" s="52">
        <v>42.612296460120938</v>
      </c>
      <c r="G181" s="52">
        <v>40.401655695782921</v>
      </c>
      <c r="H181" s="52">
        <v>41.222924102970467</v>
      </c>
      <c r="I181" s="52">
        <v>40.691734388743825</v>
      </c>
      <c r="J181" s="52">
        <v>40.429742685043962</v>
      </c>
      <c r="K181" s="52">
        <v>46.364087505230849</v>
      </c>
      <c r="L181" s="52">
        <v>42.362590750225237</v>
      </c>
      <c r="M181" s="81">
        <v>41.76195956517023</v>
      </c>
    </row>
    <row r="182" spans="1:13" x14ac:dyDescent="0.35">
      <c r="A182" s="23" t="str">
        <f t="shared" si="9"/>
        <v>DISTRIBUCION VOLUMEN POR CRITERIO (Consumiciones)Total AperitivosMUJER</v>
      </c>
      <c r="B182" s="23" t="str">
        <f t="shared" si="10"/>
        <v>DISTRIBUCION VOLUMEN POR CRITERIO (Consumiciones)</v>
      </c>
      <c r="C182" s="23" t="str">
        <f t="shared" si="11"/>
        <v>Total Aperitivos</v>
      </c>
      <c r="D182" t="s">
        <v>93</v>
      </c>
      <c r="E182" s="52">
        <v>57.421348775890714</v>
      </c>
      <c r="F182" s="52">
        <v>57.38768544141255</v>
      </c>
      <c r="G182" s="52">
        <v>59.598314706509129</v>
      </c>
      <c r="H182" s="52">
        <v>58.777066953341681</v>
      </c>
      <c r="I182" s="52">
        <v>59.308274226383141</v>
      </c>
      <c r="J182" s="52">
        <v>59.570230957920103</v>
      </c>
      <c r="K182" s="52">
        <v>53.635890887116574</v>
      </c>
      <c r="L182" s="52">
        <v>57.637444305390503</v>
      </c>
      <c r="M182" s="81">
        <v>58.238040434829777</v>
      </c>
    </row>
    <row r="183" spans="1:13" x14ac:dyDescent="0.35">
      <c r="A183" s="23" t="str">
        <f t="shared" si="9"/>
        <v>DISTRIBUCION VOLUMEN POR CRITERIO (kg o litros)TotalAlimentacionT.ESPAÑA</v>
      </c>
      <c r="B183" s="23" t="s">
        <v>153</v>
      </c>
      <c r="C183" s="23" t="s">
        <v>37</v>
      </c>
      <c r="D183" t="s">
        <v>63</v>
      </c>
      <c r="E183" s="52">
        <v>100</v>
      </c>
      <c r="F183" s="52">
        <v>100</v>
      </c>
      <c r="G183" s="52">
        <v>100</v>
      </c>
      <c r="H183" s="52">
        <v>100</v>
      </c>
      <c r="I183" s="52">
        <v>100</v>
      </c>
      <c r="J183" s="52">
        <v>100</v>
      </c>
      <c r="K183" s="52">
        <v>100</v>
      </c>
      <c r="L183" s="52">
        <v>100</v>
      </c>
      <c r="M183" s="81">
        <v>100</v>
      </c>
    </row>
    <row r="184" spans="1:13" x14ac:dyDescent="0.35">
      <c r="A184" s="23" t="str">
        <f t="shared" si="9"/>
        <v>DISTRIBUCION VOLUMEN POR CRITERIO (kg o litros)TotalAlimentacionBCN AM</v>
      </c>
      <c r="B184" s="23" t="str">
        <f>B$183</f>
        <v>DISTRIBUCION VOLUMEN POR CRITERIO (kg o litros)</v>
      </c>
      <c r="C184" s="23" t="str">
        <f>C$183</f>
        <v>TotalAlimentacion</v>
      </c>
      <c r="D184" t="s">
        <v>65</v>
      </c>
      <c r="E184" s="52">
        <v>9.1142918757960256</v>
      </c>
      <c r="F184" s="52">
        <v>9.1830199706006219</v>
      </c>
      <c r="G184" s="52">
        <v>9.2653132794802175</v>
      </c>
      <c r="H184" s="52">
        <v>9.3215791681004383</v>
      </c>
      <c r="I184" s="52">
        <v>8.7972654891515916</v>
      </c>
      <c r="J184" s="52">
        <v>8.7523664122464133</v>
      </c>
      <c r="K184" s="52">
        <v>9.5631384358214699</v>
      </c>
      <c r="L184" s="52">
        <v>9.4740419160162652</v>
      </c>
      <c r="M184" s="81">
        <v>9.3833772860057323</v>
      </c>
    </row>
    <row r="185" spans="1:13" x14ac:dyDescent="0.35">
      <c r="A185" s="23" t="str">
        <f t="shared" si="9"/>
        <v>DISTRIBUCION VOLUMEN POR CRITERIO (kg o litros)TotalAlimentacionREST.CAT ARAGON</v>
      </c>
      <c r="B185" s="23" t="str">
        <f t="shared" ref="B185:B248" si="12">B$183</f>
        <v>DISTRIBUCION VOLUMEN POR CRITERIO (kg o litros)</v>
      </c>
      <c r="C185" s="23" t="str">
        <f t="shared" ref="C185:C212" si="13">C$183</f>
        <v>TotalAlimentacion</v>
      </c>
      <c r="D185" t="s">
        <v>66</v>
      </c>
      <c r="E185" s="52">
        <v>13.437403635803424</v>
      </c>
      <c r="F185" s="52">
        <v>13.645404274853146</v>
      </c>
      <c r="G185" s="52">
        <v>15.001475314779137</v>
      </c>
      <c r="H185" s="52">
        <v>15.22787602580798</v>
      </c>
      <c r="I185" s="52">
        <v>15.151989605403349</v>
      </c>
      <c r="J185" s="52">
        <v>14.328865964196774</v>
      </c>
      <c r="K185" s="52">
        <v>15.764353304354595</v>
      </c>
      <c r="L185" s="52">
        <v>15.435407787901523</v>
      </c>
      <c r="M185" s="81">
        <v>15.468977558767829</v>
      </c>
    </row>
    <row r="186" spans="1:13" x14ac:dyDescent="0.35">
      <c r="A186" s="23" t="str">
        <f t="shared" si="9"/>
        <v>DISTRIBUCION VOLUMEN POR CRITERIO (kg o litros)TotalAlimentacionLEVANTE</v>
      </c>
      <c r="B186" s="23" t="str">
        <f t="shared" si="12"/>
        <v>DISTRIBUCION VOLUMEN POR CRITERIO (kg o litros)</v>
      </c>
      <c r="C186" s="23" t="str">
        <f t="shared" si="13"/>
        <v>TotalAlimentacion</v>
      </c>
      <c r="D186" t="s">
        <v>67</v>
      </c>
      <c r="E186" s="52">
        <v>15.438764201691772</v>
      </c>
      <c r="F186" s="52">
        <v>15.004260862409774</v>
      </c>
      <c r="G186" s="52">
        <v>14.904009870022605</v>
      </c>
      <c r="H186" s="52">
        <v>14.838683537882581</v>
      </c>
      <c r="I186" s="52">
        <v>15.364570922236803</v>
      </c>
      <c r="J186" s="52">
        <v>15.431587991875521</v>
      </c>
      <c r="K186" s="52">
        <v>14.854350292177266</v>
      </c>
      <c r="L186" s="52">
        <v>15.454743196943582</v>
      </c>
      <c r="M186" s="81">
        <v>15.549089501816146</v>
      </c>
    </row>
    <row r="187" spans="1:13" x14ac:dyDescent="0.35">
      <c r="A187" s="23" t="str">
        <f t="shared" si="9"/>
        <v>DISTRIBUCION VOLUMEN POR CRITERIO (kg o litros)TotalAlimentacionANDALUCIA</v>
      </c>
      <c r="B187" s="23" t="str">
        <f t="shared" si="12"/>
        <v>DISTRIBUCION VOLUMEN POR CRITERIO (kg o litros)</v>
      </c>
      <c r="C187" s="23" t="str">
        <f t="shared" si="13"/>
        <v>TotalAlimentacion</v>
      </c>
      <c r="D187" t="s">
        <v>68</v>
      </c>
      <c r="E187" s="52">
        <v>19.422701186042893</v>
      </c>
      <c r="F187" s="52">
        <v>19.988703272614355</v>
      </c>
      <c r="G187" s="52">
        <v>19.447117167354293</v>
      </c>
      <c r="H187" s="52">
        <v>19.8630857314953</v>
      </c>
      <c r="I187" s="52">
        <v>18.9631751057372</v>
      </c>
      <c r="J187" s="52">
        <v>18.900412984427913</v>
      </c>
      <c r="K187" s="52">
        <v>18.090916644346102</v>
      </c>
      <c r="L187" s="52">
        <v>19.245284864394279</v>
      </c>
      <c r="M187" s="81">
        <v>18.850660414810037</v>
      </c>
    </row>
    <row r="188" spans="1:13" x14ac:dyDescent="0.35">
      <c r="A188" s="23" t="str">
        <f t="shared" si="9"/>
        <v>DISTRIBUCION VOLUMEN POR CRITERIO (kg o litros)TotalAlimentacionMDD AM</v>
      </c>
      <c r="B188" s="23" t="str">
        <f t="shared" si="12"/>
        <v>DISTRIBUCION VOLUMEN POR CRITERIO (kg o litros)</v>
      </c>
      <c r="C188" s="23" t="str">
        <f t="shared" si="13"/>
        <v>TotalAlimentacion</v>
      </c>
      <c r="D188" t="s">
        <v>69</v>
      </c>
      <c r="E188" s="52">
        <v>14.445358646369389</v>
      </c>
      <c r="F188" s="52">
        <v>14.836166828850248</v>
      </c>
      <c r="G188" s="52">
        <v>13.952084255159697</v>
      </c>
      <c r="H188" s="52">
        <v>13.937276712823934</v>
      </c>
      <c r="I188" s="52">
        <v>13.882615506464136</v>
      </c>
      <c r="J188" s="52">
        <v>14.968364634810255</v>
      </c>
      <c r="K188" s="52">
        <v>14.095318765661338</v>
      </c>
      <c r="L188" s="52">
        <v>13.557156589327487</v>
      </c>
      <c r="M188" s="81">
        <v>13.735518191974844</v>
      </c>
    </row>
    <row r="189" spans="1:13" x14ac:dyDescent="0.35">
      <c r="A189" s="23" t="str">
        <f t="shared" si="9"/>
        <v>DISTRIBUCION VOLUMEN POR CRITERIO (kg o litros)TotalAlimentacionRTO CENTRO</v>
      </c>
      <c r="B189" s="23" t="str">
        <f t="shared" si="12"/>
        <v>DISTRIBUCION VOLUMEN POR CRITERIO (kg o litros)</v>
      </c>
      <c r="C189" s="23" t="str">
        <f t="shared" si="13"/>
        <v>TotalAlimentacion</v>
      </c>
      <c r="D189" t="s">
        <v>70</v>
      </c>
      <c r="E189" s="52">
        <v>9.5403889654081073</v>
      </c>
      <c r="F189" s="52">
        <v>9.2705599321638417</v>
      </c>
      <c r="G189" s="52">
        <v>9.216041291117067</v>
      </c>
      <c r="H189" s="52">
        <v>9.9016310234458391</v>
      </c>
      <c r="I189" s="52">
        <v>10.176888144142712</v>
      </c>
      <c r="J189" s="52">
        <v>9.4206799486423254</v>
      </c>
      <c r="K189" s="52">
        <v>10.345518462932912</v>
      </c>
      <c r="L189" s="52">
        <v>10.034328351852599</v>
      </c>
      <c r="M189" s="81">
        <v>10.639795457150084</v>
      </c>
    </row>
    <row r="190" spans="1:13" x14ac:dyDescent="0.35">
      <c r="A190" s="23" t="str">
        <f t="shared" si="9"/>
        <v>DISTRIBUCION VOLUMEN POR CRITERIO (kg o litros)TotalAlimentacionNORTE-CENTRO</v>
      </c>
      <c r="B190" s="23" t="str">
        <f t="shared" si="12"/>
        <v>DISTRIBUCION VOLUMEN POR CRITERIO (kg o litros)</v>
      </c>
      <c r="C190" s="23" t="str">
        <f t="shared" si="13"/>
        <v>TotalAlimentacion</v>
      </c>
      <c r="D190" t="s">
        <v>71</v>
      </c>
      <c r="E190" s="52">
        <v>8.8961251019253194</v>
      </c>
      <c r="F190" s="52">
        <v>8.5067318185158509</v>
      </c>
      <c r="G190" s="52">
        <v>9.3358684911470782</v>
      </c>
      <c r="H190" s="52">
        <v>8.8818265539248031</v>
      </c>
      <c r="I190" s="52">
        <v>9.0775349454535839</v>
      </c>
      <c r="J190" s="52">
        <v>9.9075801144726334</v>
      </c>
      <c r="K190" s="52">
        <v>8.9125806329276234</v>
      </c>
      <c r="L190" s="52">
        <v>8.3786509372603426</v>
      </c>
      <c r="M190" s="81">
        <v>8.3855095995443989</v>
      </c>
    </row>
    <row r="191" spans="1:13" x14ac:dyDescent="0.35">
      <c r="A191" s="23" t="str">
        <f t="shared" si="9"/>
        <v>DISTRIBUCION VOLUMEN POR CRITERIO (kg o litros)TotalAlimentacionNOROESTE</v>
      </c>
      <c r="B191" s="23" t="str">
        <f t="shared" si="12"/>
        <v>DISTRIBUCION VOLUMEN POR CRITERIO (kg o litros)</v>
      </c>
      <c r="C191" s="23" t="str">
        <f t="shared" si="13"/>
        <v>TotalAlimentacion</v>
      </c>
      <c r="D191" t="s">
        <v>72</v>
      </c>
      <c r="E191" s="52">
        <v>9.7049696921100477</v>
      </c>
      <c r="F191" s="52">
        <v>9.5651552257495087</v>
      </c>
      <c r="G191" s="52">
        <v>8.878090444004922</v>
      </c>
      <c r="H191" s="52">
        <v>8.0280422514721774</v>
      </c>
      <c r="I191" s="52">
        <v>8.5859653364825892</v>
      </c>
      <c r="J191" s="52">
        <v>8.290142884069903</v>
      </c>
      <c r="K191" s="52">
        <v>8.3738254592706607</v>
      </c>
      <c r="L191" s="52">
        <v>8.420389706676696</v>
      </c>
      <c r="M191" s="81">
        <v>7.9870755172831913</v>
      </c>
    </row>
    <row r="192" spans="1:13" x14ac:dyDescent="0.35">
      <c r="A192" s="23" t="str">
        <f t="shared" si="9"/>
        <v>DISTRIBUCION VOLUMEN POR CRITERIO (kg o litros)TotalAlimentacion&lt;2MIL</v>
      </c>
      <c r="B192" s="23" t="str">
        <f t="shared" si="12"/>
        <v>DISTRIBUCION VOLUMEN POR CRITERIO (kg o litros)</v>
      </c>
      <c r="C192" s="23" t="str">
        <f t="shared" si="13"/>
        <v>TotalAlimentacion</v>
      </c>
      <c r="D192" t="s">
        <v>73</v>
      </c>
      <c r="E192" s="52">
        <v>5.7514387222451901</v>
      </c>
      <c r="F192" s="52">
        <v>5.6044072485365888</v>
      </c>
      <c r="G192" s="52">
        <v>5.5900794236397218</v>
      </c>
      <c r="H192" s="52">
        <v>5.337772000949399</v>
      </c>
      <c r="I192" s="52">
        <v>5.8310413393748535</v>
      </c>
      <c r="J192" s="52">
        <v>5.2653653300599306</v>
      </c>
      <c r="K192" s="52">
        <v>5.5184082634948428</v>
      </c>
      <c r="L192" s="52">
        <v>5.6799768234624075</v>
      </c>
      <c r="M192" s="81">
        <v>6.2842649202726086</v>
      </c>
    </row>
    <row r="193" spans="1:13" x14ac:dyDescent="0.35">
      <c r="A193" s="23" t="str">
        <f t="shared" si="9"/>
        <v>DISTRIBUCION VOLUMEN POR CRITERIO (kg o litros)TotalAlimentacion2-5MIL</v>
      </c>
      <c r="B193" s="23" t="str">
        <f t="shared" si="12"/>
        <v>DISTRIBUCION VOLUMEN POR CRITERIO (kg o litros)</v>
      </c>
      <c r="C193" s="23" t="str">
        <f t="shared" si="13"/>
        <v>TotalAlimentacion</v>
      </c>
      <c r="D193" t="s">
        <v>74</v>
      </c>
      <c r="E193" s="52">
        <v>4.5892191760715617</v>
      </c>
      <c r="F193" s="52">
        <v>4.4452449388661428</v>
      </c>
      <c r="G193" s="52">
        <v>4.4077105020678014</v>
      </c>
      <c r="H193" s="52">
        <v>3.9209991146641276</v>
      </c>
      <c r="I193" s="52">
        <v>3.8351966777519273</v>
      </c>
      <c r="J193" s="52">
        <v>4.0666985362399757</v>
      </c>
      <c r="K193" s="52">
        <v>3.9563288584903029</v>
      </c>
      <c r="L193" s="52">
        <v>4.2553361291282625</v>
      </c>
      <c r="M193" s="81">
        <v>4.7838826491878397</v>
      </c>
    </row>
    <row r="194" spans="1:13" x14ac:dyDescent="0.35">
      <c r="A194" s="23" t="str">
        <f t="shared" si="9"/>
        <v>DISTRIBUCION VOLUMEN POR CRITERIO (kg o litros)TotalAlimentacion5-10MIL</v>
      </c>
      <c r="B194" s="23" t="str">
        <f t="shared" si="12"/>
        <v>DISTRIBUCION VOLUMEN POR CRITERIO (kg o litros)</v>
      </c>
      <c r="C194" s="23" t="str">
        <f t="shared" si="13"/>
        <v>TotalAlimentacion</v>
      </c>
      <c r="D194" t="s">
        <v>75</v>
      </c>
      <c r="E194" s="52">
        <v>8.3717486410605879</v>
      </c>
      <c r="F194" s="52">
        <v>8.1605853001172477</v>
      </c>
      <c r="G194" s="52">
        <v>7.7067310754540266</v>
      </c>
      <c r="H194" s="52">
        <v>8.553530708907866</v>
      </c>
      <c r="I194" s="52">
        <v>8.0377350300227324</v>
      </c>
      <c r="J194" s="52">
        <v>8.2490153696534527</v>
      </c>
      <c r="K194" s="52">
        <v>7.8665301951175284</v>
      </c>
      <c r="L194" s="52">
        <v>8.1925499294194992</v>
      </c>
      <c r="M194" s="81">
        <v>7.8756621148574597</v>
      </c>
    </row>
    <row r="195" spans="1:13" x14ac:dyDescent="0.35">
      <c r="A195" s="23" t="str">
        <f t="shared" si="9"/>
        <v>DISTRIBUCION VOLUMEN POR CRITERIO (kg o litros)TotalAlimentacion10-30MIL</v>
      </c>
      <c r="B195" s="23" t="str">
        <f t="shared" si="12"/>
        <v>DISTRIBUCION VOLUMEN POR CRITERIO (kg o litros)</v>
      </c>
      <c r="C195" s="23" t="str">
        <f t="shared" si="13"/>
        <v>TotalAlimentacion</v>
      </c>
      <c r="D195" t="s">
        <v>76</v>
      </c>
      <c r="E195" s="52">
        <v>17.469642173824511</v>
      </c>
      <c r="F195" s="52">
        <v>18.517608248517941</v>
      </c>
      <c r="G195" s="52">
        <v>17.985111773978186</v>
      </c>
      <c r="H195" s="52">
        <v>18.500850724823049</v>
      </c>
      <c r="I195" s="52">
        <v>17.947864620702973</v>
      </c>
      <c r="J195" s="52">
        <v>18.416240965178634</v>
      </c>
      <c r="K195" s="52">
        <v>18.304346156180408</v>
      </c>
      <c r="L195" s="52">
        <v>18.124057216493128</v>
      </c>
      <c r="M195" s="81">
        <v>17.828608797596999</v>
      </c>
    </row>
    <row r="196" spans="1:13" x14ac:dyDescent="0.35">
      <c r="A196" s="23" t="str">
        <f t="shared" ref="A196:A259" si="14">B196&amp;C196&amp;D196</f>
        <v>DISTRIBUCION VOLUMEN POR CRITERIO (kg o litros)TotalAlimentacion30-100MIL</v>
      </c>
      <c r="B196" s="23" t="str">
        <f t="shared" si="12"/>
        <v>DISTRIBUCION VOLUMEN POR CRITERIO (kg o litros)</v>
      </c>
      <c r="C196" s="23" t="str">
        <f t="shared" si="13"/>
        <v>TotalAlimentacion</v>
      </c>
      <c r="D196" t="s">
        <v>77</v>
      </c>
      <c r="E196" s="52">
        <v>20.03381047910058</v>
      </c>
      <c r="F196" s="52">
        <v>20.346296999796849</v>
      </c>
      <c r="G196" s="52">
        <v>22.939547461217735</v>
      </c>
      <c r="H196" s="52">
        <v>22.252117815240506</v>
      </c>
      <c r="I196" s="52">
        <v>23.607038485320363</v>
      </c>
      <c r="J196" s="52">
        <v>23.755071557600047</v>
      </c>
      <c r="K196" s="52">
        <v>22.828539797669038</v>
      </c>
      <c r="L196" s="52">
        <v>22.412597695035011</v>
      </c>
      <c r="M196" s="81">
        <v>22.534728809493647</v>
      </c>
    </row>
    <row r="197" spans="1:13" x14ac:dyDescent="0.35">
      <c r="A197" s="23" t="str">
        <f t="shared" si="14"/>
        <v>DISTRIBUCION VOLUMEN POR CRITERIO (kg o litros)TotalAlimentacion100-200MIL</v>
      </c>
      <c r="B197" s="23" t="str">
        <f t="shared" si="12"/>
        <v>DISTRIBUCION VOLUMEN POR CRITERIO (kg o litros)</v>
      </c>
      <c r="C197" s="23" t="str">
        <f t="shared" si="13"/>
        <v>TotalAlimentacion</v>
      </c>
      <c r="D197" t="s">
        <v>78</v>
      </c>
      <c r="E197" s="52">
        <v>10.294760474527589</v>
      </c>
      <c r="F197" s="52">
        <v>10.544338938025209</v>
      </c>
      <c r="G197" s="52">
        <v>10.41127583897757</v>
      </c>
      <c r="H197" s="52">
        <v>9.6913991267402206</v>
      </c>
      <c r="I197" s="52">
        <v>9.4956851836684972</v>
      </c>
      <c r="J197" s="52">
        <v>9.5337398723081357</v>
      </c>
      <c r="K197" s="52">
        <v>9.6331056374231956</v>
      </c>
      <c r="L197" s="52">
        <v>9.7502198900006931</v>
      </c>
      <c r="M197" s="81">
        <v>8.9505019919840194</v>
      </c>
    </row>
    <row r="198" spans="1:13" x14ac:dyDescent="0.35">
      <c r="A198" s="23" t="str">
        <f t="shared" si="14"/>
        <v>DISTRIBUCION VOLUMEN POR CRITERIO (kg o litros)TotalAlimentacion200-500MIL</v>
      </c>
      <c r="B198" s="23" t="str">
        <f t="shared" si="12"/>
        <v>DISTRIBUCION VOLUMEN POR CRITERIO (kg o litros)</v>
      </c>
      <c r="C198" s="23" t="str">
        <f t="shared" si="13"/>
        <v>TotalAlimentacion</v>
      </c>
      <c r="D198" t="s">
        <v>79</v>
      </c>
      <c r="E198" s="52">
        <v>13.903349216717171</v>
      </c>
      <c r="F198" s="52">
        <v>13.955067285461492</v>
      </c>
      <c r="G198" s="52">
        <v>13.57014187964141</v>
      </c>
      <c r="H198" s="52">
        <v>13.821409458398282</v>
      </c>
      <c r="I198" s="52">
        <v>13.825583203182809</v>
      </c>
      <c r="J198" s="52">
        <v>12.867349212811908</v>
      </c>
      <c r="K198" s="52">
        <v>14.54454895859287</v>
      </c>
      <c r="L198" s="52">
        <v>14.19308304449906</v>
      </c>
      <c r="M198" s="81">
        <v>14.205133310507524</v>
      </c>
    </row>
    <row r="199" spans="1:13" x14ac:dyDescent="0.35">
      <c r="A199" s="23" t="str">
        <f t="shared" si="14"/>
        <v>DISTRIBUCION VOLUMEN POR CRITERIO (kg o litros)TotalAlimentacion&gt;500MIL</v>
      </c>
      <c r="B199" s="23" t="str">
        <f t="shared" si="12"/>
        <v>DISTRIBUCION VOLUMEN POR CRITERIO (kg o litros)</v>
      </c>
      <c r="C199" s="23" t="str">
        <f t="shared" si="13"/>
        <v>TotalAlimentacion</v>
      </c>
      <c r="D199" t="s">
        <v>80</v>
      </c>
      <c r="E199" s="52">
        <v>19.586033630912645</v>
      </c>
      <c r="F199" s="52">
        <v>18.426453288187115</v>
      </c>
      <c r="G199" s="52">
        <v>17.389401634928586</v>
      </c>
      <c r="H199" s="52">
        <v>17.9219219296821</v>
      </c>
      <c r="I199" s="52">
        <v>17.419859196577711</v>
      </c>
      <c r="J199" s="52">
        <v>17.846518817117555</v>
      </c>
      <c r="K199" s="52">
        <v>17.348194522721752</v>
      </c>
      <c r="L199" s="52">
        <v>17.392182489883119</v>
      </c>
      <c r="M199" s="81">
        <v>17.537221651788503</v>
      </c>
    </row>
    <row r="200" spans="1:13" x14ac:dyDescent="0.35">
      <c r="A200" s="23" t="str">
        <f t="shared" si="14"/>
        <v>DISTRIBUCION VOLUMEN POR CRITERIO (kg o litros)TotalAlimentacionDE 15 A 19 AÑOS</v>
      </c>
      <c r="B200" s="23" t="str">
        <f t="shared" si="12"/>
        <v>DISTRIBUCION VOLUMEN POR CRITERIO (kg o litros)</v>
      </c>
      <c r="C200" s="23" t="str">
        <f t="shared" si="13"/>
        <v>TotalAlimentacion</v>
      </c>
      <c r="D200" t="s">
        <v>81</v>
      </c>
      <c r="E200" s="52">
        <v>1.8008808916132288</v>
      </c>
      <c r="F200" s="52">
        <v>1.6246001751088572</v>
      </c>
      <c r="G200" s="52">
        <v>2.2275118151217677</v>
      </c>
      <c r="H200" s="52">
        <v>2.6776037665623815</v>
      </c>
      <c r="I200" s="52">
        <v>1.8917497008053876</v>
      </c>
      <c r="J200" s="52">
        <v>1.8070064345842265</v>
      </c>
      <c r="K200" s="52">
        <v>2.1202426055342345</v>
      </c>
      <c r="L200" s="52">
        <v>2.1702352808648779</v>
      </c>
      <c r="M200" s="81">
        <v>2.3102617575357431</v>
      </c>
    </row>
    <row r="201" spans="1:13" x14ac:dyDescent="0.35">
      <c r="A201" s="23" t="str">
        <f t="shared" si="14"/>
        <v>DISTRIBUCION VOLUMEN POR CRITERIO (kg o litros)TotalAlimentacionDE 20 A 24 AÑOS</v>
      </c>
      <c r="B201" s="23" t="str">
        <f t="shared" si="12"/>
        <v>DISTRIBUCION VOLUMEN POR CRITERIO (kg o litros)</v>
      </c>
      <c r="C201" s="23" t="str">
        <f t="shared" si="13"/>
        <v>TotalAlimentacion</v>
      </c>
      <c r="D201" t="s">
        <v>82</v>
      </c>
      <c r="E201" s="52">
        <v>2.6082097539100184</v>
      </c>
      <c r="F201" s="52">
        <v>2.4152633204745801</v>
      </c>
      <c r="G201" s="52">
        <v>2.5206428304761457</v>
      </c>
      <c r="H201" s="52">
        <v>2.5603800776007235</v>
      </c>
      <c r="I201" s="52">
        <v>2.8633763117581017</v>
      </c>
      <c r="J201" s="52">
        <v>2.6219466676407395</v>
      </c>
      <c r="K201" s="52">
        <v>3.3190602956430642</v>
      </c>
      <c r="L201" s="52">
        <v>3.7326124168123198</v>
      </c>
      <c r="M201" s="81">
        <v>3.9073557287988545</v>
      </c>
    </row>
    <row r="202" spans="1:13" x14ac:dyDescent="0.35">
      <c r="A202" s="23" t="str">
        <f t="shared" si="14"/>
        <v>DISTRIBUCION VOLUMEN POR CRITERIO (kg o litros)TotalAlimentacionDE 25 A 34 AÑOS</v>
      </c>
      <c r="B202" s="23" t="str">
        <f t="shared" si="12"/>
        <v>DISTRIBUCION VOLUMEN POR CRITERIO (kg o litros)</v>
      </c>
      <c r="C202" s="23" t="str">
        <f t="shared" si="13"/>
        <v>TotalAlimentacion</v>
      </c>
      <c r="D202" t="s">
        <v>83</v>
      </c>
      <c r="E202" s="52">
        <v>7.8562999358270966</v>
      </c>
      <c r="F202" s="52">
        <v>7.4883103093753594</v>
      </c>
      <c r="G202" s="52">
        <v>7.5385752429547663</v>
      </c>
      <c r="H202" s="52">
        <v>8.0160933579462945</v>
      </c>
      <c r="I202" s="52">
        <v>7.6088258325188427</v>
      </c>
      <c r="J202" s="52">
        <v>7.4981168165224519</v>
      </c>
      <c r="K202" s="52">
        <v>7.2730416619955465</v>
      </c>
      <c r="L202" s="52">
        <v>7.9542706176470777</v>
      </c>
      <c r="M202" s="81">
        <v>7.4563889651643054</v>
      </c>
    </row>
    <row r="203" spans="1:13" x14ac:dyDescent="0.35">
      <c r="A203" s="23" t="str">
        <f t="shared" si="14"/>
        <v>DISTRIBUCION VOLUMEN POR CRITERIO (kg o litros)TotalAlimentacionDE 35 A 49 AÑOS</v>
      </c>
      <c r="B203" s="23" t="str">
        <f t="shared" si="12"/>
        <v>DISTRIBUCION VOLUMEN POR CRITERIO (kg o litros)</v>
      </c>
      <c r="C203" s="23" t="str">
        <f t="shared" si="13"/>
        <v>TotalAlimentacion</v>
      </c>
      <c r="D203" t="s">
        <v>84</v>
      </c>
      <c r="E203" s="52">
        <v>24.462812630117735</v>
      </c>
      <c r="F203" s="52">
        <v>24.602092904399921</v>
      </c>
      <c r="G203" s="52">
        <v>24.037983880200319</v>
      </c>
      <c r="H203" s="52">
        <v>24.401922691822652</v>
      </c>
      <c r="I203" s="52">
        <v>22.991171951640904</v>
      </c>
      <c r="J203" s="52">
        <v>22.868226140895771</v>
      </c>
      <c r="K203" s="52">
        <v>22.350010143086724</v>
      </c>
      <c r="L203" s="52">
        <v>23.351074786847004</v>
      </c>
      <c r="M203" s="81">
        <v>22.097299488444548</v>
      </c>
    </row>
    <row r="204" spans="1:13" x14ac:dyDescent="0.35">
      <c r="A204" s="23" t="str">
        <f t="shared" si="14"/>
        <v>DISTRIBUCION VOLUMEN POR CRITERIO (kg o litros)TotalAlimentacionDE 50 A 59 AÑOS</v>
      </c>
      <c r="B204" s="23" t="str">
        <f t="shared" si="12"/>
        <v>DISTRIBUCION VOLUMEN POR CRITERIO (kg o litros)</v>
      </c>
      <c r="C204" s="23" t="str">
        <f t="shared" si="13"/>
        <v>TotalAlimentacion</v>
      </c>
      <c r="D204" t="s">
        <v>85</v>
      </c>
      <c r="E204" s="52">
        <v>26.602183078749125</v>
      </c>
      <c r="F204" s="52">
        <v>27.260359289196707</v>
      </c>
      <c r="G204" s="52">
        <v>26.478555762437889</v>
      </c>
      <c r="H204" s="52">
        <v>25.25918539752735</v>
      </c>
      <c r="I204" s="52">
        <v>24.989086742298785</v>
      </c>
      <c r="J204" s="52">
        <v>25.755350623115998</v>
      </c>
      <c r="K204" s="52">
        <v>25.062774212057594</v>
      </c>
      <c r="L204" s="52">
        <v>24.107333053782064</v>
      </c>
      <c r="M204" s="81">
        <v>24.278717906356363</v>
      </c>
    </row>
    <row r="205" spans="1:13" x14ac:dyDescent="0.35">
      <c r="A205" s="23" t="str">
        <f t="shared" si="14"/>
        <v>DISTRIBUCION VOLUMEN POR CRITERIO (kg o litros)TotalAlimentacionDE 60 A 75 AÑOS</v>
      </c>
      <c r="B205" s="23" t="str">
        <f t="shared" si="12"/>
        <v>DISTRIBUCION VOLUMEN POR CRITERIO (kg o litros)</v>
      </c>
      <c r="C205" s="23" t="str">
        <f t="shared" si="13"/>
        <v>TotalAlimentacion</v>
      </c>
      <c r="D205" t="s">
        <v>86</v>
      </c>
      <c r="E205" s="52">
        <v>36.669616513229954</v>
      </c>
      <c r="F205" s="52">
        <v>36.60937497691932</v>
      </c>
      <c r="G205" s="52">
        <v>37.196730322984138</v>
      </c>
      <c r="H205" s="52">
        <v>37.084814119840061</v>
      </c>
      <c r="I205" s="52">
        <v>39.655792358542001</v>
      </c>
      <c r="J205" s="52">
        <v>39.449353092788861</v>
      </c>
      <c r="K205" s="52">
        <v>39.874871913786066</v>
      </c>
      <c r="L205" s="52">
        <v>38.684477075483109</v>
      </c>
      <c r="M205" s="81">
        <v>39.949981358405459</v>
      </c>
    </row>
    <row r="206" spans="1:13" x14ac:dyDescent="0.35">
      <c r="A206" s="23" t="str">
        <f t="shared" si="14"/>
        <v>DISTRIBUCION VOLUMEN POR CRITERIO (kg o litros)TotalAlimentacionNIVEL ALTO</v>
      </c>
      <c r="B206" s="23" t="str">
        <f t="shared" si="12"/>
        <v>DISTRIBUCION VOLUMEN POR CRITERIO (kg o litros)</v>
      </c>
      <c r="C206" s="23" t="str">
        <f t="shared" si="13"/>
        <v>TotalAlimentacion</v>
      </c>
      <c r="D206" t="s">
        <v>87</v>
      </c>
      <c r="E206" s="52">
        <v>24.031430454070311</v>
      </c>
      <c r="F206" s="52">
        <v>23.856456314710325</v>
      </c>
      <c r="G206" s="52">
        <v>25.007960187650891</v>
      </c>
      <c r="H206" s="52">
        <v>23.06730642517746</v>
      </c>
      <c r="I206" s="52">
        <v>22.951154570142066</v>
      </c>
      <c r="J206" s="52">
        <v>21.066477923887135</v>
      </c>
      <c r="K206" s="52">
        <v>23.104619199483636</v>
      </c>
      <c r="L206" s="52">
        <v>22.861276412885598</v>
      </c>
      <c r="M206" s="81">
        <v>22.701526639605731</v>
      </c>
    </row>
    <row r="207" spans="1:13" x14ac:dyDescent="0.35">
      <c r="A207" s="23" t="str">
        <f t="shared" si="14"/>
        <v>DISTRIBUCION VOLUMEN POR CRITERIO (kg o litros)TotalAlimentacionNIVEL MEDIO ALTO</v>
      </c>
      <c r="B207" s="23" t="str">
        <f t="shared" si="12"/>
        <v>DISTRIBUCION VOLUMEN POR CRITERIO (kg o litros)</v>
      </c>
      <c r="C207" s="23" t="str">
        <f t="shared" si="13"/>
        <v>TotalAlimentacion</v>
      </c>
      <c r="D207" t="s">
        <v>88</v>
      </c>
      <c r="E207" s="52">
        <v>14.216376786873575</v>
      </c>
      <c r="F207" s="52">
        <v>14.191466450831768</v>
      </c>
      <c r="G207" s="52">
        <v>14.221742307404456</v>
      </c>
      <c r="H207" s="52">
        <v>14.568199326739506</v>
      </c>
      <c r="I207" s="52">
        <v>14.907635252082271</v>
      </c>
      <c r="J207" s="52">
        <v>14.823165462350627</v>
      </c>
      <c r="K207" s="52">
        <v>14.392402012751148</v>
      </c>
      <c r="L207" s="52">
        <v>14.608106985033938</v>
      </c>
      <c r="M207" s="81">
        <v>15.474436441144768</v>
      </c>
    </row>
    <row r="208" spans="1:13" x14ac:dyDescent="0.35">
      <c r="A208" s="23" t="str">
        <f t="shared" si="14"/>
        <v>DISTRIBUCION VOLUMEN POR CRITERIO (kg o litros)TotalAlimentacionNIVEL MEDIO</v>
      </c>
      <c r="B208" s="23" t="str">
        <f t="shared" si="12"/>
        <v>DISTRIBUCION VOLUMEN POR CRITERIO (kg o litros)</v>
      </c>
      <c r="C208" s="23" t="str">
        <f t="shared" si="13"/>
        <v>TotalAlimentacion</v>
      </c>
      <c r="D208" t="s">
        <v>89</v>
      </c>
      <c r="E208" s="52">
        <v>24.791883916154209</v>
      </c>
      <c r="F208" s="52">
        <v>25.042535953116889</v>
      </c>
      <c r="G208" s="52">
        <v>25.574251218078075</v>
      </c>
      <c r="H208" s="52">
        <v>25.585774549150326</v>
      </c>
      <c r="I208" s="52">
        <v>25.726591913182634</v>
      </c>
      <c r="J208" s="52">
        <v>25.458659862151396</v>
      </c>
      <c r="K208" s="52">
        <v>24.66279406526143</v>
      </c>
      <c r="L208" s="52">
        <v>24.151197003391498</v>
      </c>
      <c r="M208" s="81">
        <v>23.679195223944788</v>
      </c>
    </row>
    <row r="209" spans="1:13" x14ac:dyDescent="0.35">
      <c r="A209" s="23" t="str">
        <f t="shared" si="14"/>
        <v>DISTRIBUCION VOLUMEN POR CRITERIO (kg o litros)TotalAlimentacionNIVEL MEDIO BAJO</v>
      </c>
      <c r="B209" s="23" t="str">
        <f t="shared" si="12"/>
        <v>DISTRIBUCION VOLUMEN POR CRITERIO (kg o litros)</v>
      </c>
      <c r="C209" s="23" t="str">
        <f t="shared" si="13"/>
        <v>TotalAlimentacion</v>
      </c>
      <c r="D209" t="s">
        <v>90</v>
      </c>
      <c r="E209" s="52">
        <v>15.391700088784898</v>
      </c>
      <c r="F209" s="52">
        <v>14.481759337840092</v>
      </c>
      <c r="G209" s="52">
        <v>14.345204557188479</v>
      </c>
      <c r="H209" s="52">
        <v>15.421774145506898</v>
      </c>
      <c r="I209" s="52">
        <v>17.388064932737365</v>
      </c>
      <c r="J209" s="52">
        <v>17.570078873400995</v>
      </c>
      <c r="K209" s="52">
        <v>16.475855940692139</v>
      </c>
      <c r="L209" s="52">
        <v>16.900626425824981</v>
      </c>
      <c r="M209" s="81">
        <v>17.176265531989756</v>
      </c>
    </row>
    <row r="210" spans="1:13" x14ac:dyDescent="0.35">
      <c r="A210" s="23" t="str">
        <f t="shared" si="14"/>
        <v>DISTRIBUCION VOLUMEN POR CRITERIO (kg o litros)TotalAlimentacionNIVEL BAJO</v>
      </c>
      <c r="B210" s="23" t="str">
        <f t="shared" si="12"/>
        <v>DISTRIBUCION VOLUMEN POR CRITERIO (kg o litros)</v>
      </c>
      <c r="C210" s="23" t="str">
        <f t="shared" si="13"/>
        <v>TotalAlimentacion</v>
      </c>
      <c r="D210" t="s">
        <v>91</v>
      </c>
      <c r="E210" s="52">
        <v>21.568610147571619</v>
      </c>
      <c r="F210" s="52">
        <v>22.427784199148437</v>
      </c>
      <c r="G210" s="52">
        <v>20.850843162786887</v>
      </c>
      <c r="H210" s="52">
        <v>21.356946781328663</v>
      </c>
      <c r="I210" s="52">
        <v>19.026556896267888</v>
      </c>
      <c r="J210" s="52">
        <v>21.081618024825229</v>
      </c>
      <c r="K210" s="52">
        <v>21.364331801580146</v>
      </c>
      <c r="L210" s="52">
        <v>21.478795945296767</v>
      </c>
      <c r="M210" s="81">
        <v>20.96858087095443</v>
      </c>
    </row>
    <row r="211" spans="1:13" x14ac:dyDescent="0.35">
      <c r="A211" s="23" t="str">
        <f t="shared" si="14"/>
        <v>DISTRIBUCION VOLUMEN POR CRITERIO (kg o litros)TotalAlimentacionHOMBRE</v>
      </c>
      <c r="B211" s="23" t="str">
        <f t="shared" si="12"/>
        <v>DISTRIBUCION VOLUMEN POR CRITERIO (kg o litros)</v>
      </c>
      <c r="C211" s="23" t="str">
        <f t="shared" si="13"/>
        <v>TotalAlimentacion</v>
      </c>
      <c r="D211" t="s">
        <v>92</v>
      </c>
      <c r="E211" s="52">
        <v>55.149744046958418</v>
      </c>
      <c r="F211" s="52">
        <v>54.269176622981838</v>
      </c>
      <c r="G211" s="52">
        <v>54.888440741477794</v>
      </c>
      <c r="H211" s="52">
        <v>55.867005242822998</v>
      </c>
      <c r="I211" s="52">
        <v>54.857831919657215</v>
      </c>
      <c r="J211" s="52">
        <v>55.418791825256974</v>
      </c>
      <c r="K211" s="52">
        <v>56.153142642940047</v>
      </c>
      <c r="L211" s="52">
        <v>55.265988487527373</v>
      </c>
      <c r="M211" s="81">
        <v>57.268021856778837</v>
      </c>
    </row>
    <row r="212" spans="1:13" x14ac:dyDescent="0.35">
      <c r="A212" s="23" t="str">
        <f t="shared" si="14"/>
        <v>DISTRIBUCION VOLUMEN POR CRITERIO (kg o litros)TotalAlimentacionMUJER</v>
      </c>
      <c r="B212" s="23" t="str">
        <f t="shared" si="12"/>
        <v>DISTRIBUCION VOLUMEN POR CRITERIO (kg o litros)</v>
      </c>
      <c r="C212" s="23" t="str">
        <f t="shared" si="13"/>
        <v>TotalAlimentacion</v>
      </c>
      <c r="D212" t="s">
        <v>93</v>
      </c>
      <c r="E212" s="52">
        <v>44.850258841191085</v>
      </c>
      <c r="F212" s="52">
        <v>45.730823366359047</v>
      </c>
      <c r="G212" s="52">
        <v>45.111559537878989</v>
      </c>
      <c r="H212" s="52">
        <v>44.132993328810684</v>
      </c>
      <c r="I212" s="52">
        <v>45.142174041770957</v>
      </c>
      <c r="J212" s="52">
        <v>44.581208795495797</v>
      </c>
      <c r="K212" s="52">
        <v>43.846857717232183</v>
      </c>
      <c r="L212" s="52">
        <v>44.734012592256924</v>
      </c>
      <c r="M212" s="81">
        <v>42.731980739912196</v>
      </c>
    </row>
    <row r="213" spans="1:13" x14ac:dyDescent="0.35">
      <c r="A213" s="23" t="str">
        <f t="shared" si="14"/>
        <v>DISTRIBUCION VOLUMEN POR CRITERIO (kg o litros).T.Alimentos TOTAL INGT.ESPAÑA</v>
      </c>
      <c r="B213" s="23" t="str">
        <f t="shared" si="12"/>
        <v>DISTRIBUCION VOLUMEN POR CRITERIO (kg o litros)</v>
      </c>
      <c r="C213" s="23" t="s">
        <v>39</v>
      </c>
      <c r="D213" t="s">
        <v>63</v>
      </c>
      <c r="E213" s="52">
        <v>100</v>
      </c>
      <c r="F213" s="52">
        <v>100</v>
      </c>
      <c r="G213" s="52">
        <v>100</v>
      </c>
      <c r="H213" s="52">
        <v>100</v>
      </c>
      <c r="I213" s="52">
        <v>100</v>
      </c>
      <c r="J213" s="52">
        <v>100</v>
      </c>
      <c r="K213" s="52">
        <v>100</v>
      </c>
      <c r="L213" s="52">
        <v>100</v>
      </c>
      <c r="M213" s="81">
        <v>100</v>
      </c>
    </row>
    <row r="214" spans="1:13" x14ac:dyDescent="0.35">
      <c r="A214" s="23" t="str">
        <f t="shared" si="14"/>
        <v>DISTRIBUCION VOLUMEN POR CRITERIO (kg o litros).T.Alimentos TOTAL INGBCN AM</v>
      </c>
      <c r="B214" s="23" t="str">
        <f t="shared" si="12"/>
        <v>DISTRIBUCION VOLUMEN POR CRITERIO (kg o litros)</v>
      </c>
      <c r="C214" s="23" t="str">
        <f>C$213</f>
        <v>.T.Alimentos TOTAL ING</v>
      </c>
      <c r="D214" t="s">
        <v>65</v>
      </c>
      <c r="E214" s="52">
        <v>7.7248808891641696</v>
      </c>
      <c r="F214" s="52">
        <v>8.6677879393086403</v>
      </c>
      <c r="G214" s="52">
        <v>9.651731923437497</v>
      </c>
      <c r="H214" s="52">
        <v>9.3874152960008495</v>
      </c>
      <c r="I214" s="52">
        <v>8.5119698145783484</v>
      </c>
      <c r="J214" s="52">
        <v>7.8616374924610186</v>
      </c>
      <c r="K214" s="52">
        <v>9.5630445951855734</v>
      </c>
      <c r="L214" s="52">
        <v>9.6162942625491485</v>
      </c>
      <c r="M214" s="81">
        <v>9.0498148481941811</v>
      </c>
    </row>
    <row r="215" spans="1:13" x14ac:dyDescent="0.35">
      <c r="A215" s="23" t="str">
        <f t="shared" si="14"/>
        <v>DISTRIBUCION VOLUMEN POR CRITERIO (kg o litros).T.Alimentos TOTAL INGREST.CAT ARAGON</v>
      </c>
      <c r="B215" s="23" t="str">
        <f t="shared" si="12"/>
        <v>DISTRIBUCION VOLUMEN POR CRITERIO (kg o litros)</v>
      </c>
      <c r="C215" s="23" t="str">
        <f t="shared" ref="C215:C242" si="15">C$213</f>
        <v>.T.Alimentos TOTAL ING</v>
      </c>
      <c r="D215" t="s">
        <v>66</v>
      </c>
      <c r="E215" s="52">
        <v>13.254865983554328</v>
      </c>
      <c r="F215" s="52">
        <v>12.540330082057332</v>
      </c>
      <c r="G215" s="52">
        <v>13.395777475228071</v>
      </c>
      <c r="H215" s="52">
        <v>13.476977886882144</v>
      </c>
      <c r="I215" s="52">
        <v>12.798670248882429</v>
      </c>
      <c r="J215" s="52">
        <v>11.484301610074359</v>
      </c>
      <c r="K215" s="52">
        <v>13.119158552023222</v>
      </c>
      <c r="L215" s="52">
        <v>13.784250056362687</v>
      </c>
      <c r="M215" s="81">
        <v>13.114870542123432</v>
      </c>
    </row>
    <row r="216" spans="1:13" x14ac:dyDescent="0.35">
      <c r="A216" s="23" t="str">
        <f t="shared" si="14"/>
        <v>DISTRIBUCION VOLUMEN POR CRITERIO (kg o litros).T.Alimentos TOTAL INGLEVANTE</v>
      </c>
      <c r="B216" s="23" t="str">
        <f t="shared" si="12"/>
        <v>DISTRIBUCION VOLUMEN POR CRITERIO (kg o litros)</v>
      </c>
      <c r="C216" s="23" t="str">
        <f t="shared" si="15"/>
        <v>.T.Alimentos TOTAL ING</v>
      </c>
      <c r="D216" t="s">
        <v>67</v>
      </c>
      <c r="E216" s="52">
        <v>16.759124469935706</v>
      </c>
      <c r="F216" s="52">
        <v>17.193944555961266</v>
      </c>
      <c r="G216" s="52">
        <v>16.908236099348393</v>
      </c>
      <c r="H216" s="52">
        <v>16.671753525603016</v>
      </c>
      <c r="I216" s="52">
        <v>16.885290472829322</v>
      </c>
      <c r="J216" s="52">
        <v>18.09368281322925</v>
      </c>
      <c r="K216" s="52">
        <v>16.769373923737085</v>
      </c>
      <c r="L216" s="52">
        <v>16.933139043605141</v>
      </c>
      <c r="M216" s="81">
        <v>17.398430112297206</v>
      </c>
    </row>
    <row r="217" spans="1:13" x14ac:dyDescent="0.35">
      <c r="A217" s="23" t="str">
        <f t="shared" si="14"/>
        <v>DISTRIBUCION VOLUMEN POR CRITERIO (kg o litros).T.Alimentos TOTAL INGANDALUCIA</v>
      </c>
      <c r="B217" s="23" t="str">
        <f t="shared" si="12"/>
        <v>DISTRIBUCION VOLUMEN POR CRITERIO (kg o litros)</v>
      </c>
      <c r="C217" s="23" t="str">
        <f t="shared" si="15"/>
        <v>.T.Alimentos TOTAL ING</v>
      </c>
      <c r="D217" t="s">
        <v>68</v>
      </c>
      <c r="E217" s="52">
        <v>19.716526707117726</v>
      </c>
      <c r="F217" s="52">
        <v>19.614176208625651</v>
      </c>
      <c r="G217" s="52">
        <v>19.303517322331395</v>
      </c>
      <c r="H217" s="52">
        <v>20.328397729898143</v>
      </c>
      <c r="I217" s="52">
        <v>19.347452426585019</v>
      </c>
      <c r="J217" s="52">
        <v>18.735494544649114</v>
      </c>
      <c r="K217" s="52">
        <v>17.339556230964778</v>
      </c>
      <c r="L217" s="52">
        <v>19.555769113404356</v>
      </c>
      <c r="M217" s="81">
        <v>18.502270843064046</v>
      </c>
    </row>
    <row r="218" spans="1:13" x14ac:dyDescent="0.35">
      <c r="A218" s="23" t="str">
        <f t="shared" si="14"/>
        <v>DISTRIBUCION VOLUMEN POR CRITERIO (kg o litros).T.Alimentos TOTAL INGMDD AM</v>
      </c>
      <c r="B218" s="23" t="str">
        <f t="shared" si="12"/>
        <v>DISTRIBUCION VOLUMEN POR CRITERIO (kg o litros)</v>
      </c>
      <c r="C218" s="23" t="str">
        <f t="shared" si="15"/>
        <v>.T.Alimentos TOTAL ING</v>
      </c>
      <c r="D218" t="s">
        <v>69</v>
      </c>
      <c r="E218" s="52">
        <v>16.580410423836</v>
      </c>
      <c r="F218" s="52">
        <v>18.068055522027077</v>
      </c>
      <c r="G218" s="52">
        <v>15.906721542481783</v>
      </c>
      <c r="H218" s="52">
        <v>16.29716662462182</v>
      </c>
      <c r="I218" s="52">
        <v>16.908278613692062</v>
      </c>
      <c r="J218" s="52">
        <v>18.010291477138658</v>
      </c>
      <c r="K218" s="52">
        <v>17.001714432420322</v>
      </c>
      <c r="L218" s="52">
        <v>16.318967711610053</v>
      </c>
      <c r="M218" s="81">
        <v>17.396642036564923</v>
      </c>
    </row>
    <row r="219" spans="1:13" x14ac:dyDescent="0.35">
      <c r="A219" s="23" t="str">
        <f t="shared" si="14"/>
        <v>DISTRIBUCION VOLUMEN POR CRITERIO (kg o litros).T.Alimentos TOTAL INGRTO CENTRO</v>
      </c>
      <c r="B219" s="23" t="str">
        <f t="shared" si="12"/>
        <v>DISTRIBUCION VOLUMEN POR CRITERIO (kg o litros)</v>
      </c>
      <c r="C219" s="23" t="str">
        <f t="shared" si="15"/>
        <v>.T.Alimentos TOTAL ING</v>
      </c>
      <c r="D219" t="s">
        <v>70</v>
      </c>
      <c r="E219" s="52">
        <v>10.615027922694477</v>
      </c>
      <c r="F219" s="52">
        <v>9.521100443505647</v>
      </c>
      <c r="G219" s="52">
        <v>9.7347664232677094</v>
      </c>
      <c r="H219" s="52">
        <v>10.893326349413478</v>
      </c>
      <c r="I219" s="52">
        <v>11.023977360289686</v>
      </c>
      <c r="J219" s="52">
        <v>10.030800793230569</v>
      </c>
      <c r="K219" s="52">
        <v>12.273306310196315</v>
      </c>
      <c r="L219" s="52">
        <v>10.410707652646908</v>
      </c>
      <c r="M219" s="81">
        <v>11.635861389808957</v>
      </c>
    </row>
    <row r="220" spans="1:13" x14ac:dyDescent="0.35">
      <c r="A220" s="23" t="str">
        <f t="shared" si="14"/>
        <v>DISTRIBUCION VOLUMEN POR CRITERIO (kg o litros).T.Alimentos TOTAL INGNORTE-CENTRO</v>
      </c>
      <c r="B220" s="23" t="str">
        <f t="shared" si="12"/>
        <v>DISTRIBUCION VOLUMEN POR CRITERIO (kg o litros)</v>
      </c>
      <c r="C220" s="23" t="str">
        <f t="shared" si="15"/>
        <v>.T.Alimentos TOTAL ING</v>
      </c>
      <c r="D220" t="s">
        <v>71</v>
      </c>
      <c r="E220" s="52">
        <v>8.0044884655006356</v>
      </c>
      <c r="F220" s="52">
        <v>7.223685005801622</v>
      </c>
      <c r="G220" s="52">
        <v>8.1949034449738587</v>
      </c>
      <c r="H220" s="52">
        <v>7.5786630942185935</v>
      </c>
      <c r="I220" s="52">
        <v>8.6593585999586988</v>
      </c>
      <c r="J220" s="52">
        <v>10.113879506278522</v>
      </c>
      <c r="K220" s="52">
        <v>8.2657588547356617</v>
      </c>
      <c r="L220" s="52">
        <v>7.2901598235582181</v>
      </c>
      <c r="M220" s="81">
        <v>7.2394028616644803</v>
      </c>
    </row>
    <row r="221" spans="1:13" x14ac:dyDescent="0.35">
      <c r="A221" s="23" t="str">
        <f t="shared" si="14"/>
        <v>DISTRIBUCION VOLUMEN POR CRITERIO (kg o litros).T.Alimentos TOTAL INGNOROESTE</v>
      </c>
      <c r="B221" s="23" t="str">
        <f t="shared" si="12"/>
        <v>DISTRIBUCION VOLUMEN POR CRITERIO (kg o litros)</v>
      </c>
      <c r="C221" s="23" t="str">
        <f t="shared" si="15"/>
        <v>.T.Alimentos TOTAL ING</v>
      </c>
      <c r="D221" t="s">
        <v>72</v>
      </c>
      <c r="E221" s="52">
        <v>7.3446779277362024</v>
      </c>
      <c r="F221" s="52">
        <v>7.1709220180284046</v>
      </c>
      <c r="G221" s="52">
        <v>6.9043474613648126</v>
      </c>
      <c r="H221" s="52">
        <v>5.3662998082908784</v>
      </c>
      <c r="I221" s="52">
        <v>5.8650048749396904</v>
      </c>
      <c r="J221" s="52">
        <v>5.6699142292284348</v>
      </c>
      <c r="K221" s="52">
        <v>5.6680889956263565</v>
      </c>
      <c r="L221" s="52">
        <v>6.0907147479165484</v>
      </c>
      <c r="M221" s="81">
        <v>5.6627098840838164</v>
      </c>
    </row>
    <row r="222" spans="1:13" x14ac:dyDescent="0.35">
      <c r="A222" s="23" t="str">
        <f t="shared" si="14"/>
        <v>DISTRIBUCION VOLUMEN POR CRITERIO (kg o litros).T.Alimentos TOTAL ING&lt;2MIL</v>
      </c>
      <c r="B222" s="23" t="str">
        <f t="shared" si="12"/>
        <v>DISTRIBUCION VOLUMEN POR CRITERIO (kg o litros)</v>
      </c>
      <c r="C222" s="23" t="str">
        <f t="shared" si="15"/>
        <v>.T.Alimentos TOTAL ING</v>
      </c>
      <c r="D222" t="s">
        <v>73</v>
      </c>
      <c r="E222" s="52">
        <v>6.1105496942789674</v>
      </c>
      <c r="F222" s="52">
        <v>5.306860363222377</v>
      </c>
      <c r="G222" s="52">
        <v>5.2980006344461987</v>
      </c>
      <c r="H222" s="52">
        <v>5.5643192830290431</v>
      </c>
      <c r="I222" s="52">
        <v>5.3707846662709953</v>
      </c>
      <c r="J222" s="52">
        <v>4.8131739148632384</v>
      </c>
      <c r="K222" s="52">
        <v>4.9959450396151173</v>
      </c>
      <c r="L222" s="52">
        <v>5.8028783860055668</v>
      </c>
      <c r="M222" s="81">
        <v>5.828432829391855</v>
      </c>
    </row>
    <row r="223" spans="1:13" x14ac:dyDescent="0.35">
      <c r="A223" s="23" t="str">
        <f t="shared" si="14"/>
        <v>DISTRIBUCION VOLUMEN POR CRITERIO (kg o litros).T.Alimentos TOTAL ING2-5MIL</v>
      </c>
      <c r="B223" s="23" t="str">
        <f t="shared" si="12"/>
        <v>DISTRIBUCION VOLUMEN POR CRITERIO (kg o litros)</v>
      </c>
      <c r="C223" s="23" t="str">
        <f t="shared" si="15"/>
        <v>.T.Alimentos TOTAL ING</v>
      </c>
      <c r="D223" t="s">
        <v>74</v>
      </c>
      <c r="E223" s="52">
        <v>4.160823794955486</v>
      </c>
      <c r="F223" s="52">
        <v>4.1518841806977917</v>
      </c>
      <c r="G223" s="52">
        <v>3.9257207747872962</v>
      </c>
      <c r="H223" s="52">
        <v>3.4441051794476971</v>
      </c>
      <c r="I223" s="52">
        <v>3.702445993884329</v>
      </c>
      <c r="J223" s="52">
        <v>3.6956687183012655</v>
      </c>
      <c r="K223" s="52">
        <v>3.7651278979124951</v>
      </c>
      <c r="L223" s="52">
        <v>4.0629709013650661</v>
      </c>
      <c r="M223" s="81">
        <v>4.4684166844461046</v>
      </c>
    </row>
    <row r="224" spans="1:13" x14ac:dyDescent="0.35">
      <c r="A224" s="23" t="str">
        <f t="shared" si="14"/>
        <v>DISTRIBUCION VOLUMEN POR CRITERIO (kg o litros).T.Alimentos TOTAL ING5-10MIL</v>
      </c>
      <c r="B224" s="23" t="str">
        <f t="shared" si="12"/>
        <v>DISTRIBUCION VOLUMEN POR CRITERIO (kg o litros)</v>
      </c>
      <c r="C224" s="23" t="str">
        <f t="shared" si="15"/>
        <v>.T.Alimentos TOTAL ING</v>
      </c>
      <c r="D224" t="s">
        <v>75</v>
      </c>
      <c r="E224" s="52">
        <v>9.5309283723967582</v>
      </c>
      <c r="F224" s="52">
        <v>8.5853474609945302</v>
      </c>
      <c r="G224" s="52">
        <v>7.70976229029566</v>
      </c>
      <c r="H224" s="52">
        <v>9.0339567109345911</v>
      </c>
      <c r="I224" s="52">
        <v>9.0087586831925339</v>
      </c>
      <c r="J224" s="52">
        <v>8.5382013740209395</v>
      </c>
      <c r="K224" s="52">
        <v>7.9276520109722108</v>
      </c>
      <c r="L224" s="52">
        <v>8.5264992139429001</v>
      </c>
      <c r="M224" s="81">
        <v>7.9892991184171329</v>
      </c>
    </row>
    <row r="225" spans="1:13" x14ac:dyDescent="0.35">
      <c r="A225" s="23" t="str">
        <f t="shared" si="14"/>
        <v>DISTRIBUCION VOLUMEN POR CRITERIO (kg o litros).T.Alimentos TOTAL ING10-30MIL</v>
      </c>
      <c r="B225" s="23" t="str">
        <f t="shared" si="12"/>
        <v>DISTRIBUCION VOLUMEN POR CRITERIO (kg o litros)</v>
      </c>
      <c r="C225" s="23" t="str">
        <f t="shared" si="15"/>
        <v>.T.Alimentos TOTAL ING</v>
      </c>
      <c r="D225" t="s">
        <v>76</v>
      </c>
      <c r="E225" s="52">
        <v>16.534612008399417</v>
      </c>
      <c r="F225" s="52">
        <v>18.161351641965627</v>
      </c>
      <c r="G225" s="52">
        <v>18.09943243141797</v>
      </c>
      <c r="H225" s="52">
        <v>19.566193941887729</v>
      </c>
      <c r="I225" s="52">
        <v>18.645289572435644</v>
      </c>
      <c r="J225" s="52">
        <v>19.35314261295256</v>
      </c>
      <c r="K225" s="52">
        <v>18.579858229898406</v>
      </c>
      <c r="L225" s="52">
        <v>18.634842074446738</v>
      </c>
      <c r="M225" s="81">
        <v>18.167207729782191</v>
      </c>
    </row>
    <row r="226" spans="1:13" x14ac:dyDescent="0.35">
      <c r="A226" s="23" t="str">
        <f t="shared" si="14"/>
        <v>DISTRIBUCION VOLUMEN POR CRITERIO (kg o litros).T.Alimentos TOTAL ING30-100MIL</v>
      </c>
      <c r="B226" s="23" t="str">
        <f t="shared" si="12"/>
        <v>DISTRIBUCION VOLUMEN POR CRITERIO (kg o litros)</v>
      </c>
      <c r="C226" s="23" t="str">
        <f t="shared" si="15"/>
        <v>.T.Alimentos TOTAL ING</v>
      </c>
      <c r="D226" t="s">
        <v>77</v>
      </c>
      <c r="E226" s="52">
        <v>20.453669943802652</v>
      </c>
      <c r="F226" s="52">
        <v>21.124209392398988</v>
      </c>
      <c r="G226" s="52">
        <v>24.02633568759407</v>
      </c>
      <c r="H226" s="52">
        <v>21.591968611702271</v>
      </c>
      <c r="I226" s="52">
        <v>23.274004439977467</v>
      </c>
      <c r="J226" s="52">
        <v>24.537859601430942</v>
      </c>
      <c r="K226" s="52">
        <v>23.119864229656265</v>
      </c>
      <c r="L226" s="52">
        <v>21.337004233254806</v>
      </c>
      <c r="M226" s="81">
        <v>22.310486584553026</v>
      </c>
    </row>
    <row r="227" spans="1:13" x14ac:dyDescent="0.35">
      <c r="A227" s="23" t="str">
        <f t="shared" si="14"/>
        <v>DISTRIBUCION VOLUMEN POR CRITERIO (kg o litros).T.Alimentos TOTAL ING100-200MIL</v>
      </c>
      <c r="B227" s="23" t="str">
        <f t="shared" si="12"/>
        <v>DISTRIBUCION VOLUMEN POR CRITERIO (kg o litros)</v>
      </c>
      <c r="C227" s="23" t="str">
        <f t="shared" si="15"/>
        <v>.T.Alimentos TOTAL ING</v>
      </c>
      <c r="D227" t="s">
        <v>78</v>
      </c>
      <c r="E227" s="52">
        <v>9.9585716145797107</v>
      </c>
      <c r="F227" s="52">
        <v>10.715958945140583</v>
      </c>
      <c r="G227" s="52">
        <v>10.052674001041893</v>
      </c>
      <c r="H227" s="52">
        <v>8.921061623878737</v>
      </c>
      <c r="I227" s="52">
        <v>9.0192138968329818</v>
      </c>
      <c r="J227" s="52">
        <v>9.1108940770154891</v>
      </c>
      <c r="K227" s="52">
        <v>9.2326730506338563</v>
      </c>
      <c r="L227" s="52">
        <v>9.5329931004887545</v>
      </c>
      <c r="M227" s="81">
        <v>8.6677884922160402</v>
      </c>
    </row>
    <row r="228" spans="1:13" x14ac:dyDescent="0.35">
      <c r="A228" s="23" t="str">
        <f t="shared" si="14"/>
        <v>DISTRIBUCION VOLUMEN POR CRITERIO (kg o litros).T.Alimentos TOTAL ING200-500MIL</v>
      </c>
      <c r="B228" s="23" t="str">
        <f t="shared" si="12"/>
        <v>DISTRIBUCION VOLUMEN POR CRITERIO (kg o litros)</v>
      </c>
      <c r="C228" s="23" t="str">
        <f t="shared" si="15"/>
        <v>.T.Alimentos TOTAL ING</v>
      </c>
      <c r="D228" t="s">
        <v>79</v>
      </c>
      <c r="E228" s="52">
        <v>14.014959862623025</v>
      </c>
      <c r="F228" s="52">
        <v>14.295556606348276</v>
      </c>
      <c r="G228" s="52">
        <v>13.971525670845972</v>
      </c>
      <c r="H228" s="52">
        <v>14.492734458588764</v>
      </c>
      <c r="I228" s="52">
        <v>14.254447182440266</v>
      </c>
      <c r="J228" s="52">
        <v>13.133265159414833</v>
      </c>
      <c r="K228" s="52">
        <v>15.865040639258906</v>
      </c>
      <c r="L228" s="52">
        <v>14.808245554384714</v>
      </c>
      <c r="M228" s="81">
        <v>14.52948486965937</v>
      </c>
    </row>
    <row r="229" spans="1:13" x14ac:dyDescent="0.35">
      <c r="A229" s="23" t="str">
        <f t="shared" si="14"/>
        <v>DISTRIBUCION VOLUMEN POR CRITERIO (kg o litros).T.Alimentos TOTAL ING&gt;500MIL</v>
      </c>
      <c r="B229" s="23" t="str">
        <f t="shared" si="12"/>
        <v>DISTRIBUCION VOLUMEN POR CRITERIO (kg o litros)</v>
      </c>
      <c r="C229" s="23" t="str">
        <f t="shared" si="15"/>
        <v>.T.Alimentos TOTAL ING</v>
      </c>
      <c r="D229" t="s">
        <v>80</v>
      </c>
      <c r="E229" s="52">
        <v>19.235886456634947</v>
      </c>
      <c r="F229" s="52">
        <v>17.658833700820978</v>
      </c>
      <c r="G229" s="52">
        <v>16.916549856394518</v>
      </c>
      <c r="H229" s="52">
        <v>17.385661350854885</v>
      </c>
      <c r="I229" s="52">
        <v>16.725055675703942</v>
      </c>
      <c r="J229" s="52">
        <v>16.817796417224955</v>
      </c>
      <c r="K229" s="52">
        <v>16.513840404880892</v>
      </c>
      <c r="L229" s="52">
        <v>17.294568698913935</v>
      </c>
      <c r="M229" s="81">
        <v>18.038885941920171</v>
      </c>
    </row>
    <row r="230" spans="1:13" x14ac:dyDescent="0.35">
      <c r="A230" s="23" t="str">
        <f t="shared" si="14"/>
        <v>DISTRIBUCION VOLUMEN POR CRITERIO (kg o litros).T.Alimentos TOTAL INGDE 15 A 19 AÑOS</v>
      </c>
      <c r="B230" s="23" t="str">
        <f t="shared" si="12"/>
        <v>DISTRIBUCION VOLUMEN POR CRITERIO (kg o litros)</v>
      </c>
      <c r="C230" s="23" t="str">
        <f t="shared" si="15"/>
        <v>.T.Alimentos TOTAL ING</v>
      </c>
      <c r="D230" t="s">
        <v>81</v>
      </c>
      <c r="E230" s="52">
        <v>2.3225629233627965</v>
      </c>
      <c r="F230" s="52">
        <v>1.9586209003360209</v>
      </c>
      <c r="G230" s="52">
        <v>2.4642331260881769</v>
      </c>
      <c r="H230" s="52">
        <v>3.750978780172586</v>
      </c>
      <c r="I230" s="52">
        <v>2.6522651697206641</v>
      </c>
      <c r="J230" s="52">
        <v>2.6589872460415847</v>
      </c>
      <c r="K230" s="52">
        <v>2.9083044280102457</v>
      </c>
      <c r="L230" s="52">
        <v>2.4745222614983264</v>
      </c>
      <c r="M230" s="81">
        <v>2.9382822590171953</v>
      </c>
    </row>
    <row r="231" spans="1:13" x14ac:dyDescent="0.35">
      <c r="A231" s="23" t="str">
        <f t="shared" si="14"/>
        <v>DISTRIBUCION VOLUMEN POR CRITERIO (kg o litros).T.Alimentos TOTAL INGDE 20 A 24 AÑOS</v>
      </c>
      <c r="B231" s="23" t="str">
        <f t="shared" si="12"/>
        <v>DISTRIBUCION VOLUMEN POR CRITERIO (kg o litros)</v>
      </c>
      <c r="C231" s="23" t="str">
        <f t="shared" si="15"/>
        <v>.T.Alimentos TOTAL ING</v>
      </c>
      <c r="D231" t="s">
        <v>82</v>
      </c>
      <c r="E231" s="52">
        <v>3.1537745490859228</v>
      </c>
      <c r="F231" s="52">
        <v>2.377323285006042</v>
      </c>
      <c r="G231" s="52">
        <v>3.1674594060325307</v>
      </c>
      <c r="H231" s="52">
        <v>3.0794515630179919</v>
      </c>
      <c r="I231" s="52">
        <v>3.579259068360193</v>
      </c>
      <c r="J231" s="52">
        <v>2.8850035598356958</v>
      </c>
      <c r="K231" s="52">
        <v>4.4132488306224618</v>
      </c>
      <c r="L231" s="52">
        <v>4.7163198929717742</v>
      </c>
      <c r="M231" s="81">
        <v>4.4001109826997418</v>
      </c>
    </row>
    <row r="232" spans="1:13" x14ac:dyDescent="0.35">
      <c r="A232" s="23" t="str">
        <f t="shared" si="14"/>
        <v>DISTRIBUCION VOLUMEN POR CRITERIO (kg o litros).T.Alimentos TOTAL INGDE 25 A 34 AÑOS</v>
      </c>
      <c r="B232" s="23" t="str">
        <f t="shared" si="12"/>
        <v>DISTRIBUCION VOLUMEN POR CRITERIO (kg o litros)</v>
      </c>
      <c r="C232" s="23" t="str">
        <f t="shared" si="15"/>
        <v>.T.Alimentos TOTAL ING</v>
      </c>
      <c r="D232" t="s">
        <v>83</v>
      </c>
      <c r="E232" s="52">
        <v>9.385432341959012</v>
      </c>
      <c r="F232" s="52">
        <v>9.11341879540322</v>
      </c>
      <c r="G232" s="52">
        <v>9.498844795103679</v>
      </c>
      <c r="H232" s="52">
        <v>9.7609472796736991</v>
      </c>
      <c r="I232" s="52">
        <v>8.8853969006851994</v>
      </c>
      <c r="J232" s="52">
        <v>9.0421694109430408</v>
      </c>
      <c r="K232" s="52">
        <v>8.6762336086997411</v>
      </c>
      <c r="L232" s="52">
        <v>9.4555306285010055</v>
      </c>
      <c r="M232" s="81">
        <v>8.5616713843288874</v>
      </c>
    </row>
    <row r="233" spans="1:13" x14ac:dyDescent="0.35">
      <c r="A233" s="23" t="str">
        <f t="shared" si="14"/>
        <v>DISTRIBUCION VOLUMEN POR CRITERIO (kg o litros).T.Alimentos TOTAL INGDE 35 A 49 AÑOS</v>
      </c>
      <c r="B233" s="23" t="str">
        <f t="shared" si="12"/>
        <v>DISTRIBUCION VOLUMEN POR CRITERIO (kg o litros)</v>
      </c>
      <c r="C233" s="23" t="str">
        <f t="shared" si="15"/>
        <v>.T.Alimentos TOTAL ING</v>
      </c>
      <c r="D233" t="s">
        <v>84</v>
      </c>
      <c r="E233" s="52">
        <v>25.997261009696714</v>
      </c>
      <c r="F233" s="52">
        <v>26.152357890481142</v>
      </c>
      <c r="G233" s="52">
        <v>25.895541496261242</v>
      </c>
      <c r="H233" s="52">
        <v>26.936934843946908</v>
      </c>
      <c r="I233" s="52">
        <v>24.494574705539556</v>
      </c>
      <c r="J233" s="52">
        <v>23.547111066935749</v>
      </c>
      <c r="K233" s="52">
        <v>23.490142411103552</v>
      </c>
      <c r="L233" s="52">
        <v>24.716298074701871</v>
      </c>
      <c r="M233" s="81">
        <v>23.359089662459152</v>
      </c>
    </row>
    <row r="234" spans="1:13" x14ac:dyDescent="0.35">
      <c r="A234" s="23" t="str">
        <f t="shared" si="14"/>
        <v>DISTRIBUCION VOLUMEN POR CRITERIO (kg o litros).T.Alimentos TOTAL INGDE 50 A 59 AÑOS</v>
      </c>
      <c r="B234" s="23" t="str">
        <f t="shared" si="12"/>
        <v>DISTRIBUCION VOLUMEN POR CRITERIO (kg o litros)</v>
      </c>
      <c r="C234" s="23" t="str">
        <f t="shared" si="15"/>
        <v>.T.Alimentos TOTAL ING</v>
      </c>
      <c r="D234" t="s">
        <v>85</v>
      </c>
      <c r="E234" s="52">
        <v>26.964722637441447</v>
      </c>
      <c r="F234" s="52">
        <v>28.324180698629398</v>
      </c>
      <c r="G234" s="52">
        <v>27.01451712930562</v>
      </c>
      <c r="H234" s="52">
        <v>25.165051557018213</v>
      </c>
      <c r="I234" s="52">
        <v>25.038458781340449</v>
      </c>
      <c r="J234" s="52">
        <v>26.28320945567264</v>
      </c>
      <c r="K234" s="52">
        <v>25.031795900127239</v>
      </c>
      <c r="L234" s="52">
        <v>23.733600003870894</v>
      </c>
      <c r="M234" s="81">
        <v>23.872445475311864</v>
      </c>
    </row>
    <row r="235" spans="1:13" x14ac:dyDescent="0.35">
      <c r="A235" s="23" t="str">
        <f t="shared" si="14"/>
        <v>DISTRIBUCION VOLUMEN POR CRITERIO (kg o litros).T.Alimentos TOTAL INGDE 60 A 75 AÑOS</v>
      </c>
      <c r="B235" s="23" t="str">
        <f t="shared" si="12"/>
        <v>DISTRIBUCION VOLUMEN POR CRITERIO (kg o litros)</v>
      </c>
      <c r="C235" s="23" t="str">
        <f t="shared" si="15"/>
        <v>.T.Alimentos TOTAL ING</v>
      </c>
      <c r="D235" t="s">
        <v>86</v>
      </c>
      <c r="E235" s="52">
        <v>32.176249327912451</v>
      </c>
      <c r="F235" s="52">
        <v>32.074099169514639</v>
      </c>
      <c r="G235" s="52">
        <v>31.959405201171016</v>
      </c>
      <c r="H235" s="52">
        <v>31.306637362116906</v>
      </c>
      <c r="I235" s="52">
        <v>35.350046940011879</v>
      </c>
      <c r="J235" s="52">
        <v>35.583521940897427</v>
      </c>
      <c r="K235" s="52">
        <v>35.480276413371733</v>
      </c>
      <c r="L235" s="52">
        <v>34.903731714472691</v>
      </c>
      <c r="M235" s="81">
        <v>36.868403174105765</v>
      </c>
    </row>
    <row r="236" spans="1:13" x14ac:dyDescent="0.35">
      <c r="A236" s="23" t="str">
        <f t="shared" si="14"/>
        <v>DISTRIBUCION VOLUMEN POR CRITERIO (kg o litros).T.Alimentos TOTAL INGNIVEL ALTO</v>
      </c>
      <c r="B236" s="23" t="str">
        <f t="shared" si="12"/>
        <v>DISTRIBUCION VOLUMEN POR CRITERIO (kg o litros)</v>
      </c>
      <c r="C236" s="23" t="str">
        <f t="shared" si="15"/>
        <v>.T.Alimentos TOTAL ING</v>
      </c>
      <c r="D236" t="s">
        <v>87</v>
      </c>
      <c r="E236" s="52">
        <v>24.726868687996689</v>
      </c>
      <c r="F236" s="52">
        <v>23.305572667178588</v>
      </c>
      <c r="G236" s="52">
        <v>26.444773564300011</v>
      </c>
      <c r="H236" s="52">
        <v>23.609609038352129</v>
      </c>
      <c r="I236" s="52">
        <v>24.86839378133897</v>
      </c>
      <c r="J236" s="52">
        <v>22.18269935123044</v>
      </c>
      <c r="K236" s="52">
        <v>24.976658787967683</v>
      </c>
      <c r="L236" s="52">
        <v>24.317338264108276</v>
      </c>
      <c r="M236" s="81">
        <v>25.315586762534242</v>
      </c>
    </row>
    <row r="237" spans="1:13" x14ac:dyDescent="0.35">
      <c r="A237" s="23" t="str">
        <f t="shared" si="14"/>
        <v>DISTRIBUCION VOLUMEN POR CRITERIO (kg o litros).T.Alimentos TOTAL INGNIVEL MEDIO ALTO</v>
      </c>
      <c r="B237" s="23" t="str">
        <f t="shared" si="12"/>
        <v>DISTRIBUCION VOLUMEN POR CRITERIO (kg o litros)</v>
      </c>
      <c r="C237" s="23" t="str">
        <f t="shared" si="15"/>
        <v>.T.Alimentos TOTAL ING</v>
      </c>
      <c r="D237" t="s">
        <v>88</v>
      </c>
      <c r="E237" s="52">
        <v>14.047944904758175</v>
      </c>
      <c r="F237" s="52">
        <v>15.116058035032125</v>
      </c>
      <c r="G237" s="52">
        <v>15.392225165289537</v>
      </c>
      <c r="H237" s="52">
        <v>15.98515604845743</v>
      </c>
      <c r="I237" s="52">
        <v>15.713599848004279</v>
      </c>
      <c r="J237" s="52">
        <v>15.682590485212186</v>
      </c>
      <c r="K237" s="52">
        <v>15.819034315624659</v>
      </c>
      <c r="L237" s="52">
        <v>15.98689339768179</v>
      </c>
      <c r="M237" s="81">
        <v>16.452334594381135</v>
      </c>
    </row>
    <row r="238" spans="1:13" x14ac:dyDescent="0.35">
      <c r="A238" s="23" t="str">
        <f t="shared" si="14"/>
        <v>DISTRIBUCION VOLUMEN POR CRITERIO (kg o litros).T.Alimentos TOTAL INGNIVEL MEDIO</v>
      </c>
      <c r="B238" s="23" t="str">
        <f t="shared" si="12"/>
        <v>DISTRIBUCION VOLUMEN POR CRITERIO (kg o litros)</v>
      </c>
      <c r="C238" s="23" t="str">
        <f t="shared" si="15"/>
        <v>.T.Alimentos TOTAL ING</v>
      </c>
      <c r="D238" t="s">
        <v>89</v>
      </c>
      <c r="E238" s="52">
        <v>25.22914530877669</v>
      </c>
      <c r="F238" s="52">
        <v>25.921162333245778</v>
      </c>
      <c r="G238" s="52">
        <v>25.271869842580408</v>
      </c>
      <c r="H238" s="52">
        <v>24.933951139214148</v>
      </c>
      <c r="I238" s="52">
        <v>27.007310969058416</v>
      </c>
      <c r="J238" s="52">
        <v>26.708926103281382</v>
      </c>
      <c r="K238" s="52">
        <v>24.008351349395269</v>
      </c>
      <c r="L238" s="52">
        <v>22.710281951971361</v>
      </c>
      <c r="M238" s="81">
        <v>22.227324230643887</v>
      </c>
    </row>
    <row r="239" spans="1:13" x14ac:dyDescent="0.35">
      <c r="A239" s="23" t="str">
        <f t="shared" si="14"/>
        <v>DISTRIBUCION VOLUMEN POR CRITERIO (kg o litros).T.Alimentos TOTAL INGNIVEL MEDIO BAJO</v>
      </c>
      <c r="B239" s="23" t="str">
        <f t="shared" si="12"/>
        <v>DISTRIBUCION VOLUMEN POR CRITERIO (kg o litros)</v>
      </c>
      <c r="C239" s="23" t="str">
        <f t="shared" si="15"/>
        <v>.T.Alimentos TOTAL ING</v>
      </c>
      <c r="D239" t="s">
        <v>90</v>
      </c>
      <c r="E239" s="52">
        <v>15.395137991473543</v>
      </c>
      <c r="F239" s="52">
        <v>14.283584888996048</v>
      </c>
      <c r="G239" s="52">
        <v>13.237889696697639</v>
      </c>
      <c r="H239" s="52">
        <v>15.309083066763089</v>
      </c>
      <c r="I239" s="52">
        <v>14.45673425633896</v>
      </c>
      <c r="J239" s="52">
        <v>15.522731450131916</v>
      </c>
      <c r="K239" s="52">
        <v>14.84401027676944</v>
      </c>
      <c r="L239" s="52">
        <v>15.167864140258269</v>
      </c>
      <c r="M239" s="81">
        <v>16.129114389791518</v>
      </c>
    </row>
    <row r="240" spans="1:13" x14ac:dyDescent="0.35">
      <c r="A240" s="23" t="str">
        <f t="shared" si="14"/>
        <v>DISTRIBUCION VOLUMEN POR CRITERIO (kg o litros).T.Alimentos TOTAL INGNIVEL BAJO</v>
      </c>
      <c r="B240" s="23" t="str">
        <f t="shared" si="12"/>
        <v>DISTRIBUCION VOLUMEN POR CRITERIO (kg o litros)</v>
      </c>
      <c r="C240" s="23" t="str">
        <f t="shared" si="15"/>
        <v>.T.Alimentos TOTAL ING</v>
      </c>
      <c r="D240" t="s">
        <v>91</v>
      </c>
      <c r="E240" s="52">
        <v>20.600903860507024</v>
      </c>
      <c r="F240" s="52">
        <v>21.373623994374952</v>
      </c>
      <c r="G240" s="52">
        <v>19.653244123574247</v>
      </c>
      <c r="H240" s="52">
        <v>20.162200755166083</v>
      </c>
      <c r="I240" s="52">
        <v>17.953963983213352</v>
      </c>
      <c r="J240" s="52">
        <v>19.903054086939992</v>
      </c>
      <c r="K240" s="52">
        <v>20.351948336789068</v>
      </c>
      <c r="L240" s="52">
        <v>21.817624965915012</v>
      </c>
      <c r="M240" s="81">
        <v>19.875642709951087</v>
      </c>
    </row>
    <row r="241" spans="1:13" x14ac:dyDescent="0.35">
      <c r="A241" s="23" t="str">
        <f t="shared" si="14"/>
        <v>DISTRIBUCION VOLUMEN POR CRITERIO (kg o litros).T.Alimentos TOTAL INGHOMBRE</v>
      </c>
      <c r="B241" s="23" t="str">
        <f t="shared" si="12"/>
        <v>DISTRIBUCION VOLUMEN POR CRITERIO (kg o litros)</v>
      </c>
      <c r="C241" s="23" t="str">
        <f t="shared" si="15"/>
        <v>.T.Alimentos TOTAL ING</v>
      </c>
      <c r="D241" t="s">
        <v>92</v>
      </c>
      <c r="E241" s="52">
        <v>50.432960008708264</v>
      </c>
      <c r="F241" s="52">
        <v>49.275462030766917</v>
      </c>
      <c r="G241" s="52">
        <v>49.494348837520477</v>
      </c>
      <c r="H241" s="52">
        <v>50.660607916666336</v>
      </c>
      <c r="I241" s="52">
        <v>48.581114830456869</v>
      </c>
      <c r="J241" s="52">
        <v>49.536003853217196</v>
      </c>
      <c r="K241" s="52">
        <v>51.901976222692824</v>
      </c>
      <c r="L241" s="52">
        <v>49.621093902664256</v>
      </c>
      <c r="M241" s="81">
        <v>53.168190308016165</v>
      </c>
    </row>
    <row r="242" spans="1:13" x14ac:dyDescent="0.35">
      <c r="A242" s="23" t="str">
        <f t="shared" si="14"/>
        <v>DISTRIBUCION VOLUMEN POR CRITERIO (kg o litros).T.Alimentos TOTAL INGMUJER</v>
      </c>
      <c r="B242" s="23" t="str">
        <f t="shared" si="12"/>
        <v>DISTRIBUCION VOLUMEN POR CRITERIO (kg o litros)</v>
      </c>
      <c r="C242" s="23" t="str">
        <f t="shared" si="15"/>
        <v>.T.Alimentos TOTAL ING</v>
      </c>
      <c r="D242" t="s">
        <v>93</v>
      </c>
      <c r="E242" s="52">
        <v>49.567041211836091</v>
      </c>
      <c r="F242" s="52">
        <v>50.724538097593367</v>
      </c>
      <c r="G242" s="52">
        <v>50.505650391897362</v>
      </c>
      <c r="H242" s="52">
        <v>49.339391725905834</v>
      </c>
      <c r="I242" s="52">
        <v>51.4188890737477</v>
      </c>
      <c r="J242" s="52">
        <v>50.46399858289157</v>
      </c>
      <c r="K242" s="52">
        <v>48.098024927471094</v>
      </c>
      <c r="L242" s="52">
        <v>50.37890765764125</v>
      </c>
      <c r="M242" s="81">
        <v>46.831813016997096</v>
      </c>
    </row>
    <row r="243" spans="1:13" x14ac:dyDescent="0.35">
      <c r="A243" s="23" t="str">
        <f t="shared" si="14"/>
        <v>DISTRIBUCION VOLUMEN POR CRITERIO (kg o litros)Total BebidasT.ESPAÑA</v>
      </c>
      <c r="B243" s="23" t="str">
        <f t="shared" si="12"/>
        <v>DISTRIBUCION VOLUMEN POR CRITERIO (kg o litros)</v>
      </c>
      <c r="C243" s="23" t="s">
        <v>42</v>
      </c>
      <c r="D243" t="s">
        <v>63</v>
      </c>
      <c r="E243" s="52">
        <v>100</v>
      </c>
      <c r="F243" s="52">
        <v>100</v>
      </c>
      <c r="G243" s="52">
        <v>100</v>
      </c>
      <c r="H243" s="52">
        <v>100</v>
      </c>
      <c r="I243" s="52">
        <v>100</v>
      </c>
      <c r="J243" s="52">
        <v>100</v>
      </c>
      <c r="K243" s="52">
        <v>100</v>
      </c>
      <c r="L243" s="52">
        <v>100</v>
      </c>
      <c r="M243" s="81">
        <v>100</v>
      </c>
    </row>
    <row r="244" spans="1:13" x14ac:dyDescent="0.35">
      <c r="A244" s="23" t="str">
        <f t="shared" si="14"/>
        <v>DISTRIBUCION VOLUMEN POR CRITERIO (kg o litros)Total BebidasBCN AM</v>
      </c>
      <c r="B244" s="23" t="str">
        <f t="shared" si="12"/>
        <v>DISTRIBUCION VOLUMEN POR CRITERIO (kg o litros)</v>
      </c>
      <c r="C244" s="23" t="str">
        <f>C$243</f>
        <v>Total Bebidas</v>
      </c>
      <c r="D244" t="s">
        <v>65</v>
      </c>
      <c r="E244" s="52">
        <v>10.179136291680619</v>
      </c>
      <c r="F244" s="52">
        <v>9.4964180359683432</v>
      </c>
      <c r="G244" s="52">
        <v>9.007845195872175</v>
      </c>
      <c r="H244" s="52">
        <v>9.2933671756978011</v>
      </c>
      <c r="I244" s="52">
        <v>9.0022852481373175</v>
      </c>
      <c r="J244" s="52">
        <v>9.3372831163807177</v>
      </c>
      <c r="K244" s="52">
        <v>9.5672465417986903</v>
      </c>
      <c r="L244" s="52">
        <v>9.3689387138145914</v>
      </c>
      <c r="M244" s="81">
        <v>9.6571027985279159</v>
      </c>
    </row>
    <row r="245" spans="1:13" x14ac:dyDescent="0.35">
      <c r="A245" s="23" t="str">
        <f t="shared" si="14"/>
        <v>DISTRIBUCION VOLUMEN POR CRITERIO (kg o litros)Total BebidasREST.CAT ARAGON</v>
      </c>
      <c r="B245" s="23" t="str">
        <f t="shared" si="12"/>
        <v>DISTRIBUCION VOLUMEN POR CRITERIO (kg o litros)</v>
      </c>
      <c r="C245" s="23" t="str">
        <f t="shared" ref="C245:C272" si="16">C$243</f>
        <v>Total Bebidas</v>
      </c>
      <c r="D245" t="s">
        <v>66</v>
      </c>
      <c r="E245" s="52">
        <v>13.529402752983376</v>
      </c>
      <c r="F245" s="52">
        <v>14.392438308330666</v>
      </c>
      <c r="G245" s="52">
        <v>16.074674477842592</v>
      </c>
      <c r="H245" s="52">
        <v>16.495451253844326</v>
      </c>
      <c r="I245" s="52">
        <v>16.985340274442827</v>
      </c>
      <c r="J245" s="52">
        <v>16.350756643171486</v>
      </c>
      <c r="K245" s="52">
        <v>17.607309205330228</v>
      </c>
      <c r="L245" s="52">
        <v>16.768969870231878</v>
      </c>
      <c r="M245" s="81">
        <v>17.552875728782766</v>
      </c>
    </row>
    <row r="246" spans="1:13" x14ac:dyDescent="0.35">
      <c r="A246" s="23" t="str">
        <f t="shared" si="14"/>
        <v>DISTRIBUCION VOLUMEN POR CRITERIO (kg o litros)Total BebidasLEVANTE</v>
      </c>
      <c r="B246" s="23" t="str">
        <f t="shared" si="12"/>
        <v>DISTRIBUCION VOLUMEN POR CRITERIO (kg o litros)</v>
      </c>
      <c r="C246" s="23" t="str">
        <f t="shared" si="16"/>
        <v>Total Bebidas</v>
      </c>
      <c r="D246" t="s">
        <v>67</v>
      </c>
      <c r="E246" s="52">
        <v>14.45885601824863</v>
      </c>
      <c r="F246" s="52">
        <v>13.461902331722445</v>
      </c>
      <c r="G246" s="52">
        <v>13.533694199347613</v>
      </c>
      <c r="H246" s="52">
        <v>13.507763154417326</v>
      </c>
      <c r="I246" s="52">
        <v>14.226232023119016</v>
      </c>
      <c r="J246" s="52">
        <v>13.551728260556859</v>
      </c>
      <c r="K246" s="52">
        <v>13.571398563090199</v>
      </c>
      <c r="L246" s="52">
        <v>14.407601236473102</v>
      </c>
      <c r="M246" s="81">
        <v>14.103277213839799</v>
      </c>
    </row>
    <row r="247" spans="1:13" x14ac:dyDescent="0.35">
      <c r="A247" s="23" t="str">
        <f t="shared" si="14"/>
        <v>DISTRIBUCION VOLUMEN POR CRITERIO (kg o litros)Total BebidasANDALUCIA</v>
      </c>
      <c r="B247" s="23" t="str">
        <f t="shared" si="12"/>
        <v>DISTRIBUCION VOLUMEN POR CRITERIO (kg o litros)</v>
      </c>
      <c r="C247" s="23" t="str">
        <f t="shared" si="16"/>
        <v>Total Bebidas</v>
      </c>
      <c r="D247" t="s">
        <v>68</v>
      </c>
      <c r="E247" s="52">
        <v>19.158286116364355</v>
      </c>
      <c r="F247" s="52">
        <v>20.279564297327621</v>
      </c>
      <c r="G247" s="52">
        <v>19.55914106180332</v>
      </c>
      <c r="H247" s="52">
        <v>19.479523126793069</v>
      </c>
      <c r="I247" s="52">
        <v>18.599055160898025</v>
      </c>
      <c r="J247" s="52">
        <v>19.01824618052861</v>
      </c>
      <c r="K247" s="52">
        <v>18.551635800192738</v>
      </c>
      <c r="L247" s="52">
        <v>18.929183196678245</v>
      </c>
      <c r="M247" s="81">
        <v>19.063892076264004</v>
      </c>
    </row>
    <row r="248" spans="1:13" x14ac:dyDescent="0.35">
      <c r="A248" s="23" t="str">
        <f t="shared" si="14"/>
        <v>DISTRIBUCION VOLUMEN POR CRITERIO (kg o litros)Total BebidasMDD AM</v>
      </c>
      <c r="B248" s="23" t="str">
        <f t="shared" si="12"/>
        <v>DISTRIBUCION VOLUMEN POR CRITERIO (kg o litros)</v>
      </c>
      <c r="C248" s="23" t="str">
        <f t="shared" si="16"/>
        <v>Total Bebidas</v>
      </c>
      <c r="D248" t="s">
        <v>69</v>
      </c>
      <c r="E248" s="52">
        <v>12.775657058273248</v>
      </c>
      <c r="F248" s="52">
        <v>12.534599563213392</v>
      </c>
      <c r="G248" s="52">
        <v>12.604482110957843</v>
      </c>
      <c r="H248" s="52">
        <v>12.202900797602888</v>
      </c>
      <c r="I248" s="52">
        <v>11.551213740417012</v>
      </c>
      <c r="J248" s="52">
        <v>12.79789336465646</v>
      </c>
      <c r="K248" s="52">
        <v>12.104399538573929</v>
      </c>
      <c r="L248" s="52">
        <v>11.363436618339131</v>
      </c>
      <c r="M248" s="81">
        <v>10.692139845571196</v>
      </c>
    </row>
    <row r="249" spans="1:13" x14ac:dyDescent="0.35">
      <c r="A249" s="23" t="str">
        <f t="shared" si="14"/>
        <v>DISTRIBUCION VOLUMEN POR CRITERIO (kg o litros)Total BebidasRTO CENTRO</v>
      </c>
      <c r="B249" s="23" t="str">
        <f t="shared" ref="B249:B312" si="17">B$183</f>
        <v>DISTRIBUCION VOLUMEN POR CRITERIO (kg o litros)</v>
      </c>
      <c r="C249" s="23" t="str">
        <f t="shared" si="16"/>
        <v>Total Bebidas</v>
      </c>
      <c r="D249" t="s">
        <v>70</v>
      </c>
      <c r="E249" s="52">
        <v>8.6515282989848927</v>
      </c>
      <c r="F249" s="52">
        <v>9.0841006398107709</v>
      </c>
      <c r="G249" s="52">
        <v>8.8545935012148558</v>
      </c>
      <c r="H249" s="52">
        <v>8.9744454249652446</v>
      </c>
      <c r="I249" s="52">
        <v>9.3615752896192177</v>
      </c>
      <c r="J249" s="52">
        <v>8.8324292146460763</v>
      </c>
      <c r="K249" s="52">
        <v>8.8709198132400395</v>
      </c>
      <c r="L249" s="52">
        <v>9.5507710718767687</v>
      </c>
      <c r="M249" s="81">
        <v>9.6301821955345002</v>
      </c>
    </row>
    <row r="250" spans="1:13" x14ac:dyDescent="0.35">
      <c r="A250" s="23" t="str">
        <f t="shared" si="14"/>
        <v>DISTRIBUCION VOLUMEN POR CRITERIO (kg o litros)Total BebidasNORTE-CENTRO</v>
      </c>
      <c r="B250" s="23" t="str">
        <f t="shared" si="17"/>
        <v>DISTRIBUCION VOLUMEN POR CRITERIO (kg o litros)</v>
      </c>
      <c r="C250" s="23" t="str">
        <f t="shared" si="16"/>
        <v>Total Bebidas</v>
      </c>
      <c r="D250" t="s">
        <v>71</v>
      </c>
      <c r="E250" s="52">
        <v>9.600835156217407</v>
      </c>
      <c r="F250" s="52">
        <v>9.3966901000961869</v>
      </c>
      <c r="G250" s="52">
        <v>10.081712901150611</v>
      </c>
      <c r="H250" s="52">
        <v>9.8696811766709764</v>
      </c>
      <c r="I250" s="52">
        <v>9.4078508212022314</v>
      </c>
      <c r="J250" s="52">
        <v>9.7435293180308395</v>
      </c>
      <c r="K250" s="52">
        <v>9.3770281461144762</v>
      </c>
      <c r="L250" s="52">
        <v>9.227040651531274</v>
      </c>
      <c r="M250" s="81">
        <v>9.2262525058303009</v>
      </c>
    </row>
    <row r="251" spans="1:13" x14ac:dyDescent="0.35">
      <c r="A251" s="23" t="str">
        <f t="shared" si="14"/>
        <v>DISTRIBUCION VOLUMEN POR CRITERIO (kg o litros)Total BebidasNOROESTE</v>
      </c>
      <c r="B251" s="23" t="str">
        <f t="shared" si="17"/>
        <v>DISTRIBUCION VOLUMEN POR CRITERIO (kg o litros)</v>
      </c>
      <c r="C251" s="23" t="str">
        <f t="shared" si="16"/>
        <v>Total Bebidas</v>
      </c>
      <c r="D251" t="s">
        <v>72</v>
      </c>
      <c r="E251" s="52">
        <v>11.646302006811071</v>
      </c>
      <c r="F251" s="52">
        <v>11.354289277651841</v>
      </c>
      <c r="G251" s="52">
        <v>10.283855487928232</v>
      </c>
      <c r="H251" s="52">
        <v>10.17686952500968</v>
      </c>
      <c r="I251" s="52">
        <v>10.8664548717964</v>
      </c>
      <c r="J251" s="52">
        <v>10.368133688723193</v>
      </c>
      <c r="K251" s="52">
        <v>10.350064435481729</v>
      </c>
      <c r="L251" s="52">
        <v>10.384062916107235</v>
      </c>
      <c r="M251" s="81">
        <v>10.074282272885462</v>
      </c>
    </row>
    <row r="252" spans="1:13" x14ac:dyDescent="0.35">
      <c r="A252" s="23" t="str">
        <f t="shared" si="14"/>
        <v>DISTRIBUCION VOLUMEN POR CRITERIO (kg o litros)Total Bebidas&lt;2MIL</v>
      </c>
      <c r="B252" s="23" t="str">
        <f t="shared" si="17"/>
        <v>DISTRIBUCION VOLUMEN POR CRITERIO (kg o litros)</v>
      </c>
      <c r="C252" s="23" t="str">
        <f t="shared" si="16"/>
        <v>Total Bebidas</v>
      </c>
      <c r="D252" t="s">
        <v>73</v>
      </c>
      <c r="E252" s="52">
        <v>5.4768656921189294</v>
      </c>
      <c r="F252" s="52">
        <v>5.7996106874758482</v>
      </c>
      <c r="G252" s="52">
        <v>5.7822709565047923</v>
      </c>
      <c r="H252" s="52">
        <v>5.1891835758811347</v>
      </c>
      <c r="I252" s="52">
        <v>6.172533814177374</v>
      </c>
      <c r="J252" s="52">
        <v>5.5851197175469274</v>
      </c>
      <c r="K252" s="52">
        <v>5.867386739062149</v>
      </c>
      <c r="L252" s="52">
        <v>5.5995486939881722</v>
      </c>
      <c r="M252" s="81">
        <v>6.6426318267332212</v>
      </c>
    </row>
    <row r="253" spans="1:13" x14ac:dyDescent="0.35">
      <c r="A253" s="23" t="str">
        <f t="shared" si="14"/>
        <v>DISTRIBUCION VOLUMEN POR CRITERIO (kg o litros)Total Bebidas2-5MIL</v>
      </c>
      <c r="B253" s="23" t="str">
        <f t="shared" si="17"/>
        <v>DISTRIBUCION VOLUMEN POR CRITERIO (kg o litros)</v>
      </c>
      <c r="C253" s="23" t="str">
        <f t="shared" si="16"/>
        <v>Total Bebidas</v>
      </c>
      <c r="D253" t="s">
        <v>74</v>
      </c>
      <c r="E253" s="52">
        <v>4.8960144917226298</v>
      </c>
      <c r="F253" s="52">
        <v>4.6631553809429569</v>
      </c>
      <c r="G253" s="52">
        <v>4.7276566906430268</v>
      </c>
      <c r="H253" s="52">
        <v>4.2677418371011866</v>
      </c>
      <c r="I253" s="52">
        <v>3.9301945318971887</v>
      </c>
      <c r="J253" s="52">
        <v>4.3433554168128534</v>
      </c>
      <c r="K253" s="52">
        <v>4.1006122502983651</v>
      </c>
      <c r="L253" s="52">
        <v>4.4157577110420707</v>
      </c>
      <c r="M253" s="81">
        <v>5.0798970460466784</v>
      </c>
    </row>
    <row r="254" spans="1:13" x14ac:dyDescent="0.35">
      <c r="A254" s="23" t="str">
        <f t="shared" si="14"/>
        <v>DISTRIBUCION VOLUMEN POR CRITERIO (kg o litros)Total Bebidas5-10MIL</v>
      </c>
      <c r="B254" s="23" t="str">
        <f t="shared" si="17"/>
        <v>DISTRIBUCION VOLUMEN POR CRITERIO (kg o litros)</v>
      </c>
      <c r="C254" s="23" t="str">
        <f t="shared" si="16"/>
        <v>Total Bebidas</v>
      </c>
      <c r="D254" t="s">
        <v>75</v>
      </c>
      <c r="E254" s="52">
        <v>7.5296359793858345</v>
      </c>
      <c r="F254" s="52">
        <v>7.9204906045203209</v>
      </c>
      <c r="G254" s="52">
        <v>7.7496907237908932</v>
      </c>
      <c r="H254" s="52">
        <v>8.2639596378591289</v>
      </c>
      <c r="I254" s="52">
        <v>7.2853316866792017</v>
      </c>
      <c r="J254" s="52">
        <v>8.1235996983864638</v>
      </c>
      <c r="K254" s="52">
        <v>7.8997147434981274</v>
      </c>
      <c r="L254" s="52">
        <v>8.0139690275838653</v>
      </c>
      <c r="M254" s="81">
        <v>7.845073719244783</v>
      </c>
    </row>
    <row r="255" spans="1:13" x14ac:dyDescent="0.35">
      <c r="A255" s="23" t="str">
        <f t="shared" si="14"/>
        <v>DISTRIBUCION VOLUMEN POR CRITERIO (kg o litros)Total Bebidas10-30MIL</v>
      </c>
      <c r="B255" s="23" t="str">
        <f t="shared" si="17"/>
        <v>DISTRIBUCION VOLUMEN POR CRITERIO (kg o litros)</v>
      </c>
      <c r="C255" s="23" t="str">
        <f t="shared" si="16"/>
        <v>Total Bebidas</v>
      </c>
      <c r="D255" t="s">
        <v>76</v>
      </c>
      <c r="E255" s="52">
        <v>18.169821821420719</v>
      </c>
      <c r="F255" s="52">
        <v>18.691305872763042</v>
      </c>
      <c r="G255" s="52">
        <v>17.862822547722214</v>
      </c>
      <c r="H255" s="52">
        <v>17.536460217866814</v>
      </c>
      <c r="I255" s="52">
        <v>17.299089051036155</v>
      </c>
      <c r="J255" s="52">
        <v>17.64849457753893</v>
      </c>
      <c r="K255" s="52">
        <v>18.009813476662352</v>
      </c>
      <c r="L255" s="52">
        <v>17.603102054207675</v>
      </c>
      <c r="M255" s="81">
        <v>17.475211894579889</v>
      </c>
    </row>
    <row r="256" spans="1:13" x14ac:dyDescent="0.35">
      <c r="A256" s="23" t="str">
        <f t="shared" si="14"/>
        <v>DISTRIBUCION VOLUMEN POR CRITERIO (kg o litros)Total Bebidas30-100MIL</v>
      </c>
      <c r="B256" s="23" t="str">
        <f t="shared" si="17"/>
        <v>DISTRIBUCION VOLUMEN POR CRITERIO (kg o litros)</v>
      </c>
      <c r="C256" s="23" t="str">
        <f t="shared" si="16"/>
        <v>Total Bebidas</v>
      </c>
      <c r="D256" t="s">
        <v>77</v>
      </c>
      <c r="E256" s="52">
        <v>19.645095632209578</v>
      </c>
      <c r="F256" s="52">
        <v>19.746686103031053</v>
      </c>
      <c r="G256" s="52">
        <v>22.159172880378687</v>
      </c>
      <c r="H256" s="52">
        <v>22.75897600151702</v>
      </c>
      <c r="I256" s="52">
        <v>23.849511047792895</v>
      </c>
      <c r="J256" s="52">
        <v>23.120226566399658</v>
      </c>
      <c r="K256" s="52">
        <v>22.612646884060723</v>
      </c>
      <c r="L256" s="52">
        <v>23.220900681479453</v>
      </c>
      <c r="M256" s="81">
        <v>22.703121365058177</v>
      </c>
    </row>
    <row r="257" spans="1:13" x14ac:dyDescent="0.35">
      <c r="A257" s="23" t="str">
        <f t="shared" si="14"/>
        <v>DISTRIBUCION VOLUMEN POR CRITERIO (kg o litros)Total Bebidas100-200MIL</v>
      </c>
      <c r="B257" s="23" t="str">
        <f t="shared" si="17"/>
        <v>DISTRIBUCION VOLUMEN POR CRITERIO (kg o litros)</v>
      </c>
      <c r="C257" s="23" t="str">
        <f t="shared" si="16"/>
        <v>Total Bebidas</v>
      </c>
      <c r="D257" t="s">
        <v>78</v>
      </c>
      <c r="E257" s="52">
        <v>10.558990879787041</v>
      </c>
      <c r="F257" s="52">
        <v>10.443551468504003</v>
      </c>
      <c r="G257" s="52">
        <v>10.693434251412706</v>
      </c>
      <c r="H257" s="52">
        <v>10.323056330633552</v>
      </c>
      <c r="I257" s="52">
        <v>9.9132810434034191</v>
      </c>
      <c r="J257" s="52">
        <v>9.8674139208360288</v>
      </c>
      <c r="K257" s="52">
        <v>9.9156197929892365</v>
      </c>
      <c r="L257" s="52">
        <v>9.8969910579163312</v>
      </c>
      <c r="M257" s="81">
        <v>9.2268401845592862</v>
      </c>
    </row>
    <row r="258" spans="1:13" x14ac:dyDescent="0.35">
      <c r="A258" s="23" t="str">
        <f t="shared" si="14"/>
        <v>DISTRIBUCION VOLUMEN POR CRITERIO (kg o litros)Total Bebidas200-500MIL</v>
      </c>
      <c r="B258" s="23" t="str">
        <f t="shared" si="17"/>
        <v>DISTRIBUCION VOLUMEN POR CRITERIO (kg o litros)</v>
      </c>
      <c r="C258" s="23" t="str">
        <f t="shared" si="16"/>
        <v>Total Bebidas</v>
      </c>
      <c r="D258" t="s">
        <v>79</v>
      </c>
      <c r="E258" s="52">
        <v>13.791345271017551</v>
      </c>
      <c r="F258" s="52">
        <v>13.68348455539615</v>
      </c>
      <c r="G258" s="52">
        <v>13.282219402478418</v>
      </c>
      <c r="H258" s="52">
        <v>13.257214015986673</v>
      </c>
      <c r="I258" s="52">
        <v>13.470337752906136</v>
      </c>
      <c r="J258" s="52">
        <v>12.638352639976288</v>
      </c>
      <c r="K258" s="52">
        <v>13.619536766662305</v>
      </c>
      <c r="L258" s="52">
        <v>13.722537723198435</v>
      </c>
      <c r="M258" s="81">
        <v>13.896541471875109</v>
      </c>
    </row>
    <row r="259" spans="1:13" x14ac:dyDescent="0.35">
      <c r="A259" s="23" t="str">
        <f t="shared" si="14"/>
        <v>DISTRIBUCION VOLUMEN POR CRITERIO (kg o litros)Total Bebidas&gt;500MIL</v>
      </c>
      <c r="B259" s="23" t="str">
        <f t="shared" si="17"/>
        <v>DISTRIBUCION VOLUMEN POR CRITERIO (kg o litros)</v>
      </c>
      <c r="C259" s="23" t="str">
        <f t="shared" si="16"/>
        <v>Total Bebidas</v>
      </c>
      <c r="D259" t="s">
        <v>80</v>
      </c>
      <c r="E259" s="52">
        <v>19.932233444533122</v>
      </c>
      <c r="F259" s="52">
        <v>19.051717568679731</v>
      </c>
      <c r="G259" s="52">
        <v>17.742730838683784</v>
      </c>
      <c r="H259" s="52">
        <v>18.403409155438275</v>
      </c>
      <c r="I259" s="52">
        <v>18.079727959590436</v>
      </c>
      <c r="J259" s="52">
        <v>18.673435410086388</v>
      </c>
      <c r="K259" s="52">
        <v>17.974672359010405</v>
      </c>
      <c r="L259" s="52">
        <v>17.52719720714094</v>
      </c>
      <c r="M259" s="81">
        <v>17.130688615193776</v>
      </c>
    </row>
    <row r="260" spans="1:13" x14ac:dyDescent="0.35">
      <c r="A260" s="23" t="str">
        <f t="shared" ref="A260:A323" si="18">B260&amp;C260&amp;D260</f>
        <v>DISTRIBUCION VOLUMEN POR CRITERIO (kg o litros)Total BebidasDE 15 A 19 AÑOS</v>
      </c>
      <c r="B260" s="23" t="str">
        <f t="shared" si="17"/>
        <v>DISTRIBUCION VOLUMEN POR CRITERIO (kg o litros)</v>
      </c>
      <c r="C260" s="23" t="str">
        <f t="shared" si="16"/>
        <v>Total Bebidas</v>
      </c>
      <c r="D260" t="s">
        <v>81</v>
      </c>
      <c r="E260" s="52">
        <v>1.2670774855110991</v>
      </c>
      <c r="F260" s="52">
        <v>1.3016964271544889</v>
      </c>
      <c r="G260" s="52">
        <v>2.0030659450332147</v>
      </c>
      <c r="H260" s="52">
        <v>1.6718918423478877</v>
      </c>
      <c r="I260" s="52">
        <v>1.1300059335188961</v>
      </c>
      <c r="J260" s="52">
        <v>1.0178261097751349</v>
      </c>
      <c r="K260" s="52">
        <v>1.4482459171751541</v>
      </c>
      <c r="L260" s="52">
        <v>1.6760290434306411</v>
      </c>
      <c r="M260" s="81">
        <v>1.595189635477628</v>
      </c>
    </row>
    <row r="261" spans="1:13" x14ac:dyDescent="0.35">
      <c r="A261" s="23" t="str">
        <f t="shared" si="18"/>
        <v>DISTRIBUCION VOLUMEN POR CRITERIO (kg o litros)Total BebidasDE 20 A 24 AÑOS</v>
      </c>
      <c r="B261" s="23" t="str">
        <f t="shared" si="17"/>
        <v>DISTRIBUCION VOLUMEN POR CRITERIO (kg o litros)</v>
      </c>
      <c r="C261" s="23" t="str">
        <f t="shared" si="16"/>
        <v>Total Bebidas</v>
      </c>
      <c r="D261" t="s">
        <v>82</v>
      </c>
      <c r="E261" s="52">
        <v>2.1183299541610783</v>
      </c>
      <c r="F261" s="52">
        <v>2.3872742942172707</v>
      </c>
      <c r="G261" s="52">
        <v>2.0469697552160255</v>
      </c>
      <c r="H261" s="52">
        <v>2.1316525862488485</v>
      </c>
      <c r="I261" s="52">
        <v>2.2484240645103757</v>
      </c>
      <c r="J261" s="52">
        <v>2.4054035989237681</v>
      </c>
      <c r="K261" s="52">
        <v>2.537373368170003</v>
      </c>
      <c r="L261" s="52">
        <v>2.9013559673616318</v>
      </c>
      <c r="M261" s="81">
        <v>3.4914526355497557</v>
      </c>
    </row>
    <row r="262" spans="1:13" x14ac:dyDescent="0.35">
      <c r="A262" s="23" t="str">
        <f t="shared" si="18"/>
        <v>DISTRIBUCION VOLUMEN POR CRITERIO (kg o litros)Total BebidasDE 25 A 34 AÑOS</v>
      </c>
      <c r="B262" s="23" t="str">
        <f t="shared" si="17"/>
        <v>DISTRIBUCION VOLUMEN POR CRITERIO (kg o litros)</v>
      </c>
      <c r="C262" s="23" t="str">
        <f t="shared" si="16"/>
        <v>Total Bebidas</v>
      </c>
      <c r="D262" t="s">
        <v>83</v>
      </c>
      <c r="E262" s="52">
        <v>6.5788423181396976</v>
      </c>
      <c r="F262" s="52">
        <v>6.2174847240255389</v>
      </c>
      <c r="G262" s="52">
        <v>6.1429741649775247</v>
      </c>
      <c r="H262" s="52">
        <v>6.6100800807256803</v>
      </c>
      <c r="I262" s="52">
        <v>6.5965402069688803</v>
      </c>
      <c r="J262" s="52">
        <v>6.3604236309932043</v>
      </c>
      <c r="K262" s="52">
        <v>6.2635920055994321</v>
      </c>
      <c r="L262" s="52">
        <v>6.7957264889515079</v>
      </c>
      <c r="M262" s="81">
        <v>6.5189268525033484</v>
      </c>
    </row>
    <row r="263" spans="1:13" x14ac:dyDescent="0.35">
      <c r="A263" s="23" t="str">
        <f t="shared" si="18"/>
        <v>DISTRIBUCION VOLUMEN POR CRITERIO (kg o litros)Total BebidasDE 35 A 49 AÑOS</v>
      </c>
      <c r="B263" s="23" t="str">
        <f t="shared" si="17"/>
        <v>DISTRIBUCION VOLUMEN POR CRITERIO (kg o litros)</v>
      </c>
      <c r="C263" s="23" t="str">
        <f t="shared" si="16"/>
        <v>Total Bebidas</v>
      </c>
      <c r="D263" t="s">
        <v>84</v>
      </c>
      <c r="E263" s="52">
        <v>23.261335005459387</v>
      </c>
      <c r="F263" s="52">
        <v>23.450913562121826</v>
      </c>
      <c r="G263" s="52">
        <v>22.714012212546027</v>
      </c>
      <c r="H263" s="52">
        <v>22.601378156934729</v>
      </c>
      <c r="I263" s="52">
        <v>21.802532639698075</v>
      </c>
      <c r="J263" s="52">
        <v>22.368912869173954</v>
      </c>
      <c r="K263" s="52">
        <v>21.541193973002486</v>
      </c>
      <c r="L263" s="52">
        <v>22.349077995382064</v>
      </c>
      <c r="M263" s="81">
        <v>21.020794941342849</v>
      </c>
    </row>
    <row r="264" spans="1:13" x14ac:dyDescent="0.35">
      <c r="A264" s="23" t="str">
        <f t="shared" si="18"/>
        <v>DISTRIBUCION VOLUMEN POR CRITERIO (kg o litros)Total BebidasDE 50 A 59 AÑOS</v>
      </c>
      <c r="B264" s="23" t="str">
        <f t="shared" si="17"/>
        <v>DISTRIBUCION VOLUMEN POR CRITERIO (kg o litros)</v>
      </c>
      <c r="C264" s="23" t="str">
        <f t="shared" si="16"/>
        <v>Total Bebidas</v>
      </c>
      <c r="D264" t="s">
        <v>85</v>
      </c>
      <c r="E264" s="52">
        <v>26.38559284792445</v>
      </c>
      <c r="F264" s="52">
        <v>26.594583647092868</v>
      </c>
      <c r="G264" s="52">
        <v>26.219021881054317</v>
      </c>
      <c r="H264" s="52">
        <v>25.492500769151537</v>
      </c>
      <c r="I264" s="52">
        <v>25.121567849887054</v>
      </c>
      <c r="J264" s="52">
        <v>25.482017107853505</v>
      </c>
      <c r="K264" s="52">
        <v>25.230508684585974</v>
      </c>
      <c r="L264" s="52">
        <v>24.518402107363549</v>
      </c>
      <c r="M264" s="81">
        <v>24.72682396408765</v>
      </c>
    </row>
    <row r="265" spans="1:13" x14ac:dyDescent="0.35">
      <c r="A265" s="23" t="str">
        <f t="shared" si="18"/>
        <v>DISTRIBUCION VOLUMEN POR CRITERIO (kg o litros)Total BebidasDE 60 A 75 AÑOS</v>
      </c>
      <c r="B265" s="23" t="str">
        <f t="shared" si="17"/>
        <v>DISTRIBUCION VOLUMEN POR CRITERIO (kg o litros)</v>
      </c>
      <c r="C265" s="23" t="str">
        <f t="shared" si="16"/>
        <v>Total Bebidas</v>
      </c>
      <c r="D265" t="s">
        <v>86</v>
      </c>
      <c r="E265" s="52">
        <v>40.388825284798074</v>
      </c>
      <c r="F265" s="52">
        <v>40.048048596238779</v>
      </c>
      <c r="G265" s="52">
        <v>40.873954925967105</v>
      </c>
      <c r="H265" s="52">
        <v>41.492494415217003</v>
      </c>
      <c r="I265" s="52">
        <v>43.100933473501406</v>
      </c>
      <c r="J265" s="52">
        <v>42.365414228041118</v>
      </c>
      <c r="K265" s="52">
        <v>42.979086263161861</v>
      </c>
      <c r="L265" s="52">
        <v>41.759412196674987</v>
      </c>
      <c r="M265" s="81">
        <v>42.646819368073437</v>
      </c>
    </row>
    <row r="266" spans="1:13" x14ac:dyDescent="0.35">
      <c r="A266" s="23" t="str">
        <f t="shared" si="18"/>
        <v>DISTRIBUCION VOLUMEN POR CRITERIO (kg o litros)Total BebidasNIVEL ALTO</v>
      </c>
      <c r="B266" s="23" t="str">
        <f t="shared" si="17"/>
        <v>DISTRIBUCION VOLUMEN POR CRITERIO (kg o litros)</v>
      </c>
      <c r="C266" s="23" t="str">
        <f t="shared" si="16"/>
        <v>Total Bebidas</v>
      </c>
      <c r="D266" t="s">
        <v>87</v>
      </c>
      <c r="E266" s="52">
        <v>23.51251319337608</v>
      </c>
      <c r="F266" s="52">
        <v>24.310547404845178</v>
      </c>
      <c r="G266" s="52">
        <v>24.06775107615886</v>
      </c>
      <c r="H266" s="52">
        <v>22.779458373603127</v>
      </c>
      <c r="I266" s="52">
        <v>21.571275691211167</v>
      </c>
      <c r="J266" s="52">
        <v>20.333382818820915</v>
      </c>
      <c r="K266" s="52">
        <v>21.798389260819487</v>
      </c>
      <c r="L266" s="52">
        <v>21.794840544646828</v>
      </c>
      <c r="M266" s="81">
        <v>20.63400089540362</v>
      </c>
    </row>
    <row r="267" spans="1:13" x14ac:dyDescent="0.35">
      <c r="A267" s="23" t="str">
        <f t="shared" si="18"/>
        <v>DISTRIBUCION VOLUMEN POR CRITERIO (kg o litros)Total BebidasNIVEL MEDIO ALTO</v>
      </c>
      <c r="B267" s="23" t="str">
        <f t="shared" si="17"/>
        <v>DISTRIBUCION VOLUMEN POR CRITERIO (kg o litros)</v>
      </c>
      <c r="C267" s="23" t="str">
        <f t="shared" si="16"/>
        <v>Total Bebidas</v>
      </c>
      <c r="D267" t="s">
        <v>88</v>
      </c>
      <c r="E267" s="52">
        <v>14.437802628739913</v>
      </c>
      <c r="F267" s="52">
        <v>13.578884170106539</v>
      </c>
      <c r="G267" s="52">
        <v>13.48027566163778</v>
      </c>
      <c r="H267" s="52">
        <v>13.622773012263304</v>
      </c>
      <c r="I267" s="52">
        <v>14.380751873796502</v>
      </c>
      <c r="J267" s="52">
        <v>14.265332642058942</v>
      </c>
      <c r="K267" s="52">
        <v>13.464482608270018</v>
      </c>
      <c r="L267" s="52">
        <v>13.597578360580547</v>
      </c>
      <c r="M267" s="81">
        <v>14.64785023753886</v>
      </c>
    </row>
    <row r="268" spans="1:13" x14ac:dyDescent="0.35">
      <c r="A268" s="23" t="str">
        <f t="shared" si="18"/>
        <v>DISTRIBUCION VOLUMEN POR CRITERIO (kg o litros)Total BebidasNIVEL MEDIO</v>
      </c>
      <c r="B268" s="23" t="str">
        <f t="shared" si="17"/>
        <v>DISTRIBUCION VOLUMEN POR CRITERIO (kg o litros)</v>
      </c>
      <c r="C268" s="23" t="str">
        <f t="shared" si="16"/>
        <v>Total Bebidas</v>
      </c>
      <c r="D268" t="s">
        <v>89</v>
      </c>
      <c r="E268" s="52">
        <v>24.398233430747538</v>
      </c>
      <c r="F268" s="52">
        <v>24.376014722602346</v>
      </c>
      <c r="G268" s="52">
        <v>25.754633922464361</v>
      </c>
      <c r="H268" s="52">
        <v>25.905099607291564</v>
      </c>
      <c r="I268" s="52">
        <v>24.431587014046791</v>
      </c>
      <c r="J268" s="52">
        <v>24.405890043309199</v>
      </c>
      <c r="K268" s="52">
        <v>25.030018297814866</v>
      </c>
      <c r="L268" s="52">
        <v>25.167606731577401</v>
      </c>
      <c r="M268" s="81">
        <v>24.767430130697317</v>
      </c>
    </row>
    <row r="269" spans="1:13" x14ac:dyDescent="0.35">
      <c r="A269" s="23" t="str">
        <f t="shared" si="18"/>
        <v>DISTRIBUCION VOLUMEN POR CRITERIO (kg o litros)Total BebidasNIVEL MEDIO BAJO</v>
      </c>
      <c r="B269" s="23" t="str">
        <f t="shared" si="17"/>
        <v>DISTRIBUCION VOLUMEN POR CRITERIO (kg o litros)</v>
      </c>
      <c r="C269" s="23" t="str">
        <f t="shared" si="16"/>
        <v>Total Bebidas</v>
      </c>
      <c r="D269" t="s">
        <v>90</v>
      </c>
      <c r="E269" s="52">
        <v>15.459795151914376</v>
      </c>
      <c r="F269" s="52">
        <v>14.693019332822402</v>
      </c>
      <c r="G269" s="52">
        <v>15.122272346925749</v>
      </c>
      <c r="H269" s="52">
        <v>15.547807117177539</v>
      </c>
      <c r="I269" s="52">
        <v>19.850441387382283</v>
      </c>
      <c r="J269" s="52">
        <v>19.135282954579242</v>
      </c>
      <c r="K269" s="52">
        <v>17.654570082965478</v>
      </c>
      <c r="L269" s="52">
        <v>18.287180259368004</v>
      </c>
      <c r="M269" s="81">
        <v>18.093186792408158</v>
      </c>
    </row>
    <row r="270" spans="1:13" x14ac:dyDescent="0.35">
      <c r="A270" s="23" t="str">
        <f t="shared" si="18"/>
        <v>DISTRIBUCION VOLUMEN POR CRITERIO (kg o litros)Total BebidasNIVEL BAJO</v>
      </c>
      <c r="B270" s="23" t="str">
        <f t="shared" si="17"/>
        <v>DISTRIBUCION VOLUMEN POR CRITERIO (kg o litros)</v>
      </c>
      <c r="C270" s="23" t="str">
        <f t="shared" si="16"/>
        <v>Total Bebidas</v>
      </c>
      <c r="D270" t="s">
        <v>91</v>
      </c>
      <c r="E270" s="52">
        <v>22.19165746008299</v>
      </c>
      <c r="F270" s="52">
        <v>23.041536944866767</v>
      </c>
      <c r="G270" s="52">
        <v>21.57506774287307</v>
      </c>
      <c r="H270" s="52">
        <v>22.144864060074045</v>
      </c>
      <c r="I270" s="52">
        <v>19.765948320149871</v>
      </c>
      <c r="J270" s="52">
        <v>21.860110651729702</v>
      </c>
      <c r="K270" s="52">
        <v>22.052542684583784</v>
      </c>
      <c r="L270" s="52">
        <v>21.152796974104145</v>
      </c>
      <c r="M270" s="81">
        <v>21.857538529394127</v>
      </c>
    </row>
    <row r="271" spans="1:13" x14ac:dyDescent="0.35">
      <c r="A271" s="23" t="str">
        <f t="shared" si="18"/>
        <v>DISTRIBUCION VOLUMEN POR CRITERIO (kg o litros)Total BebidasHOMBRE</v>
      </c>
      <c r="B271" s="23" t="str">
        <f t="shared" si="17"/>
        <v>DISTRIBUCION VOLUMEN POR CRITERIO (kg o litros)</v>
      </c>
      <c r="C271" s="23" t="str">
        <f t="shared" si="16"/>
        <v>Total Bebidas</v>
      </c>
      <c r="D271" t="s">
        <v>92</v>
      </c>
      <c r="E271" s="52">
        <v>59.326866224646245</v>
      </c>
      <c r="F271" s="52">
        <v>58.282586059217238</v>
      </c>
      <c r="G271" s="52">
        <v>58.943120331527034</v>
      </c>
      <c r="H271" s="52">
        <v>60.22556207098426</v>
      </c>
      <c r="I271" s="52">
        <v>60.175925330930369</v>
      </c>
      <c r="J271" s="52">
        <v>60.148058719811992</v>
      </c>
      <c r="K271" s="52">
        <v>59.239408548895554</v>
      </c>
      <c r="L271" s="52">
        <v>60.027550699516752</v>
      </c>
      <c r="M271" s="81">
        <v>61.123034343637684</v>
      </c>
    </row>
    <row r="272" spans="1:13" x14ac:dyDescent="0.35">
      <c r="A272" s="23" t="str">
        <f t="shared" si="18"/>
        <v>DISTRIBUCION VOLUMEN POR CRITERIO (kg o litros)Total BebidasMUJER</v>
      </c>
      <c r="B272" s="23" t="str">
        <f t="shared" si="17"/>
        <v>DISTRIBUCION VOLUMEN POR CRITERIO (kg o litros)</v>
      </c>
      <c r="C272" s="23" t="str">
        <f t="shared" si="16"/>
        <v>Total Bebidas</v>
      </c>
      <c r="D272" t="s">
        <v>93</v>
      </c>
      <c r="E272" s="52">
        <v>40.673138020566327</v>
      </c>
      <c r="F272" s="52">
        <v>41.717413797706257</v>
      </c>
      <c r="G272" s="52">
        <v>41.056880635095787</v>
      </c>
      <c r="H272" s="52">
        <v>39.774435537768312</v>
      </c>
      <c r="I272" s="52">
        <v>39.824082457328331</v>
      </c>
      <c r="J272" s="52">
        <v>39.851940515168636</v>
      </c>
      <c r="K272" s="52">
        <v>40.760591092507973</v>
      </c>
      <c r="L272" s="52">
        <v>39.972450041816984</v>
      </c>
      <c r="M272" s="81">
        <v>38.876967791760286</v>
      </c>
    </row>
    <row r="273" spans="1:13" x14ac:dyDescent="0.35">
      <c r="A273" s="23" t="str">
        <f t="shared" si="18"/>
        <v>DISTRIBUCION VOLUMEN POR CRITERIO (kg o litros)Total Bebidas FriasT.ESPAÑA</v>
      </c>
      <c r="B273" s="23" t="str">
        <f t="shared" si="17"/>
        <v>DISTRIBUCION VOLUMEN POR CRITERIO (kg o litros)</v>
      </c>
      <c r="C273" s="23" t="s">
        <v>46</v>
      </c>
      <c r="D273" t="s">
        <v>63</v>
      </c>
      <c r="E273" s="52">
        <v>100</v>
      </c>
      <c r="F273" s="52">
        <v>100</v>
      </c>
      <c r="G273" s="52">
        <v>100</v>
      </c>
      <c r="H273" s="52">
        <v>100</v>
      </c>
      <c r="I273" s="52">
        <v>100</v>
      </c>
      <c r="J273" s="52">
        <v>100</v>
      </c>
      <c r="K273" s="52">
        <v>100</v>
      </c>
      <c r="L273" s="52">
        <v>100</v>
      </c>
      <c r="M273" s="81">
        <v>100</v>
      </c>
    </row>
    <row r="274" spans="1:13" x14ac:dyDescent="0.35">
      <c r="A274" s="23" t="str">
        <f t="shared" si="18"/>
        <v>DISTRIBUCION VOLUMEN POR CRITERIO (kg o litros)Total Bebidas FriasBCN AM</v>
      </c>
      <c r="B274" s="23" t="str">
        <f t="shared" si="17"/>
        <v>DISTRIBUCION VOLUMEN POR CRITERIO (kg o litros)</v>
      </c>
      <c r="C274" s="23" t="str">
        <f>C$273</f>
        <v>Total Bebidas Frias</v>
      </c>
      <c r="D274" t="s">
        <v>65</v>
      </c>
      <c r="E274" s="52">
        <v>10.41676463022665</v>
      </c>
      <c r="F274" s="52">
        <v>9.5047274999939155</v>
      </c>
      <c r="G274" s="52">
        <v>8.9547706464809327</v>
      </c>
      <c r="H274" s="52">
        <v>9.1177658855656603</v>
      </c>
      <c r="I274" s="52">
        <v>8.91441676354445</v>
      </c>
      <c r="J274" s="52">
        <v>9.2197594965753975</v>
      </c>
      <c r="K274" s="52">
        <v>9.4868324222751408</v>
      </c>
      <c r="L274" s="52">
        <v>9.2459495400301002</v>
      </c>
      <c r="M274" s="81">
        <v>9.4084467915472914</v>
      </c>
    </row>
    <row r="275" spans="1:13" x14ac:dyDescent="0.35">
      <c r="A275" s="23" t="str">
        <f t="shared" si="18"/>
        <v>DISTRIBUCION VOLUMEN POR CRITERIO (kg o litros)Total Bebidas FriasREST.CAT ARAGON</v>
      </c>
      <c r="B275" s="23" t="str">
        <f t="shared" si="17"/>
        <v>DISTRIBUCION VOLUMEN POR CRITERIO (kg o litros)</v>
      </c>
      <c r="C275" s="23" t="str">
        <f t="shared" ref="C275:C302" si="19">C$273</f>
        <v>Total Bebidas Frias</v>
      </c>
      <c r="D275" t="s">
        <v>66</v>
      </c>
      <c r="E275" s="52">
        <v>13.318360352806206</v>
      </c>
      <c r="F275" s="52">
        <v>14.446935408665851</v>
      </c>
      <c r="G275" s="52">
        <v>16.415924985311285</v>
      </c>
      <c r="H275" s="52">
        <v>16.817703912635825</v>
      </c>
      <c r="I275" s="52">
        <v>17.483334939683722</v>
      </c>
      <c r="J275" s="52">
        <v>16.619314147967483</v>
      </c>
      <c r="K275" s="52">
        <v>17.996949518245717</v>
      </c>
      <c r="L275" s="52">
        <v>17.274128215721962</v>
      </c>
      <c r="M275" s="81">
        <v>18.161130918176294</v>
      </c>
    </row>
    <row r="276" spans="1:13" x14ac:dyDescent="0.35">
      <c r="A276" s="23" t="str">
        <f t="shared" si="18"/>
        <v>DISTRIBUCION VOLUMEN POR CRITERIO (kg o litros)Total Bebidas FriasLEVANTE</v>
      </c>
      <c r="B276" s="23" t="str">
        <f t="shared" si="17"/>
        <v>DISTRIBUCION VOLUMEN POR CRITERIO (kg o litros)</v>
      </c>
      <c r="C276" s="23" t="str">
        <f t="shared" si="19"/>
        <v>Total Bebidas Frias</v>
      </c>
      <c r="D276" t="s">
        <v>67</v>
      </c>
      <c r="E276" s="52">
        <v>14.599665114557043</v>
      </c>
      <c r="F276" s="52">
        <v>13.491313162685151</v>
      </c>
      <c r="G276" s="52">
        <v>13.595681594151459</v>
      </c>
      <c r="H276" s="52">
        <v>13.542520881369924</v>
      </c>
      <c r="I276" s="52">
        <v>14.340867980543559</v>
      </c>
      <c r="J276" s="52">
        <v>13.51828481806154</v>
      </c>
      <c r="K276" s="52">
        <v>13.609431073736458</v>
      </c>
      <c r="L276" s="52">
        <v>14.58683701276941</v>
      </c>
      <c r="M276" s="81">
        <v>14.366123015330571</v>
      </c>
    </row>
    <row r="277" spans="1:13" x14ac:dyDescent="0.35">
      <c r="A277" s="23" t="str">
        <f t="shared" si="18"/>
        <v>DISTRIBUCION VOLUMEN POR CRITERIO (kg o litros)Total Bebidas FriasANDALUCIA</v>
      </c>
      <c r="B277" s="23" t="str">
        <f t="shared" si="17"/>
        <v>DISTRIBUCION VOLUMEN POR CRITERIO (kg o litros)</v>
      </c>
      <c r="C277" s="23" t="str">
        <f t="shared" si="19"/>
        <v>Total Bebidas Frias</v>
      </c>
      <c r="D277" t="s">
        <v>68</v>
      </c>
      <c r="E277" s="52">
        <v>19.223221242677109</v>
      </c>
      <c r="F277" s="52">
        <v>20.65435628369363</v>
      </c>
      <c r="G277" s="52">
        <v>19.609479542657262</v>
      </c>
      <c r="H277" s="52">
        <v>19.906717262613167</v>
      </c>
      <c r="I277" s="52">
        <v>18.807204153336695</v>
      </c>
      <c r="J277" s="52">
        <v>19.212839216406906</v>
      </c>
      <c r="K277" s="52">
        <v>18.639206303158716</v>
      </c>
      <c r="L277" s="52">
        <v>19.094856381447151</v>
      </c>
      <c r="M277" s="81">
        <v>19.226380465826214</v>
      </c>
    </row>
    <row r="278" spans="1:13" x14ac:dyDescent="0.35">
      <c r="A278" s="23" t="str">
        <f t="shared" si="18"/>
        <v>DISTRIBUCION VOLUMEN POR CRITERIO (kg o litros)Total Bebidas FriasMDD AM</v>
      </c>
      <c r="B278" s="23" t="str">
        <f t="shared" si="17"/>
        <v>DISTRIBUCION VOLUMEN POR CRITERIO (kg o litros)</v>
      </c>
      <c r="C278" s="23" t="str">
        <f t="shared" si="19"/>
        <v>Total Bebidas Frias</v>
      </c>
      <c r="D278" t="s">
        <v>69</v>
      </c>
      <c r="E278" s="52">
        <v>13.006246293947918</v>
      </c>
      <c r="F278" s="52">
        <v>12.660546550733661</v>
      </c>
      <c r="G278" s="52">
        <v>12.757828727811965</v>
      </c>
      <c r="H278" s="52">
        <v>12.298086085281344</v>
      </c>
      <c r="I278" s="52">
        <v>11.632202075066241</v>
      </c>
      <c r="J278" s="52">
        <v>12.998577760441446</v>
      </c>
      <c r="K278" s="52">
        <v>12.226168045370635</v>
      </c>
      <c r="L278" s="52">
        <v>11.410494808749458</v>
      </c>
      <c r="M278" s="81">
        <v>10.71413522528044</v>
      </c>
    </row>
    <row r="279" spans="1:13" x14ac:dyDescent="0.35">
      <c r="A279" s="23" t="str">
        <f t="shared" si="18"/>
        <v>DISTRIBUCION VOLUMEN POR CRITERIO (kg o litros)Total Bebidas FriasRTO CENTRO</v>
      </c>
      <c r="B279" s="23" t="str">
        <f t="shared" si="17"/>
        <v>DISTRIBUCION VOLUMEN POR CRITERIO (kg o litros)</v>
      </c>
      <c r="C279" s="23" t="str">
        <f t="shared" si="19"/>
        <v>Total Bebidas Frias</v>
      </c>
      <c r="D279" t="s">
        <v>70</v>
      </c>
      <c r="E279" s="52">
        <v>8.8245465743368889</v>
      </c>
      <c r="F279" s="52">
        <v>9.2439096469899749</v>
      </c>
      <c r="G279" s="52">
        <v>8.9517197665381651</v>
      </c>
      <c r="H279" s="52">
        <v>9.1064180667416341</v>
      </c>
      <c r="I279" s="52">
        <v>9.5339755630785081</v>
      </c>
      <c r="J279" s="52">
        <v>9.0381311427295046</v>
      </c>
      <c r="K279" s="52">
        <v>9.0292472322202855</v>
      </c>
      <c r="L279" s="52">
        <v>9.8484316347354053</v>
      </c>
      <c r="M279" s="81">
        <v>9.8438410466376212</v>
      </c>
    </row>
    <row r="280" spans="1:13" x14ac:dyDescent="0.35">
      <c r="A280" s="23" t="str">
        <f t="shared" si="18"/>
        <v>DISTRIBUCION VOLUMEN POR CRITERIO (kg o litros)Total Bebidas FriasNORTE-CENTRO</v>
      </c>
      <c r="B280" s="23" t="str">
        <f t="shared" si="17"/>
        <v>DISTRIBUCION VOLUMEN POR CRITERIO (kg o litros)</v>
      </c>
      <c r="C280" s="23" t="str">
        <f t="shared" si="19"/>
        <v>Total Bebidas Frias</v>
      </c>
      <c r="D280" t="s">
        <v>71</v>
      </c>
      <c r="E280" s="52">
        <v>9.2703663911164824</v>
      </c>
      <c r="F280" s="52">
        <v>8.9606501168114931</v>
      </c>
      <c r="G280" s="52">
        <v>9.8535401973081171</v>
      </c>
      <c r="H280" s="52">
        <v>9.5441571534477241</v>
      </c>
      <c r="I280" s="52">
        <v>9.0493849396034278</v>
      </c>
      <c r="J280" s="52">
        <v>9.489184553628041</v>
      </c>
      <c r="K280" s="52">
        <v>9.0773183549626353</v>
      </c>
      <c r="L280" s="52">
        <v>8.8316213773790473</v>
      </c>
      <c r="M280" s="81">
        <v>8.7828028344664144</v>
      </c>
    </row>
    <row r="281" spans="1:13" x14ac:dyDescent="0.35">
      <c r="A281" s="23" t="str">
        <f t="shared" si="18"/>
        <v>DISTRIBUCION VOLUMEN POR CRITERIO (kg o litros)Total Bebidas FriasNOROESTE</v>
      </c>
      <c r="B281" s="23" t="str">
        <f t="shared" si="17"/>
        <v>DISTRIBUCION VOLUMEN POR CRITERIO (kg o litros)</v>
      </c>
      <c r="C281" s="23" t="str">
        <f t="shared" si="19"/>
        <v>Total Bebidas Frias</v>
      </c>
      <c r="D281" t="s">
        <v>72</v>
      </c>
      <c r="E281" s="52">
        <v>11.340832032168093</v>
      </c>
      <c r="F281" s="52">
        <v>11.037563843844023</v>
      </c>
      <c r="G281" s="52">
        <v>9.8610550118071369</v>
      </c>
      <c r="H281" s="52">
        <v>9.6666322880954301</v>
      </c>
      <c r="I281" s="52">
        <v>10.238621299282082</v>
      </c>
      <c r="J281" s="52">
        <v>9.9039105365975892</v>
      </c>
      <c r="K281" s="52">
        <v>9.934848237791833</v>
      </c>
      <c r="L281" s="52">
        <v>9.7076841380852681</v>
      </c>
      <c r="M281" s="81">
        <v>9.4971453437609608</v>
      </c>
    </row>
    <row r="282" spans="1:13" x14ac:dyDescent="0.35">
      <c r="A282" s="23" t="str">
        <f t="shared" si="18"/>
        <v>DISTRIBUCION VOLUMEN POR CRITERIO (kg o litros)Total Bebidas Frias&lt;2MIL</v>
      </c>
      <c r="B282" s="23" t="str">
        <f t="shared" si="17"/>
        <v>DISTRIBUCION VOLUMEN POR CRITERIO (kg o litros)</v>
      </c>
      <c r="C282" s="23" t="str">
        <f t="shared" si="19"/>
        <v>Total Bebidas Frias</v>
      </c>
      <c r="D282" t="s">
        <v>73</v>
      </c>
      <c r="E282" s="52">
        <v>5.432642906805583</v>
      </c>
      <c r="F282" s="52">
        <v>5.7486554167071482</v>
      </c>
      <c r="G282" s="52">
        <v>5.7926590784014973</v>
      </c>
      <c r="H282" s="52">
        <v>5.1159498296953414</v>
      </c>
      <c r="I282" s="52">
        <v>6.3019147046461592</v>
      </c>
      <c r="J282" s="52">
        <v>5.6098990749413948</v>
      </c>
      <c r="K282" s="52">
        <v>5.8788654917424932</v>
      </c>
      <c r="L282" s="52">
        <v>5.6260368741324926</v>
      </c>
      <c r="M282" s="81">
        <v>6.8039314715003618</v>
      </c>
    </row>
    <row r="283" spans="1:13" x14ac:dyDescent="0.35">
      <c r="A283" s="23" t="str">
        <f t="shared" si="18"/>
        <v>DISTRIBUCION VOLUMEN POR CRITERIO (kg o litros)Total Bebidas Frias2-5MIL</v>
      </c>
      <c r="B283" s="23" t="str">
        <f t="shared" si="17"/>
        <v>DISTRIBUCION VOLUMEN POR CRITERIO (kg o litros)</v>
      </c>
      <c r="C283" s="23" t="str">
        <f t="shared" si="19"/>
        <v>Total Bebidas Frias</v>
      </c>
      <c r="D283" t="s">
        <v>74</v>
      </c>
      <c r="E283" s="52">
        <v>4.924355914381187</v>
      </c>
      <c r="F283" s="52">
        <v>4.6441344183207693</v>
      </c>
      <c r="G283" s="52">
        <v>4.7864853025796457</v>
      </c>
      <c r="H283" s="52">
        <v>4.2795803708935107</v>
      </c>
      <c r="I283" s="52">
        <v>3.8560525200634603</v>
      </c>
      <c r="J283" s="52">
        <v>4.3107180560635268</v>
      </c>
      <c r="K283" s="52">
        <v>4.0518007567827414</v>
      </c>
      <c r="L283" s="52">
        <v>4.3371105712824409</v>
      </c>
      <c r="M283" s="81">
        <v>5.0414585512270627</v>
      </c>
    </row>
    <row r="284" spans="1:13" x14ac:dyDescent="0.35">
      <c r="A284" s="23" t="str">
        <f t="shared" si="18"/>
        <v>DISTRIBUCION VOLUMEN POR CRITERIO (kg o litros)Total Bebidas Frias5-10MIL</v>
      </c>
      <c r="B284" s="23" t="str">
        <f t="shared" si="17"/>
        <v>DISTRIBUCION VOLUMEN POR CRITERIO (kg o litros)</v>
      </c>
      <c r="C284" s="23" t="str">
        <f t="shared" si="19"/>
        <v>Total Bebidas Frias</v>
      </c>
      <c r="D284" t="s">
        <v>75</v>
      </c>
      <c r="E284" s="52">
        <v>7.6002922526171677</v>
      </c>
      <c r="F284" s="52">
        <v>8.0289073778421436</v>
      </c>
      <c r="G284" s="52">
        <v>7.8208704433725478</v>
      </c>
      <c r="H284" s="52">
        <v>8.5081268480770689</v>
      </c>
      <c r="I284" s="52">
        <v>7.3143867050037654</v>
      </c>
      <c r="J284" s="52">
        <v>8.205819362548409</v>
      </c>
      <c r="K284" s="52">
        <v>7.9736753893068109</v>
      </c>
      <c r="L284" s="52">
        <v>8.1484225866914457</v>
      </c>
      <c r="M284" s="81">
        <v>7.9366845650411175</v>
      </c>
    </row>
    <row r="285" spans="1:13" x14ac:dyDescent="0.35">
      <c r="A285" s="23" t="str">
        <f t="shared" si="18"/>
        <v>DISTRIBUCION VOLUMEN POR CRITERIO (kg o litros)Total Bebidas Frias10-30MIL</v>
      </c>
      <c r="B285" s="23" t="str">
        <f t="shared" si="17"/>
        <v>DISTRIBUCION VOLUMEN POR CRITERIO (kg o litros)</v>
      </c>
      <c r="C285" s="23" t="str">
        <f t="shared" si="19"/>
        <v>Total Bebidas Frias</v>
      </c>
      <c r="D285" t="s">
        <v>76</v>
      </c>
      <c r="E285" s="52">
        <v>18.230533045336625</v>
      </c>
      <c r="F285" s="52">
        <v>18.735720024104015</v>
      </c>
      <c r="G285" s="52">
        <v>17.837045742242804</v>
      </c>
      <c r="H285" s="52">
        <v>17.439385388178575</v>
      </c>
      <c r="I285" s="52">
        <v>17.228609041073682</v>
      </c>
      <c r="J285" s="52">
        <v>17.621575834125572</v>
      </c>
      <c r="K285" s="52">
        <v>17.997828213936714</v>
      </c>
      <c r="L285" s="52">
        <v>17.57304203884576</v>
      </c>
      <c r="M285" s="81">
        <v>17.321489256966107</v>
      </c>
    </row>
    <row r="286" spans="1:13" x14ac:dyDescent="0.35">
      <c r="A286" s="23" t="str">
        <f t="shared" si="18"/>
        <v>DISTRIBUCION VOLUMEN POR CRITERIO (kg o litros)Total Bebidas Frias30-100MIL</v>
      </c>
      <c r="B286" s="23" t="str">
        <f t="shared" si="17"/>
        <v>DISTRIBUCION VOLUMEN POR CRITERIO (kg o litros)</v>
      </c>
      <c r="C286" s="23" t="str">
        <f t="shared" si="19"/>
        <v>Total Bebidas Frias</v>
      </c>
      <c r="D286" t="s">
        <v>77</v>
      </c>
      <c r="E286" s="52">
        <v>19.173361133083795</v>
      </c>
      <c r="F286" s="52">
        <v>19.54126606621875</v>
      </c>
      <c r="G286" s="52">
        <v>22.151292194369091</v>
      </c>
      <c r="H286" s="52">
        <v>23.02443410082353</v>
      </c>
      <c r="I286" s="52">
        <v>24.104921841360213</v>
      </c>
      <c r="J286" s="52">
        <v>23.285746197924723</v>
      </c>
      <c r="K286" s="52">
        <v>22.713572939103862</v>
      </c>
      <c r="L286" s="52">
        <v>23.455798986454905</v>
      </c>
      <c r="M286" s="81">
        <v>22.937674149985732</v>
      </c>
    </row>
    <row r="287" spans="1:13" x14ac:dyDescent="0.35">
      <c r="A287" s="23" t="str">
        <f t="shared" si="18"/>
        <v>DISTRIBUCION VOLUMEN POR CRITERIO (kg o litros)Total Bebidas Frias100-200MIL</v>
      </c>
      <c r="B287" s="23" t="str">
        <f t="shared" si="17"/>
        <v>DISTRIBUCION VOLUMEN POR CRITERIO (kg o litros)</v>
      </c>
      <c r="C287" s="23" t="str">
        <f t="shared" si="19"/>
        <v>Total Bebidas Frias</v>
      </c>
      <c r="D287" t="s">
        <v>78</v>
      </c>
      <c r="E287" s="52">
        <v>10.319612355281498</v>
      </c>
      <c r="F287" s="52">
        <v>10.228404881272631</v>
      </c>
      <c r="G287" s="52">
        <v>10.517310441043429</v>
      </c>
      <c r="H287" s="52">
        <v>10.10105472291308</v>
      </c>
      <c r="I287" s="52">
        <v>9.7372735063385552</v>
      </c>
      <c r="J287" s="52">
        <v>9.8051045186518415</v>
      </c>
      <c r="K287" s="52">
        <v>9.7826673586334572</v>
      </c>
      <c r="L287" s="52">
        <v>9.7048952632652057</v>
      </c>
      <c r="M287" s="81">
        <v>9.0110490416461566</v>
      </c>
    </row>
    <row r="288" spans="1:13" x14ac:dyDescent="0.35">
      <c r="A288" s="23" t="str">
        <f t="shared" si="18"/>
        <v>DISTRIBUCION VOLUMEN POR CRITERIO (kg o litros)Total Bebidas Frias200-500MIL</v>
      </c>
      <c r="B288" s="23" t="str">
        <f t="shared" si="17"/>
        <v>DISTRIBUCION VOLUMEN POR CRITERIO (kg o litros)</v>
      </c>
      <c r="C288" s="23" t="str">
        <f t="shared" si="19"/>
        <v>Total Bebidas Frias</v>
      </c>
      <c r="D288" t="s">
        <v>79</v>
      </c>
      <c r="E288" s="52">
        <v>14.067705090372321</v>
      </c>
      <c r="F288" s="52">
        <v>13.80003973072964</v>
      </c>
      <c r="G288" s="52">
        <v>13.318920028303269</v>
      </c>
      <c r="H288" s="52">
        <v>13.144048291456938</v>
      </c>
      <c r="I288" s="52">
        <v>13.335536220942993</v>
      </c>
      <c r="J288" s="52">
        <v>12.53950739027337</v>
      </c>
      <c r="K288" s="52">
        <v>13.654937227619065</v>
      </c>
      <c r="L288" s="52">
        <v>13.690535839323651</v>
      </c>
      <c r="M288" s="81">
        <v>13.896770273170178</v>
      </c>
    </row>
    <row r="289" spans="1:13" x14ac:dyDescent="0.35">
      <c r="A289" s="23" t="str">
        <f t="shared" si="18"/>
        <v>DISTRIBUCION VOLUMEN POR CRITERIO (kg o litros)Total Bebidas Frias&gt;500MIL</v>
      </c>
      <c r="B289" s="23" t="str">
        <f t="shared" si="17"/>
        <v>DISTRIBUCION VOLUMEN POR CRITERIO (kg o litros)</v>
      </c>
      <c r="C289" s="23" t="str">
        <f t="shared" si="19"/>
        <v>Total Bebidas Frias</v>
      </c>
      <c r="D289" t="s">
        <v>80</v>
      </c>
      <c r="E289" s="52">
        <v>20.251499819893859</v>
      </c>
      <c r="F289" s="52">
        <v>19.27287491482879</v>
      </c>
      <c r="G289" s="52">
        <v>17.775416293299475</v>
      </c>
      <c r="H289" s="52">
        <v>18.387421045102069</v>
      </c>
      <c r="I289" s="52">
        <v>18.121312804696714</v>
      </c>
      <c r="J289" s="52">
        <v>18.621628921138893</v>
      </c>
      <c r="K289" s="52">
        <v>17.946655198934238</v>
      </c>
      <c r="L289" s="52">
        <v>17.464160782758775</v>
      </c>
      <c r="M289" s="81">
        <v>17.050949208919292</v>
      </c>
    </row>
    <row r="290" spans="1:13" x14ac:dyDescent="0.35">
      <c r="A290" s="23" t="str">
        <f t="shared" si="18"/>
        <v>DISTRIBUCION VOLUMEN POR CRITERIO (kg o litros)Total Bebidas FriasDE 15 A 19 AÑOS</v>
      </c>
      <c r="B290" s="23" t="str">
        <f t="shared" si="17"/>
        <v>DISTRIBUCION VOLUMEN POR CRITERIO (kg o litros)</v>
      </c>
      <c r="C290" s="23" t="str">
        <f t="shared" si="19"/>
        <v>Total Bebidas Frias</v>
      </c>
      <c r="D290" t="s">
        <v>81</v>
      </c>
      <c r="E290" s="52">
        <v>1.4250147262490878</v>
      </c>
      <c r="F290" s="52">
        <v>1.4350785822184096</v>
      </c>
      <c r="G290" s="52">
        <v>2.1393232738948647</v>
      </c>
      <c r="H290" s="52">
        <v>1.7424683221097901</v>
      </c>
      <c r="I290" s="52">
        <v>1.216739884759831</v>
      </c>
      <c r="J290" s="52">
        <v>1.0641714272110394</v>
      </c>
      <c r="K290" s="52">
        <v>1.5191089200015857</v>
      </c>
      <c r="L290" s="52">
        <v>1.8449968648747428</v>
      </c>
      <c r="M290" s="81">
        <v>1.7845103608464599</v>
      </c>
    </row>
    <row r="291" spans="1:13" x14ac:dyDescent="0.35">
      <c r="A291" s="23" t="str">
        <f t="shared" si="18"/>
        <v>DISTRIBUCION VOLUMEN POR CRITERIO (kg o litros)Total Bebidas FriasDE 20 A 24 AÑOS</v>
      </c>
      <c r="B291" s="23" t="str">
        <f t="shared" si="17"/>
        <v>DISTRIBUCION VOLUMEN POR CRITERIO (kg o litros)</v>
      </c>
      <c r="C291" s="23" t="str">
        <f t="shared" si="19"/>
        <v>Total Bebidas Frias</v>
      </c>
      <c r="D291" t="s">
        <v>82</v>
      </c>
      <c r="E291" s="52">
        <v>2.2181533828780786</v>
      </c>
      <c r="F291" s="52">
        <v>2.5136590427710623</v>
      </c>
      <c r="G291" s="52">
        <v>2.1270183630549258</v>
      </c>
      <c r="H291" s="52">
        <v>2.1684763379929151</v>
      </c>
      <c r="I291" s="52">
        <v>2.3628277662690027</v>
      </c>
      <c r="J291" s="52">
        <v>2.5094716170665587</v>
      </c>
      <c r="K291" s="52">
        <v>2.6502249584892832</v>
      </c>
      <c r="L291" s="52">
        <v>3.065626848207192</v>
      </c>
      <c r="M291" s="81">
        <v>3.8280168952021407</v>
      </c>
    </row>
    <row r="292" spans="1:13" x14ac:dyDescent="0.35">
      <c r="A292" s="23" t="str">
        <f t="shared" si="18"/>
        <v>DISTRIBUCION VOLUMEN POR CRITERIO (kg o litros)Total Bebidas FriasDE 25 A 34 AÑOS</v>
      </c>
      <c r="B292" s="23" t="str">
        <f t="shared" si="17"/>
        <v>DISTRIBUCION VOLUMEN POR CRITERIO (kg o litros)</v>
      </c>
      <c r="C292" s="23" t="str">
        <f t="shared" si="19"/>
        <v>Total Bebidas Frias</v>
      </c>
      <c r="D292" t="s">
        <v>83</v>
      </c>
      <c r="E292" s="52">
        <v>6.7611171824356022</v>
      </c>
      <c r="F292" s="52">
        <v>6.3784514447838507</v>
      </c>
      <c r="G292" s="52">
        <v>6.256574113549183</v>
      </c>
      <c r="H292" s="52">
        <v>6.8513190586569781</v>
      </c>
      <c r="I292" s="52">
        <v>6.8573196211770364</v>
      </c>
      <c r="J292" s="52">
        <v>6.5590708637948163</v>
      </c>
      <c r="K292" s="52">
        <v>6.4333794986219957</v>
      </c>
      <c r="L292" s="52">
        <v>7.0726894786014984</v>
      </c>
      <c r="M292" s="81">
        <v>6.7500870587706441</v>
      </c>
    </row>
    <row r="293" spans="1:13" x14ac:dyDescent="0.35">
      <c r="A293" s="23" t="str">
        <f t="shared" si="18"/>
        <v>DISTRIBUCION VOLUMEN POR CRITERIO (kg o litros)Total Bebidas FriasDE 35 A 49 AÑOS</v>
      </c>
      <c r="B293" s="23" t="str">
        <f t="shared" si="17"/>
        <v>DISTRIBUCION VOLUMEN POR CRITERIO (kg o litros)</v>
      </c>
      <c r="C293" s="23" t="str">
        <f t="shared" si="19"/>
        <v>Total Bebidas Frias</v>
      </c>
      <c r="D293" t="s">
        <v>84</v>
      </c>
      <c r="E293" s="52">
        <v>22.860344309273902</v>
      </c>
      <c r="F293" s="52">
        <v>23.437077740971258</v>
      </c>
      <c r="G293" s="52">
        <v>22.619162819414051</v>
      </c>
      <c r="H293" s="52">
        <v>22.238136907485963</v>
      </c>
      <c r="I293" s="52">
        <v>21.588237349821853</v>
      </c>
      <c r="J293" s="52">
        <v>22.288382193199602</v>
      </c>
      <c r="K293" s="52">
        <v>21.369380480172651</v>
      </c>
      <c r="L293" s="52">
        <v>22.035773194993837</v>
      </c>
      <c r="M293" s="81">
        <v>20.821105277786987</v>
      </c>
    </row>
    <row r="294" spans="1:13" x14ac:dyDescent="0.35">
      <c r="A294" s="23" t="str">
        <f t="shared" si="18"/>
        <v>DISTRIBUCION VOLUMEN POR CRITERIO (kg o litros)Total Bebidas FriasDE 50 A 59 AÑOS</v>
      </c>
      <c r="B294" s="23" t="str">
        <f t="shared" si="17"/>
        <v>DISTRIBUCION VOLUMEN POR CRITERIO (kg o litros)</v>
      </c>
      <c r="C294" s="23" t="str">
        <f t="shared" si="19"/>
        <v>Total Bebidas Frias</v>
      </c>
      <c r="D294" t="s">
        <v>85</v>
      </c>
      <c r="E294" s="52">
        <v>26.206857930481441</v>
      </c>
      <c r="F294" s="52">
        <v>26.443301353087616</v>
      </c>
      <c r="G294" s="52">
        <v>26.085119837485294</v>
      </c>
      <c r="H294" s="52">
        <v>25.250482883193619</v>
      </c>
      <c r="I294" s="52">
        <v>24.647751520710219</v>
      </c>
      <c r="J294" s="52">
        <v>25.154249115101297</v>
      </c>
      <c r="K294" s="52">
        <v>25.016309989625118</v>
      </c>
      <c r="L294" s="52">
        <v>23.959991981994911</v>
      </c>
      <c r="M294" s="81">
        <v>23.997821611645119</v>
      </c>
    </row>
    <row r="295" spans="1:13" x14ac:dyDescent="0.35">
      <c r="A295" s="23" t="str">
        <f t="shared" si="18"/>
        <v>DISTRIBUCION VOLUMEN POR CRITERIO (kg o litros)Total Bebidas FriasDE 60 A 75 AÑOS</v>
      </c>
      <c r="B295" s="23" t="str">
        <f t="shared" si="17"/>
        <v>DISTRIBUCION VOLUMEN POR CRITERIO (kg o litros)</v>
      </c>
      <c r="C295" s="23" t="str">
        <f t="shared" si="19"/>
        <v>Total Bebidas Frias</v>
      </c>
      <c r="D295" t="s">
        <v>86</v>
      </c>
      <c r="E295" s="52">
        <v>40.528515087595899</v>
      </c>
      <c r="F295" s="52">
        <v>39.792433436221074</v>
      </c>
      <c r="G295" s="52">
        <v>40.772803292612068</v>
      </c>
      <c r="H295" s="52">
        <v>41.749114765775808</v>
      </c>
      <c r="I295" s="52">
        <v>43.327128909115459</v>
      </c>
      <c r="J295" s="52">
        <v>42.424654773403958</v>
      </c>
      <c r="K295" s="52">
        <v>43.011596650370173</v>
      </c>
      <c r="L295" s="52">
        <v>42.020924752580356</v>
      </c>
      <c r="M295" s="81">
        <v>42.818467571575617</v>
      </c>
    </row>
    <row r="296" spans="1:13" x14ac:dyDescent="0.35">
      <c r="A296" s="23" t="str">
        <f t="shared" si="18"/>
        <v>DISTRIBUCION VOLUMEN POR CRITERIO (kg o litros)Total Bebidas FriasNIVEL ALTO</v>
      </c>
      <c r="B296" s="23" t="str">
        <f t="shared" si="17"/>
        <v>DISTRIBUCION VOLUMEN POR CRITERIO (kg o litros)</v>
      </c>
      <c r="C296" s="23" t="str">
        <f t="shared" si="19"/>
        <v>Total Bebidas Frias</v>
      </c>
      <c r="D296" t="s">
        <v>87</v>
      </c>
      <c r="E296" s="52">
        <v>23.469889426527001</v>
      </c>
      <c r="F296" s="52">
        <v>24.394411546064159</v>
      </c>
      <c r="G296" s="52">
        <v>24.028982017462297</v>
      </c>
      <c r="H296" s="52">
        <v>22.457819258287866</v>
      </c>
      <c r="I296" s="52">
        <v>21.2803502581869</v>
      </c>
      <c r="J296" s="52">
        <v>19.863280823603688</v>
      </c>
      <c r="K296" s="52">
        <v>21.542078711146083</v>
      </c>
      <c r="L296" s="52">
        <v>21.379543892775786</v>
      </c>
      <c r="M296" s="81">
        <v>20.171404076477359</v>
      </c>
    </row>
    <row r="297" spans="1:13" x14ac:dyDescent="0.35">
      <c r="A297" s="23" t="str">
        <f t="shared" si="18"/>
        <v>DISTRIBUCION VOLUMEN POR CRITERIO (kg o litros)Total Bebidas FriasNIVEL MEDIO ALTO</v>
      </c>
      <c r="B297" s="23" t="str">
        <f t="shared" si="17"/>
        <v>DISTRIBUCION VOLUMEN POR CRITERIO (kg o litros)</v>
      </c>
      <c r="C297" s="23" t="str">
        <f t="shared" si="19"/>
        <v>Total Bebidas Frias</v>
      </c>
      <c r="D297" t="s">
        <v>88</v>
      </c>
      <c r="E297" s="52">
        <v>14.668282681059294</v>
      </c>
      <c r="F297" s="52">
        <v>13.629289509014678</v>
      </c>
      <c r="G297" s="52">
        <v>13.605465277188769</v>
      </c>
      <c r="H297" s="52">
        <v>13.740501882485399</v>
      </c>
      <c r="I297" s="52">
        <v>14.521554314987503</v>
      </c>
      <c r="J297" s="52">
        <v>14.43213728851199</v>
      </c>
      <c r="K297" s="52">
        <v>13.626263207947103</v>
      </c>
      <c r="L297" s="52">
        <v>13.653113968990999</v>
      </c>
      <c r="M297" s="81">
        <v>14.856275673310568</v>
      </c>
    </row>
    <row r="298" spans="1:13" x14ac:dyDescent="0.35">
      <c r="A298" s="23" t="str">
        <f t="shared" si="18"/>
        <v>DISTRIBUCION VOLUMEN POR CRITERIO (kg o litros)Total Bebidas FriasNIVEL MEDIO</v>
      </c>
      <c r="B298" s="23" t="str">
        <f t="shared" si="17"/>
        <v>DISTRIBUCION VOLUMEN POR CRITERIO (kg o litros)</v>
      </c>
      <c r="C298" s="23" t="str">
        <f t="shared" si="19"/>
        <v>Total Bebidas Frias</v>
      </c>
      <c r="D298" t="s">
        <v>89</v>
      </c>
      <c r="E298" s="52">
        <v>24.480212112075481</v>
      </c>
      <c r="F298" s="52">
        <v>24.48500200994858</v>
      </c>
      <c r="G298" s="52">
        <v>25.980205969735415</v>
      </c>
      <c r="H298" s="52">
        <v>26.211505518148819</v>
      </c>
      <c r="I298" s="52">
        <v>24.2011559077961</v>
      </c>
      <c r="J298" s="52">
        <v>24.383814713243144</v>
      </c>
      <c r="K298" s="52">
        <v>24.943953395445494</v>
      </c>
      <c r="L298" s="52">
        <v>25.199727678562446</v>
      </c>
      <c r="M298" s="81">
        <v>24.786002394619061</v>
      </c>
    </row>
    <row r="299" spans="1:13" x14ac:dyDescent="0.35">
      <c r="A299" s="23" t="str">
        <f t="shared" si="18"/>
        <v>DISTRIBUCION VOLUMEN POR CRITERIO (kg o litros)Total Bebidas FriasNIVEL MEDIO BAJO</v>
      </c>
      <c r="B299" s="23" t="str">
        <f t="shared" si="17"/>
        <v>DISTRIBUCION VOLUMEN POR CRITERIO (kg o litros)</v>
      </c>
      <c r="C299" s="23" t="str">
        <f t="shared" si="19"/>
        <v>Total Bebidas Frias</v>
      </c>
      <c r="D299" t="s">
        <v>90</v>
      </c>
      <c r="E299" s="52">
        <v>15.394883552646895</v>
      </c>
      <c r="F299" s="52">
        <v>14.542150751397493</v>
      </c>
      <c r="G299" s="52">
        <v>14.981558913419226</v>
      </c>
      <c r="H299" s="52">
        <v>15.495849257185037</v>
      </c>
      <c r="I299" s="52">
        <v>20.46484980020967</v>
      </c>
      <c r="J299" s="52">
        <v>19.459711207107219</v>
      </c>
      <c r="K299" s="52">
        <v>17.843631705831434</v>
      </c>
      <c r="L299" s="52">
        <v>18.8918480877057</v>
      </c>
      <c r="M299" s="81">
        <v>18.588306663067865</v>
      </c>
    </row>
    <row r="300" spans="1:13" x14ac:dyDescent="0.35">
      <c r="A300" s="23" t="str">
        <f t="shared" si="18"/>
        <v>DISTRIBUCION VOLUMEN POR CRITERIO (kg o litros)Total Bebidas FriasNIVEL BAJO</v>
      </c>
      <c r="B300" s="23" t="str">
        <f t="shared" si="17"/>
        <v>DISTRIBUCION VOLUMEN POR CRITERIO (kg o litros)</v>
      </c>
      <c r="C300" s="23" t="str">
        <f t="shared" si="19"/>
        <v>Total Bebidas Frias</v>
      </c>
      <c r="D300" t="s">
        <v>91</v>
      </c>
      <c r="E300" s="52">
        <v>21.986733482740821</v>
      </c>
      <c r="F300" s="52">
        <v>22.949149031974407</v>
      </c>
      <c r="G300" s="52">
        <v>21.403789776244551</v>
      </c>
      <c r="H300" s="52">
        <v>22.094326155072181</v>
      </c>
      <c r="I300" s="52">
        <v>19.532093744615423</v>
      </c>
      <c r="J300" s="52">
        <v>21.861056793192365</v>
      </c>
      <c r="K300" s="52">
        <v>22.044075394340929</v>
      </c>
      <c r="L300" s="52">
        <v>20.875768335340634</v>
      </c>
      <c r="M300" s="81">
        <v>21.598018596325989</v>
      </c>
    </row>
    <row r="301" spans="1:13" x14ac:dyDescent="0.35">
      <c r="A301" s="23" t="str">
        <f t="shared" si="18"/>
        <v>DISTRIBUCION VOLUMEN POR CRITERIO (kg o litros)Total Bebidas FriasHOMBRE</v>
      </c>
      <c r="B301" s="23" t="str">
        <f t="shared" si="17"/>
        <v>DISTRIBUCION VOLUMEN POR CRITERIO (kg o litros)</v>
      </c>
      <c r="C301" s="23" t="str">
        <f t="shared" si="19"/>
        <v>Total Bebidas Frias</v>
      </c>
      <c r="D301" t="s">
        <v>92</v>
      </c>
      <c r="E301" s="52">
        <v>59.515368701341863</v>
      </c>
      <c r="F301" s="52">
        <v>58.080912020415518</v>
      </c>
      <c r="G301" s="52">
        <v>58.797285634701247</v>
      </c>
      <c r="H301" s="52">
        <v>60.534063534894734</v>
      </c>
      <c r="I301" s="52">
        <v>60.35710329672559</v>
      </c>
      <c r="J301" s="52">
        <v>60.202231716208622</v>
      </c>
      <c r="K301" s="52">
        <v>59.014403735996581</v>
      </c>
      <c r="L301" s="52">
        <v>60.183207937665394</v>
      </c>
      <c r="M301" s="81">
        <v>61.204762519001534</v>
      </c>
    </row>
    <row r="302" spans="1:13" x14ac:dyDescent="0.35">
      <c r="A302" s="23" t="str">
        <f t="shared" si="18"/>
        <v>DISTRIBUCION VOLUMEN POR CRITERIO (kg o litros)Total Bebidas FriasMUJER</v>
      </c>
      <c r="B302" s="23" t="str">
        <f t="shared" si="17"/>
        <v>DISTRIBUCION VOLUMEN POR CRITERIO (kg o litros)</v>
      </c>
      <c r="C302" s="23" t="str">
        <f t="shared" si="19"/>
        <v>Total Bebidas Frias</v>
      </c>
      <c r="D302" t="s">
        <v>93</v>
      </c>
      <c r="E302" s="52">
        <v>40.4846333325616</v>
      </c>
      <c r="F302" s="52">
        <v>41.919088540322313</v>
      </c>
      <c r="G302" s="52">
        <v>41.202715977982457</v>
      </c>
      <c r="H302" s="52">
        <v>39.465934459573013</v>
      </c>
      <c r="I302" s="52">
        <v>39.642906329676208</v>
      </c>
      <c r="J302" s="52">
        <v>39.797767756267923</v>
      </c>
      <c r="K302" s="52">
        <v>40.985596525005185</v>
      </c>
      <c r="L302" s="52">
        <v>39.816789596773127</v>
      </c>
      <c r="M302" s="81">
        <v>38.795240248241846</v>
      </c>
    </row>
    <row r="303" spans="1:13" x14ac:dyDescent="0.35">
      <c r="A303" s="23" t="str">
        <f t="shared" si="18"/>
        <v>DISTRIBUCION VOLUMEN POR CRITERIO (kg o litros)Total Bebidas CalientesT.ESPAÑA</v>
      </c>
      <c r="B303" s="23" t="str">
        <f t="shared" si="17"/>
        <v>DISTRIBUCION VOLUMEN POR CRITERIO (kg o litros)</v>
      </c>
      <c r="C303" s="23" t="s">
        <v>49</v>
      </c>
      <c r="D303" t="s">
        <v>63</v>
      </c>
      <c r="E303" s="52">
        <v>100</v>
      </c>
      <c r="F303" s="52">
        <v>100</v>
      </c>
      <c r="G303" s="52">
        <v>100</v>
      </c>
      <c r="H303" s="52">
        <v>100</v>
      </c>
      <c r="I303" s="52">
        <v>100</v>
      </c>
      <c r="J303" s="52">
        <v>100</v>
      </c>
      <c r="K303" s="52">
        <v>100</v>
      </c>
      <c r="L303" s="52">
        <v>100</v>
      </c>
      <c r="M303" s="81">
        <v>100</v>
      </c>
    </row>
    <row r="304" spans="1:13" x14ac:dyDescent="0.35">
      <c r="A304" s="23" t="str">
        <f t="shared" si="18"/>
        <v>DISTRIBUCION VOLUMEN POR CRITERIO (kg o litros)Total Bebidas CalientesBCN AM</v>
      </c>
      <c r="B304" s="23" t="str">
        <f t="shared" si="17"/>
        <v>DISTRIBUCION VOLUMEN POR CRITERIO (kg o litros)</v>
      </c>
      <c r="C304" s="23" t="str">
        <f>C$303</f>
        <v>Total Bebidas Calientes</v>
      </c>
      <c r="D304" t="s">
        <v>65</v>
      </c>
      <c r="E304" s="52">
        <v>8.8865202299965631</v>
      </c>
      <c r="F304" s="52">
        <v>9.4399651077993401</v>
      </c>
      <c r="G304" s="52">
        <v>9.4736459358457417</v>
      </c>
      <c r="H304" s="52">
        <v>10.374515773704159</v>
      </c>
      <c r="I304" s="52">
        <v>9.5131333627562107</v>
      </c>
      <c r="J304" s="52">
        <v>10.179281898803735</v>
      </c>
      <c r="K304" s="52">
        <v>10.267319720565627</v>
      </c>
      <c r="L304" s="52">
        <v>10.061854987772231</v>
      </c>
      <c r="M304" s="81">
        <v>10.975333657049983</v>
      </c>
    </row>
    <row r="305" spans="1:13" x14ac:dyDescent="0.35">
      <c r="A305" s="23" t="str">
        <f t="shared" si="18"/>
        <v>DISTRIBUCION VOLUMEN POR CRITERIO (kg o litros)Total Bebidas CalientesREST.CAT ARAGON</v>
      </c>
      <c r="B305" s="23" t="str">
        <f t="shared" si="17"/>
        <v>DISTRIBUCION VOLUMEN POR CRITERIO (kg o litros)</v>
      </c>
      <c r="C305" s="23" t="str">
        <f t="shared" ref="C305:C332" si="20">C$303</f>
        <v>Total Bebidas Calientes</v>
      </c>
      <c r="D305" t="s">
        <v>66</v>
      </c>
      <c r="E305" s="52">
        <v>14.677400495317158</v>
      </c>
      <c r="F305" s="52">
        <v>14.022195308159713</v>
      </c>
      <c r="G305" s="52">
        <v>13.079741111125987</v>
      </c>
      <c r="H305" s="52">
        <v>14.511394018307563</v>
      </c>
      <c r="I305" s="52">
        <v>14.090108417340479</v>
      </c>
      <c r="J305" s="52">
        <v>14.426674552921245</v>
      </c>
      <c r="K305" s="52">
        <v>14.215159492634674</v>
      </c>
      <c r="L305" s="52">
        <v>13.922927184158185</v>
      </c>
      <c r="M305" s="81">
        <v>14.328257227701446</v>
      </c>
    </row>
    <row r="306" spans="1:13" x14ac:dyDescent="0.35">
      <c r="A306" s="23" t="str">
        <f t="shared" si="18"/>
        <v>DISTRIBUCION VOLUMEN POR CRITERIO (kg o litros)Total Bebidas CalientesLEVANTE</v>
      </c>
      <c r="B306" s="23" t="str">
        <f t="shared" si="17"/>
        <v>DISTRIBUCION VOLUMEN POR CRITERIO (kg o litros)</v>
      </c>
      <c r="C306" s="23" t="str">
        <f t="shared" si="20"/>
        <v>Total Bebidas Calientes</v>
      </c>
      <c r="D306" t="s">
        <v>67</v>
      </c>
      <c r="E306" s="52">
        <v>13.69290318352723</v>
      </c>
      <c r="F306" s="52">
        <v>13.262090704568372</v>
      </c>
      <c r="G306" s="52">
        <v>12.989671222236259</v>
      </c>
      <c r="H306" s="52">
        <v>13.293765479705424</v>
      </c>
      <c r="I306" s="52">
        <v>13.559763687068809</v>
      </c>
      <c r="J306" s="52">
        <v>13.791334034338648</v>
      </c>
      <c r="K306" s="52">
        <v>13.240293269861017</v>
      </c>
      <c r="L306" s="52">
        <v>13.397793767656651</v>
      </c>
      <c r="M306" s="81">
        <v>12.709820241834699</v>
      </c>
    </row>
    <row r="307" spans="1:13" x14ac:dyDescent="0.35">
      <c r="A307" s="23" t="str">
        <f t="shared" si="18"/>
        <v>DISTRIBUCION VOLUMEN POR CRITERIO (kg o litros)Total Bebidas CalientesANDALUCIA</v>
      </c>
      <c r="B307" s="23" t="str">
        <f t="shared" si="17"/>
        <v>DISTRIBUCION VOLUMEN POR CRITERIO (kg o litros)</v>
      </c>
      <c r="C307" s="23" t="str">
        <f t="shared" si="20"/>
        <v>Total Bebidas Calientes</v>
      </c>
      <c r="D307" t="s">
        <v>68</v>
      </c>
      <c r="E307" s="52">
        <v>18.805061464149365</v>
      </c>
      <c r="F307" s="52">
        <v>17.733298374577373</v>
      </c>
      <c r="G307" s="52">
        <v>19.117353012731726</v>
      </c>
      <c r="H307" s="52">
        <v>16.849358276233605</v>
      </c>
      <c r="I307" s="52">
        <v>17.388922530981844</v>
      </c>
      <c r="J307" s="52">
        <v>17.624083036567093</v>
      </c>
      <c r="K307" s="52">
        <v>17.789260228081229</v>
      </c>
      <c r="L307" s="52">
        <v>17.995786846801799</v>
      </c>
      <c r="M307" s="81">
        <v>18.202472270350604</v>
      </c>
    </row>
    <row r="308" spans="1:13" x14ac:dyDescent="0.35">
      <c r="A308" s="23" t="str">
        <f t="shared" si="18"/>
        <v>DISTRIBUCION VOLUMEN POR CRITERIO (kg o litros)Total Bebidas CalientesMDD AM</v>
      </c>
      <c r="B308" s="23" t="str">
        <f t="shared" si="17"/>
        <v>DISTRIBUCION VOLUMEN POR CRITERIO (kg o litros)</v>
      </c>
      <c r="C308" s="23" t="str">
        <f t="shared" si="20"/>
        <v>Total Bebidas Calientes</v>
      </c>
      <c r="D308" t="s">
        <v>69</v>
      </c>
      <c r="E308" s="52">
        <v>11.521331284216673</v>
      </c>
      <c r="F308" s="52">
        <v>11.67893953295135</v>
      </c>
      <c r="G308" s="52">
        <v>11.258658765825865</v>
      </c>
      <c r="H308" s="52">
        <v>11.616860454465556</v>
      </c>
      <c r="I308" s="52">
        <v>11.08036530990884</v>
      </c>
      <c r="J308" s="52">
        <v>11.36008863074705</v>
      </c>
      <c r="K308" s="52">
        <v>11.044301310402647</v>
      </c>
      <c r="L308" s="52">
        <v>11.098312583800535</v>
      </c>
      <c r="M308" s="81">
        <v>10.575533017408421</v>
      </c>
    </row>
    <row r="309" spans="1:13" x14ac:dyDescent="0.35">
      <c r="A309" s="23" t="str">
        <f t="shared" si="18"/>
        <v>DISTRIBUCION VOLUMEN POR CRITERIO (kg o litros)Total Bebidas CalientesRTO CENTRO</v>
      </c>
      <c r="B309" s="23" t="str">
        <f t="shared" si="17"/>
        <v>DISTRIBUCION VOLUMEN POR CRITERIO (kg o litros)</v>
      </c>
      <c r="C309" s="23" t="str">
        <f t="shared" si="20"/>
        <v>Total Bebidas Calientes</v>
      </c>
      <c r="D309" t="s">
        <v>70</v>
      </c>
      <c r="E309" s="52">
        <v>7.7103686584585081</v>
      </c>
      <c r="F309" s="52">
        <v>7.9983884476307026</v>
      </c>
      <c r="G309" s="52">
        <v>8.0021795518289451</v>
      </c>
      <c r="H309" s="52">
        <v>8.1619113227136211</v>
      </c>
      <c r="I309" s="52">
        <v>8.3592778781579096</v>
      </c>
      <c r="J309" s="52">
        <v>7.358676336073894</v>
      </c>
      <c r="K309" s="52">
        <v>7.4925452174826628</v>
      </c>
      <c r="L309" s="52">
        <v>7.8737629111295879</v>
      </c>
      <c r="M309" s="81">
        <v>8.4974860900169222</v>
      </c>
    </row>
    <row r="310" spans="1:13" x14ac:dyDescent="0.35">
      <c r="A310" s="23" t="str">
        <f t="shared" si="18"/>
        <v>DISTRIBUCION VOLUMEN POR CRITERIO (kg o litros)Total Bebidas CalientesNORTE-CENTRO</v>
      </c>
      <c r="B310" s="23" t="str">
        <f t="shared" si="17"/>
        <v>DISTRIBUCION VOLUMEN POR CRITERIO (kg o litros)</v>
      </c>
      <c r="C310" s="23" t="str">
        <f t="shared" si="20"/>
        <v>Total Bebidas Calientes</v>
      </c>
      <c r="D310" t="s">
        <v>71</v>
      </c>
      <c r="E310" s="52">
        <v>11.398471062221109</v>
      </c>
      <c r="F310" s="52">
        <v>12.359063338541469</v>
      </c>
      <c r="G310" s="52">
        <v>12.084236059814389</v>
      </c>
      <c r="H310" s="52">
        <v>11.873879671228609</v>
      </c>
      <c r="I310" s="52">
        <v>11.491892905442411</v>
      </c>
      <c r="J310" s="52">
        <v>11.565784131978734</v>
      </c>
      <c r="K310" s="52">
        <v>11.98625631950496</v>
      </c>
      <c r="L310" s="52">
        <v>11.454817631127092</v>
      </c>
      <c r="M310" s="81">
        <v>11.577167121132153</v>
      </c>
    </row>
    <row r="311" spans="1:13" x14ac:dyDescent="0.35">
      <c r="A311" s="23" t="str">
        <f t="shared" si="18"/>
        <v>DISTRIBUCION VOLUMEN POR CRITERIO (kg o litros)Total Bebidas CalientesNOROESTE</v>
      </c>
      <c r="B311" s="23" t="str">
        <f t="shared" si="17"/>
        <v>DISTRIBUCION VOLUMEN POR CRITERIO (kg o litros)</v>
      </c>
      <c r="C311" s="23" t="str">
        <f t="shared" si="20"/>
        <v>Total Bebidas Calientes</v>
      </c>
      <c r="D311" t="s">
        <v>72</v>
      </c>
      <c r="E311" s="52">
        <v>13.30795312974416</v>
      </c>
      <c r="F311" s="52">
        <v>13.506062016425327</v>
      </c>
      <c r="G311" s="52">
        <v>13.994499796683984</v>
      </c>
      <c r="H311" s="52">
        <v>13.318317249712477</v>
      </c>
      <c r="I311" s="52">
        <v>14.516541683916234</v>
      </c>
      <c r="J311" s="52">
        <v>13.694063655055302</v>
      </c>
      <c r="K311" s="52">
        <v>13.96487393802372</v>
      </c>
      <c r="L311" s="52">
        <v>14.194754932562637</v>
      </c>
      <c r="M311" s="81">
        <v>13.133929690226399</v>
      </c>
    </row>
    <row r="312" spans="1:13" x14ac:dyDescent="0.35">
      <c r="A312" s="23" t="str">
        <f t="shared" si="18"/>
        <v>DISTRIBUCION VOLUMEN POR CRITERIO (kg o litros)Total Bebidas Calientes&lt;2MIL</v>
      </c>
      <c r="B312" s="23" t="str">
        <f t="shared" si="17"/>
        <v>DISTRIBUCION VOLUMEN POR CRITERIO (kg o litros)</v>
      </c>
      <c r="C312" s="23" t="str">
        <f t="shared" si="20"/>
        <v>Total Bebidas Calientes</v>
      </c>
      <c r="D312" t="s">
        <v>73</v>
      </c>
      <c r="E312" s="52">
        <v>5.7174223653600107</v>
      </c>
      <c r="F312" s="52">
        <v>6.145791166948924</v>
      </c>
      <c r="G312" s="52">
        <v>5.6911011788633195</v>
      </c>
      <c r="H312" s="52">
        <v>5.6400718464396471</v>
      </c>
      <c r="I312" s="52">
        <v>5.4203416684958521</v>
      </c>
      <c r="J312" s="52">
        <v>5.407587841061777</v>
      </c>
      <c r="K312" s="52">
        <v>5.7674544519859605</v>
      </c>
      <c r="L312" s="52">
        <v>5.4503153060016603</v>
      </c>
      <c r="M312" s="81">
        <v>5.7875140606972701</v>
      </c>
    </row>
    <row r="313" spans="1:13" x14ac:dyDescent="0.35">
      <c r="A313" s="23" t="str">
        <f t="shared" si="18"/>
        <v>DISTRIBUCION VOLUMEN POR CRITERIO (kg o litros)Total Bebidas Calientes2-5MIL</v>
      </c>
      <c r="B313" s="23" t="str">
        <f t="shared" ref="B313:B362" si="21">B$183</f>
        <v>DISTRIBUCION VOLUMEN POR CRITERIO (kg o litros)</v>
      </c>
      <c r="C313" s="23" t="str">
        <f t="shared" si="20"/>
        <v>Total Bebidas Calientes</v>
      </c>
      <c r="D313" t="s">
        <v>74</v>
      </c>
      <c r="E313" s="52">
        <v>4.7418469443518827</v>
      </c>
      <c r="F313" s="52">
        <v>4.7923802061917185</v>
      </c>
      <c r="G313" s="52">
        <v>4.2113562926934058</v>
      </c>
      <c r="H313" s="52">
        <v>4.1948539089863592</v>
      </c>
      <c r="I313" s="52">
        <v>4.3612399418050085</v>
      </c>
      <c r="J313" s="52">
        <v>4.5771860123812589</v>
      </c>
      <c r="K313" s="52">
        <v>4.5255577403231033</v>
      </c>
      <c r="L313" s="52">
        <v>4.8588526710517987</v>
      </c>
      <c r="M313" s="81">
        <v>5.2836757950165669</v>
      </c>
    </row>
    <row r="314" spans="1:13" x14ac:dyDescent="0.35">
      <c r="A314" s="23" t="str">
        <f t="shared" si="18"/>
        <v>DISTRIBUCION VOLUMEN POR CRITERIO (kg o litros)Total Bebidas Calientes5-10MIL</v>
      </c>
      <c r="B314" s="23" t="str">
        <f t="shared" si="21"/>
        <v>DISTRIBUCION VOLUMEN POR CRITERIO (kg o litros)</v>
      </c>
      <c r="C314" s="23" t="str">
        <f t="shared" si="20"/>
        <v>Total Bebidas Calientes</v>
      </c>
      <c r="D314" t="s">
        <v>75</v>
      </c>
      <c r="E314" s="52">
        <v>7.1452902645759471</v>
      </c>
      <c r="F314" s="52">
        <v>7.1839275364553927</v>
      </c>
      <c r="G314" s="52">
        <v>7.1249927012445635</v>
      </c>
      <c r="H314" s="52">
        <v>6.7606618158009333</v>
      </c>
      <c r="I314" s="52">
        <v>7.1164121770268585</v>
      </c>
      <c r="J314" s="52">
        <v>7.5345363489911161</v>
      </c>
      <c r="K314" s="52">
        <v>7.2558245321556525</v>
      </c>
      <c r="L314" s="52">
        <v>7.2564628477275956</v>
      </c>
      <c r="M314" s="81">
        <v>7.3594058064907379</v>
      </c>
    </row>
    <row r="315" spans="1:13" x14ac:dyDescent="0.35">
      <c r="A315" s="23" t="str">
        <f t="shared" si="18"/>
        <v>DISTRIBUCION VOLUMEN POR CRITERIO (kg o litros)Total Bebidas Calientes10-30MIL</v>
      </c>
      <c r="B315" s="23" t="str">
        <f t="shared" si="21"/>
        <v>DISTRIBUCION VOLUMEN POR CRITERIO (kg o litros)</v>
      </c>
      <c r="C315" s="23" t="str">
        <f t="shared" si="20"/>
        <v>Total Bebidas Calientes</v>
      </c>
      <c r="D315" t="s">
        <v>76</v>
      </c>
      <c r="E315" s="52">
        <v>17.839573738896693</v>
      </c>
      <c r="F315" s="52">
        <v>18.389564522463857</v>
      </c>
      <c r="G315" s="52">
        <v>18.089048774872161</v>
      </c>
      <c r="H315" s="52">
        <v>18.134134163998823</v>
      </c>
      <c r="I315" s="52">
        <v>17.708844384526575</v>
      </c>
      <c r="J315" s="52">
        <v>17.841354099871136</v>
      </c>
      <c r="K315" s="52">
        <v>18.114155363689243</v>
      </c>
      <c r="L315" s="52">
        <v>17.772459024408839</v>
      </c>
      <c r="M315" s="81">
        <v>18.29016073501424</v>
      </c>
    </row>
    <row r="316" spans="1:13" x14ac:dyDescent="0.35">
      <c r="A316" s="23" t="str">
        <f t="shared" si="18"/>
        <v>DISTRIBUCION VOLUMEN POR CRITERIO (kg o litros)Total Bebidas Calientes30-100MIL</v>
      </c>
      <c r="B316" s="23" t="str">
        <f t="shared" si="21"/>
        <v>DISTRIBUCION VOLUMEN POR CRITERIO (kg o litros)</v>
      </c>
      <c r="C316" s="23" t="str">
        <f t="shared" si="20"/>
        <v>Total Bebidas Calientes</v>
      </c>
      <c r="D316" t="s">
        <v>77</v>
      </c>
      <c r="E316" s="52">
        <v>22.21116832434495</v>
      </c>
      <c r="F316" s="52">
        <v>21.142271010426796</v>
      </c>
      <c r="G316" s="52">
        <v>22.228336526926295</v>
      </c>
      <c r="H316" s="52">
        <v>21.124593636337885</v>
      </c>
      <c r="I316" s="52">
        <v>22.364608662691634</v>
      </c>
      <c r="J316" s="52">
        <v>21.934360027893788</v>
      </c>
      <c r="K316" s="52">
        <v>21.733999892797446</v>
      </c>
      <c r="L316" s="52">
        <v>21.897492667309358</v>
      </c>
      <c r="M316" s="81">
        <v>21.459657662739968</v>
      </c>
    </row>
    <row r="317" spans="1:13" x14ac:dyDescent="0.35">
      <c r="A317" s="23" t="str">
        <f t="shared" si="18"/>
        <v>DISTRIBUCION VOLUMEN POR CRITERIO (kg o litros)Total Bebidas Calientes100-200MIL</v>
      </c>
      <c r="B317" s="23" t="str">
        <f t="shared" si="21"/>
        <v>DISTRIBUCION VOLUMEN POR CRITERIO (kg o litros)</v>
      </c>
      <c r="C317" s="23" t="str">
        <f t="shared" si="20"/>
        <v>Total Bebidas Calientes</v>
      </c>
      <c r="D317" t="s">
        <v>78</v>
      </c>
      <c r="E317" s="52">
        <v>11.861127348405905</v>
      </c>
      <c r="F317" s="52">
        <v>11.905216721208401</v>
      </c>
      <c r="G317" s="52">
        <v>12.239158183842584</v>
      </c>
      <c r="H317" s="52">
        <v>11.689884141303608</v>
      </c>
      <c r="I317" s="52">
        <v>10.936550295000352</v>
      </c>
      <c r="J317" s="52">
        <v>10.313830061348863</v>
      </c>
      <c r="K317" s="52">
        <v>11.073083605261575</v>
      </c>
      <c r="L317" s="52">
        <v>10.979251375444985</v>
      </c>
      <c r="M317" s="81">
        <v>10.370840472499243</v>
      </c>
    </row>
    <row r="318" spans="1:13" x14ac:dyDescent="0.35">
      <c r="A318" s="23" t="str">
        <f t="shared" si="18"/>
        <v>DISTRIBUCION VOLUMEN POR CRITERIO (kg o litros)Total Bebidas Calientes200-500MIL</v>
      </c>
      <c r="B318" s="23" t="str">
        <f t="shared" si="21"/>
        <v>DISTRIBUCION VOLUMEN POR CRITERIO (kg o litros)</v>
      </c>
      <c r="C318" s="23" t="str">
        <f t="shared" si="20"/>
        <v>Total Bebidas Calientes</v>
      </c>
      <c r="D318" t="s">
        <v>79</v>
      </c>
      <c r="E318" s="52">
        <v>12.288043335365311</v>
      </c>
      <c r="F318" s="52">
        <v>12.891630722155387</v>
      </c>
      <c r="G318" s="52">
        <v>12.960121921429815</v>
      </c>
      <c r="H318" s="52">
        <v>13.953956985959312</v>
      </c>
      <c r="I318" s="52">
        <v>14.254044320399379</v>
      </c>
      <c r="J318" s="52">
        <v>13.346530111330784</v>
      </c>
      <c r="K318" s="52">
        <v>13.311345700483237</v>
      </c>
      <c r="L318" s="52">
        <v>13.902835105901385</v>
      </c>
      <c r="M318" s="81">
        <v>13.895328499257687</v>
      </c>
    </row>
    <row r="319" spans="1:13" x14ac:dyDescent="0.35">
      <c r="A319" s="23" t="str">
        <f t="shared" si="18"/>
        <v>DISTRIBUCION VOLUMEN POR CRITERIO (kg o litros)Total Bebidas Calientes&gt;500MIL</v>
      </c>
      <c r="B319" s="23" t="str">
        <f t="shared" si="21"/>
        <v>DISTRIBUCION VOLUMEN POR CRITERIO (kg o litros)</v>
      </c>
      <c r="C319" s="23" t="str">
        <f t="shared" si="20"/>
        <v>Total Bebidas Calientes</v>
      </c>
      <c r="D319" t="s">
        <v>80</v>
      </c>
      <c r="E319" s="52">
        <v>18.195534668317954</v>
      </c>
      <c r="F319" s="52">
        <v>17.549216355872861</v>
      </c>
      <c r="G319" s="52">
        <v>17.455871899305315</v>
      </c>
      <c r="H319" s="52">
        <v>18.501845351788301</v>
      </c>
      <c r="I319" s="52">
        <v>17.837962782716271</v>
      </c>
      <c r="J319" s="52">
        <v>19.044603356475907</v>
      </c>
      <c r="K319" s="52">
        <v>18.218585522901982</v>
      </c>
      <c r="L319" s="52">
        <v>17.882341997226614</v>
      </c>
      <c r="M319" s="81">
        <v>17.553420996637691</v>
      </c>
    </row>
    <row r="320" spans="1:13" x14ac:dyDescent="0.35">
      <c r="A320" s="23" t="str">
        <f t="shared" si="18"/>
        <v>DISTRIBUCION VOLUMEN POR CRITERIO (kg o litros)Total Bebidas CalientesDE 15 A 19 AÑOS</v>
      </c>
      <c r="B320" s="23" t="str">
        <f t="shared" si="21"/>
        <v>DISTRIBUCION VOLUMEN POR CRITERIO (kg o litros)</v>
      </c>
      <c r="C320" s="23" t="str">
        <f t="shared" si="20"/>
        <v>Total Bebidas Calientes</v>
      </c>
      <c r="D320" t="s">
        <v>81</v>
      </c>
      <c r="E320" s="52">
        <v>0.40795346282456052</v>
      </c>
      <c r="F320" s="52">
        <v>0.39552327378672891</v>
      </c>
      <c r="G320" s="52">
        <v>0.80722414630749972</v>
      </c>
      <c r="H320" s="52">
        <v>1.2373639292022169</v>
      </c>
      <c r="I320" s="52">
        <v>0.62575374719548693</v>
      </c>
      <c r="J320" s="52">
        <v>0.68578476424236379</v>
      </c>
      <c r="K320" s="52">
        <v>0.83132331776598012</v>
      </c>
      <c r="L320" s="52">
        <v>0.72407083726410848</v>
      </c>
      <c r="M320" s="81">
        <v>0.5915202475170086</v>
      </c>
    </row>
    <row r="321" spans="1:13" x14ac:dyDescent="0.35">
      <c r="A321" s="23" t="str">
        <f t="shared" si="18"/>
        <v>DISTRIBUCION VOLUMEN POR CRITERIO (kg o litros)Total Bebidas CalientesDE 20 A 24 AÑOS</v>
      </c>
      <c r="B321" s="23" t="str">
        <f t="shared" si="21"/>
        <v>DISTRIBUCION VOLUMEN POR CRITERIO (kg o litros)</v>
      </c>
      <c r="C321" s="23" t="str">
        <f t="shared" si="20"/>
        <v>Total Bebidas Calientes</v>
      </c>
      <c r="D321" t="s">
        <v>82</v>
      </c>
      <c r="E321" s="52">
        <v>1.5753249906896325</v>
      </c>
      <c r="F321" s="52">
        <v>1.528640198226723</v>
      </c>
      <c r="G321" s="52">
        <v>1.3444352788448111</v>
      </c>
      <c r="H321" s="52">
        <v>1.9049347327440482</v>
      </c>
      <c r="I321" s="52">
        <v>1.5833060120071674</v>
      </c>
      <c r="J321" s="52">
        <v>1.6598075671596033</v>
      </c>
      <c r="K321" s="52">
        <v>1.5549044680338571</v>
      </c>
      <c r="L321" s="52">
        <v>1.9758601438455023</v>
      </c>
      <c r="M321" s="81">
        <v>1.7071828793641461</v>
      </c>
    </row>
    <row r="322" spans="1:13" x14ac:dyDescent="0.35">
      <c r="A322" s="23" t="str">
        <f t="shared" si="18"/>
        <v>DISTRIBUCION VOLUMEN POR CRITERIO (kg o litros)Total Bebidas CalientesDE 25 A 34 AÑOS</v>
      </c>
      <c r="B322" s="23" t="str">
        <f t="shared" si="21"/>
        <v>DISTRIBUCION VOLUMEN POR CRITERIO (kg o litros)</v>
      </c>
      <c r="C322" s="23" t="str">
        <f t="shared" si="20"/>
        <v>Total Bebidas Calientes</v>
      </c>
      <c r="D322" t="s">
        <v>83</v>
      </c>
      <c r="E322" s="52">
        <v>5.587330031887169</v>
      </c>
      <c r="F322" s="52">
        <v>5.1239072445874241</v>
      </c>
      <c r="G322" s="52">
        <v>5.145981430935195</v>
      </c>
      <c r="H322" s="52">
        <v>5.1248109088497174</v>
      </c>
      <c r="I322" s="52">
        <v>5.0804258378988392</v>
      </c>
      <c r="J322" s="52">
        <v>4.9372141652897916</v>
      </c>
      <c r="K322" s="52">
        <v>4.7854477361672494</v>
      </c>
      <c r="L322" s="52">
        <v>5.2353276594681804</v>
      </c>
      <c r="M322" s="81">
        <v>5.2934486472347357</v>
      </c>
    </row>
    <row r="323" spans="1:13" x14ac:dyDescent="0.35">
      <c r="A323" s="23" t="str">
        <f t="shared" si="18"/>
        <v>DISTRIBUCION VOLUMEN POR CRITERIO (kg o litros)Total Bebidas CalientesDE 35 A 49 AÑOS</v>
      </c>
      <c r="B323" s="23" t="str">
        <f t="shared" si="21"/>
        <v>DISTRIBUCION VOLUMEN POR CRITERIO (kg o litros)</v>
      </c>
      <c r="C323" s="23" t="str">
        <f t="shared" si="20"/>
        <v>Total Bebidas Calientes</v>
      </c>
      <c r="D323" t="s">
        <v>84</v>
      </c>
      <c r="E323" s="52">
        <v>25.442585851409412</v>
      </c>
      <c r="F323" s="52">
        <v>23.544911516161743</v>
      </c>
      <c r="G323" s="52">
        <v>23.546443538175129</v>
      </c>
      <c r="H323" s="52">
        <v>24.837795482138279</v>
      </c>
      <c r="I323" s="52">
        <v>23.048398496065222</v>
      </c>
      <c r="J323" s="52">
        <v>22.945875451082394</v>
      </c>
      <c r="K323" s="52">
        <v>23.036976290748346</v>
      </c>
      <c r="L323" s="52">
        <v>24.114225188568835</v>
      </c>
      <c r="M323" s="81">
        <v>22.07943446436769</v>
      </c>
    </row>
    <row r="324" spans="1:13" x14ac:dyDescent="0.35">
      <c r="A324" s="23" t="str">
        <f t="shared" ref="A324:A387" si="22">B324&amp;C324&amp;D324</f>
        <v>DISTRIBUCION VOLUMEN POR CRITERIO (kg o litros)Total Bebidas CalientesDE 50 A 59 AÑOS</v>
      </c>
      <c r="B324" s="23" t="str">
        <f t="shared" si="21"/>
        <v>DISTRIBUCION VOLUMEN POR CRITERIO (kg o litros)</v>
      </c>
      <c r="C324" s="23" t="str">
        <f t="shared" si="20"/>
        <v>Total Bebidas Calientes</v>
      </c>
      <c r="D324" t="s">
        <v>85</v>
      </c>
      <c r="E324" s="52">
        <v>27.357849046340156</v>
      </c>
      <c r="F324" s="52">
        <v>27.622366961448169</v>
      </c>
      <c r="G324" s="52">
        <v>27.394192875322226</v>
      </c>
      <c r="H324" s="52">
        <v>26.982565551129884</v>
      </c>
      <c r="I324" s="52">
        <v>27.876232159362115</v>
      </c>
      <c r="J324" s="52">
        <v>27.830313146315973</v>
      </c>
      <c r="K324" s="52">
        <v>27.095290170193824</v>
      </c>
      <c r="L324" s="52">
        <v>27.664463272785021</v>
      </c>
      <c r="M324" s="81">
        <v>28.59157434190508</v>
      </c>
    </row>
    <row r="325" spans="1:13" x14ac:dyDescent="0.35">
      <c r="A325" s="23" t="str">
        <f t="shared" si="22"/>
        <v>DISTRIBUCION VOLUMEN POR CRITERIO (kg o litros)Total Bebidas CalientesDE 60 A 75 AÑOS</v>
      </c>
      <c r="B325" s="23" t="str">
        <f t="shared" si="21"/>
        <v>DISTRIBUCION VOLUMEN POR CRITERIO (kg o litros)</v>
      </c>
      <c r="C325" s="23" t="str">
        <f t="shared" si="20"/>
        <v>Total Bebidas Calientes</v>
      </c>
      <c r="D325" t="s">
        <v>86</v>
      </c>
      <c r="E325" s="52">
        <v>39.628961020061141</v>
      </c>
      <c r="F325" s="52">
        <v>41.784649684224206</v>
      </c>
      <c r="G325" s="52">
        <v>41.761696907891285</v>
      </c>
      <c r="H325" s="52">
        <v>39.912524632433637</v>
      </c>
      <c r="I325" s="52">
        <v>41.78588277751826</v>
      </c>
      <c r="J325" s="52">
        <v>41.940984933332402</v>
      </c>
      <c r="K325" s="52">
        <v>42.69605574251802</v>
      </c>
      <c r="L325" s="52">
        <v>40.286060516561925</v>
      </c>
      <c r="M325" s="81">
        <v>41.73683950708395</v>
      </c>
    </row>
    <row r="326" spans="1:13" x14ac:dyDescent="0.35">
      <c r="A326" s="23" t="str">
        <f t="shared" si="22"/>
        <v>DISTRIBUCION VOLUMEN POR CRITERIO (kg o litros)Total Bebidas CalientesNIVEL ALTO</v>
      </c>
      <c r="B326" s="23" t="str">
        <f t="shared" si="21"/>
        <v>DISTRIBUCION VOLUMEN POR CRITERIO (kg o litros)</v>
      </c>
      <c r="C326" s="23" t="str">
        <f t="shared" si="20"/>
        <v>Total Bebidas Calientes</v>
      </c>
      <c r="D326" t="s">
        <v>87</v>
      </c>
      <c r="E326" s="52">
        <v>23.744371758628485</v>
      </c>
      <c r="F326" s="52">
        <v>23.740790279040297</v>
      </c>
      <c r="G326" s="52">
        <v>24.408001844861953</v>
      </c>
      <c r="H326" s="52">
        <v>24.759738121692855</v>
      </c>
      <c r="I326" s="52">
        <v>23.262652407718171</v>
      </c>
      <c r="J326" s="52">
        <v>23.701431796917642</v>
      </c>
      <c r="K326" s="52">
        <v>24.029790192950593</v>
      </c>
      <c r="L326" s="52">
        <v>24.134605905667989</v>
      </c>
      <c r="M326" s="81">
        <v>23.086422653347579</v>
      </c>
    </row>
    <row r="327" spans="1:13" x14ac:dyDescent="0.35">
      <c r="A327" s="23" t="str">
        <f t="shared" si="22"/>
        <v>DISTRIBUCION VOLUMEN POR CRITERIO (kg o litros)Total Bebidas CalientesNIVEL MEDIO ALTO</v>
      </c>
      <c r="B327" s="23" t="str">
        <f t="shared" si="21"/>
        <v>DISTRIBUCION VOLUMEN POR CRITERIO (kg o litros)</v>
      </c>
      <c r="C327" s="23" t="str">
        <f t="shared" si="20"/>
        <v>Total Bebidas Calientes</v>
      </c>
      <c r="D327" t="s">
        <v>88</v>
      </c>
      <c r="E327" s="52">
        <v>13.184070774413531</v>
      </c>
      <c r="F327" s="52">
        <v>13.236439823761485</v>
      </c>
      <c r="G327" s="52">
        <v>12.38156797161488</v>
      </c>
      <c r="H327" s="52">
        <v>12.897935496037114</v>
      </c>
      <c r="I327" s="52">
        <v>13.562157335044217</v>
      </c>
      <c r="J327" s="52">
        <v>13.070259605263235</v>
      </c>
      <c r="K327" s="52">
        <v>12.056045142936773</v>
      </c>
      <c r="L327" s="52">
        <v>13.284692879138344</v>
      </c>
      <c r="M327" s="81">
        <v>13.54289868430096</v>
      </c>
    </row>
    <row r="328" spans="1:13" x14ac:dyDescent="0.35">
      <c r="A328" s="23" t="str">
        <f t="shared" si="22"/>
        <v>DISTRIBUCION VOLUMEN POR CRITERIO (kg o litros)Total Bebidas CalientesNIVEL MEDIO</v>
      </c>
      <c r="B328" s="23" t="str">
        <f t="shared" si="21"/>
        <v>DISTRIBUCION VOLUMEN POR CRITERIO (kg o litros)</v>
      </c>
      <c r="C328" s="23" t="str">
        <f t="shared" si="20"/>
        <v>Total Bebidas Calientes</v>
      </c>
      <c r="D328" t="s">
        <v>89</v>
      </c>
      <c r="E328" s="52">
        <v>23.952297727756257</v>
      </c>
      <c r="F328" s="52">
        <v>23.635575690078063</v>
      </c>
      <c r="G328" s="52">
        <v>23.774935032104157</v>
      </c>
      <c r="H328" s="52">
        <v>24.018608222775477</v>
      </c>
      <c r="I328" s="52">
        <v>25.771262970940029</v>
      </c>
      <c r="J328" s="52">
        <v>24.564048897401644</v>
      </c>
      <c r="K328" s="52">
        <v>25.779286338539283</v>
      </c>
      <c r="L328" s="52">
        <v>24.986638551891367</v>
      </c>
      <c r="M328" s="81">
        <v>24.668970689835479</v>
      </c>
    </row>
    <row r="329" spans="1:13" x14ac:dyDescent="0.35">
      <c r="A329" s="23" t="str">
        <f t="shared" si="22"/>
        <v>DISTRIBUCION VOLUMEN POR CRITERIO (kg o litros)Total Bebidas CalientesNIVEL MEDIO BAJO</v>
      </c>
      <c r="B329" s="23" t="str">
        <f t="shared" si="21"/>
        <v>DISTRIBUCION VOLUMEN POR CRITERIO (kg o litros)</v>
      </c>
      <c r="C329" s="23" t="str">
        <f t="shared" si="20"/>
        <v>Total Bebidas Calientes</v>
      </c>
      <c r="D329" t="s">
        <v>90</v>
      </c>
      <c r="E329" s="52">
        <v>15.812891825131631</v>
      </c>
      <c r="F329" s="52">
        <v>15.717991962095127</v>
      </c>
      <c r="G329" s="52">
        <v>16.357222472802395</v>
      </c>
      <c r="H329" s="52">
        <v>15.867703215002493</v>
      </c>
      <c r="I329" s="52">
        <v>16.278405511799043</v>
      </c>
      <c r="J329" s="52">
        <v>16.810914507924096</v>
      </c>
      <c r="K329" s="52">
        <v>16.008628150294875</v>
      </c>
      <c r="L329" s="52">
        <v>14.88050497485891</v>
      </c>
      <c r="M329" s="81">
        <v>15.46834655590451</v>
      </c>
    </row>
    <row r="330" spans="1:13" x14ac:dyDescent="0.35">
      <c r="A330" s="23" t="str">
        <f t="shared" si="22"/>
        <v>DISTRIBUCION VOLUMEN POR CRITERIO (kg o litros)Total Bebidas CalientesNIVEL BAJO</v>
      </c>
      <c r="B330" s="23" t="str">
        <f t="shared" si="21"/>
        <v>DISTRIBUCION VOLUMEN POR CRITERIO (kg o litros)</v>
      </c>
      <c r="C330" s="23" t="str">
        <f t="shared" si="20"/>
        <v>Total Bebidas Calientes</v>
      </c>
      <c r="D330" t="s">
        <v>91</v>
      </c>
      <c r="E330" s="52">
        <v>23.306373096094397</v>
      </c>
      <c r="F330" s="52">
        <v>23.669202964497472</v>
      </c>
      <c r="G330" s="52">
        <v>23.078262862036858</v>
      </c>
      <c r="H330" s="52">
        <v>22.456017725846245</v>
      </c>
      <c r="I330" s="52">
        <v>21.125527577266944</v>
      </c>
      <c r="J330" s="52">
        <v>21.85333201471288</v>
      </c>
      <c r="K330" s="52">
        <v>22.126257634532625</v>
      </c>
      <c r="L330" s="52">
        <v>22.713565668167679</v>
      </c>
      <c r="M330" s="81">
        <v>23.233363663587095</v>
      </c>
    </row>
    <row r="331" spans="1:13" x14ac:dyDescent="0.35">
      <c r="A331" s="23" t="str">
        <f t="shared" si="22"/>
        <v>DISTRIBUCION VOLUMEN POR CRITERIO (kg o litros)Total Bebidas CalientesHOMBRE</v>
      </c>
      <c r="B331" s="23" t="str">
        <f t="shared" si="21"/>
        <v>DISTRIBUCION VOLUMEN POR CRITERIO (kg o litros)</v>
      </c>
      <c r="C331" s="23" t="str">
        <f t="shared" si="20"/>
        <v>Total Bebidas Calientes</v>
      </c>
      <c r="D331" t="s">
        <v>92</v>
      </c>
      <c r="E331" s="52">
        <v>58.301477878563979</v>
      </c>
      <c r="F331" s="52">
        <v>59.652721364092102</v>
      </c>
      <c r="G331" s="52">
        <v>60.223016448864222</v>
      </c>
      <c r="H331" s="52">
        <v>58.326168706967643</v>
      </c>
      <c r="I331" s="52">
        <v>59.122596339701914</v>
      </c>
      <c r="J331" s="52">
        <v>59.759935914526295</v>
      </c>
      <c r="K331" s="52">
        <v>61.198266465109121</v>
      </c>
      <c r="L331" s="52">
        <v>59.150583807605692</v>
      </c>
      <c r="M331" s="81">
        <v>60.689758654529932</v>
      </c>
    </row>
    <row r="332" spans="1:13" x14ac:dyDescent="0.35">
      <c r="A332" s="23" t="str">
        <f t="shared" si="22"/>
        <v>DISTRIBUCION VOLUMEN POR CRITERIO (kg o litros)Total Bebidas CalientesMUJER</v>
      </c>
      <c r="B332" s="23" t="str">
        <f t="shared" si="21"/>
        <v>DISTRIBUCION VOLUMEN POR CRITERIO (kg o litros)</v>
      </c>
      <c r="C332" s="23" t="str">
        <f t="shared" si="20"/>
        <v>Total Bebidas Calientes</v>
      </c>
      <c r="D332" t="s">
        <v>93</v>
      </c>
      <c r="E332" s="52">
        <v>41.698538395406111</v>
      </c>
      <c r="F332" s="52">
        <v>40.347273711249827</v>
      </c>
      <c r="G332" s="52">
        <v>39.776978847703127</v>
      </c>
      <c r="H332" s="52">
        <v>41.673826526999164</v>
      </c>
      <c r="I332" s="52">
        <v>40.877400761995546</v>
      </c>
      <c r="J332" s="52">
        <v>40.240061618913131</v>
      </c>
      <c r="K332" s="52">
        <v>38.801727782165898</v>
      </c>
      <c r="L332" s="52">
        <v>40.849435001252331</v>
      </c>
      <c r="M332" s="81">
        <v>39.310240131187896</v>
      </c>
    </row>
    <row r="333" spans="1:13" x14ac:dyDescent="0.35">
      <c r="A333" s="23" t="str">
        <f t="shared" si="22"/>
        <v>DISTRIBUCION VOLUMEN POR CRITERIO (kg o litros)Total AperitivosT.ESPAÑA</v>
      </c>
      <c r="B333" s="23" t="str">
        <f t="shared" si="21"/>
        <v>DISTRIBUCION VOLUMEN POR CRITERIO (kg o litros)</v>
      </c>
      <c r="C333" s="23" t="s">
        <v>51</v>
      </c>
      <c r="D333" t="s">
        <v>63</v>
      </c>
      <c r="E333" s="52">
        <v>100</v>
      </c>
      <c r="F333" s="52">
        <v>100</v>
      </c>
      <c r="G333" s="52">
        <v>100</v>
      </c>
      <c r="H333" s="52">
        <v>100</v>
      </c>
      <c r="I333" s="52">
        <v>100</v>
      </c>
      <c r="J333" s="52">
        <v>100</v>
      </c>
      <c r="K333" s="52">
        <v>100</v>
      </c>
      <c r="L333" s="52">
        <v>100</v>
      </c>
      <c r="M333" s="81">
        <v>100</v>
      </c>
    </row>
    <row r="334" spans="1:13" x14ac:dyDescent="0.35">
      <c r="A334" s="23" t="str">
        <f t="shared" si="22"/>
        <v>DISTRIBUCION VOLUMEN POR CRITERIO (kg o litros)Total AperitivosBCN AM</v>
      </c>
      <c r="B334" s="23" t="str">
        <f t="shared" si="21"/>
        <v>DISTRIBUCION VOLUMEN POR CRITERIO (kg o litros)</v>
      </c>
      <c r="C334" s="23" t="str">
        <f>C$333</f>
        <v>Total Aperitivos</v>
      </c>
      <c r="D334" t="s">
        <v>65</v>
      </c>
      <c r="E334" s="52">
        <v>11.295724733048448</v>
      </c>
      <c r="F334" s="52">
        <v>12.352103928358163</v>
      </c>
      <c r="G334" s="52">
        <v>8.7196061584622466</v>
      </c>
      <c r="H334" s="52">
        <v>8.440222112390515</v>
      </c>
      <c r="I334" s="52">
        <v>9.8786917958742553</v>
      </c>
      <c r="J334" s="52">
        <v>12.416292303478031</v>
      </c>
      <c r="K334" s="52">
        <v>9.3741283891110179</v>
      </c>
      <c r="L334" s="52">
        <v>9.0839021596960414</v>
      </c>
      <c r="M334" s="81">
        <v>9.9005497502326865</v>
      </c>
    </row>
    <row r="335" spans="1:13" x14ac:dyDescent="0.35">
      <c r="A335" s="23" t="str">
        <f t="shared" si="22"/>
        <v>DISTRIBUCION VOLUMEN POR CRITERIO (kg o litros)Total AperitivosREST.CAT ARAGON</v>
      </c>
      <c r="B335" s="23" t="str">
        <f t="shared" si="21"/>
        <v>DISTRIBUCION VOLUMEN POR CRITERIO (kg o litros)</v>
      </c>
      <c r="C335" s="23" t="str">
        <f t="shared" ref="C335:C362" si="23">C$333</f>
        <v>Total Aperitivos</v>
      </c>
      <c r="D335" t="s">
        <v>66</v>
      </c>
      <c r="E335" s="52">
        <v>15.559853197087811</v>
      </c>
      <c r="F335" s="52">
        <v>17.131320275069388</v>
      </c>
      <c r="G335" s="52">
        <v>17.103635221942138</v>
      </c>
      <c r="H335" s="52">
        <v>19.224353580515103</v>
      </c>
      <c r="I335" s="52">
        <v>18.819926729696295</v>
      </c>
      <c r="J335" s="52">
        <v>19.999096017992954</v>
      </c>
      <c r="K335" s="52">
        <v>17.079209274796966</v>
      </c>
      <c r="L335" s="52">
        <v>15.545244504564657</v>
      </c>
      <c r="M335" s="81">
        <v>13.260944440363364</v>
      </c>
    </row>
    <row r="336" spans="1:13" x14ac:dyDescent="0.35">
      <c r="A336" s="23" t="str">
        <f t="shared" si="22"/>
        <v>DISTRIBUCION VOLUMEN POR CRITERIO (kg o litros)Total AperitivosLEVANTE</v>
      </c>
      <c r="B336" s="23" t="str">
        <f t="shared" si="21"/>
        <v>DISTRIBUCION VOLUMEN POR CRITERIO (kg o litros)</v>
      </c>
      <c r="C336" s="23" t="str">
        <f t="shared" si="23"/>
        <v>Total Aperitivos</v>
      </c>
      <c r="D336" t="s">
        <v>67</v>
      </c>
      <c r="E336" s="52">
        <v>12.138620577450606</v>
      </c>
      <c r="F336" s="52">
        <v>10.845025095129506</v>
      </c>
      <c r="G336" s="52">
        <v>13.806165036980877</v>
      </c>
      <c r="H336" s="52">
        <v>10.799590753842329</v>
      </c>
      <c r="I336" s="52">
        <v>11.281404074089698</v>
      </c>
      <c r="J336" s="52">
        <v>9.6419449313397472</v>
      </c>
      <c r="K336" s="52">
        <v>11.504327492240149</v>
      </c>
      <c r="L336" s="52">
        <v>9.6431689608490849</v>
      </c>
      <c r="M336" s="81">
        <v>9.9170486583429884</v>
      </c>
    </row>
    <row r="337" spans="1:13" x14ac:dyDescent="0.35">
      <c r="A337" s="23" t="str">
        <f t="shared" si="22"/>
        <v>DISTRIBUCION VOLUMEN POR CRITERIO (kg o litros)Total AperitivosANDALUCIA</v>
      </c>
      <c r="B337" s="23" t="str">
        <f t="shared" si="21"/>
        <v>DISTRIBUCION VOLUMEN POR CRITERIO (kg o litros)</v>
      </c>
      <c r="C337" s="23" t="str">
        <f t="shared" si="23"/>
        <v>Total Aperitivos</v>
      </c>
      <c r="D337" t="s">
        <v>68</v>
      </c>
      <c r="E337" s="52">
        <v>20.464911982672586</v>
      </c>
      <c r="F337" s="52">
        <v>19.503412657480744</v>
      </c>
      <c r="G337" s="52">
        <v>18.838837079952626</v>
      </c>
      <c r="H337" s="52">
        <v>20.556176062425717</v>
      </c>
      <c r="I337" s="52">
        <v>20.755805658975824</v>
      </c>
      <c r="J337" s="52">
        <v>19.205232450635076</v>
      </c>
      <c r="K337" s="52">
        <v>21.399698039382301</v>
      </c>
      <c r="L337" s="52">
        <v>21.765961353388015</v>
      </c>
      <c r="M337" s="81">
        <v>22.189498308411899</v>
      </c>
    </row>
    <row r="338" spans="1:13" x14ac:dyDescent="0.35">
      <c r="A338" s="23" t="str">
        <f t="shared" si="22"/>
        <v>DISTRIBUCION VOLUMEN POR CRITERIO (kg o litros)Total AperitivosMDD AM</v>
      </c>
      <c r="B338" s="23" t="str">
        <f t="shared" si="21"/>
        <v>DISTRIBUCION VOLUMEN POR CRITERIO (kg o litros)</v>
      </c>
      <c r="C338" s="23" t="str">
        <f t="shared" si="23"/>
        <v>Total Aperitivos</v>
      </c>
      <c r="D338" t="s">
        <v>69</v>
      </c>
      <c r="E338" s="52">
        <v>12.373347251322606</v>
      </c>
      <c r="F338" s="52">
        <v>9.8078216617791565</v>
      </c>
      <c r="G338" s="52">
        <v>13.436751775417136</v>
      </c>
      <c r="H338" s="52">
        <v>9.5248850099669173</v>
      </c>
      <c r="I338" s="52">
        <v>8.2161077596151202</v>
      </c>
      <c r="J338" s="52">
        <v>9.2297500420909984</v>
      </c>
      <c r="K338" s="52">
        <v>11.0596853945778</v>
      </c>
      <c r="L338" s="52">
        <v>11.939597835921061</v>
      </c>
      <c r="M338" s="81">
        <v>9.5618279326835776</v>
      </c>
    </row>
    <row r="339" spans="1:13" x14ac:dyDescent="0.35">
      <c r="A339" s="23" t="str">
        <f t="shared" si="22"/>
        <v>DISTRIBUCION VOLUMEN POR CRITERIO (kg o litros)Total AperitivosRTO CENTRO</v>
      </c>
      <c r="B339" s="23" t="str">
        <f t="shared" si="21"/>
        <v>DISTRIBUCION VOLUMEN POR CRITERIO (kg o litros)</v>
      </c>
      <c r="C339" s="23" t="str">
        <f t="shared" si="23"/>
        <v>Total Aperitivos</v>
      </c>
      <c r="D339" t="s">
        <v>70</v>
      </c>
      <c r="E339" s="52">
        <v>10.354397097692109</v>
      </c>
      <c r="F339" s="52">
        <v>9.2363371571317767</v>
      </c>
      <c r="G339" s="52">
        <v>9.2687830131697382</v>
      </c>
      <c r="H339" s="52">
        <v>15.502748860401367</v>
      </c>
      <c r="I339" s="52">
        <v>14.596041981585515</v>
      </c>
      <c r="J339" s="52">
        <v>14.2600634522385</v>
      </c>
      <c r="K339" s="52">
        <v>15.535573320763444</v>
      </c>
      <c r="L339" s="52">
        <v>16.99380407127034</v>
      </c>
      <c r="M339" s="81">
        <v>16.499493721316036</v>
      </c>
    </row>
    <row r="340" spans="1:13" x14ac:dyDescent="0.35">
      <c r="A340" s="23" t="str">
        <f t="shared" si="22"/>
        <v>DISTRIBUCION VOLUMEN POR CRITERIO (kg o litros)Total AperitivosNORTE-CENTRO</v>
      </c>
      <c r="B340" s="23" t="str">
        <f t="shared" si="21"/>
        <v>DISTRIBUCION VOLUMEN POR CRITERIO (kg o litros)</v>
      </c>
      <c r="C340" s="23" t="str">
        <f t="shared" si="23"/>
        <v>Total Aperitivos</v>
      </c>
      <c r="D340" t="s">
        <v>71</v>
      </c>
      <c r="E340" s="52">
        <v>9.4773363559295181</v>
      </c>
      <c r="F340" s="52">
        <v>11.553735629232657</v>
      </c>
      <c r="G340" s="52">
        <v>11.660396385944493</v>
      </c>
      <c r="H340" s="52">
        <v>10.1867251874865</v>
      </c>
      <c r="I340" s="52">
        <v>9.5617692579390337</v>
      </c>
      <c r="J340" s="52">
        <v>10.178564939746316</v>
      </c>
      <c r="K340" s="52">
        <v>8.5889862074953012</v>
      </c>
      <c r="L340" s="52">
        <v>9.6464237126826085</v>
      </c>
      <c r="M340" s="81">
        <v>14.005184775013687</v>
      </c>
    </row>
    <row r="341" spans="1:13" x14ac:dyDescent="0.35">
      <c r="A341" s="23" t="str">
        <f t="shared" si="22"/>
        <v>DISTRIBUCION VOLUMEN POR CRITERIO (kg o litros)Total AperitivosNOROESTE</v>
      </c>
      <c r="B341" s="23" t="str">
        <f t="shared" si="21"/>
        <v>DISTRIBUCION VOLUMEN POR CRITERIO (kg o litros)</v>
      </c>
      <c r="C341" s="23" t="str">
        <f t="shared" si="23"/>
        <v>Total Aperitivos</v>
      </c>
      <c r="D341" t="s">
        <v>72</v>
      </c>
      <c r="E341" s="52">
        <v>8.3358129480269909</v>
      </c>
      <c r="F341" s="52">
        <v>9.5702430552303923</v>
      </c>
      <c r="G341" s="52">
        <v>7.1658293952295908</v>
      </c>
      <c r="H341" s="52">
        <v>5.7652961078318823</v>
      </c>
      <c r="I341" s="52">
        <v>6.8902502717802392</v>
      </c>
      <c r="J341" s="52">
        <v>5.0690560726648073</v>
      </c>
      <c r="K341" s="52">
        <v>5.4583951064941418</v>
      </c>
      <c r="L341" s="52">
        <v>5.3818943376528452</v>
      </c>
      <c r="M341" s="81">
        <v>4.6654466663365044</v>
      </c>
    </row>
    <row r="342" spans="1:13" x14ac:dyDescent="0.35">
      <c r="A342" s="23" t="str">
        <f t="shared" si="22"/>
        <v>DISTRIBUCION VOLUMEN POR CRITERIO (kg o litros)Total Aperitivos&lt;2MIL</v>
      </c>
      <c r="B342" s="23" t="str">
        <f t="shared" si="21"/>
        <v>DISTRIBUCION VOLUMEN POR CRITERIO (kg o litros)</v>
      </c>
      <c r="C342" s="23" t="str">
        <f t="shared" si="23"/>
        <v>Total Aperitivos</v>
      </c>
      <c r="D342" t="s">
        <v>73</v>
      </c>
      <c r="E342" s="52">
        <v>5.1627221798878509</v>
      </c>
      <c r="F342" s="52">
        <v>6.8057287550791576</v>
      </c>
      <c r="G342" s="52">
        <v>6.1225771776615296</v>
      </c>
      <c r="H342" s="52">
        <v>4.241003299254011</v>
      </c>
      <c r="I342" s="52">
        <v>7.1789031129557301</v>
      </c>
      <c r="J342" s="52">
        <v>6.2317406412626273</v>
      </c>
      <c r="K342" s="52">
        <v>6.4810433315352824</v>
      </c>
      <c r="L342" s="52">
        <v>4.9392661005912046</v>
      </c>
      <c r="M342" s="81">
        <v>7.5955169876446069</v>
      </c>
    </row>
    <row r="343" spans="1:13" x14ac:dyDescent="0.35">
      <c r="A343" s="23" t="str">
        <f t="shared" si="22"/>
        <v>DISTRIBUCION VOLUMEN POR CRITERIO (kg o litros)Total Aperitivos2-5MIL</v>
      </c>
      <c r="B343" s="23" t="str">
        <f t="shared" si="21"/>
        <v>DISTRIBUCION VOLUMEN POR CRITERIO (kg o litros)</v>
      </c>
      <c r="C343" s="23" t="str">
        <f t="shared" si="23"/>
        <v>Total Aperitivos</v>
      </c>
      <c r="D343" t="s">
        <v>74</v>
      </c>
      <c r="E343" s="52">
        <v>6.086914285149585</v>
      </c>
      <c r="F343" s="52">
        <v>4.503757254297911</v>
      </c>
      <c r="G343" s="52">
        <v>5.1479463122625502</v>
      </c>
      <c r="H343" s="52">
        <v>4.9534462561539687</v>
      </c>
      <c r="I343" s="52">
        <v>4.3531580055029817</v>
      </c>
      <c r="J343" s="52">
        <v>4.2996889136941912</v>
      </c>
      <c r="K343" s="52">
        <v>3.5336774200979062</v>
      </c>
      <c r="L343" s="52">
        <v>4.0714296426557484</v>
      </c>
      <c r="M343" s="81">
        <v>3.8425187971104031</v>
      </c>
    </row>
    <row r="344" spans="1:13" x14ac:dyDescent="0.35">
      <c r="A344" s="23" t="str">
        <f t="shared" si="22"/>
        <v>DISTRIBUCION VOLUMEN POR CRITERIO (kg o litros)Total Aperitivos5-10MIL</v>
      </c>
      <c r="B344" s="23" t="str">
        <f t="shared" si="21"/>
        <v>DISTRIBUCION VOLUMEN POR CRITERIO (kg o litros)</v>
      </c>
      <c r="C344" s="23" t="str">
        <f t="shared" si="23"/>
        <v>Total Aperitivos</v>
      </c>
      <c r="D344" t="s">
        <v>75</v>
      </c>
      <c r="E344" s="52">
        <v>4.7778379300654805</v>
      </c>
      <c r="F344" s="52">
        <v>4.7396410988918989</v>
      </c>
      <c r="G344" s="52">
        <v>5.4703840184190975</v>
      </c>
      <c r="H344" s="52">
        <v>5.2680088448338696</v>
      </c>
      <c r="I344" s="52">
        <v>6.3738910087457512</v>
      </c>
      <c r="J344" s="52">
        <v>4.5333701795207642</v>
      </c>
      <c r="K344" s="52">
        <v>4.2928250836998725</v>
      </c>
      <c r="L344" s="52">
        <v>4.6256715290649026</v>
      </c>
      <c r="M344" s="81">
        <v>5.2858735481355206</v>
      </c>
    </row>
    <row r="345" spans="1:13" x14ac:dyDescent="0.35">
      <c r="A345" s="23" t="str">
        <f t="shared" si="22"/>
        <v>DISTRIBUCION VOLUMEN POR CRITERIO (kg o litros)Total Aperitivos10-30MIL</v>
      </c>
      <c r="B345" s="23" t="str">
        <f t="shared" si="21"/>
        <v>DISTRIBUCION VOLUMEN POR CRITERIO (kg o litros)</v>
      </c>
      <c r="C345" s="23" t="str">
        <f t="shared" si="23"/>
        <v>Total Aperitivos</v>
      </c>
      <c r="D345" t="s">
        <v>76</v>
      </c>
      <c r="E345" s="52">
        <v>19.567317891647395</v>
      </c>
      <c r="F345" s="52">
        <v>22.610991924517705</v>
      </c>
      <c r="G345" s="52">
        <v>20.112246232166971</v>
      </c>
      <c r="H345" s="52">
        <v>23.328228230083798</v>
      </c>
      <c r="I345" s="52">
        <v>20.755649299421822</v>
      </c>
      <c r="J345" s="52">
        <v>20.536752791307006</v>
      </c>
      <c r="K345" s="52">
        <v>22.964438045113869</v>
      </c>
      <c r="L345" s="52">
        <v>22.307012560114003</v>
      </c>
      <c r="M345" s="81">
        <v>20.213124617503556</v>
      </c>
    </row>
    <row r="346" spans="1:13" x14ac:dyDescent="0.35">
      <c r="A346" s="23" t="str">
        <f t="shared" si="22"/>
        <v>DISTRIBUCION VOLUMEN POR CRITERIO (kg o litros)Total Aperitivos30-100MIL</v>
      </c>
      <c r="B346" s="23" t="str">
        <f t="shared" si="21"/>
        <v>DISTRIBUCION VOLUMEN POR CRITERIO (kg o litros)</v>
      </c>
      <c r="C346" s="23" t="str">
        <f t="shared" si="23"/>
        <v>Total Aperitivos</v>
      </c>
      <c r="D346" t="s">
        <v>77</v>
      </c>
      <c r="E346" s="52">
        <v>21.940130884322151</v>
      </c>
      <c r="F346" s="52">
        <v>21.154211062297023</v>
      </c>
      <c r="G346" s="52">
        <v>24.196382848880905</v>
      </c>
      <c r="H346" s="52">
        <v>22.671223805837208</v>
      </c>
      <c r="I346" s="52">
        <v>24.753183256840153</v>
      </c>
      <c r="J346" s="52">
        <v>25.267733196596037</v>
      </c>
      <c r="K346" s="52">
        <v>23.288014554943206</v>
      </c>
      <c r="L346" s="52">
        <v>24.833523656190781</v>
      </c>
      <c r="M346" s="81">
        <v>23.484169857191944</v>
      </c>
    </row>
    <row r="347" spans="1:13" x14ac:dyDescent="0.35">
      <c r="A347" s="23" t="str">
        <f t="shared" si="22"/>
        <v>DISTRIBUCION VOLUMEN POR CRITERIO (kg o litros)Total Aperitivos100-200MIL</v>
      </c>
      <c r="B347" s="23" t="str">
        <f t="shared" si="21"/>
        <v>DISTRIBUCION VOLUMEN POR CRITERIO (kg o litros)</v>
      </c>
      <c r="C347" s="23" t="str">
        <f t="shared" si="23"/>
        <v>Total Aperitivos</v>
      </c>
      <c r="D347" t="s">
        <v>78</v>
      </c>
      <c r="E347" s="52">
        <v>10.570568032757164</v>
      </c>
      <c r="F347" s="52">
        <v>9.3293586160202011</v>
      </c>
      <c r="G347" s="52">
        <v>8.772716447307058</v>
      </c>
      <c r="H347" s="52">
        <v>8.6695759269041286</v>
      </c>
      <c r="I347" s="52">
        <v>8.524440155469664</v>
      </c>
      <c r="J347" s="52">
        <v>9.0792235602127391</v>
      </c>
      <c r="K347" s="52">
        <v>9.6672860033784414</v>
      </c>
      <c r="L347" s="52">
        <v>10.87989284050297</v>
      </c>
      <c r="M347" s="81">
        <v>7.6810021832006692</v>
      </c>
    </row>
    <row r="348" spans="1:13" x14ac:dyDescent="0.35">
      <c r="A348" s="23" t="str">
        <f t="shared" si="22"/>
        <v>DISTRIBUCION VOLUMEN POR CRITERIO (kg o litros)Total Aperitivos200-500MIL</v>
      </c>
      <c r="B348" s="23" t="str">
        <f t="shared" si="21"/>
        <v>DISTRIBUCION VOLUMEN POR CRITERIO (kg o litros)</v>
      </c>
      <c r="C348" s="23" t="str">
        <f t="shared" si="23"/>
        <v>Total Aperitivos</v>
      </c>
      <c r="D348" t="s">
        <v>79</v>
      </c>
      <c r="E348" s="52">
        <v>14.742506721121545</v>
      </c>
      <c r="F348" s="52">
        <v>14.712781885112763</v>
      </c>
      <c r="G348" s="52">
        <v>14.019765553092444</v>
      </c>
      <c r="H348" s="52">
        <v>15.227812270834884</v>
      </c>
      <c r="I348" s="52">
        <v>13.937953384576494</v>
      </c>
      <c r="J348" s="52">
        <v>13.903682754949994</v>
      </c>
      <c r="K348" s="52">
        <v>14.122052619753356</v>
      </c>
      <c r="L348" s="52">
        <v>13.129519797540556</v>
      </c>
      <c r="M348" s="81">
        <v>15.336313062617899</v>
      </c>
    </row>
    <row r="349" spans="1:13" x14ac:dyDescent="0.35">
      <c r="A349" s="23" t="str">
        <f t="shared" si="22"/>
        <v>DISTRIBUCION VOLUMEN POR CRITERIO (kg o litros)Total Aperitivos&gt;500MIL</v>
      </c>
      <c r="B349" s="23" t="str">
        <f t="shared" si="21"/>
        <v>DISTRIBUCION VOLUMEN POR CRITERIO (kg o litros)</v>
      </c>
      <c r="C349" s="23" t="str">
        <f t="shared" si="23"/>
        <v>Total Aperitivos</v>
      </c>
      <c r="D349" t="s">
        <v>80</v>
      </c>
      <c r="E349" s="52">
        <v>17.15200157460897</v>
      </c>
      <c r="F349" s="52">
        <v>16.14353046817412</v>
      </c>
      <c r="G349" s="52">
        <v>16.157984854384303</v>
      </c>
      <c r="H349" s="52">
        <v>15.640697986531521</v>
      </c>
      <c r="I349" s="52">
        <v>14.122819117544166</v>
      </c>
      <c r="J349" s="52">
        <v>16.147808674914092</v>
      </c>
      <c r="K349" s="52">
        <v>15.650665554042325</v>
      </c>
      <c r="L349" s="52">
        <v>15.213683798344011</v>
      </c>
      <c r="M349" s="81">
        <v>16.561479032937566</v>
      </c>
    </row>
    <row r="350" spans="1:13" x14ac:dyDescent="0.35">
      <c r="A350" s="23" t="str">
        <f t="shared" si="22"/>
        <v>DISTRIBUCION VOLUMEN POR CRITERIO (kg o litros)Total AperitivosDE 15 A 19 AÑOS</v>
      </c>
      <c r="B350" s="23" t="str">
        <f t="shared" si="21"/>
        <v>DISTRIBUCION VOLUMEN POR CRITERIO (kg o litros)</v>
      </c>
      <c r="C350" s="23" t="str">
        <f t="shared" si="23"/>
        <v>Total Aperitivos</v>
      </c>
      <c r="D350" t="s">
        <v>81</v>
      </c>
      <c r="E350" s="52">
        <v>6.1173431447405209</v>
      </c>
      <c r="F350" s="52">
        <v>4.8662964225583893</v>
      </c>
      <c r="G350" s="52">
        <v>5.2041457605981511</v>
      </c>
      <c r="H350" s="52">
        <v>8.8212340231531865</v>
      </c>
      <c r="I350" s="52">
        <v>6.9583664001910854</v>
      </c>
      <c r="J350" s="52">
        <v>7.3010096355521279</v>
      </c>
      <c r="K350" s="52">
        <v>7.4777423795194391</v>
      </c>
      <c r="L350" s="52">
        <v>11.813381600964366</v>
      </c>
      <c r="M350" s="81">
        <v>9.0287620750432325</v>
      </c>
    </row>
    <row r="351" spans="1:13" x14ac:dyDescent="0.35">
      <c r="A351" s="23" t="str">
        <f t="shared" si="22"/>
        <v>DISTRIBUCION VOLUMEN POR CRITERIO (kg o litros)Total AperitivosDE 20 A 24 AÑOS</v>
      </c>
      <c r="B351" s="23" t="str">
        <f t="shared" si="21"/>
        <v>DISTRIBUCION VOLUMEN POR CRITERIO (kg o litros)</v>
      </c>
      <c r="C351" s="23" t="str">
        <f t="shared" si="23"/>
        <v>Total Aperitivos</v>
      </c>
      <c r="D351" t="s">
        <v>82</v>
      </c>
      <c r="E351" s="52">
        <v>4.5020807144758281</v>
      </c>
      <c r="F351" s="52">
        <v>4.9075222082691736</v>
      </c>
      <c r="G351" s="52">
        <v>3.7263343695236775</v>
      </c>
      <c r="H351" s="52">
        <v>3.3655045615878225</v>
      </c>
      <c r="I351" s="52">
        <v>3.8619721717346773</v>
      </c>
      <c r="J351" s="52">
        <v>3.2557372611363662</v>
      </c>
      <c r="K351" s="52">
        <v>3.6798598146077626</v>
      </c>
      <c r="L351" s="52">
        <v>5.0970490788394285</v>
      </c>
      <c r="M351" s="81">
        <v>3.5879220263817428</v>
      </c>
    </row>
    <row r="352" spans="1:13" x14ac:dyDescent="0.35">
      <c r="A352" s="23" t="str">
        <f t="shared" si="22"/>
        <v>DISTRIBUCION VOLUMEN POR CRITERIO (kg o litros)Total AperitivosDE 25 A 34 AÑOS</v>
      </c>
      <c r="B352" s="23" t="str">
        <f t="shared" si="21"/>
        <v>DISTRIBUCION VOLUMEN POR CRITERIO (kg o litros)</v>
      </c>
      <c r="C352" s="23" t="str">
        <f t="shared" si="23"/>
        <v>Total Aperitivos</v>
      </c>
      <c r="D352" t="s">
        <v>83</v>
      </c>
      <c r="E352" s="52">
        <v>9.5003554184491534</v>
      </c>
      <c r="F352" s="52">
        <v>9.9811703466230632</v>
      </c>
      <c r="G352" s="52">
        <v>9.2109739888343096</v>
      </c>
      <c r="H352" s="52">
        <v>9.4013290200581157</v>
      </c>
      <c r="I352" s="52">
        <v>6.2756496432654503</v>
      </c>
      <c r="J352" s="52">
        <v>5.9948409494162442</v>
      </c>
      <c r="K352" s="52">
        <v>8.0636030837222243</v>
      </c>
      <c r="L352" s="52">
        <v>5.7559165922297391</v>
      </c>
      <c r="M352" s="81">
        <v>6.9156742977776409</v>
      </c>
    </row>
    <row r="353" spans="1:13" x14ac:dyDescent="0.35">
      <c r="A353" s="23" t="str">
        <f t="shared" si="22"/>
        <v>DISTRIBUCION VOLUMEN POR CRITERIO (kg o litros)Total AperitivosDE 35 A 49 AÑOS</v>
      </c>
      <c r="B353" s="23" t="str">
        <f t="shared" si="21"/>
        <v>DISTRIBUCION VOLUMEN POR CRITERIO (kg o litros)</v>
      </c>
      <c r="C353" s="23" t="str">
        <f t="shared" si="23"/>
        <v>Total Aperitivos</v>
      </c>
      <c r="D353" t="s">
        <v>84</v>
      </c>
      <c r="E353" s="52">
        <v>23.030149111628809</v>
      </c>
      <c r="F353" s="52">
        <v>24.276587181540794</v>
      </c>
      <c r="G353" s="52">
        <v>25.696976260104176</v>
      </c>
      <c r="H353" s="52">
        <v>17.311582495460325</v>
      </c>
      <c r="I353" s="52">
        <v>21.291180709351448</v>
      </c>
      <c r="J353" s="52">
        <v>22.171831926849279</v>
      </c>
      <c r="K353" s="52">
        <v>22.459732532592515</v>
      </c>
      <c r="L353" s="52">
        <v>19.346271508143587</v>
      </c>
      <c r="M353" s="81">
        <v>21.722598552274341</v>
      </c>
    </row>
    <row r="354" spans="1:13" x14ac:dyDescent="0.35">
      <c r="A354" s="23" t="str">
        <f t="shared" si="22"/>
        <v>DISTRIBUCION VOLUMEN POR CRITERIO (kg o litros)Total AperitivosDE 50 A 59 AÑOS</v>
      </c>
      <c r="B354" s="23" t="str">
        <f t="shared" si="21"/>
        <v>DISTRIBUCION VOLUMEN POR CRITERIO (kg o litros)</v>
      </c>
      <c r="C354" s="23" t="str">
        <f t="shared" si="23"/>
        <v>Total Aperitivos</v>
      </c>
      <c r="D354" t="s">
        <v>85</v>
      </c>
      <c r="E354" s="52">
        <v>23.684962297534064</v>
      </c>
      <c r="F354" s="52">
        <v>21.543728762499047</v>
      </c>
      <c r="G354" s="52">
        <v>20.879648386019493</v>
      </c>
      <c r="H354" s="52">
        <v>19.265964587037136</v>
      </c>
      <c r="I354" s="52">
        <v>18.598136244520795</v>
      </c>
      <c r="J354" s="52">
        <v>20.712752571235491</v>
      </c>
      <c r="K354" s="52">
        <v>18.243455929875299</v>
      </c>
      <c r="L354" s="52">
        <v>19.883983036272443</v>
      </c>
      <c r="M354" s="81">
        <v>20.490213982108951</v>
      </c>
    </row>
    <row r="355" spans="1:13" x14ac:dyDescent="0.35">
      <c r="A355" s="23" t="str">
        <f t="shared" si="22"/>
        <v>DISTRIBUCION VOLUMEN POR CRITERIO (kg o litros)Total AperitivosDE 60 A 75 AÑOS</v>
      </c>
      <c r="B355" s="23" t="str">
        <f t="shared" si="21"/>
        <v>DISTRIBUCION VOLUMEN POR CRITERIO (kg o litros)</v>
      </c>
      <c r="C355" s="23" t="str">
        <f t="shared" si="23"/>
        <v>Total Aperitivos</v>
      </c>
      <c r="D355" t="s">
        <v>86</v>
      </c>
      <c r="E355" s="52">
        <v>33.165109002312334</v>
      </c>
      <c r="F355" s="52">
        <v>34.42469167782086</v>
      </c>
      <c r="G355" s="52">
        <v>35.281924381760739</v>
      </c>
      <c r="H355" s="52">
        <v>41.834385144973751</v>
      </c>
      <c r="I355" s="52">
        <v>43.01469120201746</v>
      </c>
      <c r="J355" s="52">
        <v>40.563828147757548</v>
      </c>
      <c r="K355" s="52">
        <v>40.075610970592578</v>
      </c>
      <c r="L355" s="52">
        <v>38.103399965941222</v>
      </c>
      <c r="M355" s="81">
        <v>38.254824991175227</v>
      </c>
    </row>
    <row r="356" spans="1:13" x14ac:dyDescent="0.35">
      <c r="A356" s="23" t="str">
        <f t="shared" si="22"/>
        <v>DISTRIBUCION VOLUMEN POR CRITERIO (kg o litros)Total AperitivosNIVEL ALTO</v>
      </c>
      <c r="B356" s="23" t="str">
        <f t="shared" si="21"/>
        <v>DISTRIBUCION VOLUMEN POR CRITERIO (kg o litros)</v>
      </c>
      <c r="C356" s="23" t="str">
        <f t="shared" si="23"/>
        <v>Total Aperitivos</v>
      </c>
      <c r="D356" t="s">
        <v>87</v>
      </c>
      <c r="E356" s="52">
        <v>22.400412002383607</v>
      </c>
      <c r="F356" s="52">
        <v>21.980618593165502</v>
      </c>
      <c r="G356" s="52">
        <v>22.128815752675454</v>
      </c>
      <c r="H356" s="52">
        <v>17.89204663375293</v>
      </c>
      <c r="I356" s="52">
        <v>15.761652281221769</v>
      </c>
      <c r="J356" s="52">
        <v>16.479076775838092</v>
      </c>
      <c r="K356" s="52">
        <v>22.265057801750295</v>
      </c>
      <c r="L356" s="52">
        <v>18.503217104376546</v>
      </c>
      <c r="M356" s="81">
        <v>15.659466638051311</v>
      </c>
    </row>
    <row r="357" spans="1:13" x14ac:dyDescent="0.35">
      <c r="A357" s="23" t="str">
        <f t="shared" si="22"/>
        <v>DISTRIBUCION VOLUMEN POR CRITERIO (kg o litros)Total AperitivosNIVEL MEDIO ALTO</v>
      </c>
      <c r="B357" s="23" t="str">
        <f t="shared" si="21"/>
        <v>DISTRIBUCION VOLUMEN POR CRITERIO (kg o litros)</v>
      </c>
      <c r="C357" s="23" t="str">
        <f t="shared" si="23"/>
        <v>Total Aperitivos</v>
      </c>
      <c r="D357" t="s">
        <v>88</v>
      </c>
      <c r="E357" s="52">
        <v>10.941561227118445</v>
      </c>
      <c r="F357" s="52">
        <v>10.724385861310461</v>
      </c>
      <c r="G357" s="52">
        <v>10.662299367155711</v>
      </c>
      <c r="H357" s="52">
        <v>8.3123620612853539</v>
      </c>
      <c r="I357" s="52">
        <v>9.9208173429952069</v>
      </c>
      <c r="J357" s="52">
        <v>11.032298644270169</v>
      </c>
      <c r="K357" s="52">
        <v>10.594848111266666</v>
      </c>
      <c r="L357" s="52">
        <v>10.508179792088317</v>
      </c>
      <c r="M357" s="81">
        <v>14.88692108804881</v>
      </c>
    </row>
    <row r="358" spans="1:13" x14ac:dyDescent="0.35">
      <c r="A358" s="23" t="str">
        <f t="shared" si="22"/>
        <v>DISTRIBUCION VOLUMEN POR CRITERIO (kg o litros)Total AperitivosNIVEL MEDIO</v>
      </c>
      <c r="B358" s="23" t="str">
        <f t="shared" si="21"/>
        <v>DISTRIBUCION VOLUMEN POR CRITERIO (kg o litros)</v>
      </c>
      <c r="C358" s="23" t="str">
        <f t="shared" si="23"/>
        <v>Total Aperitivos</v>
      </c>
      <c r="D358" t="s">
        <v>89</v>
      </c>
      <c r="E358" s="52">
        <v>26.348875505756848</v>
      </c>
      <c r="F358" s="52">
        <v>25.480878964436066</v>
      </c>
      <c r="G358" s="52">
        <v>27.047950905012197</v>
      </c>
      <c r="H358" s="52">
        <v>32.808095860650752</v>
      </c>
      <c r="I358" s="52">
        <v>34.710108440162202</v>
      </c>
      <c r="J358" s="52">
        <v>29.394528921402461</v>
      </c>
      <c r="K358" s="52">
        <v>29.137905586792161</v>
      </c>
      <c r="L358" s="52">
        <v>29.978199434449763</v>
      </c>
      <c r="M358" s="81">
        <v>29.90474669179569</v>
      </c>
    </row>
    <row r="359" spans="1:13" x14ac:dyDescent="0.35">
      <c r="A359" s="23" t="str">
        <f t="shared" si="22"/>
        <v>DISTRIBUCION VOLUMEN POR CRITERIO (kg o litros)Total AperitivosNIVEL MEDIO BAJO</v>
      </c>
      <c r="B359" s="23" t="str">
        <f t="shared" si="21"/>
        <v>DISTRIBUCION VOLUMEN POR CRITERIO (kg o litros)</v>
      </c>
      <c r="C359" s="23" t="str">
        <f t="shared" si="23"/>
        <v>Total Aperitivos</v>
      </c>
      <c r="D359" t="s">
        <v>90</v>
      </c>
      <c r="E359" s="52">
        <v>12.675317506832362</v>
      </c>
      <c r="F359" s="52">
        <v>11.687875242210533</v>
      </c>
      <c r="G359" s="52">
        <v>13.960153360575756</v>
      </c>
      <c r="H359" s="52">
        <v>14.008280966163403</v>
      </c>
      <c r="I359" s="52">
        <v>15.355454453547345</v>
      </c>
      <c r="J359" s="52">
        <v>17.343311319635692</v>
      </c>
      <c r="K359" s="52">
        <v>15.333305704510575</v>
      </c>
      <c r="L359" s="52">
        <v>17.518274705133834</v>
      </c>
      <c r="M359" s="81">
        <v>16.580641516768015</v>
      </c>
    </row>
    <row r="360" spans="1:13" x14ac:dyDescent="0.35">
      <c r="A360" s="23" t="str">
        <f t="shared" si="22"/>
        <v>DISTRIBUCION VOLUMEN POR CRITERIO (kg o litros)Total AperitivosNIVEL BAJO</v>
      </c>
      <c r="B360" s="23" t="str">
        <f t="shared" si="21"/>
        <v>DISTRIBUCION VOLUMEN POR CRITERIO (kg o litros)</v>
      </c>
      <c r="C360" s="23" t="str">
        <f t="shared" si="23"/>
        <v>Total Aperitivos</v>
      </c>
      <c r="D360" t="s">
        <v>91</v>
      </c>
      <c r="E360" s="52">
        <v>27.633836886091672</v>
      </c>
      <c r="F360" s="52">
        <v>30.126240591694604</v>
      </c>
      <c r="G360" s="52">
        <v>26.200782869023865</v>
      </c>
      <c r="H360" s="52">
        <v>26.979215081401755</v>
      </c>
      <c r="I360" s="52">
        <v>24.251966408326162</v>
      </c>
      <c r="J360" s="52">
        <v>25.75078538454002</v>
      </c>
      <c r="K360" s="52">
        <v>22.668888257817503</v>
      </c>
      <c r="L360" s="52">
        <v>23.492129583384806</v>
      </c>
      <c r="M360" s="81">
        <v>22.968223436016931</v>
      </c>
    </row>
    <row r="361" spans="1:13" x14ac:dyDescent="0.35">
      <c r="A361" s="23" t="str">
        <f t="shared" si="22"/>
        <v>DISTRIBUCION VOLUMEN POR CRITERIO (kg o litros)Total AperitivosHOMBRE</v>
      </c>
      <c r="B361" s="23" t="str">
        <f t="shared" si="21"/>
        <v>DISTRIBUCION VOLUMEN POR CRITERIO (kg o litros)</v>
      </c>
      <c r="C361" s="23" t="str">
        <f t="shared" si="23"/>
        <v>Total Aperitivos</v>
      </c>
      <c r="D361" t="s">
        <v>92</v>
      </c>
      <c r="E361" s="52">
        <v>41.007675878433439</v>
      </c>
      <c r="F361" s="52">
        <v>41.816070421404646</v>
      </c>
      <c r="G361" s="52">
        <v>39.647480150822773</v>
      </c>
      <c r="H361" s="52">
        <v>45.599035079600448</v>
      </c>
      <c r="I361" s="52">
        <v>48.823975628878713</v>
      </c>
      <c r="J361" s="52">
        <v>45.68455487026813</v>
      </c>
      <c r="K361" s="52">
        <v>52.448761981274096</v>
      </c>
      <c r="L361" s="52">
        <v>47.767292502500169</v>
      </c>
      <c r="M361" s="81">
        <v>44.726750700656417</v>
      </c>
    </row>
    <row r="362" spans="1:13" x14ac:dyDescent="0.35">
      <c r="A362" s="23" t="str">
        <f t="shared" si="22"/>
        <v>DISTRIBUCION VOLUMEN POR CRITERIO (kg o litros)Total AperitivosMUJER</v>
      </c>
      <c r="B362" s="23" t="str">
        <f t="shared" si="21"/>
        <v>DISTRIBUCION VOLUMEN POR CRITERIO (kg o litros)</v>
      </c>
      <c r="C362" s="23" t="str">
        <f t="shared" si="23"/>
        <v>Total Aperitivos</v>
      </c>
      <c r="D362" t="s">
        <v>93</v>
      </c>
      <c r="E362" s="52">
        <v>58.992326599548072</v>
      </c>
      <c r="F362" s="52">
        <v>58.183930829764108</v>
      </c>
      <c r="G362" s="52">
        <v>60.352522221706536</v>
      </c>
      <c r="H362" s="52">
        <v>54.400968097651706</v>
      </c>
      <c r="I362" s="52">
        <v>51.176025259676948</v>
      </c>
      <c r="J362" s="52">
        <v>54.315445870323117</v>
      </c>
      <c r="K362" s="52">
        <v>47.551245859836591</v>
      </c>
      <c r="L362" s="52">
        <v>52.232706614426561</v>
      </c>
      <c r="M362" s="81">
        <v>55.273245513989153</v>
      </c>
    </row>
    <row r="363" spans="1:13" x14ac:dyDescent="0.35">
      <c r="A363" s="23" t="str">
        <f t="shared" si="22"/>
        <v>CONSUMO PER CAPITA (kg o litros por individuo)TotalAlimentacionT.ESPAÑA</v>
      </c>
      <c r="B363" s="23" t="s">
        <v>154</v>
      </c>
      <c r="C363" s="23" t="s">
        <v>37</v>
      </c>
      <c r="D363" t="s">
        <v>63</v>
      </c>
      <c r="E363" s="52">
        <v>22.928444221513157</v>
      </c>
      <c r="F363" s="52">
        <v>24.885005669465276</v>
      </c>
      <c r="G363" s="52">
        <v>37.059423397778104</v>
      </c>
      <c r="H363" s="52">
        <v>23.445319441927072</v>
      </c>
      <c r="I363" s="52">
        <v>22.745660864841511</v>
      </c>
      <c r="J363" s="52">
        <v>24.438599896091855</v>
      </c>
      <c r="K363" s="52">
        <v>34.556307847415383</v>
      </c>
      <c r="L363" s="52">
        <v>22.620587358686137</v>
      </c>
      <c r="M363" s="81">
        <v>22.118454638391242</v>
      </c>
    </row>
    <row r="364" spans="1:13" x14ac:dyDescent="0.35">
      <c r="A364" s="23" t="str">
        <f t="shared" si="22"/>
        <v>CONSUMO PER CAPITA (kg o litros por individuo)TotalAlimentacionBCN AM</v>
      </c>
      <c r="B364" s="23" t="str">
        <f>B$363</f>
        <v>CONSUMO PER CAPITA (kg o litros por individuo)</v>
      </c>
      <c r="C364" s="23" t="str">
        <f>C$363</f>
        <v>TotalAlimentacion</v>
      </c>
      <c r="D364" t="s">
        <v>65</v>
      </c>
      <c r="E364" s="52">
        <v>22.137264442064851</v>
      </c>
      <c r="F364" s="52">
        <v>24.210670717429785</v>
      </c>
      <c r="G364" s="52">
        <v>36.372031354816095</v>
      </c>
      <c r="H364" s="52">
        <v>23.151356740249209</v>
      </c>
      <c r="I364" s="52">
        <v>21.019034903885057</v>
      </c>
      <c r="J364" s="52">
        <v>22.468240149940254</v>
      </c>
      <c r="K364" s="52">
        <v>34.713067443291052</v>
      </c>
      <c r="L364" s="52">
        <v>22.511724009922606</v>
      </c>
      <c r="M364" s="81">
        <v>21.75570697992551</v>
      </c>
    </row>
    <row r="365" spans="1:13" x14ac:dyDescent="0.35">
      <c r="A365" s="23" t="str">
        <f t="shared" si="22"/>
        <v>CONSUMO PER CAPITA (kg o litros por individuo)TotalAlimentacionREST.CAT ARAGON</v>
      </c>
      <c r="B365" s="23" t="str">
        <f t="shared" ref="B365:B428" si="24">B$363</f>
        <v>CONSUMO PER CAPITA (kg o litros por individuo)</v>
      </c>
      <c r="C365" s="23" t="str">
        <f t="shared" ref="C365:C392" si="25">C$363</f>
        <v>TotalAlimentacion</v>
      </c>
      <c r="D365" t="s">
        <v>66</v>
      </c>
      <c r="E365" s="52">
        <v>23.200086364490915</v>
      </c>
      <c r="F365" s="52">
        <v>25.569170397068291</v>
      </c>
      <c r="G365" s="52">
        <v>41.865523950844171</v>
      </c>
      <c r="H365" s="52">
        <v>26.886742829534207</v>
      </c>
      <c r="I365" s="52">
        <v>26.070130594476741</v>
      </c>
      <c r="J365" s="52">
        <v>26.48812647379015</v>
      </c>
      <c r="K365" s="52">
        <v>41.207156805430294</v>
      </c>
      <c r="L365" s="52">
        <v>26.411541973201093</v>
      </c>
      <c r="M365" s="81">
        <v>25.803215331882289</v>
      </c>
    </row>
    <row r="366" spans="1:13" x14ac:dyDescent="0.35">
      <c r="A366" s="23" t="str">
        <f t="shared" si="22"/>
        <v>CONSUMO PER CAPITA (kg o litros por individuo)TotalAlimentacionLEVANTE</v>
      </c>
      <c r="B366" s="23" t="str">
        <f t="shared" si="24"/>
        <v>CONSUMO PER CAPITA (kg o litros por individuo)</v>
      </c>
      <c r="C366" s="23" t="str">
        <f t="shared" si="25"/>
        <v>TotalAlimentacion</v>
      </c>
      <c r="D366" t="s">
        <v>67</v>
      </c>
      <c r="E366" s="52">
        <v>22.461113645195109</v>
      </c>
      <c r="F366" s="52">
        <v>23.690701592024755</v>
      </c>
      <c r="G366" s="52">
        <v>35.046272707324562</v>
      </c>
      <c r="H366" s="52">
        <v>22.074142734177684</v>
      </c>
      <c r="I366" s="52">
        <v>22.06286588114628</v>
      </c>
      <c r="J366" s="52">
        <v>23.808382609264182</v>
      </c>
      <c r="K366" s="52">
        <v>32.405990535256009</v>
      </c>
      <c r="L366" s="52">
        <v>22.070393804278627</v>
      </c>
      <c r="M366" s="81">
        <v>21.575735751600458</v>
      </c>
    </row>
    <row r="367" spans="1:13" x14ac:dyDescent="0.35">
      <c r="A367" s="23" t="str">
        <f t="shared" si="22"/>
        <v>CONSUMO PER CAPITA (kg o litros por individuo)TotalAlimentacionANDALUCIA</v>
      </c>
      <c r="B367" s="23" t="str">
        <f t="shared" si="24"/>
        <v>CONSUMO PER CAPITA (kg o litros por individuo)</v>
      </c>
      <c r="C367" s="23" t="str">
        <f t="shared" si="25"/>
        <v>TotalAlimentacion</v>
      </c>
      <c r="D367" t="s">
        <v>68</v>
      </c>
      <c r="E367" s="52">
        <v>21.937378009321659</v>
      </c>
      <c r="F367" s="52">
        <v>24.502894567735837</v>
      </c>
      <c r="G367" s="52">
        <v>35.501468622384039</v>
      </c>
      <c r="H367" s="52">
        <v>22.939310021686488</v>
      </c>
      <c r="I367" s="52">
        <v>21.33151571987305</v>
      </c>
      <c r="J367" s="52">
        <v>22.843656379278521</v>
      </c>
      <c r="K367" s="52">
        <v>30.917509424670211</v>
      </c>
      <c r="L367" s="52">
        <v>21.530509364691888</v>
      </c>
      <c r="M367" s="81">
        <v>20.764225978434897</v>
      </c>
    </row>
    <row r="368" spans="1:13" x14ac:dyDescent="0.35">
      <c r="A368" s="23" t="str">
        <f t="shared" si="22"/>
        <v>CONSUMO PER CAPITA (kg o litros por individuo)TotalAlimentacionMDD AM</v>
      </c>
      <c r="B368" s="23" t="str">
        <f t="shared" si="24"/>
        <v>CONSUMO PER CAPITA (kg o litros por individuo)</v>
      </c>
      <c r="C368" s="23" t="str">
        <f t="shared" si="25"/>
        <v>TotalAlimentacion</v>
      </c>
      <c r="D368" t="s">
        <v>69</v>
      </c>
      <c r="E368" s="52">
        <v>24.978139919177163</v>
      </c>
      <c r="F368" s="52">
        <v>27.847941658043652</v>
      </c>
      <c r="G368" s="52">
        <v>38.99457083887561</v>
      </c>
      <c r="H368" s="52">
        <v>24.644327275497321</v>
      </c>
      <c r="I368" s="52">
        <v>23.287646052932825</v>
      </c>
      <c r="J368" s="52">
        <v>26.977166826107613</v>
      </c>
      <c r="K368" s="52">
        <v>35.92064098050902</v>
      </c>
      <c r="L368" s="52">
        <v>22.615809745424695</v>
      </c>
      <c r="M368" s="81">
        <v>22.306473578635533</v>
      </c>
    </row>
    <row r="369" spans="1:13" x14ac:dyDescent="0.35">
      <c r="A369" s="23" t="str">
        <f t="shared" si="22"/>
        <v>CONSUMO PER CAPITA (kg o litros por individuo)TotalAlimentacionRTO CENTRO</v>
      </c>
      <c r="B369" s="23" t="str">
        <f t="shared" si="24"/>
        <v>CONSUMO PER CAPITA (kg o litros por individuo)</v>
      </c>
      <c r="C369" s="23" t="str">
        <f t="shared" si="25"/>
        <v>TotalAlimentacion</v>
      </c>
      <c r="D369" t="s">
        <v>70</v>
      </c>
      <c r="E369" s="52">
        <v>22.504938734061479</v>
      </c>
      <c r="F369" s="52">
        <v>23.730103457102871</v>
      </c>
      <c r="G369" s="52">
        <v>35.136870505063321</v>
      </c>
      <c r="H369" s="52">
        <v>23.880603185492181</v>
      </c>
      <c r="I369" s="52">
        <v>24.314559868131081</v>
      </c>
      <c r="J369" s="52">
        <v>24.183422351238892</v>
      </c>
      <c r="K369" s="52">
        <v>37.552613418077129</v>
      </c>
      <c r="L369" s="52">
        <v>23.841812381151058</v>
      </c>
      <c r="M369" s="81">
        <v>24.668166525249095</v>
      </c>
    </row>
    <row r="370" spans="1:13" x14ac:dyDescent="0.35">
      <c r="A370" s="23" t="str">
        <f t="shared" si="22"/>
        <v>CONSUMO PER CAPITA (kg o litros por individuo)TotalAlimentacionNORTE-CENTRO</v>
      </c>
      <c r="B370" s="23" t="str">
        <f t="shared" si="24"/>
        <v>CONSUMO PER CAPITA (kg o litros por individuo)</v>
      </c>
      <c r="C370" s="23" t="str">
        <f t="shared" si="25"/>
        <v>TotalAlimentacion</v>
      </c>
      <c r="D370" t="s">
        <v>71</v>
      </c>
      <c r="E370" s="52">
        <v>21.885782194919816</v>
      </c>
      <c r="F370" s="52">
        <v>22.712814802627438</v>
      </c>
      <c r="G370" s="52">
        <v>37.12310778771694</v>
      </c>
      <c r="H370" s="52">
        <v>22.343152804803239</v>
      </c>
      <c r="I370" s="52">
        <v>22.249329306464716</v>
      </c>
      <c r="J370" s="52">
        <v>26.09158371892886</v>
      </c>
      <c r="K370" s="52">
        <v>33.18828888416828</v>
      </c>
      <c r="L370" s="52">
        <v>20.42290208295433</v>
      </c>
      <c r="M370" s="81">
        <v>20.073036924554305</v>
      </c>
    </row>
    <row r="371" spans="1:13" x14ac:dyDescent="0.35">
      <c r="A371" s="23" t="str">
        <f t="shared" si="22"/>
        <v>CONSUMO PER CAPITA (kg o litros por individuo)TotalAlimentacionNOROESTE</v>
      </c>
      <c r="B371" s="23" t="str">
        <f t="shared" si="24"/>
        <v>CONSUMO PER CAPITA (kg o litros por individuo)</v>
      </c>
      <c r="C371" s="23" t="str">
        <f t="shared" si="25"/>
        <v>TotalAlimentacion</v>
      </c>
      <c r="D371" t="s">
        <v>72</v>
      </c>
      <c r="E371" s="52">
        <v>24.946483289169983</v>
      </c>
      <c r="F371" s="52">
        <v>26.684371647180203</v>
      </c>
      <c r="G371" s="52">
        <v>36.886422885808187</v>
      </c>
      <c r="H371" s="52">
        <v>21.102367425364005</v>
      </c>
      <c r="I371" s="52">
        <v>22.091758829174047</v>
      </c>
      <c r="J371" s="52">
        <v>22.918538217624739</v>
      </c>
      <c r="K371" s="52">
        <v>32.734061803636777</v>
      </c>
      <c r="L371" s="52">
        <v>21.547013397414794</v>
      </c>
      <c r="M371" s="81">
        <v>20.120677886002188</v>
      </c>
    </row>
    <row r="372" spans="1:13" x14ac:dyDescent="0.35">
      <c r="A372" s="23" t="str">
        <f t="shared" si="22"/>
        <v>CONSUMO PER CAPITA (kg o litros por individuo)TotalAlimentacion&lt;2MIL</v>
      </c>
      <c r="B372" s="23" t="str">
        <f t="shared" si="24"/>
        <v>CONSUMO PER CAPITA (kg o litros por individuo)</v>
      </c>
      <c r="C372" s="23" t="str">
        <f t="shared" si="25"/>
        <v>TotalAlimentacion</v>
      </c>
      <c r="D372" t="s">
        <v>73</v>
      </c>
      <c r="E372" s="52">
        <v>22.459844638640099</v>
      </c>
      <c r="F372" s="52">
        <v>23.814164576341007</v>
      </c>
      <c r="G372" s="52">
        <v>35.223764538193443</v>
      </c>
      <c r="H372" s="52">
        <v>21.258732003347522</v>
      </c>
      <c r="I372" s="52">
        <v>22.872338697593918</v>
      </c>
      <c r="J372" s="52">
        <v>22.133231301873181</v>
      </c>
      <c r="K372" s="52">
        <v>32.878627531438447</v>
      </c>
      <c r="L372" s="52">
        <v>22.125354186213745</v>
      </c>
      <c r="M372" s="81">
        <v>24.448715949010555</v>
      </c>
    </row>
    <row r="373" spans="1:13" x14ac:dyDescent="0.35">
      <c r="A373" s="23" t="str">
        <f t="shared" si="22"/>
        <v>CONSUMO PER CAPITA (kg o litros por individuo)TotalAlimentacion2-5MIL</v>
      </c>
      <c r="B373" s="23" t="str">
        <f t="shared" si="24"/>
        <v>CONSUMO PER CAPITA (kg o litros por individuo)</v>
      </c>
      <c r="C373" s="23" t="str">
        <f t="shared" si="25"/>
        <v>TotalAlimentacion</v>
      </c>
      <c r="D373" t="s">
        <v>74</v>
      </c>
      <c r="E373" s="52">
        <v>16.039239380363</v>
      </c>
      <c r="F373" s="52">
        <v>16.848421027696954</v>
      </c>
      <c r="G373" s="52">
        <v>24.98537886451593</v>
      </c>
      <c r="H373" s="52">
        <v>14.032920847568832</v>
      </c>
      <c r="I373" s="52">
        <v>13.414313307004837</v>
      </c>
      <c r="J373" s="52">
        <v>15.328052899349716</v>
      </c>
      <c r="K373" s="52">
        <v>21.033149241410808</v>
      </c>
      <c r="L373" s="52">
        <v>14.819779088090849</v>
      </c>
      <c r="M373" s="81">
        <v>16.457913676958107</v>
      </c>
    </row>
    <row r="374" spans="1:13" x14ac:dyDescent="0.35">
      <c r="A374" s="23" t="str">
        <f t="shared" si="22"/>
        <v>CONSUMO PER CAPITA (kg o litros por individuo)TotalAlimentacion5-10MIL</v>
      </c>
      <c r="B374" s="23" t="str">
        <f t="shared" si="24"/>
        <v>CONSUMO PER CAPITA (kg o litros por individuo)</v>
      </c>
      <c r="C374" s="23" t="str">
        <f t="shared" si="25"/>
        <v>TotalAlimentacion</v>
      </c>
      <c r="D374" t="s">
        <v>75</v>
      </c>
      <c r="E374" s="52">
        <v>23.107492136540696</v>
      </c>
      <c r="F374" s="52">
        <v>24.360831590357325</v>
      </c>
      <c r="G374" s="52">
        <v>34.432520613459936</v>
      </c>
      <c r="H374" s="52">
        <v>24.198499130175804</v>
      </c>
      <c r="I374" s="52">
        <v>22.494678485623115</v>
      </c>
      <c r="J374" s="52">
        <v>24.775713021791965</v>
      </c>
      <c r="K374" s="52">
        <v>33.395453327885242</v>
      </c>
      <c r="L374" s="52">
        <v>22.769459485800429</v>
      </c>
      <c r="M374" s="81">
        <v>21.89343904669386</v>
      </c>
    </row>
    <row r="375" spans="1:13" x14ac:dyDescent="0.35">
      <c r="A375" s="23" t="str">
        <f t="shared" si="22"/>
        <v>CONSUMO PER CAPITA (kg o litros por individuo)TotalAlimentacion10-30MIL</v>
      </c>
      <c r="B375" s="23" t="str">
        <f t="shared" si="24"/>
        <v>CONSUMO PER CAPITA (kg o litros por individuo)</v>
      </c>
      <c r="C375" s="23" t="str">
        <f t="shared" si="25"/>
        <v>TotalAlimentacion</v>
      </c>
      <c r="D375" t="s">
        <v>76</v>
      </c>
      <c r="E375" s="52">
        <v>21.764420794307018</v>
      </c>
      <c r="F375" s="52">
        <v>25.045641457390648</v>
      </c>
      <c r="G375" s="52">
        <v>36.240899461265023</v>
      </c>
      <c r="H375" s="52">
        <v>23.586935217180766</v>
      </c>
      <c r="I375" s="52">
        <v>22.36311661232936</v>
      </c>
      <c r="J375" s="52">
        <v>24.601909082611744</v>
      </c>
      <c r="K375" s="52">
        <v>34.683011811020094</v>
      </c>
      <c r="L375" s="52">
        <v>22.452364399089504</v>
      </c>
      <c r="M375" s="81">
        <v>21.900760636982778</v>
      </c>
    </row>
    <row r="376" spans="1:13" x14ac:dyDescent="0.35">
      <c r="A376" s="23" t="str">
        <f t="shared" si="22"/>
        <v>CONSUMO PER CAPITA (kg o litros por individuo)TotalAlimentacion30-100MIL</v>
      </c>
      <c r="B376" s="23" t="str">
        <f t="shared" si="24"/>
        <v>CONSUMO PER CAPITA (kg o litros por individuo)</v>
      </c>
      <c r="C376" s="23" t="str">
        <f t="shared" si="25"/>
        <v>TotalAlimentacion</v>
      </c>
      <c r="D376" t="s">
        <v>77</v>
      </c>
      <c r="E376" s="52">
        <v>22.09536868533154</v>
      </c>
      <c r="F376" s="52">
        <v>24.366188153333713</v>
      </c>
      <c r="G376" s="52">
        <v>40.766880951437457</v>
      </c>
      <c r="H376" s="52">
        <v>25.084479504975985</v>
      </c>
      <c r="I376" s="52">
        <v>25.741761606549659</v>
      </c>
      <c r="J376" s="52">
        <v>27.886272370100397</v>
      </c>
      <c r="K376" s="52">
        <v>37.804911547102144</v>
      </c>
      <c r="L376" s="52">
        <v>24.301725905297012</v>
      </c>
      <c r="M376" s="81">
        <v>23.335697134842938</v>
      </c>
    </row>
    <row r="377" spans="1:13" x14ac:dyDescent="0.35">
      <c r="A377" s="23" t="str">
        <f t="shared" si="22"/>
        <v>CONSUMO PER CAPITA (kg o litros por individuo)TotalAlimentacion100-200MIL</v>
      </c>
      <c r="B377" s="23" t="str">
        <f t="shared" si="24"/>
        <v>CONSUMO PER CAPITA (kg o litros por individuo)</v>
      </c>
      <c r="C377" s="23" t="str">
        <f t="shared" si="25"/>
        <v>TotalAlimentacion</v>
      </c>
      <c r="D377" t="s">
        <v>78</v>
      </c>
      <c r="E377" s="52">
        <v>22.342538829341329</v>
      </c>
      <c r="F377" s="52">
        <v>24.818264725603111</v>
      </c>
      <c r="G377" s="52">
        <v>36.548742193941258</v>
      </c>
      <c r="H377" s="52">
        <v>21.515323875928143</v>
      </c>
      <c r="I377" s="52">
        <v>20.889118522415426</v>
      </c>
      <c r="J377" s="52">
        <v>22.515270073117804</v>
      </c>
      <c r="K377" s="52">
        <v>32.165450689588056</v>
      </c>
      <c r="L377" s="52">
        <v>21.29865946838968</v>
      </c>
      <c r="M377" s="81">
        <v>19.968642322715098</v>
      </c>
    </row>
    <row r="378" spans="1:13" x14ac:dyDescent="0.35">
      <c r="A378" s="23" t="str">
        <f t="shared" si="22"/>
        <v>CONSUMO PER CAPITA (kg o litros por individuo)TotalAlimentacion200-500MIL</v>
      </c>
      <c r="B378" s="23" t="str">
        <f t="shared" si="24"/>
        <v>CONSUMO PER CAPITA (kg o litros por individuo)</v>
      </c>
      <c r="C378" s="23" t="str">
        <f t="shared" si="25"/>
        <v>TotalAlimentacion</v>
      </c>
      <c r="D378" t="s">
        <v>79</v>
      </c>
      <c r="E378" s="52">
        <v>25.280037550761588</v>
      </c>
      <c r="F378" s="52">
        <v>27.696074982237977</v>
      </c>
      <c r="G378" s="52">
        <v>40.029720185745703</v>
      </c>
      <c r="H378" s="52">
        <v>25.715038187183868</v>
      </c>
      <c r="I378" s="52">
        <v>24.115238254185932</v>
      </c>
      <c r="J378" s="52">
        <v>24.114916987320026</v>
      </c>
      <c r="K378" s="52">
        <v>38.500125905032824</v>
      </c>
      <c r="L378" s="52">
        <v>24.629498628588468</v>
      </c>
      <c r="M378" s="81">
        <v>23.298285321953525</v>
      </c>
    </row>
    <row r="379" spans="1:13" x14ac:dyDescent="0.35">
      <c r="A379" s="23" t="str">
        <f t="shared" si="22"/>
        <v>CONSUMO PER CAPITA (kg o litros por individuo)TotalAlimentacion&gt;500MIL</v>
      </c>
      <c r="B379" s="23" t="str">
        <f t="shared" si="24"/>
        <v>CONSUMO PER CAPITA (kg o litros por individuo)</v>
      </c>
      <c r="C379" s="23" t="str">
        <f t="shared" si="25"/>
        <v>TotalAlimentacion</v>
      </c>
      <c r="D379" t="s">
        <v>80</v>
      </c>
      <c r="E379" s="52">
        <v>26.583011933481874</v>
      </c>
      <c r="F379" s="52">
        <v>27.049331158237305</v>
      </c>
      <c r="G379" s="52">
        <v>38.084007774871047</v>
      </c>
      <c r="H379" s="52">
        <v>24.82640168934623</v>
      </c>
      <c r="I379" s="52">
        <v>23.20304397358392</v>
      </c>
      <c r="J379" s="52">
        <v>25.557450751267371</v>
      </c>
      <c r="K379" s="52">
        <v>35.156837343320774</v>
      </c>
      <c r="L379" s="52">
        <v>23.080166559068179</v>
      </c>
      <c r="M379" s="81">
        <v>22.599578006099311</v>
      </c>
    </row>
    <row r="380" spans="1:13" x14ac:dyDescent="0.35">
      <c r="A380" s="23" t="str">
        <f t="shared" si="22"/>
        <v>CONSUMO PER CAPITA (kg o litros por individuo)TotalAlimentacionDE 15 A 19 AÑOS</v>
      </c>
      <c r="B380" s="23" t="str">
        <f t="shared" si="24"/>
        <v>CONSUMO PER CAPITA (kg o litros por individuo)</v>
      </c>
      <c r="C380" s="23" t="str">
        <f t="shared" si="25"/>
        <v>TotalAlimentacion</v>
      </c>
      <c r="D380" t="s">
        <v>81</v>
      </c>
      <c r="E380" s="52">
        <v>5.9697108342882492</v>
      </c>
      <c r="F380" s="52">
        <v>5.8097991483886418</v>
      </c>
      <c r="G380" s="52">
        <v>11.863161744277429</v>
      </c>
      <c r="H380" s="52">
        <v>9.0223224288251469</v>
      </c>
      <c r="I380" s="52">
        <v>6.1888343843314182</v>
      </c>
      <c r="J380" s="52">
        <v>6.333911364622697</v>
      </c>
      <c r="K380" s="52">
        <v>10.504792696462815</v>
      </c>
      <c r="L380" s="52">
        <v>6.9563179755424391</v>
      </c>
      <c r="M380" s="81">
        <v>7.3985795724014389</v>
      </c>
    </row>
    <row r="381" spans="1:13" x14ac:dyDescent="0.35">
      <c r="A381" s="23" t="str">
        <f t="shared" si="22"/>
        <v>CONSUMO PER CAPITA (kg o litros por individuo)TotalAlimentacionDE 20 A 24 AÑOS</v>
      </c>
      <c r="B381" s="23" t="str">
        <f t="shared" si="24"/>
        <v>CONSUMO PER CAPITA (kg o litros por individuo)</v>
      </c>
      <c r="C381" s="23" t="str">
        <f t="shared" si="25"/>
        <v>TotalAlimentacion</v>
      </c>
      <c r="D381" t="s">
        <v>82</v>
      </c>
      <c r="E381" s="52">
        <v>8.7904818478411979</v>
      </c>
      <c r="F381" s="52">
        <v>8.8394075674360657</v>
      </c>
      <c r="G381" s="52">
        <v>13.737826399788649</v>
      </c>
      <c r="H381" s="52">
        <v>8.8445006325921174</v>
      </c>
      <c r="I381" s="52">
        <v>9.346857355282296</v>
      </c>
      <c r="J381" s="52">
        <v>9.197814848969788</v>
      </c>
      <c r="K381" s="52">
        <v>16.463956313233584</v>
      </c>
      <c r="L381" s="52">
        <v>12.131235264625921</v>
      </c>
      <c r="M381" s="81">
        <v>12.147185648412814</v>
      </c>
    </row>
    <row r="382" spans="1:13" x14ac:dyDescent="0.35">
      <c r="A382" s="23" t="str">
        <f t="shared" si="22"/>
        <v>CONSUMO PER CAPITA (kg o litros por individuo)TotalAlimentacionDE 25 A 34 AÑOS</v>
      </c>
      <c r="B382" s="23" t="str">
        <f t="shared" si="24"/>
        <v>CONSUMO PER CAPITA (kg o litros por individuo)</v>
      </c>
      <c r="C382" s="23" t="str">
        <f t="shared" si="25"/>
        <v>TotalAlimentacion</v>
      </c>
      <c r="D382" t="s">
        <v>83</v>
      </c>
      <c r="E382" s="52">
        <v>12.486362001486881</v>
      </c>
      <c r="F382" s="52">
        <v>12.923451046720597</v>
      </c>
      <c r="G382" s="52">
        <v>19.378515751899133</v>
      </c>
      <c r="H382" s="52">
        <v>13.02301572133122</v>
      </c>
      <c r="I382" s="52">
        <v>11.921899163923689</v>
      </c>
      <c r="J382" s="52">
        <v>12.625619333372551</v>
      </c>
      <c r="K382" s="52">
        <v>17.31718103382719</v>
      </c>
      <c r="L382" s="52">
        <v>12.423027544376978</v>
      </c>
      <c r="M382" s="81">
        <v>11.251583722621687</v>
      </c>
    </row>
    <row r="383" spans="1:13" x14ac:dyDescent="0.35">
      <c r="A383" s="23" t="str">
        <f t="shared" si="22"/>
        <v>CONSUMO PER CAPITA (kg o litros por individuo)TotalAlimentacionDE 35 A 49 AÑOS</v>
      </c>
      <c r="B383" s="23" t="str">
        <f t="shared" si="24"/>
        <v>CONSUMO PER CAPITA (kg o litros por individuo)</v>
      </c>
      <c r="C383" s="23" t="str">
        <f t="shared" si="25"/>
        <v>TotalAlimentacion</v>
      </c>
      <c r="D383" t="s">
        <v>84</v>
      </c>
      <c r="E383" s="52">
        <v>19.345482262057295</v>
      </c>
      <c r="F383" s="52">
        <v>21.125902801456597</v>
      </c>
      <c r="G383" s="52">
        <v>30.739811636386094</v>
      </c>
      <c r="H383" s="52">
        <v>19.73979097536008</v>
      </c>
      <c r="I383" s="52">
        <v>18.444614929353467</v>
      </c>
      <c r="J383" s="52">
        <v>19.711310126630739</v>
      </c>
      <c r="K383" s="52">
        <v>27.246635537432297</v>
      </c>
      <c r="L383" s="52">
        <v>18.645871954116526</v>
      </c>
      <c r="M383" s="81">
        <v>17.625503282721699</v>
      </c>
    </row>
    <row r="384" spans="1:13" x14ac:dyDescent="0.35">
      <c r="A384" s="23" t="str">
        <f t="shared" si="22"/>
        <v>CONSUMO PER CAPITA (kg o litros por individuo)TotalAlimentacionDE 50 A 59 AÑOS</v>
      </c>
      <c r="B384" s="23" t="str">
        <f t="shared" si="24"/>
        <v>CONSUMO PER CAPITA (kg o litros por individuo)</v>
      </c>
      <c r="C384" s="23" t="str">
        <f t="shared" si="25"/>
        <v>TotalAlimentacion</v>
      </c>
      <c r="D384" t="s">
        <v>85</v>
      </c>
      <c r="E384" s="52">
        <v>30.728980310808993</v>
      </c>
      <c r="F384" s="52">
        <v>34.182781179119786</v>
      </c>
      <c r="G384" s="52">
        <v>49.450552178727214</v>
      </c>
      <c r="H384" s="52">
        <v>29.851720743719653</v>
      </c>
      <c r="I384" s="52">
        <v>28.529495789589468</v>
      </c>
      <c r="J384" s="52">
        <v>31.572248390322837</v>
      </c>
      <c r="K384" s="52">
        <v>43.481725846318433</v>
      </c>
      <c r="L384" s="52">
        <v>27.390469289133947</v>
      </c>
      <c r="M384" s="81">
        <v>26.848405201152467</v>
      </c>
    </row>
    <row r="385" spans="1:13" x14ac:dyDescent="0.35">
      <c r="A385" s="23" t="str">
        <f t="shared" si="22"/>
        <v>CONSUMO PER CAPITA (kg o litros por individuo)TotalAlimentacionDE 60 A 75 AÑOS</v>
      </c>
      <c r="B385" s="23" t="str">
        <f t="shared" si="24"/>
        <v>CONSUMO PER CAPITA (kg o litros por individuo)</v>
      </c>
      <c r="C385" s="23" t="str">
        <f t="shared" si="25"/>
        <v>TotalAlimentacion</v>
      </c>
      <c r="D385" t="s">
        <v>86</v>
      </c>
      <c r="E385" s="52">
        <v>36.53810935091213</v>
      </c>
      <c r="F385" s="52">
        <v>39.61433446023792</v>
      </c>
      <c r="G385" s="52">
        <v>59.930411256546023</v>
      </c>
      <c r="H385" s="52">
        <v>37.798706738243929</v>
      </c>
      <c r="I385" s="52">
        <v>38.733897473685424</v>
      </c>
      <c r="J385" s="52">
        <v>41.44987334760696</v>
      </c>
      <c r="K385" s="52">
        <v>59.18583310394456</v>
      </c>
      <c r="L385" s="52">
        <v>37.619122224388121</v>
      </c>
      <c r="M385" s="81">
        <v>37.459333489605015</v>
      </c>
    </row>
    <row r="386" spans="1:13" x14ac:dyDescent="0.35">
      <c r="A386" s="23" t="str">
        <f t="shared" si="22"/>
        <v>CONSUMO PER CAPITA (kg o litros por individuo)TotalAlimentacionNIVEL ALTO</v>
      </c>
      <c r="B386" s="23" t="str">
        <f t="shared" si="24"/>
        <v>CONSUMO PER CAPITA (kg o litros por individuo)</v>
      </c>
      <c r="C386" s="23" t="str">
        <f t="shared" si="25"/>
        <v>TotalAlimentacion</v>
      </c>
      <c r="D386" t="s">
        <v>87</v>
      </c>
      <c r="E386" s="52">
        <v>24.592848943354294</v>
      </c>
      <c r="F386" s="52">
        <v>26.566916176797573</v>
      </c>
      <c r="G386" s="52">
        <v>41.030378806692198</v>
      </c>
      <c r="H386" s="52">
        <v>24.049504987002418</v>
      </c>
      <c r="I386" s="52">
        <v>23.215417309115164</v>
      </c>
      <c r="J386" s="52">
        <v>22.893671338685394</v>
      </c>
      <c r="K386" s="52">
        <v>35.515609087587393</v>
      </c>
      <c r="L386" s="52">
        <v>23.077088822133899</v>
      </c>
      <c r="M386" s="81">
        <v>22.730251655628194</v>
      </c>
    </row>
    <row r="387" spans="1:13" x14ac:dyDescent="0.35">
      <c r="A387" s="23" t="str">
        <f t="shared" si="22"/>
        <v>CONSUMO PER CAPITA (kg o litros por individuo)TotalAlimentacionNIVEL MEDIO ALTO</v>
      </c>
      <c r="B387" s="23" t="str">
        <f t="shared" si="24"/>
        <v>CONSUMO PER CAPITA (kg o litros por individuo)</v>
      </c>
      <c r="C387" s="23" t="str">
        <f t="shared" si="25"/>
        <v>TotalAlimentacion</v>
      </c>
      <c r="D387" t="s">
        <v>88</v>
      </c>
      <c r="E387" s="52">
        <v>21.669717976257324</v>
      </c>
      <c r="F387" s="52">
        <v>23.232335349242593</v>
      </c>
      <c r="G387" s="52">
        <v>34.964057930804628</v>
      </c>
      <c r="H387" s="52">
        <v>22.730337279837226</v>
      </c>
      <c r="I387" s="52">
        <v>22.530827889986508</v>
      </c>
      <c r="J387" s="52">
        <v>24.043594206623261</v>
      </c>
      <c r="K387" s="52">
        <v>33.409879191832218</v>
      </c>
      <c r="L387" s="52">
        <v>21.966268016196803</v>
      </c>
      <c r="M387" s="81">
        <v>22.687036012352518</v>
      </c>
    </row>
    <row r="388" spans="1:13" x14ac:dyDescent="0.35">
      <c r="A388" s="23" t="str">
        <f t="shared" ref="A388:A451" si="26">B388&amp;C388&amp;D388</f>
        <v>CONSUMO PER CAPITA (kg o litros por individuo)TotalAlimentacionNIVEL MEDIO</v>
      </c>
      <c r="B388" s="23" t="str">
        <f t="shared" si="24"/>
        <v>CONSUMO PER CAPITA (kg o litros por individuo)</v>
      </c>
      <c r="C388" s="23" t="str">
        <f t="shared" si="25"/>
        <v>TotalAlimentacion</v>
      </c>
      <c r="D388" t="s">
        <v>89</v>
      </c>
      <c r="E388" s="52">
        <v>22.863073170383082</v>
      </c>
      <c r="F388" s="52">
        <v>24.801479254495607</v>
      </c>
      <c r="G388" s="52">
        <v>38.139711048177183</v>
      </c>
      <c r="H388" s="52">
        <v>24.042528083696453</v>
      </c>
      <c r="I388" s="52">
        <v>23.204105771214216</v>
      </c>
      <c r="J388" s="52">
        <v>24.956341717997834</v>
      </c>
      <c r="K388" s="52">
        <v>34.036138641160655</v>
      </c>
      <c r="L388" s="52">
        <v>21.618466699606905</v>
      </c>
      <c r="M388" s="81">
        <v>20.782400320114693</v>
      </c>
    </row>
    <row r="389" spans="1:13" x14ac:dyDescent="0.35">
      <c r="A389" s="23" t="str">
        <f t="shared" si="26"/>
        <v>CONSUMO PER CAPITA (kg o litros por individuo)TotalAlimentacionNIVEL MEDIO BAJO</v>
      </c>
      <c r="B389" s="23" t="str">
        <f t="shared" si="24"/>
        <v>CONSUMO PER CAPITA (kg o litros por individuo)</v>
      </c>
      <c r="C389" s="23" t="str">
        <f t="shared" si="25"/>
        <v>TotalAlimentacion</v>
      </c>
      <c r="D389" t="s">
        <v>90</v>
      </c>
      <c r="E389" s="52">
        <v>23.284329258602256</v>
      </c>
      <c r="F389" s="52">
        <v>23.960554418479571</v>
      </c>
      <c r="G389" s="52">
        <v>35.07996021839071</v>
      </c>
      <c r="H389" s="52">
        <v>23.819161473131988</v>
      </c>
      <c r="I389" s="52">
        <v>26.141372231351053</v>
      </c>
      <c r="J389" s="52">
        <v>28.609469386033304</v>
      </c>
      <c r="K389" s="52">
        <v>37.8150687926275</v>
      </c>
      <c r="L389" s="52">
        <v>25.544443174642328</v>
      </c>
      <c r="M389" s="81">
        <v>25.155788605791063</v>
      </c>
    </row>
    <row r="390" spans="1:13" x14ac:dyDescent="0.35">
      <c r="A390" s="23" t="str">
        <f t="shared" si="26"/>
        <v>CONSUMO PER CAPITA (kg o litros por individuo)TotalAlimentacionNIVEL BAJO</v>
      </c>
      <c r="B390" s="23" t="str">
        <f t="shared" si="24"/>
        <v>CONSUMO PER CAPITA (kg o litros por individuo)</v>
      </c>
      <c r="C390" s="23" t="str">
        <f t="shared" si="25"/>
        <v>TotalAlimentacion</v>
      </c>
      <c r="D390" t="s">
        <v>91</v>
      </c>
      <c r="E390" s="52">
        <v>21.946564586651192</v>
      </c>
      <c r="F390" s="52">
        <v>25.04389825868261</v>
      </c>
      <c r="G390" s="52">
        <v>34.598756106195772</v>
      </c>
      <c r="H390" s="52">
        <v>22.397766529692081</v>
      </c>
      <c r="I390" s="52">
        <v>19.56846445385829</v>
      </c>
      <c r="J390" s="52">
        <v>22.891807879579638</v>
      </c>
      <c r="K390" s="52">
        <v>32.757595794628983</v>
      </c>
      <c r="L390" s="52">
        <v>21.77699198367694</v>
      </c>
      <c r="M390" s="81">
        <v>20.595593712777433</v>
      </c>
    </row>
    <row r="391" spans="1:13" x14ac:dyDescent="0.35">
      <c r="A391" s="23" t="str">
        <f t="shared" si="26"/>
        <v>CONSUMO PER CAPITA (kg o litros por individuo)TotalAlimentacionHOMBRE</v>
      </c>
      <c r="B391" s="23" t="str">
        <f t="shared" si="24"/>
        <v>CONSUMO PER CAPITA (kg o litros por individuo)</v>
      </c>
      <c r="C391" s="23" t="str">
        <f t="shared" si="25"/>
        <v>TotalAlimentacion</v>
      </c>
      <c r="D391" t="s">
        <v>92</v>
      </c>
      <c r="E391" s="52">
        <v>25.452808863607849</v>
      </c>
      <c r="F391" s="52">
        <v>27.183506831945248</v>
      </c>
      <c r="G391" s="52">
        <v>40.939766294936781</v>
      </c>
      <c r="H391" s="52">
        <v>26.367743434663264</v>
      </c>
      <c r="I391" s="52">
        <v>25.085893481223192</v>
      </c>
      <c r="J391" s="52">
        <v>27.228835903350276</v>
      </c>
      <c r="K391" s="52">
        <v>39.011224472023308</v>
      </c>
      <c r="L391" s="52">
        <v>25.133564534332013</v>
      </c>
      <c r="M391" s="81">
        <v>25.435112480931387</v>
      </c>
    </row>
    <row r="392" spans="1:13" x14ac:dyDescent="0.35">
      <c r="A392" s="23" t="str">
        <f t="shared" si="26"/>
        <v>CONSUMO PER CAPITA (kg o litros por individuo)TotalAlimentacionMUJER</v>
      </c>
      <c r="B392" s="23" t="str">
        <f t="shared" si="24"/>
        <v>CONSUMO PER CAPITA (kg o litros por individuo)</v>
      </c>
      <c r="C392" s="23" t="str">
        <f t="shared" si="25"/>
        <v>TotalAlimentacion</v>
      </c>
      <c r="D392" t="s">
        <v>93</v>
      </c>
      <c r="E392" s="52">
        <v>20.43618622608744</v>
      </c>
      <c r="F392" s="52">
        <v>22.615699621802303</v>
      </c>
      <c r="G392" s="52">
        <v>33.227501444054788</v>
      </c>
      <c r="H392" s="52">
        <v>20.560613378719768</v>
      </c>
      <c r="I392" s="52">
        <v>20.429628009858703</v>
      </c>
      <c r="J392" s="52">
        <v>21.677266771050505</v>
      </c>
      <c r="K392" s="52">
        <v>30.147367281936841</v>
      </c>
      <c r="L392" s="52">
        <v>20.133583837699518</v>
      </c>
      <c r="M392" s="81">
        <v>18.828161988154889</v>
      </c>
    </row>
    <row r="393" spans="1:13" x14ac:dyDescent="0.35">
      <c r="A393" s="23" t="str">
        <f t="shared" si="26"/>
        <v>CONSUMO PER CAPITA (kg o litros por individuo).T.Alimentos TOTAL INGT.ESPAÑA</v>
      </c>
      <c r="B393" s="23" t="str">
        <f t="shared" si="24"/>
        <v>CONSUMO PER CAPITA (kg o litros por individuo)</v>
      </c>
      <c r="C393" s="23" t="s">
        <v>39</v>
      </c>
      <c r="D393" t="s">
        <v>63</v>
      </c>
      <c r="E393" s="52">
        <v>10.096561879152404</v>
      </c>
      <c r="F393" s="52">
        <v>10.507219223257689</v>
      </c>
      <c r="G393" s="52">
        <v>15.013728391635604</v>
      </c>
      <c r="H393" s="52">
        <v>10.156946629480846</v>
      </c>
      <c r="I393" s="52">
        <v>10.10636598414961</v>
      </c>
      <c r="J393" s="52">
        <v>10.415320579830126</v>
      </c>
      <c r="K393" s="52">
        <v>14.139459405094554</v>
      </c>
      <c r="L393" s="52">
        <v>9.9768566857639573</v>
      </c>
      <c r="M393" s="81">
        <v>10.091549675684758</v>
      </c>
    </row>
    <row r="394" spans="1:13" x14ac:dyDescent="0.35">
      <c r="A394" s="23" t="str">
        <f t="shared" si="26"/>
        <v>CONSUMO PER CAPITA (kg o litros por individuo).T.Alimentos TOTAL INGBCN AM</v>
      </c>
      <c r="B394" s="23" t="str">
        <f t="shared" si="24"/>
        <v>CONSUMO PER CAPITA (kg o litros por individuo)</v>
      </c>
      <c r="C394" s="23" t="str">
        <f>C$393</f>
        <v>.T.Alimentos TOTAL ING</v>
      </c>
      <c r="D394" t="s">
        <v>65</v>
      </c>
      <c r="E394" s="52">
        <v>8.2621234749264794</v>
      </c>
      <c r="F394" s="52">
        <v>9.6489396566366228</v>
      </c>
      <c r="G394" s="52">
        <v>15.349793982117529</v>
      </c>
      <c r="H394" s="52">
        <v>10.100435508964381</v>
      </c>
      <c r="I394" s="52">
        <v>9.0363159344540058</v>
      </c>
      <c r="J394" s="52">
        <v>8.6010763833717263</v>
      </c>
      <c r="K394" s="52">
        <v>14.203457910472638</v>
      </c>
      <c r="L394" s="52">
        <v>10.077925835132628</v>
      </c>
      <c r="M394" s="81">
        <v>9.5731928090071694</v>
      </c>
    </row>
    <row r="395" spans="1:13" x14ac:dyDescent="0.35">
      <c r="A395" s="23" t="str">
        <f t="shared" si="26"/>
        <v>CONSUMO PER CAPITA (kg o litros por individuo).T.Alimentos TOTAL INGREST.CAT ARAGON</v>
      </c>
      <c r="B395" s="23" t="str">
        <f t="shared" si="24"/>
        <v>CONSUMO PER CAPITA (kg o litros por individuo)</v>
      </c>
      <c r="C395" s="23" t="str">
        <f t="shared" ref="C395:C422" si="27">C$393</f>
        <v>.T.Alimentos TOTAL ING</v>
      </c>
      <c r="D395" t="s">
        <v>66</v>
      </c>
      <c r="E395" s="52">
        <v>10.077398729501368</v>
      </c>
      <c r="F395" s="52">
        <v>9.9217710800089343</v>
      </c>
      <c r="G395" s="52">
        <v>15.14538852435652</v>
      </c>
      <c r="H395" s="52">
        <v>10.308568955356323</v>
      </c>
      <c r="I395" s="52">
        <v>9.7844140507850721</v>
      </c>
      <c r="J395" s="52">
        <v>9.0477445517291315</v>
      </c>
      <c r="K395" s="52">
        <v>14.031620592025423</v>
      </c>
      <c r="L395" s="52">
        <v>10.402765132219185</v>
      </c>
      <c r="M395" s="81">
        <v>9.9811227042957107</v>
      </c>
    </row>
    <row r="396" spans="1:13" x14ac:dyDescent="0.35">
      <c r="A396" s="23" t="str">
        <f t="shared" si="26"/>
        <v>CONSUMO PER CAPITA (kg o litros por individuo).T.Alimentos TOTAL INGLEVANTE</v>
      </c>
      <c r="B396" s="23" t="str">
        <f t="shared" si="24"/>
        <v>CONSUMO PER CAPITA (kg o litros por individuo)</v>
      </c>
      <c r="C396" s="23" t="str">
        <f t="shared" si="27"/>
        <v>.T.Alimentos TOTAL ING</v>
      </c>
      <c r="D396" t="s">
        <v>67</v>
      </c>
      <c r="E396" s="52">
        <v>10.736652780169877</v>
      </c>
      <c r="F396" s="52">
        <v>11.462747973156091</v>
      </c>
      <c r="G396" s="52">
        <v>16.107453798191163</v>
      </c>
      <c r="H396" s="52">
        <v>10.744266585697252</v>
      </c>
      <c r="I396" s="52">
        <v>10.773240283975879</v>
      </c>
      <c r="J396" s="52">
        <v>11.897137908859536</v>
      </c>
      <c r="K396" s="52">
        <v>14.969040119523804</v>
      </c>
      <c r="L396" s="52">
        <v>10.665365233411642</v>
      </c>
      <c r="M396" s="81">
        <v>11.014730534945876</v>
      </c>
    </row>
    <row r="397" spans="1:13" x14ac:dyDescent="0.35">
      <c r="A397" s="23" t="str">
        <f t="shared" si="26"/>
        <v>CONSUMO PER CAPITA (kg o litros por individuo).T.Alimentos TOTAL INGANDALUCIA</v>
      </c>
      <c r="B397" s="23" t="str">
        <f t="shared" si="24"/>
        <v>CONSUMO PER CAPITA (kg o litros por individuo)</v>
      </c>
      <c r="C397" s="23" t="str">
        <f t="shared" si="27"/>
        <v>.T.Alimentos TOTAL ING</v>
      </c>
      <c r="D397" t="s">
        <v>68</v>
      </c>
      <c r="E397" s="52">
        <v>9.8062827583667787</v>
      </c>
      <c r="F397" s="52">
        <v>10.152029393065826</v>
      </c>
      <c r="G397" s="52">
        <v>14.276357111000051</v>
      </c>
      <c r="H397" s="52">
        <v>10.170536194351124</v>
      </c>
      <c r="I397" s="52">
        <v>9.6700961640982612</v>
      </c>
      <c r="J397" s="52">
        <v>9.6506322700665361</v>
      </c>
      <c r="K397" s="52">
        <v>12.125156430880599</v>
      </c>
      <c r="L397" s="52">
        <v>9.6492783454224469</v>
      </c>
      <c r="M397" s="81">
        <v>9.298596350801299</v>
      </c>
    </row>
    <row r="398" spans="1:13" x14ac:dyDescent="0.35">
      <c r="A398" s="23" t="str">
        <f t="shared" si="26"/>
        <v>CONSUMO PER CAPITA (kg o litros por individuo).T.Alimentos TOTAL INGMDD AM</v>
      </c>
      <c r="B398" s="23" t="str">
        <f t="shared" si="24"/>
        <v>CONSUMO PER CAPITA (kg o litros por individuo)</v>
      </c>
      <c r="C398" s="23" t="str">
        <f t="shared" si="27"/>
        <v>.T.Alimentos TOTAL ING</v>
      </c>
      <c r="D398" t="s">
        <v>69</v>
      </c>
      <c r="E398" s="52">
        <v>12.624841471284133</v>
      </c>
      <c r="F398" s="52">
        <v>14.319663601372429</v>
      </c>
      <c r="G398" s="52">
        <v>18.010906765817001</v>
      </c>
      <c r="H398" s="52">
        <v>12.484129383495125</v>
      </c>
      <c r="I398" s="52">
        <v>12.602305151501092</v>
      </c>
      <c r="J398" s="52">
        <v>13.833722151925789</v>
      </c>
      <c r="K398" s="52">
        <v>17.728304752594006</v>
      </c>
      <c r="L398" s="52">
        <v>12.006767476401343</v>
      </c>
      <c r="M398" s="81">
        <v>12.890046277949537</v>
      </c>
    </row>
    <row r="399" spans="1:13" x14ac:dyDescent="0.35">
      <c r="A399" s="23" t="str">
        <f t="shared" si="26"/>
        <v>CONSUMO PER CAPITA (kg o litros por individuo).T.Alimentos TOTAL INGRTO CENTRO</v>
      </c>
      <c r="B399" s="23" t="str">
        <f t="shared" si="24"/>
        <v>CONSUMO PER CAPITA (kg o litros por individuo)</v>
      </c>
      <c r="C399" s="23" t="str">
        <f t="shared" si="27"/>
        <v>.T.Alimentos TOTAL ING</v>
      </c>
      <c r="D399" t="s">
        <v>70</v>
      </c>
      <c r="E399" s="52">
        <v>11.026349487639433</v>
      </c>
      <c r="F399" s="52">
        <v>10.290364793547663</v>
      </c>
      <c r="G399" s="52">
        <v>15.0360658912119</v>
      </c>
      <c r="H399" s="52">
        <v>11.381677110867985</v>
      </c>
      <c r="I399" s="52">
        <v>11.702700708857201</v>
      </c>
      <c r="J399" s="52">
        <v>10.974064830862654</v>
      </c>
      <c r="K399" s="52">
        <v>18.228667737253289</v>
      </c>
      <c r="L399" s="52">
        <v>10.909911542404863</v>
      </c>
      <c r="M399" s="81">
        <v>12.308506271537713</v>
      </c>
    </row>
    <row r="400" spans="1:13" x14ac:dyDescent="0.35">
      <c r="A400" s="23" t="str">
        <f t="shared" si="26"/>
        <v>CONSUMO PER CAPITA (kg o litros por individuo).T.Alimentos TOTAL INGNORTE-CENTRO</v>
      </c>
      <c r="B400" s="23" t="str">
        <f t="shared" si="24"/>
        <v>CONSUMO PER CAPITA (kg o litros por individuo)</v>
      </c>
      <c r="C400" s="23" t="str">
        <f t="shared" si="27"/>
        <v>.T.Alimentos TOTAL ING</v>
      </c>
      <c r="D400" t="s">
        <v>71</v>
      </c>
      <c r="E400" s="52">
        <v>8.6714895088377038</v>
      </c>
      <c r="F400" s="52">
        <v>8.1436115066307639</v>
      </c>
      <c r="G400" s="52">
        <v>13.201503069673024</v>
      </c>
      <c r="H400" s="52">
        <v>8.2592739104759065</v>
      </c>
      <c r="I400" s="52">
        <v>9.4304196019347337</v>
      </c>
      <c r="J400" s="52">
        <v>11.351337232674455</v>
      </c>
      <c r="K400" s="52">
        <v>12.594170085049861</v>
      </c>
      <c r="L400" s="52">
        <v>7.8373701927323491</v>
      </c>
      <c r="M400" s="81">
        <v>7.9065947634329685</v>
      </c>
    </row>
    <row r="401" spans="1:13" x14ac:dyDescent="0.35">
      <c r="A401" s="23" t="str">
        <f t="shared" si="26"/>
        <v>CONSUMO PER CAPITA (kg o litros por individuo).T.Alimentos TOTAL INGNOROESTE</v>
      </c>
      <c r="B401" s="23" t="str">
        <f t="shared" si="24"/>
        <v>CONSUMO PER CAPITA (kg o litros por individuo)</v>
      </c>
      <c r="C401" s="23" t="str">
        <f t="shared" si="27"/>
        <v>.T.Alimentos TOTAL ING</v>
      </c>
      <c r="D401" t="s">
        <v>72</v>
      </c>
      <c r="E401" s="52">
        <v>8.3135530941559725</v>
      </c>
      <c r="F401" s="52">
        <v>8.4467578826017711</v>
      </c>
      <c r="G401" s="52">
        <v>11.621430130968633</v>
      </c>
      <c r="H401" s="52">
        <v>6.1108749566008678</v>
      </c>
      <c r="I401" s="52">
        <v>6.7051096279848235</v>
      </c>
      <c r="J401" s="52">
        <v>6.6803285112908046</v>
      </c>
      <c r="K401" s="52">
        <v>9.0660500373175203</v>
      </c>
      <c r="L401" s="52">
        <v>6.8740573307180437</v>
      </c>
      <c r="M401" s="81">
        <v>6.5085187839026712</v>
      </c>
    </row>
    <row r="402" spans="1:13" x14ac:dyDescent="0.35">
      <c r="A402" s="23" t="str">
        <f t="shared" si="26"/>
        <v>CONSUMO PER CAPITA (kg o litros por individuo).T.Alimentos TOTAL ING&lt;2MIL</v>
      </c>
      <c r="B402" s="23" t="str">
        <f t="shared" si="24"/>
        <v>CONSUMO PER CAPITA (kg o litros por individuo)</v>
      </c>
      <c r="C402" s="23" t="str">
        <f t="shared" si="27"/>
        <v>.T.Alimentos TOTAL ING</v>
      </c>
      <c r="D402" t="s">
        <v>73</v>
      </c>
      <c r="E402" s="52">
        <v>10.507738465696239</v>
      </c>
      <c r="F402" s="52">
        <v>9.521232308782519</v>
      </c>
      <c r="G402" s="52">
        <v>13.524451234777798</v>
      </c>
      <c r="H402" s="52">
        <v>9.6005600943602705</v>
      </c>
      <c r="I402" s="52">
        <v>9.3604881472231245</v>
      </c>
      <c r="J402" s="52">
        <v>8.6227149410378825</v>
      </c>
      <c r="K402" s="52">
        <v>12.179320667350577</v>
      </c>
      <c r="L402" s="52">
        <v>9.9695846180114724</v>
      </c>
      <c r="M402" s="81">
        <v>10.345626606499945</v>
      </c>
    </row>
    <row r="403" spans="1:13" x14ac:dyDescent="0.35">
      <c r="A403" s="23" t="str">
        <f t="shared" si="26"/>
        <v>CONSUMO PER CAPITA (kg o litros por individuo).T.Alimentos TOTAL ING2-5MIL</v>
      </c>
      <c r="B403" s="23" t="str">
        <f t="shared" si="24"/>
        <v>CONSUMO PER CAPITA (kg o litros por individuo)</v>
      </c>
      <c r="C403" s="23" t="str">
        <f t="shared" si="27"/>
        <v>.T.Alimentos TOTAL ING</v>
      </c>
      <c r="D403" t="s">
        <v>74</v>
      </c>
      <c r="E403" s="52">
        <v>6.4035854587100767</v>
      </c>
      <c r="F403" s="52">
        <v>6.6444445744554743</v>
      </c>
      <c r="G403" s="52">
        <v>9.0153406823992999</v>
      </c>
      <c r="H403" s="52">
        <v>5.3399179414318425</v>
      </c>
      <c r="I403" s="52">
        <v>5.7539482124116281</v>
      </c>
      <c r="J403" s="52">
        <v>5.9365500421510466</v>
      </c>
      <c r="K403" s="52">
        <v>8.1902473161529681</v>
      </c>
      <c r="L403" s="52">
        <v>6.2408185354773149</v>
      </c>
      <c r="M403" s="81">
        <v>7.0137648100008763</v>
      </c>
    </row>
    <row r="404" spans="1:13" x14ac:dyDescent="0.35">
      <c r="A404" s="23" t="str">
        <f t="shared" si="26"/>
        <v>CONSUMO PER CAPITA (kg o litros por individuo).T.Alimentos TOTAL ING5-10MIL</v>
      </c>
      <c r="B404" s="23" t="str">
        <f t="shared" si="24"/>
        <v>CONSUMO PER CAPITA (kg o litros por individuo)</v>
      </c>
      <c r="C404" s="23" t="str">
        <f t="shared" si="27"/>
        <v>.T.Alimentos TOTAL ING</v>
      </c>
      <c r="D404" t="s">
        <v>75</v>
      </c>
      <c r="E404" s="52">
        <v>11.584322650247714</v>
      </c>
      <c r="F404" s="52">
        <v>10.821277527958239</v>
      </c>
      <c r="G404" s="52">
        <v>13.954986741879543</v>
      </c>
      <c r="H404" s="52">
        <v>11.072049256758113</v>
      </c>
      <c r="I404" s="52">
        <v>11.202302199333825</v>
      </c>
      <c r="J404" s="52">
        <v>10.929160705131666</v>
      </c>
      <c r="K404" s="52">
        <v>13.770643190290201</v>
      </c>
      <c r="L404" s="52">
        <v>10.45187718588315</v>
      </c>
      <c r="M404" s="81">
        <v>10.133016114466228</v>
      </c>
    </row>
    <row r="405" spans="1:13" x14ac:dyDescent="0.35">
      <c r="A405" s="23" t="str">
        <f t="shared" si="26"/>
        <v>CONSUMO PER CAPITA (kg o litros por individuo).T.Alimentos TOTAL ING10-30MIL</v>
      </c>
      <c r="B405" s="23" t="str">
        <f t="shared" si="24"/>
        <v>CONSUMO PER CAPITA (kg o litros por individuo)</v>
      </c>
      <c r="C405" s="23" t="str">
        <f t="shared" si="27"/>
        <v>.T.Alimentos TOTAL ING</v>
      </c>
      <c r="D405" t="s">
        <v>76</v>
      </c>
      <c r="E405" s="52">
        <v>9.0710161487895142</v>
      </c>
      <c r="F405" s="52">
        <v>10.371590209634244</v>
      </c>
      <c r="G405" s="52">
        <v>14.775447029601136</v>
      </c>
      <c r="H405" s="52">
        <v>10.806701329852178</v>
      </c>
      <c r="I405" s="52">
        <v>10.322504833554989</v>
      </c>
      <c r="J405" s="52">
        <v>11.018327498870271</v>
      </c>
      <c r="K405" s="52">
        <v>14.404906784160117</v>
      </c>
      <c r="L405" s="52">
        <v>10.181746312361721</v>
      </c>
      <c r="M405" s="81">
        <v>10.181999016867856</v>
      </c>
    </row>
    <row r="406" spans="1:13" x14ac:dyDescent="0.35">
      <c r="A406" s="23" t="str">
        <f t="shared" si="26"/>
        <v>CONSUMO PER CAPITA (kg o litros por individuo).T.Alimentos TOTAL ING30-100MIL</v>
      </c>
      <c r="B406" s="23" t="str">
        <f t="shared" si="24"/>
        <v>CONSUMO PER CAPITA (kg o litros por individuo)</v>
      </c>
      <c r="C406" s="23" t="str">
        <f t="shared" si="27"/>
        <v>.T.Alimentos TOTAL ING</v>
      </c>
      <c r="D406" t="s">
        <v>77</v>
      </c>
      <c r="E406" s="52">
        <v>9.9336263522545689</v>
      </c>
      <c r="F406" s="52">
        <v>10.681509085748441</v>
      </c>
      <c r="G406" s="52">
        <v>17.298165990447217</v>
      </c>
      <c r="H406" s="52">
        <v>10.544669278406699</v>
      </c>
      <c r="I406" s="52">
        <v>11.276237558215325</v>
      </c>
      <c r="J406" s="52">
        <v>12.276288775213951</v>
      </c>
      <c r="K406" s="52">
        <v>15.666097013462871</v>
      </c>
      <c r="L406" s="52">
        <v>10.203949580757705</v>
      </c>
      <c r="M406" s="81">
        <v>10.54097322526783</v>
      </c>
    </row>
    <row r="407" spans="1:13" x14ac:dyDescent="0.35">
      <c r="A407" s="23" t="str">
        <f t="shared" si="26"/>
        <v>CONSUMO PER CAPITA (kg o litros por individuo).T.Alimentos TOTAL ING100-200MIL</v>
      </c>
      <c r="B407" s="23" t="str">
        <f t="shared" si="24"/>
        <v>CONSUMO PER CAPITA (kg o litros por individuo)</v>
      </c>
      <c r="C407" s="23" t="str">
        <f t="shared" si="27"/>
        <v>.T.Alimentos TOTAL ING</v>
      </c>
      <c r="D407" t="s">
        <v>78</v>
      </c>
      <c r="E407" s="52">
        <v>9.5172667645323283</v>
      </c>
      <c r="F407" s="52">
        <v>10.649595364240037</v>
      </c>
      <c r="G407" s="52">
        <v>14.296837796295566</v>
      </c>
      <c r="H407" s="52">
        <v>8.5799562398635274</v>
      </c>
      <c r="I407" s="52">
        <v>8.815742174685953</v>
      </c>
      <c r="J407" s="52">
        <v>9.1700391160510346</v>
      </c>
      <c r="K407" s="52">
        <v>12.614096369763969</v>
      </c>
      <c r="L407" s="52">
        <v>9.1845337808762615</v>
      </c>
      <c r="M407" s="81">
        <v>8.8229253875175555</v>
      </c>
    </row>
    <row r="408" spans="1:13" x14ac:dyDescent="0.35">
      <c r="A408" s="23" t="str">
        <f t="shared" si="26"/>
        <v>CONSUMO PER CAPITA (kg o litros por individuo).T.Alimentos TOTAL ING200-500MIL</v>
      </c>
      <c r="B408" s="23" t="str">
        <f t="shared" si="24"/>
        <v>CONSUMO PER CAPITA (kg o litros por individuo)</v>
      </c>
      <c r="C408" s="23" t="str">
        <f t="shared" si="27"/>
        <v>.T.Alimentos TOTAL ING</v>
      </c>
      <c r="D408" t="s">
        <v>79</v>
      </c>
      <c r="E408" s="52">
        <v>11.221452517701904</v>
      </c>
      <c r="F408" s="52">
        <v>11.979460725506222</v>
      </c>
      <c r="G408" s="52">
        <v>16.696748799538408</v>
      </c>
      <c r="H408" s="52">
        <v>11.68132669145387</v>
      </c>
      <c r="I408" s="52">
        <v>11.047265939370508</v>
      </c>
      <c r="J408" s="52">
        <v>10.489765540817835</v>
      </c>
      <c r="K408" s="52">
        <v>17.183376067691544</v>
      </c>
      <c r="L408" s="52">
        <v>11.333719075062348</v>
      </c>
      <c r="M408" s="81">
        <v>10.872566532124381</v>
      </c>
    </row>
    <row r="409" spans="1:13" x14ac:dyDescent="0.35">
      <c r="A409" s="23" t="str">
        <f t="shared" si="26"/>
        <v>CONSUMO PER CAPITA (kg o litros por individuo).T.Alimentos TOTAL ING&gt;500MIL</v>
      </c>
      <c r="B409" s="23" t="str">
        <f t="shared" si="24"/>
        <v>CONSUMO PER CAPITA (kg o litros por individuo)</v>
      </c>
      <c r="C409" s="23" t="str">
        <f t="shared" si="27"/>
        <v>.T.Alimentos TOTAL ING</v>
      </c>
      <c r="D409" t="s">
        <v>80</v>
      </c>
      <c r="E409" s="52">
        <v>11.496580674714274</v>
      </c>
      <c r="F409" s="52">
        <v>10.94527707794987</v>
      </c>
      <c r="G409" s="52">
        <v>15.009272933267411</v>
      </c>
      <c r="H409" s="52">
        <v>10.433438798868497</v>
      </c>
      <c r="I409" s="52">
        <v>9.8983833366223735</v>
      </c>
      <c r="J409" s="52">
        <v>10.264300964853778</v>
      </c>
      <c r="K409" s="52">
        <v>13.69332716657213</v>
      </c>
      <c r="L409" s="52">
        <v>10.122423032944583</v>
      </c>
      <c r="M409" s="81">
        <v>10.606019947034982</v>
      </c>
    </row>
    <row r="410" spans="1:13" x14ac:dyDescent="0.35">
      <c r="A410" s="23" t="str">
        <f t="shared" si="26"/>
        <v>CONSUMO PER CAPITA (kg o litros por individuo).T.Alimentos TOTAL INGDE 15 A 19 AÑOS</v>
      </c>
      <c r="B410" s="23" t="str">
        <f t="shared" si="24"/>
        <v>CONSUMO PER CAPITA (kg o litros por individuo)</v>
      </c>
      <c r="C410" s="23" t="str">
        <f t="shared" si="27"/>
        <v>.T.Alimentos TOTAL ING</v>
      </c>
      <c r="D410" t="s">
        <v>81</v>
      </c>
      <c r="E410" s="52">
        <v>3.3902723103852228</v>
      </c>
      <c r="F410" s="52">
        <v>2.9574332350347246</v>
      </c>
      <c r="G410" s="52">
        <v>5.3168216241009034</v>
      </c>
      <c r="H410" s="52">
        <v>5.475498654303137</v>
      </c>
      <c r="I410" s="52">
        <v>3.8553029270360462</v>
      </c>
      <c r="J410" s="52">
        <v>3.9721434064314796</v>
      </c>
      <c r="K410" s="52">
        <v>5.8958598055521216</v>
      </c>
      <c r="L410" s="52">
        <v>3.4982754893373555</v>
      </c>
      <c r="M410" s="81">
        <v>4.293226626028388</v>
      </c>
    </row>
    <row r="411" spans="1:13" x14ac:dyDescent="0.35">
      <c r="A411" s="23" t="str">
        <f t="shared" si="26"/>
        <v>CONSUMO PER CAPITA (kg o litros por individuo).T.Alimentos TOTAL INGDE 20 A 24 AÑOS</v>
      </c>
      <c r="B411" s="23" t="str">
        <f t="shared" si="24"/>
        <v>CONSUMO PER CAPITA (kg o litros por individuo)</v>
      </c>
      <c r="C411" s="23" t="str">
        <f t="shared" si="27"/>
        <v>.T.Alimentos TOTAL ING</v>
      </c>
      <c r="D411" t="s">
        <v>82</v>
      </c>
      <c r="E411" s="52">
        <v>4.6805794989440548</v>
      </c>
      <c r="F411" s="52">
        <v>3.6736422871362771</v>
      </c>
      <c r="G411" s="52">
        <v>6.9937086109808533</v>
      </c>
      <c r="H411" s="52">
        <v>4.6083911888284934</v>
      </c>
      <c r="I411" s="52">
        <v>5.1913069933674425</v>
      </c>
      <c r="J411" s="52">
        <v>4.3132395078091852</v>
      </c>
      <c r="K411" s="52">
        <v>8.9574221985131874</v>
      </c>
      <c r="L411" s="52">
        <v>6.7606013679820531</v>
      </c>
      <c r="M411" s="81">
        <v>6.2410794374640624</v>
      </c>
    </row>
    <row r="412" spans="1:13" x14ac:dyDescent="0.35">
      <c r="A412" s="23" t="str">
        <f t="shared" si="26"/>
        <v>CONSUMO PER CAPITA (kg o litros por individuo).T.Alimentos TOTAL INGDE 25 A 34 AÑOS</v>
      </c>
      <c r="B412" s="23" t="str">
        <f t="shared" si="24"/>
        <v>CONSUMO PER CAPITA (kg o litros por individuo)</v>
      </c>
      <c r="C412" s="23" t="str">
        <f t="shared" si="27"/>
        <v>.T.Alimentos TOTAL ING</v>
      </c>
      <c r="D412" t="s">
        <v>83</v>
      </c>
      <c r="E412" s="52">
        <v>6.5685729994744548</v>
      </c>
      <c r="F412" s="52">
        <v>6.6408853243761072</v>
      </c>
      <c r="G412" s="52">
        <v>9.8921764028372365</v>
      </c>
      <c r="H412" s="52">
        <v>6.8698585310338283</v>
      </c>
      <c r="I412" s="52">
        <v>6.1858730019543495</v>
      </c>
      <c r="J412" s="52">
        <v>6.4888766260467987</v>
      </c>
      <c r="K412" s="52">
        <v>8.452744770850277</v>
      </c>
      <c r="L412" s="52">
        <v>6.5133263926904599</v>
      </c>
      <c r="M412" s="81">
        <v>5.8944986504008989</v>
      </c>
    </row>
    <row r="413" spans="1:13" x14ac:dyDescent="0.35">
      <c r="A413" s="23" t="str">
        <f t="shared" si="26"/>
        <v>CONSUMO PER CAPITA (kg o litros por individuo).T.Alimentos TOTAL INGDE 35 A 49 AÑOS</v>
      </c>
      <c r="B413" s="23" t="str">
        <f t="shared" si="24"/>
        <v>CONSUMO PER CAPITA (kg o litros por individuo)</v>
      </c>
      <c r="C413" s="23" t="str">
        <f t="shared" si="27"/>
        <v>.T.Alimentos TOTAL ING</v>
      </c>
      <c r="D413" t="s">
        <v>84</v>
      </c>
      <c r="E413" s="52">
        <v>9.0531484499562715</v>
      </c>
      <c r="F413" s="52">
        <v>9.4820889693537858</v>
      </c>
      <c r="G413" s="52">
        <v>13.415844819447376</v>
      </c>
      <c r="H413" s="52">
        <v>9.4400378305528161</v>
      </c>
      <c r="I413" s="52">
        <v>8.7312162863734883</v>
      </c>
      <c r="J413" s="52">
        <v>8.6500172199902661</v>
      </c>
      <c r="K413" s="52">
        <v>11.717263362162933</v>
      </c>
      <c r="L413" s="52">
        <v>8.7046067727602825</v>
      </c>
      <c r="M413" s="81">
        <v>8.5008322246490664</v>
      </c>
    </row>
    <row r="414" spans="1:13" x14ac:dyDescent="0.35">
      <c r="A414" s="23" t="str">
        <f t="shared" si="26"/>
        <v>CONSUMO PER CAPITA (kg o litros por individuo).T.Alimentos TOTAL INGDE 50 A 59 AÑOS</v>
      </c>
      <c r="B414" s="23" t="str">
        <f t="shared" si="24"/>
        <v>CONSUMO PER CAPITA (kg o litros por individuo)</v>
      </c>
      <c r="C414" s="23" t="str">
        <f t="shared" si="27"/>
        <v>.T.Alimentos TOTAL ING</v>
      </c>
      <c r="D414" t="s">
        <v>85</v>
      </c>
      <c r="E414" s="52">
        <v>13.715943620752354</v>
      </c>
      <c r="F414" s="52">
        <v>14.996267903915864</v>
      </c>
      <c r="G414" s="52">
        <v>20.439201404654156</v>
      </c>
      <c r="H414" s="52">
        <v>12.884123821697447</v>
      </c>
      <c r="I414" s="52">
        <v>12.701285541503117</v>
      </c>
      <c r="J414" s="52">
        <v>13.731332430812026</v>
      </c>
      <c r="K414" s="52">
        <v>17.769494883231943</v>
      </c>
      <c r="L414" s="52">
        <v>11.893341843924755</v>
      </c>
      <c r="M414" s="81">
        <v>12.044613361629246</v>
      </c>
    </row>
    <row r="415" spans="1:13" x14ac:dyDescent="0.35">
      <c r="A415" s="23" t="str">
        <f t="shared" si="26"/>
        <v>CONSUMO PER CAPITA (kg o litros por individuo).T.Alimentos TOTAL INGDE 60 A 75 AÑOS</v>
      </c>
      <c r="B415" s="23" t="str">
        <f t="shared" si="24"/>
        <v>CONSUMO PER CAPITA (kg o litros por individuo)</v>
      </c>
      <c r="C415" s="23" t="str">
        <f t="shared" si="27"/>
        <v>.T.Alimentos TOTAL ING</v>
      </c>
      <c r="D415" t="s">
        <v>86</v>
      </c>
      <c r="E415" s="52">
        <v>14.118026194784061</v>
      </c>
      <c r="F415" s="52">
        <v>14.654279718577246</v>
      </c>
      <c r="G415" s="52">
        <v>20.86080147143295</v>
      </c>
      <c r="H415" s="52">
        <v>13.823700758044707</v>
      </c>
      <c r="I415" s="52">
        <v>15.34160928907669</v>
      </c>
      <c r="J415" s="52">
        <v>15.934137411097575</v>
      </c>
      <c r="K415" s="52">
        <v>21.548192172177483</v>
      </c>
      <c r="L415" s="52">
        <v>14.97041159791792</v>
      </c>
      <c r="M415" s="81">
        <v>15.772515028980971</v>
      </c>
    </row>
    <row r="416" spans="1:13" x14ac:dyDescent="0.35">
      <c r="A416" s="23" t="str">
        <f t="shared" si="26"/>
        <v>CONSUMO PER CAPITA (kg o litros por individuo).T.Alimentos TOTAL INGNIVEL ALTO</v>
      </c>
      <c r="B416" s="23" t="str">
        <f t="shared" si="24"/>
        <v>CONSUMO PER CAPITA (kg o litros por individuo)</v>
      </c>
      <c r="C416" s="23" t="str">
        <f t="shared" si="27"/>
        <v>.T.Alimentos TOTAL ING</v>
      </c>
      <c r="D416" t="s">
        <v>87</v>
      </c>
      <c r="E416" s="52">
        <v>11.142873268954837</v>
      </c>
      <c r="F416" s="52">
        <v>10.958345044449448</v>
      </c>
      <c r="G416" s="52">
        <v>17.577494650221578</v>
      </c>
      <c r="H416" s="52">
        <v>10.663629883441439</v>
      </c>
      <c r="I416" s="52">
        <v>11.176763450501641</v>
      </c>
      <c r="J416" s="52">
        <v>10.273873244631712</v>
      </c>
      <c r="K416" s="52">
        <v>15.70942266487895</v>
      </c>
      <c r="L416" s="52">
        <v>10.826461483476617</v>
      </c>
      <c r="M416" s="81">
        <v>11.564860768020386</v>
      </c>
    </row>
    <row r="417" spans="1:13" x14ac:dyDescent="0.35">
      <c r="A417" s="23" t="str">
        <f t="shared" si="26"/>
        <v>CONSUMO PER CAPITA (kg o litros por individuo).T.Alimentos TOTAL INGNIVEL MEDIO ALTO</v>
      </c>
      <c r="B417" s="23" t="str">
        <f t="shared" si="24"/>
        <v>CONSUMO PER CAPITA (kg o litros por individuo)</v>
      </c>
      <c r="C417" s="23" t="str">
        <f t="shared" si="27"/>
        <v>.T.Alimentos TOTAL ING</v>
      </c>
      <c r="D417" t="s">
        <v>88</v>
      </c>
      <c r="E417" s="52">
        <v>9.4292245469155702</v>
      </c>
      <c r="F417" s="52">
        <v>10.448505733113381</v>
      </c>
      <c r="G417" s="52">
        <v>15.330640648432</v>
      </c>
      <c r="H417" s="52">
        <v>10.804978668469994</v>
      </c>
      <c r="I417" s="52">
        <v>10.552138283002428</v>
      </c>
      <c r="J417" s="52">
        <v>10.841080528454482</v>
      </c>
      <c r="K417" s="52">
        <v>15.025436503404649</v>
      </c>
      <c r="L417" s="52">
        <v>10.602695518334574</v>
      </c>
      <c r="M417" s="81">
        <v>11.005090876016785</v>
      </c>
    </row>
    <row r="418" spans="1:13" x14ac:dyDescent="0.35">
      <c r="A418" s="23" t="str">
        <f t="shared" si="26"/>
        <v>CONSUMO PER CAPITA (kg o litros por individuo).T.Alimentos TOTAL INGNIVEL MEDIO</v>
      </c>
      <c r="B418" s="23" t="str">
        <f t="shared" si="24"/>
        <v>CONSUMO PER CAPITA (kg o litros por individuo)</v>
      </c>
      <c r="C418" s="23" t="str">
        <f t="shared" si="27"/>
        <v>.T.Alimentos TOTAL ING</v>
      </c>
      <c r="D418" t="s">
        <v>89</v>
      </c>
      <c r="E418" s="52">
        <v>10.245342043909773</v>
      </c>
      <c r="F418" s="52">
        <v>10.839361540507605</v>
      </c>
      <c r="G418" s="52">
        <v>15.268686824064051</v>
      </c>
      <c r="H418" s="52">
        <v>10.150319014221955</v>
      </c>
      <c r="I418" s="52">
        <v>10.82331442496754</v>
      </c>
      <c r="J418" s="52">
        <v>11.158301644058824</v>
      </c>
      <c r="K418" s="52">
        <v>13.557067895194391</v>
      </c>
      <c r="L418" s="52">
        <v>8.9659987003960619</v>
      </c>
      <c r="M418" s="81">
        <v>8.9005976044808417</v>
      </c>
    </row>
    <row r="419" spans="1:13" x14ac:dyDescent="0.35">
      <c r="A419" s="23" t="str">
        <f t="shared" si="26"/>
        <v>CONSUMO PER CAPITA (kg o litros por individuo).T.Alimentos TOTAL INGNIVEL MEDIO BAJO</v>
      </c>
      <c r="B419" s="23" t="str">
        <f t="shared" si="24"/>
        <v>CONSUMO PER CAPITA (kg o litros por individuo)</v>
      </c>
      <c r="C419" s="23" t="str">
        <f t="shared" si="27"/>
        <v>.T.Alimentos TOTAL ING</v>
      </c>
      <c r="D419" t="s">
        <v>90</v>
      </c>
      <c r="E419" s="52">
        <v>10.255564764569167</v>
      </c>
      <c r="F419" s="52">
        <v>9.9784412600647947</v>
      </c>
      <c r="G419" s="52">
        <v>13.114780016021641</v>
      </c>
      <c r="H419" s="52">
        <v>10.243499460816929</v>
      </c>
      <c r="I419" s="52">
        <v>9.6570345965104014</v>
      </c>
      <c r="J419" s="52">
        <v>10.772102162772953</v>
      </c>
      <c r="K419" s="52">
        <v>13.940347768879571</v>
      </c>
      <c r="L419" s="52">
        <v>10.111326126217254</v>
      </c>
      <c r="M419" s="81">
        <v>10.777619310999382</v>
      </c>
    </row>
    <row r="420" spans="1:13" x14ac:dyDescent="0.35">
      <c r="A420" s="23" t="str">
        <f t="shared" si="26"/>
        <v>CONSUMO PER CAPITA (kg o litros por individuo).T.Alimentos TOTAL INGNIVEL BAJO</v>
      </c>
      <c r="B420" s="23" t="str">
        <f t="shared" si="24"/>
        <v>CONSUMO PER CAPITA (kg o litros por individuo)</v>
      </c>
      <c r="C420" s="23" t="str">
        <f t="shared" si="27"/>
        <v>.T.Alimentos TOTAL ING</v>
      </c>
      <c r="D420" t="s">
        <v>91</v>
      </c>
      <c r="E420" s="52">
        <v>9.2305894832573205</v>
      </c>
      <c r="F420" s="52">
        <v>10.077288034669863</v>
      </c>
      <c r="G420" s="52">
        <v>13.211769647748989</v>
      </c>
      <c r="H420" s="52">
        <v>9.1603170892936365</v>
      </c>
      <c r="I420" s="52">
        <v>8.2045215369342728</v>
      </c>
      <c r="J420" s="52">
        <v>9.2106908750875416</v>
      </c>
      <c r="K420" s="52">
        <v>12.768330154065723</v>
      </c>
      <c r="L420" s="52">
        <v>9.7563051395454874</v>
      </c>
      <c r="M420" s="81">
        <v>8.9069622626007767</v>
      </c>
    </row>
    <row r="421" spans="1:13" x14ac:dyDescent="0.35">
      <c r="A421" s="23" t="str">
        <f t="shared" si="26"/>
        <v>CONSUMO PER CAPITA (kg o litros por individuo).T.Alimentos TOTAL INGHOMBRE</v>
      </c>
      <c r="B421" s="23" t="str">
        <f t="shared" si="24"/>
        <v>CONSUMO PER CAPITA (kg o litros por individuo)</v>
      </c>
      <c r="C421" s="23" t="str">
        <f t="shared" si="27"/>
        <v>.T.Alimentos TOTAL ING</v>
      </c>
      <c r="D421" t="s">
        <v>92</v>
      </c>
      <c r="E421" s="52">
        <v>10.249566658923557</v>
      </c>
      <c r="F421" s="52">
        <v>10.421565170382561</v>
      </c>
      <c r="G421" s="52">
        <v>14.955819111350552</v>
      </c>
      <c r="H421" s="52">
        <v>10.358458310997323</v>
      </c>
      <c r="I421" s="52">
        <v>9.8708562519006549</v>
      </c>
      <c r="J421" s="52">
        <v>10.372637898946168</v>
      </c>
      <c r="K421" s="52">
        <v>14.75382972364193</v>
      </c>
      <c r="L421" s="52">
        <v>9.9529650121772004</v>
      </c>
      <c r="M421" s="81">
        <v>10.77399487679612</v>
      </c>
    </row>
    <row r="422" spans="1:13" x14ac:dyDescent="0.35">
      <c r="A422" s="23" t="str">
        <f t="shared" si="26"/>
        <v>CONSUMO PER CAPITA (kg o litros por individuo).T.Alimentos TOTAL INGMUJER</v>
      </c>
      <c r="B422" s="23" t="str">
        <f t="shared" si="24"/>
        <v>CONSUMO PER CAPITA (kg o litros por individuo)</v>
      </c>
      <c r="C422" s="23" t="str">
        <f t="shared" si="27"/>
        <v>.T.Alimentos TOTAL ING</v>
      </c>
      <c r="D422" t="s">
        <v>93</v>
      </c>
      <c r="E422" s="52">
        <v>9.9455029575126641</v>
      </c>
      <c r="F422" s="52">
        <v>10.591789433710121</v>
      </c>
      <c r="G422" s="52">
        <v>15.070920570183022</v>
      </c>
      <c r="H422" s="52">
        <v>9.9580351738316804</v>
      </c>
      <c r="I422" s="52">
        <v>10.339439168499329</v>
      </c>
      <c r="J422" s="52">
        <v>10.457565200926654</v>
      </c>
      <c r="K422" s="52">
        <v>13.531422592491515</v>
      </c>
      <c r="L422" s="52">
        <v>10.000510211724542</v>
      </c>
      <c r="M422" s="81">
        <v>9.4145375217192271</v>
      </c>
    </row>
    <row r="423" spans="1:13" x14ac:dyDescent="0.35">
      <c r="A423" s="23" t="str">
        <f t="shared" si="26"/>
        <v>CONSUMO PER CAPITA (kg o litros por individuo)Total BebidasT.ESPAÑA</v>
      </c>
      <c r="B423" s="23" t="str">
        <f t="shared" si="24"/>
        <v>CONSUMO PER CAPITA (kg o litros por individuo)</v>
      </c>
      <c r="C423" s="23" t="s">
        <v>42</v>
      </c>
      <c r="D423" t="s">
        <v>63</v>
      </c>
      <c r="E423" s="52">
        <v>12.50561425568435</v>
      </c>
      <c r="F423" s="52">
        <v>14.059937332349724</v>
      </c>
      <c r="G423" s="52">
        <v>21.610219946852936</v>
      </c>
      <c r="H423" s="52">
        <v>12.94399256296855</v>
      </c>
      <c r="I423" s="52">
        <v>12.306123601800159</v>
      </c>
      <c r="J423" s="52">
        <v>13.674213952870483</v>
      </c>
      <c r="K423" s="52">
        <v>19.989407878200939</v>
      </c>
      <c r="L423" s="52">
        <v>12.326801476049972</v>
      </c>
      <c r="M423" s="81">
        <v>11.722552663139972</v>
      </c>
    </row>
    <row r="424" spans="1:13" x14ac:dyDescent="0.35">
      <c r="A424" s="23" t="str">
        <f t="shared" si="26"/>
        <v>CONSUMO PER CAPITA (kg o litros por individuo)Total BebidasBCN AM</v>
      </c>
      <c r="B424" s="23" t="str">
        <f t="shared" si="24"/>
        <v>CONSUMO PER CAPITA (kg o litros por individuo)</v>
      </c>
      <c r="C424" s="23" t="str">
        <f>C$423</f>
        <v>Total Bebidas</v>
      </c>
      <c r="D424" t="s">
        <v>65</v>
      </c>
      <c r="E424" s="52">
        <v>13.484732726920308</v>
      </c>
      <c r="F424" s="52">
        <v>14.145774597116203</v>
      </c>
      <c r="G424" s="52">
        <v>20.620004317007474</v>
      </c>
      <c r="H424" s="52">
        <v>12.743019100887425</v>
      </c>
      <c r="I424" s="52">
        <v>11.636987479538453</v>
      </c>
      <c r="J424" s="52">
        <v>13.411894263653314</v>
      </c>
      <c r="K424" s="52">
        <v>20.088713027385388</v>
      </c>
      <c r="L424" s="52">
        <v>12.131389324938427</v>
      </c>
      <c r="M424" s="81">
        <v>11.866652301728477</v>
      </c>
    </row>
    <row r="425" spans="1:13" x14ac:dyDescent="0.35">
      <c r="A425" s="23" t="str">
        <f t="shared" si="26"/>
        <v>CONSUMO PER CAPITA (kg o litros por individuo)Total BebidasREST.CAT ARAGON</v>
      </c>
      <c r="B425" s="23" t="str">
        <f t="shared" si="24"/>
        <v>CONSUMO PER CAPITA (kg o litros por individuo)</v>
      </c>
      <c r="C425" s="23" t="str">
        <f t="shared" ref="C425:C452" si="28">C$423</f>
        <v>Total Bebidas</v>
      </c>
      <c r="D425" t="s">
        <v>66</v>
      </c>
      <c r="E425" s="52">
        <v>12.740403610228151</v>
      </c>
      <c r="F425" s="52">
        <v>15.237379318389142</v>
      </c>
      <c r="G425" s="52">
        <v>26.159252145176374</v>
      </c>
      <c r="H425" s="52">
        <v>16.079600280856802</v>
      </c>
      <c r="I425" s="52">
        <v>15.811407791782191</v>
      </c>
      <c r="J425" s="52">
        <v>16.912324910750847</v>
      </c>
      <c r="K425" s="52">
        <v>26.623308010398382</v>
      </c>
      <c r="L425" s="52">
        <v>15.636104568075876</v>
      </c>
      <c r="M425" s="81">
        <v>15.517719487351984</v>
      </c>
    </row>
    <row r="426" spans="1:13" x14ac:dyDescent="0.35">
      <c r="A426" s="23" t="str">
        <f t="shared" si="26"/>
        <v>CONSUMO PER CAPITA (kg o litros por individuo)Total BebidasLEVANTE</v>
      </c>
      <c r="B426" s="23" t="str">
        <f t="shared" si="24"/>
        <v>CONSUMO PER CAPITA (kg o litros por individuo)</v>
      </c>
      <c r="C426" s="23" t="str">
        <f t="shared" si="28"/>
        <v>Total Bebidas</v>
      </c>
      <c r="D426" t="s">
        <v>67</v>
      </c>
      <c r="E426" s="52">
        <v>11.473158586598403</v>
      </c>
      <c r="F426" s="52">
        <v>12.009232944863546</v>
      </c>
      <c r="G426" s="52">
        <v>18.557334950859364</v>
      </c>
      <c r="H426" s="52">
        <v>11.093898177345229</v>
      </c>
      <c r="I426" s="52">
        <v>11.05233437477613</v>
      </c>
      <c r="J426" s="52">
        <v>11.698764186187702</v>
      </c>
      <c r="K426" s="52">
        <v>17.126505964486949</v>
      </c>
      <c r="L426" s="52">
        <v>11.212088194237722</v>
      </c>
      <c r="M426" s="81">
        <v>10.371656468547933</v>
      </c>
    </row>
    <row r="427" spans="1:13" x14ac:dyDescent="0.35">
      <c r="A427" s="23" t="str">
        <f t="shared" si="26"/>
        <v>CONSUMO PER CAPITA (kg o litros por individuo)Total BebidasANDALUCIA</v>
      </c>
      <c r="B427" s="23" t="str">
        <f t="shared" si="24"/>
        <v>CONSUMO PER CAPITA (kg o litros por individuo)</v>
      </c>
      <c r="C427" s="23" t="str">
        <f t="shared" si="28"/>
        <v>Total Bebidas</v>
      </c>
      <c r="D427" t="s">
        <v>68</v>
      </c>
      <c r="E427" s="52">
        <v>11.80217532457989</v>
      </c>
      <c r="F427" s="52">
        <v>14.045495498593443</v>
      </c>
      <c r="G427" s="52">
        <v>20.820990044623887</v>
      </c>
      <c r="H427" s="52">
        <v>12.420074388285416</v>
      </c>
      <c r="I427" s="52">
        <v>11.319422203681578</v>
      </c>
      <c r="J427" s="52">
        <v>12.861476738624926</v>
      </c>
      <c r="K427" s="52">
        <v>18.339971949188456</v>
      </c>
      <c r="L427" s="52">
        <v>11.540070117335109</v>
      </c>
      <c r="M427" s="81">
        <v>11.129307442457534</v>
      </c>
    </row>
    <row r="428" spans="1:13" x14ac:dyDescent="0.35">
      <c r="A428" s="23" t="str">
        <f t="shared" si="26"/>
        <v>CONSUMO PER CAPITA (kg o litros por individuo)Total BebidasMDD AM</v>
      </c>
      <c r="B428" s="23" t="str">
        <f t="shared" si="24"/>
        <v>CONSUMO PER CAPITA (kg o litros por individuo)</v>
      </c>
      <c r="C428" s="23" t="str">
        <f t="shared" si="28"/>
        <v>Total Bebidas</v>
      </c>
      <c r="D428" t="s">
        <v>69</v>
      </c>
      <c r="E428" s="52">
        <v>12.048846171215184</v>
      </c>
      <c r="F428" s="52">
        <v>13.293137438535629</v>
      </c>
      <c r="G428" s="52">
        <v>20.542370888970147</v>
      </c>
      <c r="H428" s="52">
        <v>11.91281431999675</v>
      </c>
      <c r="I428" s="52">
        <v>10.483459464296589</v>
      </c>
      <c r="J428" s="52">
        <v>12.905847066530036</v>
      </c>
      <c r="K428" s="52">
        <v>17.843699783862043</v>
      </c>
      <c r="L428" s="52">
        <v>10.329986589747199</v>
      </c>
      <c r="M428" s="81">
        <v>9.2027583414695631</v>
      </c>
    </row>
    <row r="429" spans="1:13" x14ac:dyDescent="0.35">
      <c r="A429" s="23" t="str">
        <f t="shared" si="26"/>
        <v>CONSUMO PER CAPITA (kg o litros por individuo)Total BebidasRTO CENTRO</v>
      </c>
      <c r="B429" s="23" t="str">
        <f t="shared" ref="B429:B492" si="29">B$363</f>
        <v>CONSUMO PER CAPITA (kg o litros por individuo)</v>
      </c>
      <c r="C429" s="23" t="str">
        <f t="shared" si="28"/>
        <v>Total Bebidas</v>
      </c>
      <c r="D429" t="s">
        <v>70</v>
      </c>
      <c r="E429" s="52">
        <v>11.131021363101906</v>
      </c>
      <c r="F429" s="52">
        <v>13.137758095398905</v>
      </c>
      <c r="G429" s="52">
        <v>19.685565443119184</v>
      </c>
      <c r="H429" s="52">
        <v>11.949742388444747</v>
      </c>
      <c r="I429" s="52">
        <v>12.101049623556863</v>
      </c>
      <c r="J429" s="52">
        <v>12.686498515440043</v>
      </c>
      <c r="K429" s="52">
        <v>18.626410816062872</v>
      </c>
      <c r="L429" s="52">
        <v>12.36619477035825</v>
      </c>
      <c r="M429" s="81">
        <v>11.833290297939632</v>
      </c>
    </row>
    <row r="430" spans="1:13" x14ac:dyDescent="0.35">
      <c r="A430" s="23" t="str">
        <f t="shared" si="26"/>
        <v>CONSUMO PER CAPITA (kg o litros por individuo)Total BebidasNORTE-CENTRO</v>
      </c>
      <c r="B430" s="23" t="str">
        <f t="shared" si="29"/>
        <v>CONSUMO PER CAPITA (kg o litros por individuo)</v>
      </c>
      <c r="C430" s="23" t="str">
        <f t="shared" si="28"/>
        <v>Total Bebidas</v>
      </c>
      <c r="D430" t="s">
        <v>71</v>
      </c>
      <c r="E430" s="52">
        <v>12.882510857864046</v>
      </c>
      <c r="F430" s="52">
        <v>14.175185443844343</v>
      </c>
      <c r="G430" s="52">
        <v>23.376768046082123</v>
      </c>
      <c r="H430" s="52">
        <v>13.707477504431232</v>
      </c>
      <c r="I430" s="52">
        <v>12.475615307904352</v>
      </c>
      <c r="J430" s="52">
        <v>14.35738106150604</v>
      </c>
      <c r="K430" s="52">
        <v>20.198498761535465</v>
      </c>
      <c r="L430" s="52">
        <v>12.256102193399492</v>
      </c>
      <c r="M430" s="81">
        <v>11.705131350487214</v>
      </c>
    </row>
    <row r="431" spans="1:13" x14ac:dyDescent="0.35">
      <c r="A431" s="23" t="str">
        <f t="shared" si="26"/>
        <v>CONSUMO PER CAPITA (kg o litros por individuo)Total BebidasNOROESTE</v>
      </c>
      <c r="B431" s="23" t="str">
        <f t="shared" si="29"/>
        <v>CONSUMO PER CAPITA (kg o litros por individuo)</v>
      </c>
      <c r="C431" s="23" t="str">
        <f t="shared" si="28"/>
        <v>Total Bebidas</v>
      </c>
      <c r="D431" t="s">
        <v>72</v>
      </c>
      <c r="E431" s="52">
        <v>16.328018915096226</v>
      </c>
      <c r="F431" s="52">
        <v>17.896602773530915</v>
      </c>
      <c r="G431" s="52">
        <v>24.915149765514265</v>
      </c>
      <c r="H431" s="52">
        <v>14.768890867060485</v>
      </c>
      <c r="I431" s="52">
        <v>15.126966813930856</v>
      </c>
      <c r="J431" s="52">
        <v>16.038050134767847</v>
      </c>
      <c r="K431" s="52">
        <v>23.404084867079604</v>
      </c>
      <c r="L431" s="52">
        <v>14.480006804869349</v>
      </c>
      <c r="M431" s="81">
        <v>13.450437385856061</v>
      </c>
    </row>
    <row r="432" spans="1:13" x14ac:dyDescent="0.35">
      <c r="A432" s="23" t="str">
        <f t="shared" si="26"/>
        <v>CONSUMO PER CAPITA (kg o litros por individuo)Total Bebidas&lt;2MIL</v>
      </c>
      <c r="B432" s="23" t="str">
        <f t="shared" si="29"/>
        <v>CONSUMO PER CAPITA (kg o litros por individuo)</v>
      </c>
      <c r="C432" s="23" t="str">
        <f t="shared" si="28"/>
        <v>Total Bebidas</v>
      </c>
      <c r="D432" t="s">
        <v>73</v>
      </c>
      <c r="E432" s="52">
        <v>11.665207527067688</v>
      </c>
      <c r="F432" s="52">
        <v>13.923554503982254</v>
      </c>
      <c r="G432" s="52">
        <v>21.24598204216403</v>
      </c>
      <c r="H432" s="52">
        <v>11.41008066785267</v>
      </c>
      <c r="I432" s="52">
        <v>13.099376232490828</v>
      </c>
      <c r="J432" s="52">
        <v>13.136352367453155</v>
      </c>
      <c r="K432" s="52">
        <v>20.221673307133258</v>
      </c>
      <c r="L432" s="52">
        <v>11.886205436254679</v>
      </c>
      <c r="M432" s="81">
        <v>13.696493474042255</v>
      </c>
    </row>
    <row r="433" spans="1:13" x14ac:dyDescent="0.35">
      <c r="A433" s="23" t="str">
        <f t="shared" si="26"/>
        <v>CONSUMO PER CAPITA (kg o litros por individuo)Total Bebidas2-5MIL</v>
      </c>
      <c r="B433" s="23" t="str">
        <f t="shared" si="29"/>
        <v>CONSUMO PER CAPITA (kg o litros por individuo)</v>
      </c>
      <c r="C433" s="23" t="str">
        <f t="shared" si="28"/>
        <v>Total Bebidas</v>
      </c>
      <c r="D433" t="s">
        <v>74</v>
      </c>
      <c r="E433" s="52">
        <v>9.3329336224405655</v>
      </c>
      <c r="F433" s="52">
        <v>9.9859403161471221</v>
      </c>
      <c r="G433" s="52">
        <v>15.627133559246275</v>
      </c>
      <c r="H433" s="52">
        <v>8.4326040477307291</v>
      </c>
      <c r="I433" s="52">
        <v>7.4373382288287111</v>
      </c>
      <c r="J433" s="52">
        <v>9.1600205681213822</v>
      </c>
      <c r="K433" s="52">
        <v>12.610522211006957</v>
      </c>
      <c r="L433" s="52">
        <v>8.3803002247338707</v>
      </c>
      <c r="M433" s="81">
        <v>9.26225079753263</v>
      </c>
    </row>
    <row r="434" spans="1:13" x14ac:dyDescent="0.35">
      <c r="A434" s="23" t="str">
        <f t="shared" si="26"/>
        <v>CONSUMO PER CAPITA (kg o litros por individuo)Total Bebidas5-10MIL</v>
      </c>
      <c r="B434" s="23" t="str">
        <f t="shared" si="29"/>
        <v>CONSUMO PER CAPITA (kg o litros por individuo)</v>
      </c>
      <c r="C434" s="23" t="str">
        <f t="shared" si="28"/>
        <v>Total Bebidas</v>
      </c>
      <c r="D434" t="s">
        <v>75</v>
      </c>
      <c r="E434" s="52">
        <v>11.335506931607762</v>
      </c>
      <c r="F434" s="52">
        <v>13.358830091169127</v>
      </c>
      <c r="G434" s="52">
        <v>20.190334705282439</v>
      </c>
      <c r="H434" s="52">
        <v>12.907538562537363</v>
      </c>
      <c r="I434" s="52">
        <v>11.031081445857875</v>
      </c>
      <c r="J434" s="52">
        <v>13.652070994913153</v>
      </c>
      <c r="K434" s="52">
        <v>19.399385893835337</v>
      </c>
      <c r="L434" s="52">
        <v>12.137462042064577</v>
      </c>
      <c r="M434" s="81">
        <v>11.558231898015041</v>
      </c>
    </row>
    <row r="435" spans="1:13" x14ac:dyDescent="0.35">
      <c r="A435" s="23" t="str">
        <f t="shared" si="26"/>
        <v>CONSUMO PER CAPITA (kg o litros por individuo)Total Bebidas10-30MIL</v>
      </c>
      <c r="B435" s="23" t="str">
        <f t="shared" si="29"/>
        <v>CONSUMO PER CAPITA (kg o litros por individuo)</v>
      </c>
      <c r="C435" s="23" t="str">
        <f t="shared" si="28"/>
        <v>Total Bebidas</v>
      </c>
      <c r="D435" t="s">
        <v>76</v>
      </c>
      <c r="E435" s="52">
        <v>12.346506641482346</v>
      </c>
      <c r="F435" s="52">
        <v>14.283429430070244</v>
      </c>
      <c r="G435" s="52">
        <v>20.989226170661347</v>
      </c>
      <c r="H435" s="52">
        <v>12.343377059623805</v>
      </c>
      <c r="I435" s="52">
        <v>11.66179699087416</v>
      </c>
      <c r="J435" s="52">
        <v>13.191722182712985</v>
      </c>
      <c r="K435" s="52">
        <v>19.739869633420081</v>
      </c>
      <c r="L435" s="52">
        <v>11.883448076484502</v>
      </c>
      <c r="M435" s="81">
        <v>11.377099983947165</v>
      </c>
    </row>
    <row r="436" spans="1:13" x14ac:dyDescent="0.35">
      <c r="A436" s="23" t="str">
        <f t="shared" si="26"/>
        <v>CONSUMO PER CAPITA (kg o litros por individuo)Total Bebidas30-100MIL</v>
      </c>
      <c r="B436" s="23" t="str">
        <f t="shared" si="29"/>
        <v>CONSUMO PER CAPITA (kg o litros por individuo)</v>
      </c>
      <c r="C436" s="23" t="str">
        <f t="shared" si="28"/>
        <v>Total Bebidas</v>
      </c>
      <c r="D436" t="s">
        <v>77</v>
      </c>
      <c r="E436" s="52">
        <v>11.817405126260308</v>
      </c>
      <c r="F436" s="52">
        <v>13.36109392830625</v>
      </c>
      <c r="G436" s="52">
        <v>22.963428746120936</v>
      </c>
      <c r="H436" s="52">
        <v>14.164414972890009</v>
      </c>
      <c r="I436" s="52">
        <v>14.070155493483933</v>
      </c>
      <c r="J436" s="52">
        <v>15.186310071996196</v>
      </c>
      <c r="K436" s="52">
        <v>21.661771767866895</v>
      </c>
      <c r="L436" s="52">
        <v>13.720518942694325</v>
      </c>
      <c r="M436" s="81">
        <v>12.460098033781057</v>
      </c>
    </row>
    <row r="437" spans="1:13" x14ac:dyDescent="0.35">
      <c r="A437" s="23" t="str">
        <f t="shared" si="26"/>
        <v>CONSUMO PER CAPITA (kg o litros por individuo)Total Bebidas100-200MIL</v>
      </c>
      <c r="B437" s="23" t="str">
        <f t="shared" si="29"/>
        <v>CONSUMO PER CAPITA (kg o litros por individuo)</v>
      </c>
      <c r="C437" s="23" t="str">
        <f t="shared" si="28"/>
        <v>Total Bebidas</v>
      </c>
      <c r="D437" t="s">
        <v>78</v>
      </c>
      <c r="E437" s="52">
        <v>12.498822658395566</v>
      </c>
      <c r="F437" s="52">
        <v>13.888199430561558</v>
      </c>
      <c r="G437" s="52">
        <v>21.890023208207197</v>
      </c>
      <c r="H437" s="52">
        <v>12.652662711476985</v>
      </c>
      <c r="I437" s="52">
        <v>11.798690646726861</v>
      </c>
      <c r="J437" s="52">
        <v>13.038970341603052</v>
      </c>
      <c r="K437" s="52">
        <v>19.152067290920616</v>
      </c>
      <c r="L437" s="52">
        <v>11.781149350612569</v>
      </c>
      <c r="M437" s="81">
        <v>10.909920982740354</v>
      </c>
    </row>
    <row r="438" spans="1:13" x14ac:dyDescent="0.35">
      <c r="A438" s="23" t="str">
        <f t="shared" si="26"/>
        <v>CONSUMO PER CAPITA (kg o litros por individuo)Total Bebidas200-500MIL</v>
      </c>
      <c r="B438" s="23" t="str">
        <f t="shared" si="29"/>
        <v>CONSUMO PER CAPITA (kg o litros por individuo)</v>
      </c>
      <c r="C438" s="23" t="str">
        <f t="shared" si="28"/>
        <v>Total Bebidas</v>
      </c>
      <c r="D438" t="s">
        <v>79</v>
      </c>
      <c r="E438" s="52">
        <v>13.677140596661559</v>
      </c>
      <c r="F438" s="52">
        <v>15.34364708098782</v>
      </c>
      <c r="G438" s="52">
        <v>22.847004683186103</v>
      </c>
      <c r="H438" s="52">
        <v>13.617559364299044</v>
      </c>
      <c r="I438" s="52">
        <v>12.711863630495843</v>
      </c>
      <c r="J438" s="52">
        <v>13.252970136996689</v>
      </c>
      <c r="K438" s="52">
        <v>20.85435474552553</v>
      </c>
      <c r="L438" s="52">
        <v>12.976568274599309</v>
      </c>
      <c r="M438" s="81">
        <v>12.079608818107717</v>
      </c>
    </row>
    <row r="439" spans="1:13" x14ac:dyDescent="0.35">
      <c r="A439" s="23" t="str">
        <f t="shared" si="26"/>
        <v>CONSUMO PER CAPITA (kg o litros por individuo)Total Bebidas&gt;500MIL</v>
      </c>
      <c r="B439" s="23" t="str">
        <f t="shared" si="29"/>
        <v>CONSUMO PER CAPITA (kg o litros por individuo)</v>
      </c>
      <c r="C439" s="23" t="str">
        <f t="shared" si="28"/>
        <v>Total Bebidas</v>
      </c>
      <c r="D439" t="s">
        <v>80</v>
      </c>
      <c r="E439" s="52">
        <v>14.755161086999351</v>
      </c>
      <c r="F439" s="52">
        <v>15.80136296845504</v>
      </c>
      <c r="G439" s="52">
        <v>22.658906220120745</v>
      </c>
      <c r="H439" s="52">
        <v>14.074719126643085</v>
      </c>
      <c r="I439" s="52">
        <v>13.029114224416654</v>
      </c>
      <c r="J439" s="52">
        <v>14.962849390956023</v>
      </c>
      <c r="K439" s="52">
        <v>21.07118296412435</v>
      </c>
      <c r="L439" s="52">
        <v>12.674881363525429</v>
      </c>
      <c r="M439" s="81">
        <v>11.699890259018494</v>
      </c>
    </row>
    <row r="440" spans="1:13" x14ac:dyDescent="0.35">
      <c r="A440" s="23" t="str">
        <f t="shared" si="26"/>
        <v>CONSUMO PER CAPITA (kg o litros por individuo)Total BebidasDE 15 A 19 AÑOS</v>
      </c>
      <c r="B440" s="23" t="str">
        <f t="shared" si="29"/>
        <v>CONSUMO PER CAPITA (kg o litros por individuo)</v>
      </c>
      <c r="C440" s="23" t="str">
        <f t="shared" si="28"/>
        <v>Total Bebidas</v>
      </c>
      <c r="D440" t="s">
        <v>81</v>
      </c>
      <c r="E440" s="52">
        <v>2.2908774269845504</v>
      </c>
      <c r="F440" s="52">
        <v>2.6300853979337169</v>
      </c>
      <c r="G440" s="52">
        <v>6.2206553357991821</v>
      </c>
      <c r="H440" s="52">
        <v>3.1102293141096937</v>
      </c>
      <c r="I440" s="52">
        <v>2.0000856797326945</v>
      </c>
      <c r="J440" s="52">
        <v>1.996236292347352</v>
      </c>
      <c r="K440" s="52">
        <v>4.1506570799772966</v>
      </c>
      <c r="L440" s="52">
        <v>2.9275250718664187</v>
      </c>
      <c r="M440" s="81">
        <v>2.7074903331026423</v>
      </c>
    </row>
    <row r="441" spans="1:13" x14ac:dyDescent="0.35">
      <c r="A441" s="23" t="str">
        <f t="shared" si="26"/>
        <v>CONSUMO PER CAPITA (kg o litros por individuo)Total BebidasDE 20 A 24 AÑOS</v>
      </c>
      <c r="B441" s="23" t="str">
        <f t="shared" si="29"/>
        <v>CONSUMO PER CAPITA (kg o litros por individuo)</v>
      </c>
      <c r="C441" s="23" t="str">
        <f t="shared" si="28"/>
        <v>Total Bebidas</v>
      </c>
      <c r="D441" t="s">
        <v>82</v>
      </c>
      <c r="E441" s="52">
        <v>3.8939824869924413</v>
      </c>
      <c r="F441" s="52">
        <v>4.9363564759417047</v>
      </c>
      <c r="G441" s="52">
        <v>6.5054675169457363</v>
      </c>
      <c r="H441" s="52">
        <v>4.0653463935358864</v>
      </c>
      <c r="I441" s="52">
        <v>3.97089260031195</v>
      </c>
      <c r="J441" s="52">
        <v>4.7214428901042682</v>
      </c>
      <c r="K441" s="52">
        <v>7.2807468715886845</v>
      </c>
      <c r="L441" s="52">
        <v>5.1385385408391544</v>
      </c>
      <c r="M441" s="81">
        <v>5.7526278119645875</v>
      </c>
    </row>
    <row r="442" spans="1:13" x14ac:dyDescent="0.35">
      <c r="A442" s="23" t="str">
        <f t="shared" si="26"/>
        <v>CONSUMO PER CAPITA (kg o litros por individuo)Total BebidasDE 25 A 34 AÑOS</v>
      </c>
      <c r="B442" s="23" t="str">
        <f t="shared" si="29"/>
        <v>CONSUMO PER CAPITA (kg o litros por individuo)</v>
      </c>
      <c r="C442" s="23" t="str">
        <f t="shared" si="28"/>
        <v>Total Bebidas</v>
      </c>
      <c r="D442" t="s">
        <v>83</v>
      </c>
      <c r="E442" s="52">
        <v>5.7029252576768394</v>
      </c>
      <c r="F442" s="52">
        <v>6.0625445691963789</v>
      </c>
      <c r="G442" s="52">
        <v>9.2081092987283739</v>
      </c>
      <c r="H442" s="52">
        <v>5.9288134104518475</v>
      </c>
      <c r="I442" s="52">
        <v>5.5919934385440184</v>
      </c>
      <c r="J442" s="52">
        <v>5.992563850403112</v>
      </c>
      <c r="K442" s="52">
        <v>8.6269454875146074</v>
      </c>
      <c r="L442" s="52">
        <v>5.7837495196059763</v>
      </c>
      <c r="M442" s="81">
        <v>5.2134912341294974</v>
      </c>
    </row>
    <row r="443" spans="1:13" x14ac:dyDescent="0.35">
      <c r="A443" s="23" t="str">
        <f t="shared" si="26"/>
        <v>CONSUMO PER CAPITA (kg o litros por individuo)Total BebidasDE 35 A 49 AÑOS</v>
      </c>
      <c r="B443" s="23" t="str">
        <f t="shared" si="29"/>
        <v>CONSUMO PER CAPITA (kg o litros por individuo)</v>
      </c>
      <c r="C443" s="23" t="str">
        <f t="shared" si="28"/>
        <v>Total Bebidas</v>
      </c>
      <c r="D443" t="s">
        <v>84</v>
      </c>
      <c r="E443" s="52">
        <v>10.033168746441818</v>
      </c>
      <c r="F443" s="52">
        <v>11.377545985486023</v>
      </c>
      <c r="G443" s="52">
        <v>16.937821223940542</v>
      </c>
      <c r="H443" s="52">
        <v>10.094054507051565</v>
      </c>
      <c r="I443" s="52">
        <v>9.4632014312568131</v>
      </c>
      <c r="J443" s="52">
        <v>10.788323170464809</v>
      </c>
      <c r="K443" s="52">
        <v>15.190687724457671</v>
      </c>
      <c r="L443" s="52">
        <v>9.7248300209404874</v>
      </c>
      <c r="M443" s="81">
        <v>8.8862568958264756</v>
      </c>
    </row>
    <row r="444" spans="1:13" x14ac:dyDescent="0.35">
      <c r="A444" s="23" t="str">
        <f t="shared" si="26"/>
        <v>CONSUMO PER CAPITA (kg o litros por individuo)Total BebidasDE 50 A 59 AÑOS</v>
      </c>
      <c r="B444" s="23" t="str">
        <f t="shared" si="29"/>
        <v>CONSUMO PER CAPITA (kg o litros por individuo)</v>
      </c>
      <c r="C444" s="23" t="str">
        <f t="shared" si="28"/>
        <v>Total Bebidas</v>
      </c>
      <c r="D444" t="s">
        <v>85</v>
      </c>
      <c r="E444" s="52">
        <v>16.623713365855004</v>
      </c>
      <c r="F444" s="52">
        <v>18.841463140772635</v>
      </c>
      <c r="G444" s="52">
        <v>28.553138973425376</v>
      </c>
      <c r="H444" s="52">
        <v>16.633155123091186</v>
      </c>
      <c r="I444" s="52">
        <v>15.517192832211101</v>
      </c>
      <c r="J444" s="52">
        <v>17.47824665542128</v>
      </c>
      <c r="K444" s="52">
        <v>25.320724530115758</v>
      </c>
      <c r="L444" s="52">
        <v>15.180606869087095</v>
      </c>
      <c r="M444" s="81">
        <v>14.492006902368647</v>
      </c>
    </row>
    <row r="445" spans="1:13" x14ac:dyDescent="0.35">
      <c r="A445" s="23" t="str">
        <f t="shared" si="26"/>
        <v>CONSUMO PER CAPITA (kg o litros por individuo)Total BebidasDE 60 A 75 AÑOS</v>
      </c>
      <c r="B445" s="23" t="str">
        <f t="shared" si="29"/>
        <v>CONSUMO PER CAPITA (kg o litros por individuo)</v>
      </c>
      <c r="C445" s="23" t="str">
        <f t="shared" si="28"/>
        <v>Total Bebidas</v>
      </c>
      <c r="D445" t="s">
        <v>86</v>
      </c>
      <c r="E445" s="52">
        <v>21.949836620131276</v>
      </c>
      <c r="F445" s="52">
        <v>24.484261082340101</v>
      </c>
      <c r="G445" s="52">
        <v>38.401630045565057</v>
      </c>
      <c r="H445" s="52">
        <v>23.348696632154766</v>
      </c>
      <c r="I445" s="52">
        <v>22.776864868906191</v>
      </c>
      <c r="J445" s="52">
        <v>24.906967023288932</v>
      </c>
      <c r="K445" s="52">
        <v>36.901847751794016</v>
      </c>
      <c r="L445" s="52">
        <v>22.129565526768719</v>
      </c>
      <c r="M445" s="81">
        <v>21.193247022301218</v>
      </c>
    </row>
    <row r="446" spans="1:13" x14ac:dyDescent="0.35">
      <c r="A446" s="23" t="str">
        <f t="shared" si="26"/>
        <v>CONSUMO PER CAPITA (kg o litros por individuo)Total BebidasNIVEL ALTO</v>
      </c>
      <c r="B446" s="23" t="str">
        <f t="shared" si="29"/>
        <v>CONSUMO PER CAPITA (kg o litros por individuo)</v>
      </c>
      <c r="C446" s="23" t="str">
        <f t="shared" si="28"/>
        <v>Total Bebidas</v>
      </c>
      <c r="D446" t="s">
        <v>87</v>
      </c>
      <c r="E446" s="52">
        <v>13.123769054391042</v>
      </c>
      <c r="F446" s="52">
        <v>15.295920672659674</v>
      </c>
      <c r="G446" s="52">
        <v>23.026250568401693</v>
      </c>
      <c r="H446" s="52">
        <v>13.111877031126626</v>
      </c>
      <c r="I446" s="52">
        <v>11.805122389703135</v>
      </c>
      <c r="J446" s="52">
        <v>12.364003952452284</v>
      </c>
      <c r="K446" s="52">
        <v>19.382838921489068</v>
      </c>
      <c r="L446" s="52">
        <v>11.988941908968783</v>
      </c>
      <c r="M446" s="81">
        <v>10.949646608549859</v>
      </c>
    </row>
    <row r="447" spans="1:13" x14ac:dyDescent="0.35">
      <c r="A447" s="23" t="str">
        <f t="shared" si="26"/>
        <v>CONSUMO PER CAPITA (kg o litros por individuo)Total BebidasNIVEL MEDIO ALTO</v>
      </c>
      <c r="B447" s="23" t="str">
        <f t="shared" si="29"/>
        <v>CONSUMO PER CAPITA (kg o litros por individuo)</v>
      </c>
      <c r="C447" s="23" t="str">
        <f t="shared" si="28"/>
        <v>Total Bebidas</v>
      </c>
      <c r="D447" t="s">
        <v>88</v>
      </c>
      <c r="E447" s="52">
        <v>12.003165342129876</v>
      </c>
      <c r="F447" s="52">
        <v>12.559587639817037</v>
      </c>
      <c r="G447" s="52">
        <v>19.325392937660727</v>
      </c>
      <c r="H447" s="52">
        <v>11.734856109127952</v>
      </c>
      <c r="I447" s="52">
        <v>11.759061720904892</v>
      </c>
      <c r="J447" s="52">
        <v>12.946920253089623</v>
      </c>
      <c r="K447" s="52">
        <v>18.080225783333415</v>
      </c>
      <c r="L447" s="52">
        <v>11.142188490048413</v>
      </c>
      <c r="M447" s="81">
        <v>11.381625163100303</v>
      </c>
    </row>
    <row r="448" spans="1:13" x14ac:dyDescent="0.35">
      <c r="A448" s="23" t="str">
        <f t="shared" si="26"/>
        <v>CONSUMO PER CAPITA (kg o litros por individuo)Total BebidasNIVEL MEDIO</v>
      </c>
      <c r="B448" s="23" t="str">
        <f t="shared" si="29"/>
        <v>CONSUMO PER CAPITA (kg o litros por individuo)</v>
      </c>
      <c r="C448" s="23" t="str">
        <f t="shared" si="28"/>
        <v>Total Bebidas</v>
      </c>
      <c r="D448" t="s">
        <v>89</v>
      </c>
      <c r="E448" s="52">
        <v>12.271954455859069</v>
      </c>
      <c r="F448" s="52">
        <v>13.639788003772868</v>
      </c>
      <c r="G448" s="52">
        <v>22.397026308253199</v>
      </c>
      <c r="H448" s="52">
        <v>13.439374981442835</v>
      </c>
      <c r="I448" s="52">
        <v>11.922214277447384</v>
      </c>
      <c r="J448" s="52">
        <v>13.386471517348824</v>
      </c>
      <c r="K448" s="52">
        <v>19.981665762460725</v>
      </c>
      <c r="L448" s="52">
        <v>12.276503059305361</v>
      </c>
      <c r="M448" s="81">
        <v>11.520654546496889</v>
      </c>
    </row>
    <row r="449" spans="1:13" x14ac:dyDescent="0.35">
      <c r="A449" s="23" t="str">
        <f t="shared" si="26"/>
        <v>CONSUMO PER CAPITA (kg o litros por individuo)Total BebidasNIVEL MEDIO BAJO</v>
      </c>
      <c r="B449" s="23" t="str">
        <f t="shared" si="29"/>
        <v>CONSUMO PER CAPITA (kg o litros por individuo)</v>
      </c>
      <c r="C449" s="23" t="str">
        <f t="shared" si="28"/>
        <v>Total Bebidas</v>
      </c>
      <c r="D449" t="s">
        <v>90</v>
      </c>
      <c r="E449" s="52">
        <v>12.755902114318259</v>
      </c>
      <c r="F449" s="52">
        <v>13.73511307703532</v>
      </c>
      <c r="G449" s="52">
        <v>21.564031037346027</v>
      </c>
      <c r="H449" s="52">
        <v>13.257860923367593</v>
      </c>
      <c r="I449" s="52">
        <v>16.146187815180674</v>
      </c>
      <c r="J449" s="52">
        <v>17.433999082715147</v>
      </c>
      <c r="K449" s="52">
        <v>23.439401280305894</v>
      </c>
      <c r="L449" s="52">
        <v>15.062151622994291</v>
      </c>
      <c r="M449" s="81">
        <v>14.04402620350041</v>
      </c>
    </row>
    <row r="450" spans="1:13" x14ac:dyDescent="0.35">
      <c r="A450" s="23" t="str">
        <f t="shared" si="26"/>
        <v>CONSUMO PER CAPITA (kg o litros por individuo)Total BebidasNIVEL BAJO</v>
      </c>
      <c r="B450" s="23" t="str">
        <f t="shared" si="29"/>
        <v>CONSUMO PER CAPITA (kg o litros por individuo)</v>
      </c>
      <c r="C450" s="23" t="str">
        <f t="shared" si="28"/>
        <v>Total Bebidas</v>
      </c>
      <c r="D450" t="s">
        <v>91</v>
      </c>
      <c r="E450" s="52">
        <v>12.315851074937886</v>
      </c>
      <c r="F450" s="52">
        <v>14.536927308915699</v>
      </c>
      <c r="G450" s="52">
        <v>20.876110891429875</v>
      </c>
      <c r="H450" s="52">
        <v>12.821852922269581</v>
      </c>
      <c r="I450" s="52">
        <v>10.998587399928002</v>
      </c>
      <c r="J450" s="52">
        <v>13.2817267288887</v>
      </c>
      <c r="K450" s="52">
        <v>19.559324895052587</v>
      </c>
      <c r="L450" s="52">
        <v>11.686980605892005</v>
      </c>
      <c r="M450" s="81">
        <v>11.378210438933001</v>
      </c>
    </row>
    <row r="451" spans="1:13" x14ac:dyDescent="0.35">
      <c r="A451" s="23" t="str">
        <f t="shared" si="26"/>
        <v>CONSUMO PER CAPITA (kg o litros por individuo)Total BebidasHOMBRE</v>
      </c>
      <c r="B451" s="23" t="str">
        <f t="shared" si="29"/>
        <v>CONSUMO PER CAPITA (kg o litros por individuo)</v>
      </c>
      <c r="C451" s="23" t="str">
        <f t="shared" si="28"/>
        <v>Total Bebidas</v>
      </c>
      <c r="D451" t="s">
        <v>92</v>
      </c>
      <c r="E451" s="52">
        <v>14.93392752701177</v>
      </c>
      <c r="F451" s="52">
        <v>16.494397455563146</v>
      </c>
      <c r="G451" s="52">
        <v>25.636469501634352</v>
      </c>
      <c r="H451" s="52">
        <v>15.693174543654223</v>
      </c>
      <c r="I451" s="52">
        <v>14.887998936320541</v>
      </c>
      <c r="J451" s="52">
        <v>16.535583680027067</v>
      </c>
      <c r="K451" s="52">
        <v>23.806678387453662</v>
      </c>
      <c r="L451" s="52">
        <v>14.876245433489478</v>
      </c>
      <c r="M451" s="81">
        <v>14.387782452926217</v>
      </c>
    </row>
    <row r="452" spans="1:13" x14ac:dyDescent="0.35">
      <c r="A452" s="23" t="str">
        <f t="shared" ref="A452:A515" si="30">B452&amp;C452&amp;D452</f>
        <v>CONSUMO PER CAPITA (kg o litros por individuo)Total BebidasMUJER</v>
      </c>
      <c r="B452" s="23" t="str">
        <f t="shared" si="29"/>
        <v>CONSUMO PER CAPITA (kg o litros por individuo)</v>
      </c>
      <c r="C452" s="23" t="str">
        <f t="shared" si="28"/>
        <v>Total Bebidas</v>
      </c>
      <c r="D452" t="s">
        <v>93</v>
      </c>
      <c r="E452" s="52">
        <v>10.108173715992956</v>
      </c>
      <c r="F452" s="52">
        <v>11.656389945541006</v>
      </c>
      <c r="G452" s="52">
        <v>17.634218763669452</v>
      </c>
      <c r="H452" s="52">
        <v>10.230317036000582</v>
      </c>
      <c r="I452" s="52">
        <v>9.7509385235021533</v>
      </c>
      <c r="J452" s="52">
        <v>10.84246663785928</v>
      </c>
      <c r="K452" s="52">
        <v>16.211523324886254</v>
      </c>
      <c r="L452" s="52">
        <v>9.8037145179933738</v>
      </c>
      <c r="M452" s="81">
        <v>9.0785140121931214</v>
      </c>
    </row>
    <row r="453" spans="1:13" x14ac:dyDescent="0.35">
      <c r="A453" s="23" t="str">
        <f t="shared" si="30"/>
        <v>CONSUMO PER CAPITA (kg o litros por individuo)Total Bebidas FriasT.ESPAÑA</v>
      </c>
      <c r="B453" s="23" t="str">
        <f t="shared" si="29"/>
        <v>CONSUMO PER CAPITA (kg o litros por individuo)</v>
      </c>
      <c r="C453" s="23" t="s">
        <v>46</v>
      </c>
      <c r="D453" t="s">
        <v>63</v>
      </c>
      <c r="E453" s="52">
        <v>10.56364310876879</v>
      </c>
      <c r="F453" s="52">
        <v>12.255948316403973</v>
      </c>
      <c r="G453" s="52">
        <v>19.399762037326788</v>
      </c>
      <c r="H453" s="52">
        <v>11.135374469594339</v>
      </c>
      <c r="I453" s="52">
        <v>10.500058597422097</v>
      </c>
      <c r="J453" s="52">
        <v>11.999379708814031</v>
      </c>
      <c r="K453" s="52">
        <v>17.929885529368246</v>
      </c>
      <c r="L453" s="52">
        <v>10.46866500452683</v>
      </c>
      <c r="M453" s="81">
        <v>9.8622506724432331</v>
      </c>
    </row>
    <row r="454" spans="1:13" x14ac:dyDescent="0.35">
      <c r="A454" s="23" t="str">
        <f t="shared" si="30"/>
        <v>CONSUMO PER CAPITA (kg o litros por individuo)Total Bebidas FriasBCN AM</v>
      </c>
      <c r="B454" s="23" t="str">
        <f t="shared" si="29"/>
        <v>CONSUMO PER CAPITA (kg o litros por individuo)</v>
      </c>
      <c r="C454" s="23" t="str">
        <f>C$453</f>
        <v>Total Bebidas Frias</v>
      </c>
      <c r="D454" t="s">
        <v>65</v>
      </c>
      <c r="E454" s="52">
        <v>11.656630520713426</v>
      </c>
      <c r="F454" s="52">
        <v>12.341562586855533</v>
      </c>
      <c r="G454" s="52">
        <v>18.401771308426</v>
      </c>
      <c r="H454" s="52">
        <v>10.755341336235524</v>
      </c>
      <c r="I454" s="52">
        <v>9.8322099513234331</v>
      </c>
      <c r="J454" s="52">
        <v>11.621053541971939</v>
      </c>
      <c r="K454" s="52">
        <v>17.867507695127461</v>
      </c>
      <c r="L454" s="52">
        <v>10.16746071819111</v>
      </c>
      <c r="M454" s="81">
        <v>9.7264224701386688</v>
      </c>
    </row>
    <row r="455" spans="1:13" x14ac:dyDescent="0.35">
      <c r="A455" s="23" t="str">
        <f t="shared" si="30"/>
        <v>CONSUMO PER CAPITA (kg o litros por individuo)Total Bebidas FriasREST.CAT ARAGON</v>
      </c>
      <c r="B455" s="23" t="str">
        <f t="shared" si="29"/>
        <v>CONSUMO PER CAPITA (kg o litros por individuo)</v>
      </c>
      <c r="C455" s="23" t="str">
        <f t="shared" ref="C455:C482" si="31">C$453</f>
        <v>Total Bebidas Frias</v>
      </c>
      <c r="D455" t="s">
        <v>66</v>
      </c>
      <c r="E455" s="52">
        <v>10.594100102212321</v>
      </c>
      <c r="F455" s="52">
        <v>13.332609411335943</v>
      </c>
      <c r="G455" s="52">
        <v>23.982012851960981</v>
      </c>
      <c r="H455" s="52">
        <v>14.103093245814625</v>
      </c>
      <c r="I455" s="52">
        <v>13.886444211870945</v>
      </c>
      <c r="J455" s="52">
        <v>15.084638771982037</v>
      </c>
      <c r="K455" s="52">
        <v>24.408745505123651</v>
      </c>
      <c r="L455" s="52">
        <v>13.679158305366144</v>
      </c>
      <c r="M455" s="81">
        <v>13.507543462672777</v>
      </c>
    </row>
    <row r="456" spans="1:13" x14ac:dyDescent="0.35">
      <c r="A456" s="23" t="str">
        <f t="shared" si="30"/>
        <v>CONSUMO PER CAPITA (kg o litros por individuo)Total Bebidas FriasLEVANTE</v>
      </c>
      <c r="B456" s="23" t="str">
        <f t="shared" si="29"/>
        <v>CONSUMO PER CAPITA (kg o litros por individuo)</v>
      </c>
      <c r="C456" s="23" t="str">
        <f t="shared" si="31"/>
        <v>Total Bebidas Frias</v>
      </c>
      <c r="D456" t="s">
        <v>67</v>
      </c>
      <c r="E456" s="52">
        <v>9.785897808996074</v>
      </c>
      <c r="F456" s="52">
        <v>10.491237981487179</v>
      </c>
      <c r="G456" s="52">
        <v>16.735452878532204</v>
      </c>
      <c r="H456" s="52">
        <v>9.56834334606061</v>
      </c>
      <c r="I456" s="52">
        <v>9.5062696984377713</v>
      </c>
      <c r="J456" s="52">
        <v>10.240548841293727</v>
      </c>
      <c r="K456" s="52">
        <v>15.405001078098916</v>
      </c>
      <c r="L456" s="52">
        <v>9.6404407092081428</v>
      </c>
      <c r="M456" s="81">
        <v>8.888356863484276</v>
      </c>
    </row>
    <row r="457" spans="1:13" x14ac:dyDescent="0.35">
      <c r="A457" s="23" t="str">
        <f t="shared" si="30"/>
        <v>CONSUMO PER CAPITA (kg o litros por individuo)Total Bebidas FriasANDALUCIA</v>
      </c>
      <c r="B457" s="23" t="str">
        <f t="shared" si="29"/>
        <v>CONSUMO PER CAPITA (kg o litros por individuo)</v>
      </c>
      <c r="C457" s="23" t="str">
        <f t="shared" si="31"/>
        <v>Total Bebidas Frias</v>
      </c>
      <c r="D457" t="s">
        <v>68</v>
      </c>
      <c r="E457" s="52">
        <v>10.003231196295992</v>
      </c>
      <c r="F457" s="52">
        <v>12.46963182351711</v>
      </c>
      <c r="G457" s="52">
        <v>18.73936417957659</v>
      </c>
      <c r="H457" s="52">
        <v>10.918979550221007</v>
      </c>
      <c r="I457" s="52">
        <v>9.7662555017218917</v>
      </c>
      <c r="J457" s="52">
        <v>11.401664149288919</v>
      </c>
      <c r="K457" s="52">
        <v>16.528044481954808</v>
      </c>
      <c r="L457" s="52">
        <v>9.8863019064583888</v>
      </c>
      <c r="M457" s="81">
        <v>9.4429562517924861</v>
      </c>
    </row>
    <row r="458" spans="1:13" x14ac:dyDescent="0.35">
      <c r="A458" s="23" t="str">
        <f t="shared" si="30"/>
        <v>CONSUMO PER CAPITA (kg o litros por individuo)Total Bebidas FriasMDD AM</v>
      </c>
      <c r="B458" s="23" t="str">
        <f t="shared" si="29"/>
        <v>CONSUMO PER CAPITA (kg o litros por individuo)</v>
      </c>
      <c r="C458" s="23" t="str">
        <f t="shared" si="31"/>
        <v>Total Bebidas Frias</v>
      </c>
      <c r="D458" t="s">
        <v>69</v>
      </c>
      <c r="E458" s="52">
        <v>10.361504954498317</v>
      </c>
      <c r="F458" s="52">
        <v>11.703968240573303</v>
      </c>
      <c r="G458" s="52">
        <v>18.665496089516452</v>
      </c>
      <c r="H458" s="52">
        <v>10.32821891463821</v>
      </c>
      <c r="I458" s="52">
        <v>9.0076075113214102</v>
      </c>
      <c r="J458" s="52">
        <v>11.502709299560388</v>
      </c>
      <c r="K458" s="52">
        <v>16.16625948926529</v>
      </c>
      <c r="L458" s="52">
        <v>8.8091805071102147</v>
      </c>
      <c r="M458" s="81">
        <v>7.7582584269300625</v>
      </c>
    </row>
    <row r="459" spans="1:13" x14ac:dyDescent="0.35">
      <c r="A459" s="23" t="str">
        <f t="shared" si="30"/>
        <v>CONSUMO PER CAPITA (kg o litros por individuo)Total Bebidas FriasRTO CENTRO</v>
      </c>
      <c r="B459" s="23" t="str">
        <f t="shared" si="29"/>
        <v>CONSUMO PER CAPITA (kg o litros por individuo)</v>
      </c>
      <c r="C459" s="23" t="str">
        <f t="shared" si="31"/>
        <v>Total Bebidas Frias</v>
      </c>
      <c r="D459" t="s">
        <v>70</v>
      </c>
      <c r="E459" s="52">
        <v>9.5905456707098669</v>
      </c>
      <c r="F459" s="52">
        <v>11.653558335203009</v>
      </c>
      <c r="G459" s="52">
        <v>17.865818946456361</v>
      </c>
      <c r="H459" s="52">
        <v>10.4312149637319</v>
      </c>
      <c r="I459" s="52">
        <v>10.51522612516988</v>
      </c>
      <c r="J459" s="52">
        <v>11.391910259320893</v>
      </c>
      <c r="K459" s="52">
        <v>17.0055084715103</v>
      </c>
      <c r="L459" s="52">
        <v>10.829428922867557</v>
      </c>
      <c r="M459" s="81">
        <v>10.176289447909891</v>
      </c>
    </row>
    <row r="460" spans="1:13" x14ac:dyDescent="0.35">
      <c r="A460" s="23" t="str">
        <f t="shared" si="30"/>
        <v>CONSUMO PER CAPITA (kg o litros por individuo)Total Bebidas FriasNORTE-CENTRO</v>
      </c>
      <c r="B460" s="23" t="str">
        <f t="shared" si="29"/>
        <v>CONSUMO PER CAPITA (kg o litros por individuo)</v>
      </c>
      <c r="C460" s="23" t="str">
        <f t="shared" si="31"/>
        <v>Total Bebidas Frias</v>
      </c>
      <c r="D460" t="s">
        <v>71</v>
      </c>
      <c r="E460" s="52">
        <v>10.507444409823277</v>
      </c>
      <c r="F460" s="52">
        <v>11.783030732686379</v>
      </c>
      <c r="G460" s="52">
        <v>20.51066205959874</v>
      </c>
      <c r="H460" s="52">
        <v>11.403247365933987</v>
      </c>
      <c r="I460" s="52">
        <v>10.239085298259017</v>
      </c>
      <c r="J460" s="52">
        <v>12.269990380268414</v>
      </c>
      <c r="K460" s="52">
        <v>17.538365623398118</v>
      </c>
      <c r="L460" s="52">
        <v>9.9625676353346737</v>
      </c>
      <c r="M460" s="81">
        <v>9.3742814874236515</v>
      </c>
    </row>
    <row r="461" spans="1:13" x14ac:dyDescent="0.35">
      <c r="A461" s="23" t="str">
        <f t="shared" si="30"/>
        <v>CONSUMO PER CAPITA (kg o litros por individuo)Total Bebidas FriasNOROESTE</v>
      </c>
      <c r="B461" s="23" t="str">
        <f t="shared" si="29"/>
        <v>CONSUMO PER CAPITA (kg o litros por individuo)</v>
      </c>
      <c r="C461" s="23" t="str">
        <f t="shared" si="31"/>
        <v>Total Bebidas Frias</v>
      </c>
      <c r="D461" t="s">
        <v>72</v>
      </c>
      <c r="E461" s="52">
        <v>13.430714357468387</v>
      </c>
      <c r="F461" s="52">
        <v>15.165176307384103</v>
      </c>
      <c r="G461" s="52">
        <v>21.447073917367774</v>
      </c>
      <c r="H461" s="52">
        <v>12.068282225264715</v>
      </c>
      <c r="I461" s="52">
        <v>12.161185768476484</v>
      </c>
      <c r="J461" s="52">
        <v>13.443551381677096</v>
      </c>
      <c r="K461" s="52">
        <v>20.150573652738686</v>
      </c>
      <c r="L461" s="52">
        <v>11.496301351807077</v>
      </c>
      <c r="M461" s="81">
        <v>10.667658672470029</v>
      </c>
    </row>
    <row r="462" spans="1:13" x14ac:dyDescent="0.35">
      <c r="A462" s="23" t="str">
        <f t="shared" si="30"/>
        <v>CONSUMO PER CAPITA (kg o litros por individuo)Total Bebidas Frias&lt;2MIL</v>
      </c>
      <c r="B462" s="23" t="str">
        <f t="shared" si="29"/>
        <v>CONSUMO PER CAPITA (kg o litros por individuo)</v>
      </c>
      <c r="C462" s="23" t="str">
        <f t="shared" si="31"/>
        <v>Total Bebidas Frias</v>
      </c>
      <c r="D462" t="s">
        <v>73</v>
      </c>
      <c r="E462" s="52">
        <v>9.7741792944928942</v>
      </c>
      <c r="F462" s="52">
        <v>12.030427515524986</v>
      </c>
      <c r="G462" s="52">
        <v>19.107044227965766</v>
      </c>
      <c r="H462" s="52">
        <v>9.6772590277851318</v>
      </c>
      <c r="I462" s="52">
        <v>11.411165963596877</v>
      </c>
      <c r="J462" s="52">
        <v>11.578535825972876</v>
      </c>
      <c r="K462" s="52">
        <v>18.173710589024523</v>
      </c>
      <c r="L462" s="52">
        <v>10.142240015977778</v>
      </c>
      <c r="M462" s="81">
        <v>11.80274196943439</v>
      </c>
    </row>
    <row r="463" spans="1:13" x14ac:dyDescent="0.35">
      <c r="A463" s="23" t="str">
        <f t="shared" si="30"/>
        <v>CONSUMO PER CAPITA (kg o litros por individuo)Total Bebidas Frias2-5MIL</v>
      </c>
      <c r="B463" s="23" t="str">
        <f t="shared" si="29"/>
        <v>CONSUMO PER CAPITA (kg o litros por individuo)</v>
      </c>
      <c r="C463" s="23" t="str">
        <f t="shared" si="31"/>
        <v>Total Bebidas Frias</v>
      </c>
      <c r="D463" t="s">
        <v>74</v>
      </c>
      <c r="E463" s="52">
        <v>7.929275197877133</v>
      </c>
      <c r="F463" s="52">
        <v>8.6691685015578503</v>
      </c>
      <c r="G463" s="52">
        <v>14.203236404759684</v>
      </c>
      <c r="H463" s="52">
        <v>7.2744668139063107</v>
      </c>
      <c r="I463" s="52">
        <v>6.2261135631066118</v>
      </c>
      <c r="J463" s="52">
        <v>7.9776879007366466</v>
      </c>
      <c r="K463" s="52">
        <v>11.17661011478093</v>
      </c>
      <c r="L463" s="52">
        <v>6.9902998502540736</v>
      </c>
      <c r="M463" s="81">
        <v>7.7334218678020621</v>
      </c>
    </row>
    <row r="464" spans="1:13" x14ac:dyDescent="0.35">
      <c r="A464" s="23" t="str">
        <f t="shared" si="30"/>
        <v>CONSUMO PER CAPITA (kg o litros por individuo)Total Bebidas Frias5-10MIL</v>
      </c>
      <c r="B464" s="23" t="str">
        <f t="shared" si="29"/>
        <v>CONSUMO PER CAPITA (kg o litros por individuo)</v>
      </c>
      <c r="C464" s="23" t="str">
        <f t="shared" si="31"/>
        <v>Total Bebidas Frias</v>
      </c>
      <c r="D464" t="s">
        <v>75</v>
      </c>
      <c r="E464" s="52">
        <v>9.6650924184733213</v>
      </c>
      <c r="F464" s="52">
        <v>11.80419503872403</v>
      </c>
      <c r="G464" s="52">
        <v>18.29158581059065</v>
      </c>
      <c r="H464" s="52">
        <v>11.432095330652951</v>
      </c>
      <c r="I464" s="52">
        <v>9.4496786643116639</v>
      </c>
      <c r="J464" s="52">
        <v>12.101199565737884</v>
      </c>
      <c r="K464" s="52">
        <v>17.563570707181682</v>
      </c>
      <c r="L464" s="52">
        <v>10.48080469985546</v>
      </c>
      <c r="M464" s="81">
        <v>9.8375581350713137</v>
      </c>
    </row>
    <row r="465" spans="1:13" x14ac:dyDescent="0.35">
      <c r="A465" s="23" t="str">
        <f t="shared" si="30"/>
        <v>CONSUMO PER CAPITA (kg o litros por individuo)Total Bebidas Frias10-30MIL</v>
      </c>
      <c r="B465" s="23" t="str">
        <f t="shared" si="29"/>
        <v>CONSUMO PER CAPITA (kg o litros por individuo)</v>
      </c>
      <c r="C465" s="23" t="str">
        <f t="shared" si="31"/>
        <v>Total Bebidas Frias</v>
      </c>
      <c r="D465" t="s">
        <v>76</v>
      </c>
      <c r="E465" s="52">
        <v>10.464092076766526</v>
      </c>
      <c r="F465" s="52">
        <v>12.480351944475428</v>
      </c>
      <c r="G465" s="52">
        <v>18.815093410376534</v>
      </c>
      <c r="H465" s="52">
        <v>10.55989891098943</v>
      </c>
      <c r="I465" s="52">
        <v>9.9097574085353308</v>
      </c>
      <c r="J465" s="52">
        <v>11.558326605202174</v>
      </c>
      <c r="K465" s="52">
        <v>17.694275975621803</v>
      </c>
      <c r="L465" s="52">
        <v>10.074907352347774</v>
      </c>
      <c r="M465" s="81">
        <v>9.4874199611321028</v>
      </c>
    </row>
    <row r="466" spans="1:13" x14ac:dyDescent="0.35">
      <c r="A466" s="23" t="str">
        <f t="shared" si="30"/>
        <v>CONSUMO PER CAPITA (kg o litros por individuo)Total Bebidas Frias30-100MIL</v>
      </c>
      <c r="B466" s="23" t="str">
        <f t="shared" si="29"/>
        <v>CONSUMO PER CAPITA (kg o litros por individuo)</v>
      </c>
      <c r="C466" s="23" t="str">
        <f t="shared" si="31"/>
        <v>Total Bebidas Frias</v>
      </c>
      <c r="D466" t="s">
        <v>77</v>
      </c>
      <c r="E466" s="52">
        <v>9.7426029762615034</v>
      </c>
      <c r="F466" s="52">
        <v>11.525616756477238</v>
      </c>
      <c r="G466" s="52">
        <v>20.607220168163554</v>
      </c>
      <c r="H466" s="52">
        <v>12.327399754398284</v>
      </c>
      <c r="I466" s="52">
        <v>12.133766768193031</v>
      </c>
      <c r="J466" s="52">
        <v>13.421673702640861</v>
      </c>
      <c r="K466" s="52">
        <v>19.51666625256783</v>
      </c>
      <c r="L466" s="52">
        <v>11.770168773490035</v>
      </c>
      <c r="M466" s="81">
        <v>10.591051290126376</v>
      </c>
    </row>
    <row r="467" spans="1:13" x14ac:dyDescent="0.35">
      <c r="A467" s="23" t="str">
        <f t="shared" si="30"/>
        <v>CONSUMO PER CAPITA (kg o litros por individuo)Total Bebidas Frias100-200MIL</v>
      </c>
      <c r="B467" s="23" t="str">
        <f t="shared" si="29"/>
        <v>CONSUMO PER CAPITA (kg o litros por individuo)</v>
      </c>
      <c r="C467" s="23" t="str">
        <f t="shared" si="31"/>
        <v>Total Bebidas Frias</v>
      </c>
      <c r="D467" t="s">
        <v>78</v>
      </c>
      <c r="E467" s="52">
        <v>10.31855137162264</v>
      </c>
      <c r="F467" s="52">
        <v>11.856846237100388</v>
      </c>
      <c r="G467" s="52">
        <v>19.32728570746761</v>
      </c>
      <c r="H467" s="52">
        <v>10.650671357701574</v>
      </c>
      <c r="I467" s="52">
        <v>9.8883610202465508</v>
      </c>
      <c r="J467" s="52">
        <v>11.369685383011845</v>
      </c>
      <c r="K467" s="52">
        <v>16.948477219525252</v>
      </c>
      <c r="L467" s="52">
        <v>9.8110681245140761</v>
      </c>
      <c r="M467" s="81">
        <v>8.9639153654342731</v>
      </c>
    </row>
    <row r="468" spans="1:13" x14ac:dyDescent="0.35">
      <c r="A468" s="23" t="str">
        <f t="shared" si="30"/>
        <v>CONSUMO PER CAPITA (kg o litros por individuo)Total Bebidas Frias200-500MIL</v>
      </c>
      <c r="B468" s="23" t="str">
        <f t="shared" si="29"/>
        <v>CONSUMO PER CAPITA (kg o litros por individuo)</v>
      </c>
      <c r="C468" s="23" t="str">
        <f t="shared" si="31"/>
        <v>Total Bebidas Frias</v>
      </c>
      <c r="D468" t="s">
        <v>79</v>
      </c>
      <c r="E468" s="52">
        <v>11.78475819408801</v>
      </c>
      <c r="F468" s="52">
        <v>13.488879047118187</v>
      </c>
      <c r="G468" s="52">
        <v>20.566712303155935</v>
      </c>
      <c r="H468" s="52">
        <v>11.614826562925288</v>
      </c>
      <c r="I468" s="52">
        <v>10.737711038494314</v>
      </c>
      <c r="J468" s="52">
        <v>11.538773123692385</v>
      </c>
      <c r="K468" s="52">
        <v>18.754337884310583</v>
      </c>
      <c r="L468" s="52">
        <v>10.99478679678715</v>
      </c>
      <c r="M468" s="81">
        <v>10.162809217702859</v>
      </c>
    </row>
    <row r="469" spans="1:13" x14ac:dyDescent="0.35">
      <c r="A469" s="23" t="str">
        <f t="shared" si="30"/>
        <v>CONSUMO PER CAPITA (kg o litros por individuo)Total Bebidas Frias&gt;500MIL</v>
      </c>
      <c r="B469" s="23" t="str">
        <f t="shared" si="29"/>
        <v>CONSUMO PER CAPITA (kg o litros por individuo)</v>
      </c>
      <c r="C469" s="23" t="str">
        <f t="shared" si="31"/>
        <v>Total Bebidas Frias</v>
      </c>
      <c r="D469" t="s">
        <v>80</v>
      </c>
      <c r="E469" s="52">
        <v>12.663506448330885</v>
      </c>
      <c r="F469" s="52">
        <v>13.933830242233752</v>
      </c>
      <c r="G469" s="52">
        <v>20.378653923892305</v>
      </c>
      <c r="H469" s="52">
        <v>12.097588558245313</v>
      </c>
      <c r="I469" s="52">
        <v>11.142514659346379</v>
      </c>
      <c r="J469" s="52">
        <v>13.093750072004017</v>
      </c>
      <c r="K469" s="52">
        <v>18.870746949288304</v>
      </c>
      <c r="L469" s="52">
        <v>10.725561105951286</v>
      </c>
      <c r="M469" s="81">
        <v>9.7973674823082462</v>
      </c>
    </row>
    <row r="470" spans="1:13" x14ac:dyDescent="0.35">
      <c r="A470" s="23" t="str">
        <f t="shared" si="30"/>
        <v>CONSUMO PER CAPITA (kg o litros por individuo)Total Bebidas FriasDE 15 A 19 AÑOS</v>
      </c>
      <c r="B470" s="23" t="str">
        <f t="shared" si="29"/>
        <v>CONSUMO PER CAPITA (kg o litros por individuo)</v>
      </c>
      <c r="C470" s="23" t="str">
        <f t="shared" si="31"/>
        <v>Total Bebidas Frias</v>
      </c>
      <c r="D470" t="s">
        <v>81</v>
      </c>
      <c r="E470" s="52">
        <v>2.1763395225890942</v>
      </c>
      <c r="F470" s="52">
        <v>2.5275481362346603</v>
      </c>
      <c r="G470" s="52">
        <v>5.9642330278933171</v>
      </c>
      <c r="H470" s="52">
        <v>2.7885955455905691</v>
      </c>
      <c r="I470" s="52">
        <v>1.8375369248261419</v>
      </c>
      <c r="J470" s="52">
        <v>1.8314967175534205</v>
      </c>
      <c r="K470" s="52">
        <v>3.9051797384065869</v>
      </c>
      <c r="L470" s="52">
        <v>2.7368794508309229</v>
      </c>
      <c r="M470" s="81">
        <v>2.5481650406518308</v>
      </c>
    </row>
    <row r="471" spans="1:13" x14ac:dyDescent="0.35">
      <c r="A471" s="23" t="str">
        <f t="shared" si="30"/>
        <v>CONSUMO PER CAPITA (kg o litros por individuo)Total Bebidas FriasDE 20 A 24 AÑOS</v>
      </c>
      <c r="B471" s="23" t="str">
        <f t="shared" si="29"/>
        <v>CONSUMO PER CAPITA (kg o litros por individuo)</v>
      </c>
      <c r="C471" s="23" t="str">
        <f t="shared" si="31"/>
        <v>Total Bebidas Frias</v>
      </c>
      <c r="D471" t="s">
        <v>82</v>
      </c>
      <c r="E471" s="52">
        <v>3.4442987386701427</v>
      </c>
      <c r="F471" s="52">
        <v>4.5307943648334419</v>
      </c>
      <c r="G471" s="52">
        <v>6.0684202295719238</v>
      </c>
      <c r="H471" s="52">
        <v>3.5577241718361079</v>
      </c>
      <c r="I471" s="52">
        <v>3.560511314621341</v>
      </c>
      <c r="J471" s="52">
        <v>4.3224053458387468</v>
      </c>
      <c r="K471" s="52">
        <v>6.8210600202239684</v>
      </c>
      <c r="L471" s="52">
        <v>4.6110384337860362</v>
      </c>
      <c r="M471" s="81">
        <v>5.3062532967544644</v>
      </c>
    </row>
    <row r="472" spans="1:13" x14ac:dyDescent="0.35">
      <c r="A472" s="23" t="str">
        <f t="shared" si="30"/>
        <v>CONSUMO PER CAPITA (kg o litros por individuo)Total Bebidas FriasDE 25 A 34 AÑOS</v>
      </c>
      <c r="B472" s="23" t="str">
        <f t="shared" si="29"/>
        <v>CONSUMO PER CAPITA (kg o litros por individuo)</v>
      </c>
      <c r="C472" s="23" t="str">
        <f t="shared" si="31"/>
        <v>Total Bebidas Frias</v>
      </c>
      <c r="D472" t="s">
        <v>83</v>
      </c>
      <c r="E472" s="52">
        <v>4.9507999970818721</v>
      </c>
      <c r="F472" s="52">
        <v>5.4214952254181634</v>
      </c>
      <c r="G472" s="52">
        <v>8.4190967050565888</v>
      </c>
      <c r="H472" s="52">
        <v>5.2865430189369276</v>
      </c>
      <c r="I472" s="52">
        <v>4.9599279345566432</v>
      </c>
      <c r="J472" s="52">
        <v>5.4228207594566564</v>
      </c>
      <c r="K472" s="52">
        <v>7.9478639972561593</v>
      </c>
      <c r="L472" s="52">
        <v>5.112097278475523</v>
      </c>
      <c r="M472" s="81">
        <v>4.5416721215173705</v>
      </c>
    </row>
    <row r="473" spans="1:13" x14ac:dyDescent="0.35">
      <c r="A473" s="23" t="str">
        <f t="shared" si="30"/>
        <v>CONSUMO PER CAPITA (kg o litros por individuo)Total Bebidas FriasDE 35 A 49 AÑOS</v>
      </c>
      <c r="B473" s="23" t="str">
        <f t="shared" si="29"/>
        <v>CONSUMO PER CAPITA (kg o litros por individuo)</v>
      </c>
      <c r="C473" s="23" t="str">
        <f t="shared" si="31"/>
        <v>Total Bebidas Frias</v>
      </c>
      <c r="D473" t="s">
        <v>84</v>
      </c>
      <c r="E473" s="52">
        <v>8.329041390441299</v>
      </c>
      <c r="F473" s="52">
        <v>9.9118766533016522</v>
      </c>
      <c r="G473" s="52">
        <v>15.141794456472118</v>
      </c>
      <c r="H473" s="52">
        <v>8.5440873384809652</v>
      </c>
      <c r="I473" s="52">
        <v>7.9950069091582661</v>
      </c>
      <c r="J473" s="52">
        <v>9.4328717993773559</v>
      </c>
      <c r="K473" s="52">
        <v>13.516902467313672</v>
      </c>
      <c r="L473" s="52">
        <v>8.1431342176888108</v>
      </c>
      <c r="M473" s="81">
        <v>7.4050388033183987</v>
      </c>
    </row>
    <row r="474" spans="1:13" x14ac:dyDescent="0.35">
      <c r="A474" s="23" t="str">
        <f t="shared" si="30"/>
        <v>CONSUMO PER CAPITA (kg o litros por individuo)Total Bebidas FriasDE 50 A 59 AÑOS</v>
      </c>
      <c r="B474" s="23" t="str">
        <f t="shared" si="29"/>
        <v>CONSUMO PER CAPITA (kg o litros por individuo)</v>
      </c>
      <c r="C474" s="23" t="str">
        <f t="shared" si="31"/>
        <v>Total Bebidas Frias</v>
      </c>
      <c r="D474" t="s">
        <v>85</v>
      </c>
      <c r="E474" s="52">
        <v>13.947131309159028</v>
      </c>
      <c r="F474" s="52">
        <v>16.33054678776967</v>
      </c>
      <c r="G474" s="52">
        <v>25.501597688727042</v>
      </c>
      <c r="H474" s="52">
        <v>14.173218591230183</v>
      </c>
      <c r="I474" s="52">
        <v>12.990151704919255</v>
      </c>
      <c r="J474" s="52">
        <v>15.140204615273374</v>
      </c>
      <c r="K474" s="52">
        <v>22.519093722298063</v>
      </c>
      <c r="L474" s="52">
        <v>12.598665598397966</v>
      </c>
      <c r="M474" s="81">
        <v>11.832752921113881</v>
      </c>
    </row>
    <row r="475" spans="1:13" x14ac:dyDescent="0.35">
      <c r="A475" s="23" t="str">
        <f t="shared" si="30"/>
        <v>CONSUMO PER CAPITA (kg o litros por individuo)Total Bebidas FriasDE 60 A 75 AÑOS</v>
      </c>
      <c r="B475" s="23" t="str">
        <f t="shared" si="29"/>
        <v>CONSUMO PER CAPITA (kg o litros por individuo)</v>
      </c>
      <c r="C475" s="23" t="str">
        <f t="shared" si="31"/>
        <v>Total Bebidas Frias</v>
      </c>
      <c r="D475" t="s">
        <v>86</v>
      </c>
      <c r="E475" s="52">
        <v>18.605420483081382</v>
      </c>
      <c r="F475" s="52">
        <v>21.206537934011859</v>
      </c>
      <c r="G475" s="52">
        <v>34.388300642780642</v>
      </c>
      <c r="H475" s="52">
        <v>20.210492704791626</v>
      </c>
      <c r="I475" s="52">
        <v>19.536090452081115</v>
      </c>
      <c r="J475" s="52">
        <v>21.886890360176618</v>
      </c>
      <c r="K475" s="52">
        <v>33.124862717587874</v>
      </c>
      <c r="L475" s="52">
        <v>18.911459985612591</v>
      </c>
      <c r="M475" s="81">
        <v>17.901766041780412</v>
      </c>
    </row>
    <row r="476" spans="1:13" x14ac:dyDescent="0.35">
      <c r="A476" s="23" t="str">
        <f t="shared" si="30"/>
        <v>CONSUMO PER CAPITA (kg o litros por individuo)Total Bebidas FriasNIVEL ALTO</v>
      </c>
      <c r="B476" s="23" t="str">
        <f t="shared" si="29"/>
        <v>CONSUMO PER CAPITA (kg o litros por individuo)</v>
      </c>
      <c r="C476" s="23" t="str">
        <f t="shared" si="31"/>
        <v>Total Bebidas Frias</v>
      </c>
      <c r="D476" t="s">
        <v>87</v>
      </c>
      <c r="E476" s="52">
        <v>11.065711265113579</v>
      </c>
      <c r="F476" s="52">
        <v>13.379343184225348</v>
      </c>
      <c r="G476" s="52">
        <v>20.637653020809445</v>
      </c>
      <c r="H476" s="52">
        <v>11.120533127573031</v>
      </c>
      <c r="I476" s="52">
        <v>9.936740416356832</v>
      </c>
      <c r="J476" s="52">
        <v>10.598804211246899</v>
      </c>
      <c r="K476" s="52">
        <v>17.18138220060354</v>
      </c>
      <c r="L476" s="52">
        <v>9.9877234410493596</v>
      </c>
      <c r="M476" s="81">
        <v>9.0054728636658705</v>
      </c>
    </row>
    <row r="477" spans="1:13" x14ac:dyDescent="0.35">
      <c r="A477" s="23" t="str">
        <f t="shared" si="30"/>
        <v>CONSUMO PER CAPITA (kg o litros por individuo)Total Bebidas FriasNIVEL MEDIO ALTO</v>
      </c>
      <c r="B477" s="23" t="str">
        <f t="shared" si="29"/>
        <v>CONSUMO PER CAPITA (kg o litros por individuo)</v>
      </c>
      <c r="C477" s="23" t="str">
        <f t="shared" si="31"/>
        <v>Total Bebidas Frias</v>
      </c>
      <c r="D477" t="s">
        <v>88</v>
      </c>
      <c r="E477" s="52">
        <v>10.301078888988952</v>
      </c>
      <c r="F477" s="52">
        <v>10.988743757382448</v>
      </c>
      <c r="G477" s="52">
        <v>17.509757566262934</v>
      </c>
      <c r="H477" s="52">
        <v>10.182427897675785</v>
      </c>
      <c r="I477" s="52">
        <v>10.131521191645536</v>
      </c>
      <c r="J477" s="52">
        <v>11.494009447082799</v>
      </c>
      <c r="K477" s="52">
        <v>16.412266274071971</v>
      </c>
      <c r="L477" s="52">
        <v>9.5012669063070678</v>
      </c>
      <c r="M477" s="81">
        <v>9.7116744579584076</v>
      </c>
    </row>
    <row r="478" spans="1:13" x14ac:dyDescent="0.35">
      <c r="A478" s="23" t="str">
        <f t="shared" si="30"/>
        <v>CONSUMO PER CAPITA (kg o litros por individuo)Total Bebidas FriasNIVEL MEDIO</v>
      </c>
      <c r="B478" s="23" t="str">
        <f t="shared" si="29"/>
        <v>CONSUMO PER CAPITA (kg o litros por individuo)</v>
      </c>
      <c r="C478" s="23" t="str">
        <f t="shared" si="31"/>
        <v>Total Bebidas Frias</v>
      </c>
      <c r="D478" t="s">
        <v>89</v>
      </c>
      <c r="E478" s="52">
        <v>10.401100104028014</v>
      </c>
      <c r="F478" s="52">
        <v>11.942867939234123</v>
      </c>
      <c r="G478" s="52">
        <v>20.282185953642674</v>
      </c>
      <c r="H478" s="52">
        <v>11.698287784629757</v>
      </c>
      <c r="I478" s="52">
        <v>10.076549837104427</v>
      </c>
      <c r="J478" s="52">
        <v>11.736252229221501</v>
      </c>
      <c r="K478" s="52">
        <v>17.86131338574501</v>
      </c>
      <c r="L478" s="52">
        <v>10.439256042611346</v>
      </c>
      <c r="M478" s="81">
        <v>9.6996608426315287</v>
      </c>
    </row>
    <row r="479" spans="1:13" x14ac:dyDescent="0.35">
      <c r="A479" s="23" t="str">
        <f t="shared" si="30"/>
        <v>CONSUMO PER CAPITA (kg o litros por individuo)Total Bebidas FriasNIVEL MEDIO BAJO</v>
      </c>
      <c r="B479" s="23" t="str">
        <f t="shared" si="29"/>
        <v>CONSUMO PER CAPITA (kg o litros por individuo)</v>
      </c>
      <c r="C479" s="23" t="str">
        <f t="shared" si="31"/>
        <v>Total Bebidas Frias</v>
      </c>
      <c r="D479" t="s">
        <v>90</v>
      </c>
      <c r="E479" s="52">
        <v>10.7298235022251</v>
      </c>
      <c r="F479" s="52">
        <v>11.849865271231902</v>
      </c>
      <c r="G479" s="52">
        <v>19.178161708909055</v>
      </c>
      <c r="H479" s="52">
        <v>11.367273240677898</v>
      </c>
      <c r="I479" s="52">
        <v>14.202962603467418</v>
      </c>
      <c r="J479" s="52">
        <v>15.558038937154155</v>
      </c>
      <c r="K479" s="52">
        <v>21.249571308736531</v>
      </c>
      <c r="L479" s="52">
        <v>13.214650268942165</v>
      </c>
      <c r="M479" s="81">
        <v>12.138647838182068</v>
      </c>
    </row>
    <row r="480" spans="1:13" x14ac:dyDescent="0.35">
      <c r="A480" s="23" t="str">
        <f t="shared" si="30"/>
        <v>CONSUMO PER CAPITA (kg o litros por individuo)Total Bebidas FriasNIVEL BAJO</v>
      </c>
      <c r="B480" s="23" t="str">
        <f t="shared" si="29"/>
        <v>CONSUMO PER CAPITA (kg o litros por individuo)</v>
      </c>
      <c r="C480" s="23" t="str">
        <f t="shared" si="31"/>
        <v>Total Bebidas Frias</v>
      </c>
      <c r="D480" t="s">
        <v>91</v>
      </c>
      <c r="E480" s="52">
        <v>10.307281577692056</v>
      </c>
      <c r="F480" s="52">
        <v>12.62092786627858</v>
      </c>
      <c r="G480" s="52">
        <v>18.591961418840572</v>
      </c>
      <c r="H480" s="52">
        <v>11.005126001341379</v>
      </c>
      <c r="I480" s="52">
        <v>9.2733898678509128</v>
      </c>
      <c r="J480" s="52">
        <v>11.655467351354018</v>
      </c>
      <c r="K480" s="52">
        <v>17.537379605577406</v>
      </c>
      <c r="L480" s="52">
        <v>9.7953031209033981</v>
      </c>
      <c r="M480" s="81">
        <v>9.4588972038092667</v>
      </c>
    </row>
    <row r="481" spans="1:13" x14ac:dyDescent="0.35">
      <c r="A481" s="23" t="str">
        <f t="shared" si="30"/>
        <v>CONSUMO PER CAPITA (kg o litros por individuo)Total Bebidas FriasHOMBRE</v>
      </c>
      <c r="B481" s="23" t="str">
        <f t="shared" si="29"/>
        <v>CONSUMO PER CAPITA (kg o litros por individuo)</v>
      </c>
      <c r="C481" s="23" t="str">
        <f t="shared" si="31"/>
        <v>Total Bebidas Frias</v>
      </c>
      <c r="D481" t="s">
        <v>92</v>
      </c>
      <c r="E481" s="52">
        <v>12.654945739603054</v>
      </c>
      <c r="F481" s="52">
        <v>14.328305548304691</v>
      </c>
      <c r="G481" s="52">
        <v>22.957238572548704</v>
      </c>
      <c r="H481" s="52">
        <v>13.56957481412271</v>
      </c>
      <c r="I481" s="52">
        <v>12.741260231493433</v>
      </c>
      <c r="J481" s="52">
        <v>14.523356079707368</v>
      </c>
      <c r="K481" s="52">
        <v>21.272754952898051</v>
      </c>
      <c r="L481" s="52">
        <v>12.666571191873917</v>
      </c>
      <c r="M481" s="81">
        <v>12.120707652989321</v>
      </c>
    </row>
    <row r="482" spans="1:13" x14ac:dyDescent="0.35">
      <c r="A482" s="23" t="str">
        <f t="shared" si="30"/>
        <v>CONSUMO PER CAPITA (kg o litros por individuo)Total Bebidas FriasMUJER</v>
      </c>
      <c r="B482" s="23" t="str">
        <f t="shared" si="29"/>
        <v>CONSUMO PER CAPITA (kg o litros por individuo)</v>
      </c>
      <c r="C482" s="23" t="str">
        <f t="shared" si="31"/>
        <v>Total Bebidas Frias</v>
      </c>
      <c r="D482" t="s">
        <v>93</v>
      </c>
      <c r="E482" s="52">
        <v>8.4989259977113161</v>
      </c>
      <c r="F482" s="52">
        <v>10.209918123654033</v>
      </c>
      <c r="G482" s="52">
        <v>15.886685532865062</v>
      </c>
      <c r="H482" s="52">
        <v>8.7326071563155221</v>
      </c>
      <c r="I482" s="52">
        <v>8.2820282394218623</v>
      </c>
      <c r="J482" s="52">
        <v>9.5015338138953371</v>
      </c>
      <c r="K482" s="52">
        <v>14.62150566449678</v>
      </c>
      <c r="L482" s="52">
        <v>8.2934848121558034</v>
      </c>
      <c r="M482" s="81">
        <v>7.6217493582107521</v>
      </c>
    </row>
    <row r="483" spans="1:13" x14ac:dyDescent="0.35">
      <c r="A483" s="23" t="str">
        <f t="shared" si="30"/>
        <v>CONSUMO PER CAPITA (kg o litros por individuo)Total Bebidas CalientesT.ESPAÑA</v>
      </c>
      <c r="B483" s="23" t="str">
        <f t="shared" si="29"/>
        <v>CONSUMO PER CAPITA (kg o litros por individuo)</v>
      </c>
      <c r="C483" s="23" t="s">
        <v>49</v>
      </c>
      <c r="D483" t="s">
        <v>63</v>
      </c>
      <c r="E483" s="52">
        <v>1.9419692519896641</v>
      </c>
      <c r="F483" s="52">
        <v>1.8039872823425107</v>
      </c>
      <c r="G483" s="52">
        <v>2.2104595387939634</v>
      </c>
      <c r="H483" s="52">
        <v>1.8086193218529585</v>
      </c>
      <c r="I483" s="52">
        <v>1.80606395458319</v>
      </c>
      <c r="J483" s="52">
        <v>1.6748364686618116</v>
      </c>
      <c r="K483" s="52">
        <v>2.0595214377625584</v>
      </c>
      <c r="L483" s="52">
        <v>1.8581358846318232</v>
      </c>
      <c r="M483" s="81">
        <v>1.8603022878074298</v>
      </c>
    </row>
    <row r="484" spans="1:13" x14ac:dyDescent="0.35">
      <c r="A484" s="23" t="str">
        <f t="shared" si="30"/>
        <v>CONSUMO PER CAPITA (kg o litros por individuo)Total Bebidas CalientesBCN AM</v>
      </c>
      <c r="B484" s="23" t="str">
        <f t="shared" si="29"/>
        <v>CONSUMO PER CAPITA (kg o litros por individuo)</v>
      </c>
      <c r="C484" s="23" t="str">
        <f>C$483</f>
        <v>Total Bebidas Calientes</v>
      </c>
      <c r="D484" t="s">
        <v>65</v>
      </c>
      <c r="E484" s="52">
        <v>1.8281020813720512</v>
      </c>
      <c r="F484" s="52">
        <v>1.8042117023012127</v>
      </c>
      <c r="G484" s="52">
        <v>2.2182391468490414</v>
      </c>
      <c r="H484" s="52">
        <v>1.9876775547592538</v>
      </c>
      <c r="I484" s="52">
        <v>1.8047752969477566</v>
      </c>
      <c r="J484" s="52">
        <v>1.7908399267421815</v>
      </c>
      <c r="K484" s="52">
        <v>2.2212047072317671</v>
      </c>
      <c r="L484" s="52">
        <v>1.9639266459181608</v>
      </c>
      <c r="M484" s="81">
        <v>2.140229884194194</v>
      </c>
    </row>
    <row r="485" spans="1:13" x14ac:dyDescent="0.35">
      <c r="A485" s="23" t="str">
        <f t="shared" si="30"/>
        <v>CONSUMO PER CAPITA (kg o litros por individuo)Total Bebidas CalientesREST.CAT ARAGON</v>
      </c>
      <c r="B485" s="23" t="str">
        <f t="shared" si="29"/>
        <v>CONSUMO PER CAPITA (kg o litros por individuo)</v>
      </c>
      <c r="C485" s="23" t="str">
        <f t="shared" ref="C485:C512" si="32">C$483</f>
        <v>Total Bebidas Calientes</v>
      </c>
      <c r="D485" t="s">
        <v>66</v>
      </c>
      <c r="E485" s="52">
        <v>2.1463034364803133</v>
      </c>
      <c r="F485" s="52">
        <v>1.9047676740790971</v>
      </c>
      <c r="G485" s="52">
        <v>2.1772365115597023</v>
      </c>
      <c r="H485" s="52">
        <v>1.9765099248636664</v>
      </c>
      <c r="I485" s="52">
        <v>1.9249629659792471</v>
      </c>
      <c r="J485" s="52">
        <v>1.8276866815977817</v>
      </c>
      <c r="K485" s="52">
        <v>2.2145587534797855</v>
      </c>
      <c r="L485" s="52">
        <v>1.9569505438717816</v>
      </c>
      <c r="M485" s="81">
        <v>2.0101771637451371</v>
      </c>
    </row>
    <row r="486" spans="1:13" x14ac:dyDescent="0.35">
      <c r="A486" s="23" t="str">
        <f t="shared" si="30"/>
        <v>CONSUMO PER CAPITA (kg o litros por individuo)Total Bebidas CalientesLEVANTE</v>
      </c>
      <c r="B486" s="23" t="str">
        <f t="shared" si="29"/>
        <v>CONSUMO PER CAPITA (kg o litros por individuo)</v>
      </c>
      <c r="C486" s="23" t="str">
        <f t="shared" si="32"/>
        <v>Total Bebidas Calientes</v>
      </c>
      <c r="D486" t="s">
        <v>67</v>
      </c>
      <c r="E486" s="52">
        <v>1.6872600932958621</v>
      </c>
      <c r="F486" s="52">
        <v>1.5179972452363084</v>
      </c>
      <c r="G486" s="52">
        <v>1.8218838274528402</v>
      </c>
      <c r="H486" s="52">
        <v>1.5255542779914602</v>
      </c>
      <c r="I486" s="52">
        <v>1.5460664013604764</v>
      </c>
      <c r="J486" s="52">
        <v>1.4582154039487327</v>
      </c>
      <c r="K486" s="52">
        <v>1.7215050982082449</v>
      </c>
      <c r="L486" s="52">
        <v>1.5716476797789756</v>
      </c>
      <c r="M486" s="81">
        <v>1.4832993275877833</v>
      </c>
    </row>
    <row r="487" spans="1:13" x14ac:dyDescent="0.35">
      <c r="A487" s="23" t="str">
        <f t="shared" si="30"/>
        <v>CONSUMO PER CAPITA (kg o litros por individuo)Total Bebidas CalientesANDALUCIA</v>
      </c>
      <c r="B487" s="23" t="str">
        <f t="shared" si="29"/>
        <v>CONSUMO PER CAPITA (kg o litros por individuo)</v>
      </c>
      <c r="C487" s="23" t="str">
        <f t="shared" si="32"/>
        <v>Total Bebidas Calientes</v>
      </c>
      <c r="D487" t="s">
        <v>68</v>
      </c>
      <c r="E487" s="52">
        <v>1.7989440083266619</v>
      </c>
      <c r="F487" s="52">
        <v>1.5758614596782865</v>
      </c>
      <c r="G487" s="52">
        <v>2.0816257987478504</v>
      </c>
      <c r="H487" s="52">
        <v>1.5010946904048925</v>
      </c>
      <c r="I487" s="52">
        <v>1.5531660000009235</v>
      </c>
      <c r="J487" s="52">
        <v>1.4598120114922513</v>
      </c>
      <c r="K487" s="52">
        <v>1.8119271521323401</v>
      </c>
      <c r="L487" s="52">
        <v>1.6537673402833271</v>
      </c>
      <c r="M487" s="81">
        <v>1.6863523964864089</v>
      </c>
    </row>
    <row r="488" spans="1:13" x14ac:dyDescent="0.35">
      <c r="A488" s="23" t="str">
        <f t="shared" si="30"/>
        <v>CONSUMO PER CAPITA (kg o litros por individuo)Total Bebidas CalientesMDD AM</v>
      </c>
      <c r="B488" s="23" t="str">
        <f t="shared" si="29"/>
        <v>CONSUMO PER CAPITA (kg o litros por individuo)</v>
      </c>
      <c r="C488" s="23" t="str">
        <f t="shared" si="32"/>
        <v>Total Bebidas Calientes</v>
      </c>
      <c r="D488" t="s">
        <v>69</v>
      </c>
      <c r="E488" s="52">
        <v>1.6873384962841647</v>
      </c>
      <c r="F488" s="52">
        <v>1.5891707835240771</v>
      </c>
      <c r="G488" s="52">
        <v>1.8768757369236904</v>
      </c>
      <c r="H488" s="52">
        <v>1.5845973555108392</v>
      </c>
      <c r="I488" s="52">
        <v>1.4758522880849125</v>
      </c>
      <c r="J488" s="52">
        <v>1.4031361057176275</v>
      </c>
      <c r="K488" s="52">
        <v>1.6774377513809424</v>
      </c>
      <c r="L488" s="52">
        <v>1.5208071278591409</v>
      </c>
      <c r="M488" s="81">
        <v>1.4444976624617616</v>
      </c>
    </row>
    <row r="489" spans="1:13" x14ac:dyDescent="0.35">
      <c r="A489" s="23" t="str">
        <f t="shared" si="30"/>
        <v>CONSUMO PER CAPITA (kg o litros por individuo)Total Bebidas CalientesRTO CENTRO</v>
      </c>
      <c r="B489" s="23" t="str">
        <f t="shared" si="29"/>
        <v>CONSUMO PER CAPITA (kg o litros por individuo)</v>
      </c>
      <c r="C489" s="23" t="str">
        <f t="shared" si="32"/>
        <v>Total Bebidas Calientes</v>
      </c>
      <c r="D489" t="s">
        <v>70</v>
      </c>
      <c r="E489" s="52">
        <v>1.5404754123240201</v>
      </c>
      <c r="F489" s="52">
        <v>1.4841977651634848</v>
      </c>
      <c r="G489" s="52">
        <v>1.8197461238889756</v>
      </c>
      <c r="H489" s="52">
        <v>1.5185236662233681</v>
      </c>
      <c r="I489" s="52">
        <v>1.5858228508620333</v>
      </c>
      <c r="J489" s="52">
        <v>1.2945875119944414</v>
      </c>
      <c r="K489" s="52">
        <v>1.6209007085204992</v>
      </c>
      <c r="L489" s="52">
        <v>1.5367631363877003</v>
      </c>
      <c r="M489" s="81">
        <v>1.6570014703729994</v>
      </c>
    </row>
    <row r="490" spans="1:13" x14ac:dyDescent="0.35">
      <c r="A490" s="23" t="str">
        <f t="shared" si="30"/>
        <v>CONSUMO PER CAPITA (kg o litros por individuo)Total Bebidas CalientesNORTE-CENTRO</v>
      </c>
      <c r="B490" s="23" t="str">
        <f t="shared" si="29"/>
        <v>CONSUMO PER CAPITA (kg o litros por individuo)</v>
      </c>
      <c r="C490" s="23" t="str">
        <f t="shared" si="32"/>
        <v>Total Bebidas Calientes</v>
      </c>
      <c r="D490" t="s">
        <v>71</v>
      </c>
      <c r="E490" s="52">
        <v>2.3750657886420403</v>
      </c>
      <c r="F490" s="52">
        <v>2.3921561623328671</v>
      </c>
      <c r="G490" s="52">
        <v>2.8661082377072638</v>
      </c>
      <c r="H490" s="52">
        <v>2.3042303350075795</v>
      </c>
      <c r="I490" s="52">
        <v>2.2365317185368121</v>
      </c>
      <c r="J490" s="52">
        <v>2.0873920596564566</v>
      </c>
      <c r="K490" s="52">
        <v>2.6601366612905037</v>
      </c>
      <c r="L490" s="52">
        <v>2.2935344013011862</v>
      </c>
      <c r="M490" s="81">
        <v>2.3308509838805485</v>
      </c>
    </row>
    <row r="491" spans="1:13" x14ac:dyDescent="0.35">
      <c r="A491" s="23" t="str">
        <f t="shared" si="30"/>
        <v>CONSUMO PER CAPITA (kg o litros por individuo)Total Bebidas CalientesNOROESTE</v>
      </c>
      <c r="B491" s="23" t="str">
        <f t="shared" si="29"/>
        <v>CONSUMO PER CAPITA (kg o litros por individuo)</v>
      </c>
      <c r="C491" s="23" t="str">
        <f t="shared" si="32"/>
        <v>Total Bebidas Calientes</v>
      </c>
      <c r="D491" t="s">
        <v>72</v>
      </c>
      <c r="E491" s="52">
        <v>2.897304785118882</v>
      </c>
      <c r="F491" s="52">
        <v>2.7314261728231104</v>
      </c>
      <c r="G491" s="52">
        <v>3.4680730577693337</v>
      </c>
      <c r="H491" s="52">
        <v>2.7006106333273547</v>
      </c>
      <c r="I491" s="52">
        <v>2.9657797148093183</v>
      </c>
      <c r="J491" s="52">
        <v>2.5944985018141908</v>
      </c>
      <c r="K491" s="52">
        <v>3.2535097477448987</v>
      </c>
      <c r="L491" s="52">
        <v>2.9837086200181151</v>
      </c>
      <c r="M491" s="81">
        <v>2.7827754511797487</v>
      </c>
    </row>
    <row r="492" spans="1:13" x14ac:dyDescent="0.35">
      <c r="A492" s="23" t="str">
        <f t="shared" si="30"/>
        <v>CONSUMO PER CAPITA (kg o litros por individuo)Total Bebidas Calientes&lt;2MIL</v>
      </c>
      <c r="B492" s="23" t="str">
        <f t="shared" si="29"/>
        <v>CONSUMO PER CAPITA (kg o litros por individuo)</v>
      </c>
      <c r="C492" s="23" t="str">
        <f t="shared" si="32"/>
        <v>Total Bebidas Calientes</v>
      </c>
      <c r="D492" t="s">
        <v>73</v>
      </c>
      <c r="E492" s="52">
        <v>1.8910289723339793</v>
      </c>
      <c r="F492" s="52">
        <v>1.8931244294296983</v>
      </c>
      <c r="G492" s="52">
        <v>2.1389367147628739</v>
      </c>
      <c r="H492" s="52">
        <v>1.7328189014792732</v>
      </c>
      <c r="I492" s="52">
        <v>1.6882065359849256</v>
      </c>
      <c r="J492" s="52">
        <v>1.5578150895667442</v>
      </c>
      <c r="K492" s="52">
        <v>2.0479668794030492</v>
      </c>
      <c r="L492" s="52">
        <v>1.743969985461816</v>
      </c>
      <c r="M492" s="81">
        <v>1.8937489026998597</v>
      </c>
    </row>
    <row r="493" spans="1:13" x14ac:dyDescent="0.35">
      <c r="A493" s="23" t="str">
        <f t="shared" si="30"/>
        <v>CONSUMO PER CAPITA (kg o litros por individuo)Total Bebidas Calientes2-5MIL</v>
      </c>
      <c r="B493" s="23" t="str">
        <f t="shared" ref="B493:B542" si="33">B$363</f>
        <v>CONSUMO PER CAPITA (kg o litros por individuo)</v>
      </c>
      <c r="C493" s="23" t="str">
        <f t="shared" si="32"/>
        <v>Total Bebidas Calientes</v>
      </c>
      <c r="D493" t="s">
        <v>74</v>
      </c>
      <c r="E493" s="52">
        <v>1.4036544533649886</v>
      </c>
      <c r="F493" s="52">
        <v>1.3167714003041884</v>
      </c>
      <c r="G493" s="52">
        <v>1.4238966372871875</v>
      </c>
      <c r="H493" s="52">
        <v>1.1581346046181544</v>
      </c>
      <c r="I493" s="52">
        <v>1.2112266432631293</v>
      </c>
      <c r="J493" s="52">
        <v>1.1823323230486413</v>
      </c>
      <c r="K493" s="52">
        <v>1.4339133002986288</v>
      </c>
      <c r="L493" s="52">
        <v>1.3900013267417271</v>
      </c>
      <c r="M493" s="81">
        <v>1.5288294938429272</v>
      </c>
    </row>
    <row r="494" spans="1:13" x14ac:dyDescent="0.35">
      <c r="A494" s="23" t="str">
        <f t="shared" si="30"/>
        <v>CONSUMO PER CAPITA (kg o litros por individuo)Total Bebidas Calientes5-10MIL</v>
      </c>
      <c r="B494" s="23" t="str">
        <f t="shared" si="33"/>
        <v>CONSUMO PER CAPITA (kg o litros por individuo)</v>
      </c>
      <c r="C494" s="23" t="str">
        <f t="shared" si="32"/>
        <v>Total Bebidas Calientes</v>
      </c>
      <c r="D494" t="s">
        <v>75</v>
      </c>
      <c r="E494" s="52">
        <v>1.6704144411175903</v>
      </c>
      <c r="F494" s="52">
        <v>1.5546354419276038</v>
      </c>
      <c r="G494" s="52">
        <v>1.8987462365291503</v>
      </c>
      <c r="H494" s="52">
        <v>1.4754459872603025</v>
      </c>
      <c r="I494" s="52">
        <v>1.5813996517114415</v>
      </c>
      <c r="J494" s="52">
        <v>1.5508744203003084</v>
      </c>
      <c r="K494" s="52">
        <v>1.8358192410821976</v>
      </c>
      <c r="L494" s="52">
        <v>1.6566558510709228</v>
      </c>
      <c r="M494" s="81">
        <v>1.7206731820801211</v>
      </c>
    </row>
    <row r="495" spans="1:13" x14ac:dyDescent="0.35">
      <c r="A495" s="23" t="str">
        <f t="shared" si="30"/>
        <v>CONSUMO PER CAPITA (kg o litros por individuo)Total Bebidas Calientes10-30MIL</v>
      </c>
      <c r="B495" s="23" t="str">
        <f t="shared" si="33"/>
        <v>CONSUMO PER CAPITA (kg o litros por individuo)</v>
      </c>
      <c r="C495" s="23" t="str">
        <f t="shared" si="32"/>
        <v>Total Bebidas Calientes</v>
      </c>
      <c r="D495" t="s">
        <v>76</v>
      </c>
      <c r="E495" s="52">
        <v>1.8824149681402458</v>
      </c>
      <c r="F495" s="52">
        <v>1.8030777846891155</v>
      </c>
      <c r="G495" s="52">
        <v>2.1741295388232049</v>
      </c>
      <c r="H495" s="52">
        <v>1.7834778728981227</v>
      </c>
      <c r="I495" s="52">
        <v>1.7520411665170004</v>
      </c>
      <c r="J495" s="52">
        <v>1.6333968528854039</v>
      </c>
      <c r="K495" s="52">
        <v>2.0455947985653928</v>
      </c>
      <c r="L495" s="52">
        <v>1.8085386583703917</v>
      </c>
      <c r="M495" s="81">
        <v>1.88967894085149</v>
      </c>
    </row>
    <row r="496" spans="1:13" x14ac:dyDescent="0.35">
      <c r="A496" s="23" t="str">
        <f t="shared" si="30"/>
        <v>CONSUMO PER CAPITA (kg o litros por individuo)Total Bebidas Calientes30-100MIL</v>
      </c>
      <c r="B496" s="23" t="str">
        <f t="shared" si="33"/>
        <v>CONSUMO PER CAPITA (kg o litros por individuo)</v>
      </c>
      <c r="C496" s="23" t="str">
        <f t="shared" si="32"/>
        <v>Total Bebidas Calientes</v>
      </c>
      <c r="D496" t="s">
        <v>77</v>
      </c>
      <c r="E496" s="52">
        <v>2.0748027178805657</v>
      </c>
      <c r="F496" s="52">
        <v>1.8354796849264725</v>
      </c>
      <c r="G496" s="52">
        <v>2.3562073136271753</v>
      </c>
      <c r="H496" s="52">
        <v>1.8370170515983457</v>
      </c>
      <c r="I496" s="52">
        <v>1.9363888343799622</v>
      </c>
      <c r="J496" s="52">
        <v>1.7646361814338252</v>
      </c>
      <c r="K496" s="52">
        <v>2.1451059293707244</v>
      </c>
      <c r="L496" s="52">
        <v>1.9503516085777</v>
      </c>
      <c r="M496" s="81">
        <v>1.8690458959673806</v>
      </c>
    </row>
    <row r="497" spans="1:13" x14ac:dyDescent="0.35">
      <c r="A497" s="23" t="str">
        <f t="shared" si="30"/>
        <v>CONSUMO PER CAPITA (kg o litros por individuo)Total Bebidas Calientes100-200MIL</v>
      </c>
      <c r="B497" s="23" t="str">
        <f t="shared" si="33"/>
        <v>CONSUMO PER CAPITA (kg o litros por individuo)</v>
      </c>
      <c r="C497" s="23" t="str">
        <f t="shared" si="32"/>
        <v>Total Bebidas Calientes</v>
      </c>
      <c r="D497" t="s">
        <v>78</v>
      </c>
      <c r="E497" s="52">
        <v>2.1802688305973938</v>
      </c>
      <c r="F497" s="52">
        <v>2.0313516868886921</v>
      </c>
      <c r="G497" s="52">
        <v>2.5627364399635697</v>
      </c>
      <c r="H497" s="52">
        <v>2.0019941734846802</v>
      </c>
      <c r="I497" s="52">
        <v>1.9103307000503551</v>
      </c>
      <c r="J497" s="52">
        <v>1.6692823383292357</v>
      </c>
      <c r="K497" s="52">
        <v>2.2035898885162801</v>
      </c>
      <c r="L497" s="52">
        <v>1.9700815352060761</v>
      </c>
      <c r="M497" s="81">
        <v>1.9460046958568986</v>
      </c>
    </row>
    <row r="498" spans="1:13" x14ac:dyDescent="0.35">
      <c r="A498" s="23" t="str">
        <f t="shared" si="30"/>
        <v>CONSUMO PER CAPITA (kg o litros por individuo)Total Bebidas Calientes200-500MIL</v>
      </c>
      <c r="B498" s="23" t="str">
        <f t="shared" si="33"/>
        <v>CONSUMO PER CAPITA (kg o litros por individuo)</v>
      </c>
      <c r="C498" s="23" t="str">
        <f t="shared" si="32"/>
        <v>Total Bebidas Calientes</v>
      </c>
      <c r="D498" t="s">
        <v>79</v>
      </c>
      <c r="E498" s="52">
        <v>1.8923820645913172</v>
      </c>
      <c r="F498" s="52">
        <v>1.8547692766433439</v>
      </c>
      <c r="G498" s="52">
        <v>2.2802951165122365</v>
      </c>
      <c r="H498" s="52">
        <v>2.0027342893902271</v>
      </c>
      <c r="I498" s="52">
        <v>1.9741523715678158</v>
      </c>
      <c r="J498" s="52">
        <v>1.7141990283302544</v>
      </c>
      <c r="K498" s="52">
        <v>2.1000174219264953</v>
      </c>
      <c r="L498" s="52">
        <v>1.9817819108911536</v>
      </c>
      <c r="M498" s="81">
        <v>1.9167976447865562</v>
      </c>
    </row>
    <row r="499" spans="1:13" x14ac:dyDescent="0.35">
      <c r="A499" s="23" t="str">
        <f t="shared" si="30"/>
        <v>CONSUMO PER CAPITA (kg o litros por individuo)Total Bebidas Calientes&gt;500MIL</v>
      </c>
      <c r="B499" s="23" t="str">
        <f t="shared" si="33"/>
        <v>CONSUMO PER CAPITA (kg o litros por individuo)</v>
      </c>
      <c r="C499" s="23" t="str">
        <f t="shared" si="32"/>
        <v>Total Bebidas Calientes</v>
      </c>
      <c r="D499" t="s">
        <v>80</v>
      </c>
      <c r="E499" s="52">
        <v>2.0916562155261134</v>
      </c>
      <c r="F499" s="52">
        <v>1.8675330554743528</v>
      </c>
      <c r="G499" s="52">
        <v>2.2802546508101571</v>
      </c>
      <c r="H499" s="52">
        <v>1.977130696452434</v>
      </c>
      <c r="I499" s="52">
        <v>1.8866011310424886</v>
      </c>
      <c r="J499" s="52">
        <v>1.8690974774040332</v>
      </c>
      <c r="K499" s="52">
        <v>2.2004381114844329</v>
      </c>
      <c r="L499" s="52">
        <v>1.9493188584373282</v>
      </c>
      <c r="M499" s="81">
        <v>1.9025235944570007</v>
      </c>
    </row>
    <row r="500" spans="1:13" x14ac:dyDescent="0.35">
      <c r="A500" s="23" t="str">
        <f t="shared" si="30"/>
        <v>CONSUMO PER CAPITA (kg o litros por individuo)Total Bebidas CalientesDE 15 A 19 AÑOS</v>
      </c>
      <c r="B500" s="23" t="str">
        <f t="shared" si="33"/>
        <v>CONSUMO PER CAPITA (kg o litros por individuo)</v>
      </c>
      <c r="C500" s="23" t="str">
        <f t="shared" si="32"/>
        <v>Total Bebidas Calientes</v>
      </c>
      <c r="D500" t="s">
        <v>81</v>
      </c>
      <c r="E500" s="52">
        <v>0.11453723991394461</v>
      </c>
      <c r="F500" s="52">
        <v>0.10253742538000137</v>
      </c>
      <c r="G500" s="52">
        <v>0.25642382645766054</v>
      </c>
      <c r="H500" s="52">
        <v>0.32163306592749985</v>
      </c>
      <c r="I500" s="52">
        <v>0.16254857363315331</v>
      </c>
      <c r="J500" s="52">
        <v>0.16473889920125381</v>
      </c>
      <c r="K500" s="52">
        <v>0.2454770697968047</v>
      </c>
      <c r="L500" s="52">
        <v>0.19064581971093145</v>
      </c>
      <c r="M500" s="81">
        <v>0.15932559789318146</v>
      </c>
    </row>
    <row r="501" spans="1:13" x14ac:dyDescent="0.35">
      <c r="A501" s="23" t="str">
        <f t="shared" si="30"/>
        <v>CONSUMO PER CAPITA (kg o litros por individuo)Total Bebidas CalientesDE 20 A 24 AÑOS</v>
      </c>
      <c r="B501" s="23" t="str">
        <f t="shared" si="33"/>
        <v>CONSUMO PER CAPITA (kg o litros por individuo)</v>
      </c>
      <c r="C501" s="23" t="str">
        <f t="shared" si="32"/>
        <v>Total Bebidas Calientes</v>
      </c>
      <c r="D501" t="s">
        <v>82</v>
      </c>
      <c r="E501" s="52">
        <v>0.44968468210353435</v>
      </c>
      <c r="F501" s="52">
        <v>0.40556428441134468</v>
      </c>
      <c r="G501" s="52">
        <v>0.43704941603576997</v>
      </c>
      <c r="H501" s="52">
        <v>0.50762163944124317</v>
      </c>
      <c r="I501" s="52">
        <v>0.4103802942409166</v>
      </c>
      <c r="J501" s="52">
        <v>0.39903828893458088</v>
      </c>
      <c r="K501" s="52">
        <v>0.4596867125209303</v>
      </c>
      <c r="L501" s="52">
        <v>0.52749944134940296</v>
      </c>
      <c r="M501" s="81">
        <v>0.44637689268128372</v>
      </c>
    </row>
    <row r="502" spans="1:13" x14ac:dyDescent="0.35">
      <c r="A502" s="23" t="str">
        <f t="shared" si="30"/>
        <v>CONSUMO PER CAPITA (kg o litros por individuo)Total Bebidas CalientesDE 25 A 34 AÑOS</v>
      </c>
      <c r="B502" s="23" t="str">
        <f t="shared" si="33"/>
        <v>CONSUMO PER CAPITA (kg o litros por individuo)</v>
      </c>
      <c r="C502" s="23" t="str">
        <f t="shared" si="32"/>
        <v>Total Bebidas Calientes</v>
      </c>
      <c r="D502" t="s">
        <v>83</v>
      </c>
      <c r="E502" s="52">
        <v>0.75212468056581616</v>
      </c>
      <c r="F502" s="52">
        <v>0.64104949556980895</v>
      </c>
      <c r="G502" s="52">
        <v>0.7890113341261723</v>
      </c>
      <c r="H502" s="52">
        <v>0.64227015104710983</v>
      </c>
      <c r="I502" s="52">
        <v>0.63206603610533341</v>
      </c>
      <c r="J502" s="52">
        <v>0.56974253289596533</v>
      </c>
      <c r="K502" s="52">
        <v>0.67908264040871158</v>
      </c>
      <c r="L502" s="52">
        <v>0.67165238500885038</v>
      </c>
      <c r="M502" s="81">
        <v>0.67181938960445542</v>
      </c>
    </row>
    <row r="503" spans="1:13" x14ac:dyDescent="0.35">
      <c r="A503" s="23" t="str">
        <f t="shared" si="30"/>
        <v>CONSUMO PER CAPITA (kg o litros por individuo)Total Bebidas CalientesDE 35 A 49 AÑOS</v>
      </c>
      <c r="B503" s="23" t="str">
        <f t="shared" si="33"/>
        <v>CONSUMO PER CAPITA (kg o litros por individuo)</v>
      </c>
      <c r="C503" s="23" t="str">
        <f t="shared" si="32"/>
        <v>Total Bebidas Calientes</v>
      </c>
      <c r="D503" t="s">
        <v>84</v>
      </c>
      <c r="E503" s="52">
        <v>1.7041279655569341</v>
      </c>
      <c r="F503" s="52">
        <v>1.4656693912553249</v>
      </c>
      <c r="G503" s="52">
        <v>1.7960244933388081</v>
      </c>
      <c r="H503" s="52">
        <v>1.5499678333050018</v>
      </c>
      <c r="I503" s="52">
        <v>1.4681949837720982</v>
      </c>
      <c r="J503" s="52">
        <v>1.3554505098633289</v>
      </c>
      <c r="K503" s="52">
        <v>1.6737846322677468</v>
      </c>
      <c r="L503" s="52">
        <v>1.5816950911935435</v>
      </c>
      <c r="M503" s="81">
        <v>1.4812181198417249</v>
      </c>
    </row>
    <row r="504" spans="1:13" x14ac:dyDescent="0.35">
      <c r="A504" s="23" t="str">
        <f t="shared" si="30"/>
        <v>CONSUMO PER CAPITA (kg o litros por individuo)Total Bebidas CalientesDE 50 A 59 AÑOS</v>
      </c>
      <c r="B504" s="23" t="str">
        <f t="shared" si="33"/>
        <v>CONSUMO PER CAPITA (kg o litros por individuo)</v>
      </c>
      <c r="C504" s="23" t="str">
        <f t="shared" si="32"/>
        <v>Total Bebidas Calientes</v>
      </c>
      <c r="D504" t="s">
        <v>85</v>
      </c>
      <c r="E504" s="52">
        <v>2.6765823805205549</v>
      </c>
      <c r="F504" s="52">
        <v>2.5109178861906756</v>
      </c>
      <c r="G504" s="52">
        <v>3.0515407873785199</v>
      </c>
      <c r="H504" s="52">
        <v>2.4599388715131241</v>
      </c>
      <c r="I504" s="52">
        <v>2.5270413429606373</v>
      </c>
      <c r="J504" s="52">
        <v>2.3380416748155879</v>
      </c>
      <c r="K504" s="52">
        <v>2.8016275249353977</v>
      </c>
      <c r="L504" s="52">
        <v>2.5819404241600474</v>
      </c>
      <c r="M504" s="81">
        <v>2.659252198728522</v>
      </c>
    </row>
    <row r="505" spans="1:13" x14ac:dyDescent="0.35">
      <c r="A505" s="23" t="str">
        <f t="shared" si="30"/>
        <v>CONSUMO PER CAPITA (kg o litros por individuo)Total Bebidas CalientesDE 60 A 75 AÑOS</v>
      </c>
      <c r="B505" s="23" t="str">
        <f t="shared" si="33"/>
        <v>CONSUMO PER CAPITA (kg o litros por individuo)</v>
      </c>
      <c r="C505" s="23" t="str">
        <f t="shared" si="32"/>
        <v>Total Bebidas Calientes</v>
      </c>
      <c r="D505" t="s">
        <v>86</v>
      </c>
      <c r="E505" s="52">
        <v>3.3444149426592245</v>
      </c>
      <c r="F505" s="52">
        <v>3.2777250436629859</v>
      </c>
      <c r="G505" s="52">
        <v>4.0133261309708281</v>
      </c>
      <c r="H505" s="52">
        <v>3.138203661889917</v>
      </c>
      <c r="I505" s="52">
        <v>3.240773351620474</v>
      </c>
      <c r="J505" s="52">
        <v>3.0200774106547241</v>
      </c>
      <c r="K505" s="52">
        <v>3.7769836510843864</v>
      </c>
      <c r="L505" s="52">
        <v>3.2181059264558556</v>
      </c>
      <c r="M505" s="81">
        <v>3.2914842107378735</v>
      </c>
    </row>
    <row r="506" spans="1:13" x14ac:dyDescent="0.35">
      <c r="A506" s="23" t="str">
        <f t="shared" si="30"/>
        <v>CONSUMO PER CAPITA (kg o litros por individuo)Total Bebidas CalientesNIVEL ALTO</v>
      </c>
      <c r="B506" s="23" t="str">
        <f t="shared" si="33"/>
        <v>CONSUMO PER CAPITA (kg o litros por individuo)</v>
      </c>
      <c r="C506" s="23" t="str">
        <f t="shared" si="32"/>
        <v>Total Bebidas Calientes</v>
      </c>
      <c r="D506" t="s">
        <v>87</v>
      </c>
      <c r="E506" s="52">
        <v>2.0580582952206075</v>
      </c>
      <c r="F506" s="52">
        <v>1.9165763705682839</v>
      </c>
      <c r="G506" s="52">
        <v>2.3885991609184369</v>
      </c>
      <c r="H506" s="52">
        <v>1.9913444703588266</v>
      </c>
      <c r="I506" s="52">
        <v>1.8683820175157153</v>
      </c>
      <c r="J506" s="52">
        <v>1.7652008617380703</v>
      </c>
      <c r="K506" s="52">
        <v>2.2014526072579454</v>
      </c>
      <c r="L506" s="52">
        <v>2.0012184544230953</v>
      </c>
      <c r="M506" s="81">
        <v>1.9441714942770358</v>
      </c>
    </row>
    <row r="507" spans="1:13" x14ac:dyDescent="0.35">
      <c r="A507" s="23" t="str">
        <f t="shared" si="30"/>
        <v>CONSUMO PER CAPITA (kg o litros por individuo)Total Bebidas CalientesNIVEL MEDIO ALTO</v>
      </c>
      <c r="B507" s="23" t="str">
        <f t="shared" si="33"/>
        <v>CONSUMO PER CAPITA (kg o litros por individuo)</v>
      </c>
      <c r="C507" s="23" t="str">
        <f t="shared" si="32"/>
        <v>Total Bebidas Calientes</v>
      </c>
      <c r="D507" t="s">
        <v>88</v>
      </c>
      <c r="E507" s="52">
        <v>1.7020863324456641</v>
      </c>
      <c r="F507" s="52">
        <v>1.5708421949286326</v>
      </c>
      <c r="G507" s="52">
        <v>1.8156351365114149</v>
      </c>
      <c r="H507" s="52">
        <v>1.5524273170155527</v>
      </c>
      <c r="I507" s="52">
        <v>1.6275401781838124</v>
      </c>
      <c r="J507" s="52">
        <v>1.4529103919427762</v>
      </c>
      <c r="K507" s="52">
        <v>1.6679595962481983</v>
      </c>
      <c r="L507" s="52">
        <v>1.6409204497022156</v>
      </c>
      <c r="M507" s="81">
        <v>1.6699493746182226</v>
      </c>
    </row>
    <row r="508" spans="1:13" x14ac:dyDescent="0.35">
      <c r="A508" s="23" t="str">
        <f t="shared" si="30"/>
        <v>CONSUMO PER CAPITA (kg o litros por individuo)Total Bebidas CalientesNIVEL MEDIO</v>
      </c>
      <c r="B508" s="23" t="str">
        <f t="shared" si="33"/>
        <v>CONSUMO PER CAPITA (kg o litros por individuo)</v>
      </c>
      <c r="C508" s="23" t="str">
        <f t="shared" si="32"/>
        <v>Total Bebidas Calientes</v>
      </c>
      <c r="D508" t="s">
        <v>89</v>
      </c>
      <c r="E508" s="52">
        <v>1.8708546147530123</v>
      </c>
      <c r="F508" s="52">
        <v>1.696919397308337</v>
      </c>
      <c r="G508" s="52">
        <v>2.1148408047139475</v>
      </c>
      <c r="H508" s="52">
        <v>1.7410870322690652</v>
      </c>
      <c r="I508" s="52">
        <v>1.8456645658020217</v>
      </c>
      <c r="J508" s="52">
        <v>1.6502183513967721</v>
      </c>
      <c r="K508" s="52">
        <v>2.1203515448159815</v>
      </c>
      <c r="L508" s="52">
        <v>1.8372476968766835</v>
      </c>
      <c r="M508" s="81">
        <v>1.8209940233306183</v>
      </c>
    </row>
    <row r="509" spans="1:13" x14ac:dyDescent="0.35">
      <c r="A509" s="23" t="str">
        <f t="shared" si="30"/>
        <v>CONSUMO PER CAPITA (kg o litros por individuo)Total Bebidas CalientesNIVEL MEDIO BAJO</v>
      </c>
      <c r="B509" s="23" t="str">
        <f t="shared" si="33"/>
        <v>CONSUMO PER CAPITA (kg o litros por individuo)</v>
      </c>
      <c r="C509" s="23" t="str">
        <f t="shared" si="32"/>
        <v>Total Bebidas Calientes</v>
      </c>
      <c r="D509" t="s">
        <v>90</v>
      </c>
      <c r="E509" s="52">
        <v>2.0260782570542788</v>
      </c>
      <c r="F509" s="52">
        <v>1.8852476430067355</v>
      </c>
      <c r="G509" s="52">
        <v>2.3858643589590041</v>
      </c>
      <c r="H509" s="52">
        <v>1.8905895661169303</v>
      </c>
      <c r="I509" s="52">
        <v>1.9432274539419956</v>
      </c>
      <c r="J509" s="52">
        <v>1.8759595985390656</v>
      </c>
      <c r="K509" s="52">
        <v>2.1898281499609085</v>
      </c>
      <c r="L509" s="52">
        <v>1.8475022104955949</v>
      </c>
      <c r="M509" s="81">
        <v>1.9053810994450286</v>
      </c>
    </row>
    <row r="510" spans="1:13" x14ac:dyDescent="0.35">
      <c r="A510" s="23" t="str">
        <f t="shared" si="30"/>
        <v>CONSUMO PER CAPITA (kg o litros por individuo)Total Bebidas CalientesNIVEL BAJO</v>
      </c>
      <c r="B510" s="23" t="str">
        <f t="shared" si="33"/>
        <v>CONSUMO PER CAPITA (kg o litros por individuo)</v>
      </c>
      <c r="C510" s="23" t="str">
        <f t="shared" si="32"/>
        <v>Total Bebidas Calientes</v>
      </c>
      <c r="D510" t="s">
        <v>91</v>
      </c>
      <c r="E510" s="52">
        <v>2.0085691105484025</v>
      </c>
      <c r="F510" s="52">
        <v>1.9159972524724342</v>
      </c>
      <c r="G510" s="52">
        <v>2.2841457830517293</v>
      </c>
      <c r="H510" s="52">
        <v>1.8167257472086342</v>
      </c>
      <c r="I510" s="52">
        <v>1.7251969427336593</v>
      </c>
      <c r="J510" s="52">
        <v>1.6262597312039013</v>
      </c>
      <c r="K510" s="52">
        <v>2.0219462760073648</v>
      </c>
      <c r="L510" s="52">
        <v>1.8916766792557074</v>
      </c>
      <c r="M510" s="81">
        <v>1.9193146146574678</v>
      </c>
    </row>
    <row r="511" spans="1:13" x14ac:dyDescent="0.35">
      <c r="A511" s="23" t="str">
        <f t="shared" si="30"/>
        <v>CONSUMO PER CAPITA (kg o litros por individuo)Total Bebidas CalientesHOMBRE</v>
      </c>
      <c r="B511" s="23" t="str">
        <f t="shared" si="33"/>
        <v>CONSUMO PER CAPITA (kg o litros por individuo)</v>
      </c>
      <c r="C511" s="23" t="str">
        <f t="shared" si="32"/>
        <v>Total Bebidas Calientes</v>
      </c>
      <c r="D511" t="s">
        <v>92</v>
      </c>
      <c r="E511" s="52">
        <v>2.2789752357122817</v>
      </c>
      <c r="F511" s="52">
        <v>2.1660985020848251</v>
      </c>
      <c r="G511" s="52">
        <v>2.6792345147629284</v>
      </c>
      <c r="H511" s="52">
        <v>2.1235974509792577</v>
      </c>
      <c r="I511" s="52">
        <v>2.1467377032505706</v>
      </c>
      <c r="J511" s="52">
        <v>2.0122318518667401</v>
      </c>
      <c r="K511" s="52">
        <v>2.5339247019600264</v>
      </c>
      <c r="L511" s="52">
        <v>2.2096774452314327</v>
      </c>
      <c r="M511" s="81">
        <v>2.267075010099953</v>
      </c>
    </row>
    <row r="512" spans="1:13" x14ac:dyDescent="0.35">
      <c r="A512" s="23" t="str">
        <f t="shared" si="30"/>
        <v>CONSUMO PER CAPITA (kg o litros por individuo)Total Bebidas CalientesMUJER</v>
      </c>
      <c r="B512" s="23" t="str">
        <f t="shared" si="33"/>
        <v>CONSUMO PER CAPITA (kg o litros por individuo)</v>
      </c>
      <c r="C512" s="23" t="str">
        <f t="shared" si="32"/>
        <v>Total Bebidas Calientes</v>
      </c>
      <c r="D512" t="s">
        <v>93</v>
      </c>
      <c r="E512" s="52">
        <v>1.6092492648897385</v>
      </c>
      <c r="F512" s="52">
        <v>1.4464755115006469</v>
      </c>
      <c r="G512" s="52">
        <v>1.7475337713469472</v>
      </c>
      <c r="H512" s="52">
        <v>1.497707878020861</v>
      </c>
      <c r="I512" s="52">
        <v>1.4689118428249504</v>
      </c>
      <c r="J512" s="52">
        <v>1.3409340690977374</v>
      </c>
      <c r="K512" s="52">
        <v>1.5900140561718394</v>
      </c>
      <c r="L512" s="52">
        <v>1.5102303261271821</v>
      </c>
      <c r="M512" s="81">
        <v>1.4567640885909343</v>
      </c>
    </row>
    <row r="513" spans="1:13" x14ac:dyDescent="0.35">
      <c r="A513" s="23" t="str">
        <f t="shared" si="30"/>
        <v>CONSUMO PER CAPITA (kg o litros por individuo)Total AperitivosT.ESPAÑA</v>
      </c>
      <c r="B513" s="23" t="str">
        <f t="shared" si="33"/>
        <v>CONSUMO PER CAPITA (kg o litros por individuo)</v>
      </c>
      <c r="C513" s="23" t="s">
        <v>51</v>
      </c>
      <c r="D513" t="s">
        <v>63</v>
      </c>
      <c r="E513" s="52">
        <v>0.32627272606375257</v>
      </c>
      <c r="F513" s="52">
        <v>0.31785155919538582</v>
      </c>
      <c r="G513" s="52">
        <v>0.43547672367515278</v>
      </c>
      <c r="H513" s="52">
        <v>0.34437583767851077</v>
      </c>
      <c r="I513" s="52">
        <v>0.33317443338232811</v>
      </c>
      <c r="J513" s="52">
        <v>0.34906560163197875</v>
      </c>
      <c r="K513" s="52">
        <v>0.42744663576493458</v>
      </c>
      <c r="L513" s="52">
        <v>0.31692509191333312</v>
      </c>
      <c r="M513" s="81">
        <v>0.30434903068746683</v>
      </c>
    </row>
    <row r="514" spans="1:13" x14ac:dyDescent="0.35">
      <c r="A514" s="23" t="str">
        <f t="shared" si="30"/>
        <v>CONSUMO PER CAPITA (kg o litros por individuo)Total AperitivosBCN AM</v>
      </c>
      <c r="B514" s="23" t="str">
        <f t="shared" si="33"/>
        <v>CONSUMO PER CAPITA (kg o litros por individuo)</v>
      </c>
      <c r="C514" s="23" t="str">
        <f>C$513</f>
        <v>Total Aperitivos</v>
      </c>
      <c r="D514" t="s">
        <v>65</v>
      </c>
      <c r="E514" s="52">
        <v>0.3904103439999973</v>
      </c>
      <c r="F514" s="52">
        <v>0.41595737352226797</v>
      </c>
      <c r="G514" s="52">
        <v>0.40222631272272363</v>
      </c>
      <c r="H514" s="52">
        <v>0.3079056125546939</v>
      </c>
      <c r="I514" s="52">
        <v>0.34573026490728581</v>
      </c>
      <c r="J514" s="52">
        <v>0.45526702102498251</v>
      </c>
      <c r="K514" s="52">
        <v>0.4208991084907685</v>
      </c>
      <c r="L514" s="52">
        <v>0.30241177252805218</v>
      </c>
      <c r="M514" s="81">
        <v>0.31585692279070193</v>
      </c>
    </row>
    <row r="515" spans="1:13" x14ac:dyDescent="0.35">
      <c r="A515" s="23" t="str">
        <f t="shared" si="30"/>
        <v>CONSUMO PER CAPITA (kg o litros por individuo)Total AperitivosREST.CAT ARAGON</v>
      </c>
      <c r="B515" s="23" t="str">
        <f t="shared" si="33"/>
        <v>CONSUMO PER CAPITA (kg o litros por individuo)</v>
      </c>
      <c r="C515" s="23" t="str">
        <f t="shared" ref="C515:C542" si="34">C$513</f>
        <v>Total Aperitivos</v>
      </c>
      <c r="D515" t="s">
        <v>66</v>
      </c>
      <c r="E515" s="52">
        <v>0.38228374112210345</v>
      </c>
      <c r="F515" s="52">
        <v>0.41002226873221526</v>
      </c>
      <c r="G515" s="52">
        <v>0.56088959517234926</v>
      </c>
      <c r="H515" s="52">
        <v>0.49857109036363872</v>
      </c>
      <c r="I515" s="52">
        <v>0.47431248785158603</v>
      </c>
      <c r="J515" s="52">
        <v>0.5280566703795242</v>
      </c>
      <c r="K515" s="52">
        <v>0.55222865140301935</v>
      </c>
      <c r="L515" s="52">
        <v>0.37267120141491289</v>
      </c>
      <c r="M515" s="81">
        <v>0.30437131315163757</v>
      </c>
    </row>
    <row r="516" spans="1:13" x14ac:dyDescent="0.35">
      <c r="A516" s="23" t="str">
        <f t="shared" ref="A516:A542" si="35">B516&amp;C516&amp;D516</f>
        <v>CONSUMO PER CAPITA (kg o litros por individuo)Total AperitivosLEVANTE</v>
      </c>
      <c r="B516" s="23" t="str">
        <f t="shared" si="33"/>
        <v>CONSUMO PER CAPITA (kg o litros por individuo)</v>
      </c>
      <c r="C516" s="23" t="str">
        <f t="shared" si="34"/>
        <v>Total Aperitivos</v>
      </c>
      <c r="D516" t="s">
        <v>67</v>
      </c>
      <c r="E516" s="52">
        <v>0.25130094931976826</v>
      </c>
      <c r="F516" s="52">
        <v>0.21871585359936122</v>
      </c>
      <c r="G516" s="52">
        <v>0.3814856179032895</v>
      </c>
      <c r="H516" s="52">
        <v>0.23597848949378086</v>
      </c>
      <c r="I516" s="52">
        <v>0.23728896497965399</v>
      </c>
      <c r="J516" s="52">
        <v>0.21247833096480467</v>
      </c>
      <c r="K516" s="52">
        <v>0.31044706539404937</v>
      </c>
      <c r="L516" s="52">
        <v>0.19293932439153044</v>
      </c>
      <c r="M516" s="81">
        <v>0.18934779937676818</v>
      </c>
    </row>
    <row r="517" spans="1:13" x14ac:dyDescent="0.35">
      <c r="A517" s="23" t="str">
        <f t="shared" si="35"/>
        <v>CONSUMO PER CAPITA (kg o litros por individuo)Total AperitivosANDALUCIA</v>
      </c>
      <c r="B517" s="23" t="str">
        <f t="shared" si="33"/>
        <v>CONSUMO PER CAPITA (kg o litros por individuo)</v>
      </c>
      <c r="C517" s="23" t="str">
        <f t="shared" si="34"/>
        <v>Total Aperitivos</v>
      </c>
      <c r="D517" t="s">
        <v>68</v>
      </c>
      <c r="E517" s="52">
        <v>0.32892055285388944</v>
      </c>
      <c r="F517" s="52">
        <v>0.30537254206590519</v>
      </c>
      <c r="G517" s="52">
        <v>0.40412102726149957</v>
      </c>
      <c r="H517" s="52">
        <v>0.34870060829575694</v>
      </c>
      <c r="I517" s="52">
        <v>0.34199773117593912</v>
      </c>
      <c r="J517" s="52">
        <v>0.33154664358587427</v>
      </c>
      <c r="K517" s="52">
        <v>0.4523830397400439</v>
      </c>
      <c r="L517" s="52">
        <v>0.34116192666727302</v>
      </c>
      <c r="M517" s="81">
        <v>0.33632087418096301</v>
      </c>
    </row>
    <row r="518" spans="1:13" x14ac:dyDescent="0.35">
      <c r="A518" s="23" t="str">
        <f t="shared" si="35"/>
        <v>CONSUMO PER CAPITA (kg o litros por individuo)Total AperitivosMDD AM</v>
      </c>
      <c r="B518" s="23" t="str">
        <f t="shared" si="33"/>
        <v>CONSUMO PER CAPITA (kg o litros por individuo)</v>
      </c>
      <c r="C518" s="23" t="str">
        <f t="shared" si="34"/>
        <v>Total Aperitivos</v>
      </c>
      <c r="D518" t="s">
        <v>69</v>
      </c>
      <c r="E518" s="52">
        <v>0.3044564589809346</v>
      </c>
      <c r="F518" s="52">
        <v>0.2351420518984311</v>
      </c>
      <c r="G518" s="52">
        <v>0.44129150278381396</v>
      </c>
      <c r="H518" s="52">
        <v>0.24738613615357929</v>
      </c>
      <c r="I518" s="52">
        <v>0.20187998615110894</v>
      </c>
      <c r="J518" s="52">
        <v>0.23759789557296235</v>
      </c>
      <c r="K518" s="52">
        <v>0.34863147896862501</v>
      </c>
      <c r="L518" s="52">
        <v>0.27905250815120863</v>
      </c>
      <c r="M518" s="81">
        <v>0.21367021195323402</v>
      </c>
    </row>
    <row r="519" spans="1:13" x14ac:dyDescent="0.35">
      <c r="A519" s="23" t="str">
        <f t="shared" si="35"/>
        <v>CONSUMO PER CAPITA (kg o litros por individuo)Total AperitivosRTO CENTRO</v>
      </c>
      <c r="B519" s="23" t="str">
        <f t="shared" si="33"/>
        <v>CONSUMO PER CAPITA (kg o litros por individuo)</v>
      </c>
      <c r="C519" s="23" t="str">
        <f t="shared" si="34"/>
        <v>Total Aperitivos</v>
      </c>
      <c r="D519" t="s">
        <v>70</v>
      </c>
      <c r="E519" s="52">
        <v>0.34757048363427284</v>
      </c>
      <c r="F519" s="52">
        <v>0.30198122104303871</v>
      </c>
      <c r="G519" s="52">
        <v>0.41524823067589628</v>
      </c>
      <c r="H519" s="52">
        <v>0.54919145435200223</v>
      </c>
      <c r="I519" s="52">
        <v>0.51080995292428522</v>
      </c>
      <c r="J519" s="52">
        <v>0.52286300986269441</v>
      </c>
      <c r="K519" s="52">
        <v>0.6975411290201029</v>
      </c>
      <c r="L519" s="52">
        <v>0.5657106834260861</v>
      </c>
      <c r="M519" s="81">
        <v>0.5263704623655362</v>
      </c>
    </row>
    <row r="520" spans="1:13" x14ac:dyDescent="0.35">
      <c r="A520" s="23" t="str">
        <f t="shared" si="35"/>
        <v>CONSUMO PER CAPITA (kg o litros por individuo)Total AperitivosNORTE-CENTRO</v>
      </c>
      <c r="B520" s="23" t="str">
        <f t="shared" si="33"/>
        <v>CONSUMO PER CAPITA (kg o litros por individuo)</v>
      </c>
      <c r="C520" s="23" t="str">
        <f t="shared" si="34"/>
        <v>Total Aperitivos</v>
      </c>
      <c r="D520" t="s">
        <v>71</v>
      </c>
      <c r="E520" s="52">
        <v>0.33178262832750927</v>
      </c>
      <c r="F520" s="52">
        <v>0.39401905845731289</v>
      </c>
      <c r="G520" s="52">
        <v>0.54484053322963089</v>
      </c>
      <c r="H520" s="52">
        <v>0.37640319456096899</v>
      </c>
      <c r="I520" s="52">
        <v>0.34328931506839655</v>
      </c>
      <c r="J520" s="52">
        <v>0.38286905903030594</v>
      </c>
      <c r="K520" s="52">
        <v>0.39561995534140321</v>
      </c>
      <c r="L520" s="52">
        <v>0.3294294958216481</v>
      </c>
      <c r="M520" s="81">
        <v>0.46130659088696407</v>
      </c>
    </row>
    <row r="521" spans="1:13" x14ac:dyDescent="0.35">
      <c r="A521" s="23" t="str">
        <f t="shared" si="35"/>
        <v>CONSUMO PER CAPITA (kg o litros por individuo)Total AperitivosNOROESTE</v>
      </c>
      <c r="B521" s="23" t="str">
        <f t="shared" si="33"/>
        <v>CONSUMO PER CAPITA (kg o litros por individuo)</v>
      </c>
      <c r="C521" s="23" t="str">
        <f t="shared" si="34"/>
        <v>Total Aperitivos</v>
      </c>
      <c r="D521" t="s">
        <v>72</v>
      </c>
      <c r="E521" s="52">
        <v>0.3049082688586584</v>
      </c>
      <c r="F521" s="52">
        <v>0.34101572198991059</v>
      </c>
      <c r="G521" s="52">
        <v>0.34984835321681046</v>
      </c>
      <c r="H521" s="52">
        <v>0.22259720563497587</v>
      </c>
      <c r="I521" s="52">
        <v>0.25968636079214585</v>
      </c>
      <c r="J521" s="52">
        <v>0.2001625153053104</v>
      </c>
      <c r="K521" s="52">
        <v>0.26393425375056245</v>
      </c>
      <c r="L521" s="52">
        <v>0.19294910375485771</v>
      </c>
      <c r="M521" s="81">
        <v>0.16172055437885965</v>
      </c>
    </row>
    <row r="522" spans="1:13" x14ac:dyDescent="0.35">
      <c r="A522" s="23" t="str">
        <f t="shared" si="35"/>
        <v>CONSUMO PER CAPITA (kg o litros por individuo)Total Aperitivos&lt;2MIL</v>
      </c>
      <c r="B522" s="23" t="str">
        <f t="shared" si="33"/>
        <v>CONSUMO PER CAPITA (kg o litros por individuo)</v>
      </c>
      <c r="C522" s="23" t="str">
        <f t="shared" si="34"/>
        <v>Total Aperitivos</v>
      </c>
      <c r="D522" t="s">
        <v>73</v>
      </c>
      <c r="E522" s="52">
        <v>0.28688979619054145</v>
      </c>
      <c r="F522" s="52">
        <v>0.3693743785176764</v>
      </c>
      <c r="G522" s="52">
        <v>0.45333414184371484</v>
      </c>
      <c r="H522" s="52">
        <v>0.24809760360666425</v>
      </c>
      <c r="I522" s="52">
        <v>0.41247299407371846</v>
      </c>
      <c r="J522" s="52">
        <v>0.37415919556037902</v>
      </c>
      <c r="K522" s="52">
        <v>0.47763872114365025</v>
      </c>
      <c r="L522" s="52">
        <v>0.26956211346369657</v>
      </c>
      <c r="M522" s="81">
        <v>0.40660822542570851</v>
      </c>
    </row>
    <row r="523" spans="1:13" x14ac:dyDescent="0.35">
      <c r="A523" s="23" t="str">
        <f t="shared" si="35"/>
        <v>CONSUMO PER CAPITA (kg o litros por individuo)Total Aperitivos2-5MIL</v>
      </c>
      <c r="B523" s="23" t="str">
        <f t="shared" si="33"/>
        <v>CONSUMO PER CAPITA (kg o litros por individuo)</v>
      </c>
      <c r="C523" s="23" t="str">
        <f t="shared" si="34"/>
        <v>Total Aperitivos</v>
      </c>
      <c r="D523" t="s">
        <v>74</v>
      </c>
      <c r="E523" s="52">
        <v>0.30272507210449512</v>
      </c>
      <c r="F523" s="52">
        <v>0.21803432155599842</v>
      </c>
      <c r="G523" s="52">
        <v>0.34290450214772233</v>
      </c>
      <c r="H523" s="52">
        <v>0.26039664575492821</v>
      </c>
      <c r="I523" s="52">
        <v>0.22302742669436651</v>
      </c>
      <c r="J523" s="52">
        <v>0.23147959084279923</v>
      </c>
      <c r="K523" s="52">
        <v>0.23237722075234296</v>
      </c>
      <c r="L523" s="52">
        <v>0.19865861673695831</v>
      </c>
      <c r="M523" s="81">
        <v>0.1818977877481239</v>
      </c>
    </row>
    <row r="524" spans="1:13" x14ac:dyDescent="0.35">
      <c r="A524" s="23" t="str">
        <f t="shared" si="35"/>
        <v>CONSUMO PER CAPITA (kg o litros por individuo)Total Aperitivos5-10MIL</v>
      </c>
      <c r="B524" s="23" t="str">
        <f t="shared" si="33"/>
        <v>CONSUMO PER CAPITA (kg o litros por individuo)</v>
      </c>
      <c r="C524" s="23" t="str">
        <f t="shared" si="34"/>
        <v>Total Aperitivos</v>
      </c>
      <c r="D524" t="s">
        <v>75</v>
      </c>
      <c r="E524" s="52">
        <v>0.1876610709600828</v>
      </c>
      <c r="F524" s="52">
        <v>0.1807185592737918</v>
      </c>
      <c r="G524" s="52">
        <v>0.2871988950612403</v>
      </c>
      <c r="H524" s="52">
        <v>0.2189101877988002</v>
      </c>
      <c r="I524" s="52">
        <v>0.26129052841721884</v>
      </c>
      <c r="J524" s="52">
        <v>0.1944804787524223</v>
      </c>
      <c r="K524" s="52">
        <v>0.22542497844685358</v>
      </c>
      <c r="L524" s="52">
        <v>0.18011967657172356</v>
      </c>
      <c r="M524" s="81">
        <v>0.20219053539138768</v>
      </c>
    </row>
    <row r="525" spans="1:13" x14ac:dyDescent="0.35">
      <c r="A525" s="23" t="str">
        <f t="shared" si="35"/>
        <v>CONSUMO PER CAPITA (kg o litros por individuo)Total Aperitivos10-30MIL</v>
      </c>
      <c r="B525" s="23" t="str">
        <f t="shared" si="33"/>
        <v>CONSUMO PER CAPITA (kg o litros por individuo)</v>
      </c>
      <c r="C525" s="23" t="str">
        <f t="shared" si="34"/>
        <v>Total Aperitivos</v>
      </c>
      <c r="D525" t="s">
        <v>76</v>
      </c>
      <c r="E525" s="52">
        <v>0.34689695244990149</v>
      </c>
      <c r="F525" s="52">
        <v>0.39061898865216721</v>
      </c>
      <c r="G525" s="52">
        <v>0.47622567960648909</v>
      </c>
      <c r="H525" s="52">
        <v>0.43685580278629504</v>
      </c>
      <c r="I525" s="52">
        <v>0.37881654740868209</v>
      </c>
      <c r="J525" s="52">
        <v>0.39185951272810926</v>
      </c>
      <c r="K525" s="52">
        <v>0.53823654354103945</v>
      </c>
      <c r="L525" s="52">
        <v>0.38716924641229866</v>
      </c>
      <c r="M525" s="81">
        <v>0.34165854741505364</v>
      </c>
    </row>
    <row r="526" spans="1:13" x14ac:dyDescent="0.35">
      <c r="A526" s="23" t="str">
        <f t="shared" si="35"/>
        <v>CONSUMO PER CAPITA (kg o litros por individuo)Total Aperitivos30-100MIL</v>
      </c>
      <c r="B526" s="23" t="str">
        <f t="shared" si="33"/>
        <v>CONSUMO PER CAPITA (kg o litros por individuo)</v>
      </c>
      <c r="C526" s="23" t="str">
        <f t="shared" si="34"/>
        <v>Total Aperitivos</v>
      </c>
      <c r="D526" t="s">
        <v>77</v>
      </c>
      <c r="E526" s="52">
        <v>0.34433646550482555</v>
      </c>
      <c r="F526" s="52">
        <v>0.32358284167691054</v>
      </c>
      <c r="G526" s="52">
        <v>0.50528856660069865</v>
      </c>
      <c r="H526" s="52">
        <v>0.37539231677231955</v>
      </c>
      <c r="I526" s="52">
        <v>0.39536721662962604</v>
      </c>
      <c r="J526" s="52">
        <v>0.42367341000555947</v>
      </c>
      <c r="K526" s="52">
        <v>0.47704256694542624</v>
      </c>
      <c r="L526" s="52">
        <v>0.37725577061227483</v>
      </c>
      <c r="M526" s="81">
        <v>0.33462681896942054</v>
      </c>
    </row>
    <row r="527" spans="1:13" x14ac:dyDescent="0.35">
      <c r="A527" s="23" t="str">
        <f t="shared" si="35"/>
        <v>CONSUMO PER CAPITA (kg o litros por individuo)Total Aperitivos100-200MIL</v>
      </c>
      <c r="B527" s="23" t="str">
        <f t="shared" si="33"/>
        <v>CONSUMO PER CAPITA (kg o litros por individuo)</v>
      </c>
      <c r="C527" s="23" t="str">
        <f t="shared" si="34"/>
        <v>Total Aperitivos</v>
      </c>
      <c r="D527" t="s">
        <v>78</v>
      </c>
      <c r="E527" s="52">
        <v>0.32645315398283126</v>
      </c>
      <c r="F527" s="52">
        <v>0.28047245486149497</v>
      </c>
      <c r="G527" s="52">
        <v>0.36188369746946442</v>
      </c>
      <c r="H527" s="52">
        <v>0.28270662942950525</v>
      </c>
      <c r="I527" s="52">
        <v>0.27468358654418373</v>
      </c>
      <c r="J527" s="52">
        <v>0.30626219505394631</v>
      </c>
      <c r="K527" s="52">
        <v>0.39928471078878153</v>
      </c>
      <c r="L527" s="52">
        <v>0.33297784510776185</v>
      </c>
      <c r="M527" s="81">
        <v>0.23579583955495567</v>
      </c>
    </row>
    <row r="528" spans="1:13" x14ac:dyDescent="0.35">
      <c r="A528" s="23" t="str">
        <f t="shared" si="35"/>
        <v>CONSUMO PER CAPITA (kg o litros por individuo)Total Aperitivos200-500MIL</v>
      </c>
      <c r="B528" s="23" t="str">
        <f t="shared" si="33"/>
        <v>CONSUMO PER CAPITA (kg o litros por individuo)</v>
      </c>
      <c r="C528" s="23" t="str">
        <f t="shared" si="34"/>
        <v>Total Aperitivos</v>
      </c>
      <c r="D528" t="s">
        <v>79</v>
      </c>
      <c r="E528" s="52">
        <v>0.38144831635805398</v>
      </c>
      <c r="F528" s="52">
        <v>0.37296450686773536</v>
      </c>
      <c r="G528" s="52">
        <v>0.48596536250339623</v>
      </c>
      <c r="H528" s="52">
        <v>0.41614921530689863</v>
      </c>
      <c r="I528" s="52">
        <v>0.35610671510955816</v>
      </c>
      <c r="J528" s="52">
        <v>0.37218371677523115</v>
      </c>
      <c r="K528" s="52">
        <v>0.46239626607194478</v>
      </c>
      <c r="L528" s="52">
        <v>0.31921286619213002</v>
      </c>
      <c r="M528" s="81">
        <v>0.34611213779245587</v>
      </c>
    </row>
    <row r="529" spans="1:13" x14ac:dyDescent="0.35">
      <c r="A529" s="23" t="str">
        <f t="shared" si="35"/>
        <v>CONSUMO PER CAPITA (kg o litros por individuo)Total Aperitivos&gt;500MIL</v>
      </c>
      <c r="B529" s="23" t="str">
        <f t="shared" si="33"/>
        <v>CONSUMO PER CAPITA (kg o litros por individuo)</v>
      </c>
      <c r="C529" s="23" t="str">
        <f t="shared" si="34"/>
        <v>Total Aperitivos</v>
      </c>
      <c r="D529" t="s">
        <v>80</v>
      </c>
      <c r="E529" s="52">
        <v>0.33126728810045231</v>
      </c>
      <c r="F529" s="52">
        <v>0.30269124849454898</v>
      </c>
      <c r="G529" s="52">
        <v>0.41582586916467967</v>
      </c>
      <c r="H529" s="52">
        <v>0.3182452538745511</v>
      </c>
      <c r="I529" s="52">
        <v>0.27554642613386898</v>
      </c>
      <c r="J529" s="52">
        <v>0.33029975865555006</v>
      </c>
      <c r="K529" s="52">
        <v>0.39232222542186074</v>
      </c>
      <c r="L529" s="52">
        <v>0.28286027369624628</v>
      </c>
      <c r="M529" s="81">
        <v>0.2936675567699869</v>
      </c>
    </row>
    <row r="530" spans="1:13" x14ac:dyDescent="0.35">
      <c r="A530" s="23" t="str">
        <f t="shared" si="35"/>
        <v>CONSUMO PER CAPITA (kg o litros por individuo)Total AperitivosDE 15 A 19 AÑOS</v>
      </c>
      <c r="B530" s="23" t="str">
        <f t="shared" si="33"/>
        <v>CONSUMO PER CAPITA (kg o litros por individuo)</v>
      </c>
      <c r="C530" s="23" t="str">
        <f t="shared" si="34"/>
        <v>Total Aperitivos</v>
      </c>
      <c r="D530" t="s">
        <v>81</v>
      </c>
      <c r="E530" s="52">
        <v>0.28856063221450601</v>
      </c>
      <c r="F530" s="52">
        <v>0.22227957048769439</v>
      </c>
      <c r="G530" s="52">
        <v>0.32568370765138294</v>
      </c>
      <c r="H530" s="52">
        <v>0.43659417962305924</v>
      </c>
      <c r="I530" s="52">
        <v>0.33344598764686295</v>
      </c>
      <c r="J530" s="52">
        <v>0.36553246445869692</v>
      </c>
      <c r="K530" s="52">
        <v>0.45827624539057166</v>
      </c>
      <c r="L530" s="52">
        <v>0.5305174869486402</v>
      </c>
      <c r="M530" s="81">
        <v>0.39786205978366757</v>
      </c>
    </row>
    <row r="531" spans="1:13" x14ac:dyDescent="0.35">
      <c r="A531" s="23" t="str">
        <f t="shared" si="35"/>
        <v>CONSUMO PER CAPITA (kg o litros por individuo)Total AperitivosDE 20 A 24 AÑOS</v>
      </c>
      <c r="B531" s="23" t="str">
        <f t="shared" si="33"/>
        <v>CONSUMO PER CAPITA (kg o litros por individuo)</v>
      </c>
      <c r="C531" s="23" t="str">
        <f t="shared" si="34"/>
        <v>Total Aperitivos</v>
      </c>
      <c r="D531" t="s">
        <v>82</v>
      </c>
      <c r="E531" s="52">
        <v>0.21591831607706433</v>
      </c>
      <c r="F531" s="52">
        <v>0.22940743659318114</v>
      </c>
      <c r="G531" s="52">
        <v>0.23864638575213576</v>
      </c>
      <c r="H531" s="52">
        <v>0.17076370822116202</v>
      </c>
      <c r="I531" s="52">
        <v>0.18465856060031474</v>
      </c>
      <c r="J531" s="52">
        <v>0.16313270651214185</v>
      </c>
      <c r="K531" s="52">
        <v>0.22579020327942559</v>
      </c>
      <c r="L531" s="52">
        <v>0.23209382475143073</v>
      </c>
      <c r="M531" s="81">
        <v>0.15348039941153618</v>
      </c>
    </row>
    <row r="532" spans="1:13" x14ac:dyDescent="0.35">
      <c r="A532" s="23" t="str">
        <f t="shared" si="35"/>
        <v>CONSUMO PER CAPITA (kg o litros por individuo)Total AperitivosDE 25 A 34 AÑOS</v>
      </c>
      <c r="B532" s="23" t="str">
        <f t="shared" si="33"/>
        <v>CONSUMO PER CAPITA (kg o litros por individuo)</v>
      </c>
      <c r="C532" s="23" t="str">
        <f t="shared" si="34"/>
        <v>Total Aperitivos</v>
      </c>
      <c r="D532" t="s">
        <v>83</v>
      </c>
      <c r="E532" s="52">
        <v>0.21486405885132784</v>
      </c>
      <c r="F532" s="52">
        <v>0.22002015791649859</v>
      </c>
      <c r="G532" s="52">
        <v>0.27822934643728203</v>
      </c>
      <c r="H532" s="52">
        <v>0.22434399655977275</v>
      </c>
      <c r="I532" s="52">
        <v>0.14403215897278987</v>
      </c>
      <c r="J532" s="52">
        <v>0.14418128923692777</v>
      </c>
      <c r="K532" s="52">
        <v>0.23748972105479527</v>
      </c>
      <c r="L532" s="52">
        <v>0.12594888772400059</v>
      </c>
      <c r="M532" s="81">
        <v>0.14359420198885611</v>
      </c>
    </row>
    <row r="533" spans="1:13" x14ac:dyDescent="0.35">
      <c r="A533" s="23" t="str">
        <f t="shared" si="35"/>
        <v>CONSUMO PER CAPITA (kg o litros por individuo)Total AperitivosDE 35 A 49 AÑOS</v>
      </c>
      <c r="B533" s="23" t="str">
        <f t="shared" si="33"/>
        <v>CONSUMO PER CAPITA (kg o litros por individuo)</v>
      </c>
      <c r="C533" s="23" t="str">
        <f t="shared" si="34"/>
        <v>Total Aperitivos</v>
      </c>
      <c r="D533" t="s">
        <v>84</v>
      </c>
      <c r="E533" s="52">
        <v>0.2591648464663871</v>
      </c>
      <c r="F533" s="52">
        <v>0.26626699813136273</v>
      </c>
      <c r="G533" s="52">
        <v>0.38614600436865398</v>
      </c>
      <c r="H533" s="52">
        <v>0.20569885024120735</v>
      </c>
      <c r="I533" s="52">
        <v>0.25019651019212402</v>
      </c>
      <c r="J533" s="52">
        <v>0.27297023044744279</v>
      </c>
      <c r="K533" s="52">
        <v>0.33868381772298256</v>
      </c>
      <c r="L533" s="52">
        <v>0.21643417584021513</v>
      </c>
      <c r="M533" s="81">
        <v>0.23841370092032568</v>
      </c>
    </row>
    <row r="534" spans="1:13" x14ac:dyDescent="0.35">
      <c r="A534" s="23" t="str">
        <f t="shared" si="35"/>
        <v>CONSUMO PER CAPITA (kg o litros por individuo)Total AperitivosDE 50 A 59 AÑOS</v>
      </c>
      <c r="B534" s="23" t="str">
        <f t="shared" si="33"/>
        <v>CONSUMO PER CAPITA (kg o litros por individuo)</v>
      </c>
      <c r="C534" s="23" t="str">
        <f t="shared" si="34"/>
        <v>Total Aperitivos</v>
      </c>
      <c r="D534" t="s">
        <v>85</v>
      </c>
      <c r="E534" s="52">
        <v>0.38932265402700988</v>
      </c>
      <c r="F534" s="52">
        <v>0.34505096254445738</v>
      </c>
      <c r="G534" s="52">
        <v>0.45821194267404453</v>
      </c>
      <c r="H534" s="52">
        <v>0.33443931372119601</v>
      </c>
      <c r="I534" s="52">
        <v>0.3110184062681024</v>
      </c>
      <c r="J534" s="52">
        <v>0.36266581476857684</v>
      </c>
      <c r="K534" s="52">
        <v>0.39150689984015119</v>
      </c>
      <c r="L534" s="52">
        <v>0.31652391385845308</v>
      </c>
      <c r="M534" s="81">
        <v>0.31178589092572245</v>
      </c>
    </row>
    <row r="535" spans="1:13" x14ac:dyDescent="0.35">
      <c r="A535" s="23" t="str">
        <f t="shared" si="35"/>
        <v>CONSUMO PER CAPITA (kg o litros por individuo)Total AperitivosDE 60 A 75 AÑOS</v>
      </c>
      <c r="B535" s="23" t="str">
        <f t="shared" si="33"/>
        <v>CONSUMO PER CAPITA (kg o litros por individuo)</v>
      </c>
      <c r="C535" s="23" t="str">
        <f t="shared" si="34"/>
        <v>Total Aperitivos</v>
      </c>
      <c r="D535" t="s">
        <v>86</v>
      </c>
      <c r="E535" s="52">
        <v>0.47024830213186031</v>
      </c>
      <c r="F535" s="52">
        <v>0.47579133846183047</v>
      </c>
      <c r="G535" s="52">
        <v>0.6679762291082747</v>
      </c>
      <c r="H535" s="52">
        <v>0.62631219267299898</v>
      </c>
      <c r="I535" s="52">
        <v>0.61542389258235697</v>
      </c>
      <c r="J535" s="52">
        <v>0.60876966939950261</v>
      </c>
      <c r="K535" s="52">
        <v>0.73578889643514067</v>
      </c>
      <c r="L535" s="52">
        <v>0.51914455941083049</v>
      </c>
      <c r="M535" s="81">
        <v>0.49356777365699234</v>
      </c>
    </row>
    <row r="536" spans="1:13" x14ac:dyDescent="0.35">
      <c r="A536" s="23" t="str">
        <f t="shared" si="35"/>
        <v>CONSUMO PER CAPITA (kg o litros por individuo)Total AperitivosNIVEL ALTO</v>
      </c>
      <c r="B536" s="23" t="str">
        <f t="shared" si="33"/>
        <v>CONSUMO PER CAPITA (kg o litros por individuo)</v>
      </c>
      <c r="C536" s="23" t="str">
        <f t="shared" si="34"/>
        <v>Total Aperitivos</v>
      </c>
      <c r="D536" t="s">
        <v>87</v>
      </c>
      <c r="E536" s="52">
        <v>0.32620543805192137</v>
      </c>
      <c r="F536" s="52">
        <v>0.3126522180704443</v>
      </c>
      <c r="G536" s="52">
        <v>0.42663034914828357</v>
      </c>
      <c r="H536" s="52">
        <v>0.27399697152061486</v>
      </c>
      <c r="I536" s="52">
        <v>0.23353214183898571</v>
      </c>
      <c r="J536" s="52">
        <v>0.25579211245267341</v>
      </c>
      <c r="K536" s="52">
        <v>0.42334941596139697</v>
      </c>
      <c r="L536" s="52">
        <v>0.26168596526944038</v>
      </c>
      <c r="M536" s="81">
        <v>0.21574624647787033</v>
      </c>
    </row>
    <row r="537" spans="1:13" x14ac:dyDescent="0.35">
      <c r="A537" s="23" t="str">
        <f t="shared" si="35"/>
        <v>CONSUMO PER CAPITA (kg o litros por individuo)Total AperitivosNIVEL MEDIO ALTO</v>
      </c>
      <c r="B537" s="23" t="str">
        <f t="shared" si="33"/>
        <v>CONSUMO PER CAPITA (kg o litros por individuo)</v>
      </c>
      <c r="C537" s="23" t="str">
        <f t="shared" si="34"/>
        <v>Total Aperitivos</v>
      </c>
      <c r="D537" t="s">
        <v>88</v>
      </c>
      <c r="E537" s="52">
        <v>0.23732846154007531</v>
      </c>
      <c r="F537" s="52">
        <v>0.22424584875481235</v>
      </c>
      <c r="G537" s="52">
        <v>0.30802525433608696</v>
      </c>
      <c r="H537" s="52">
        <v>0.19050268135252849</v>
      </c>
      <c r="I537" s="52">
        <v>0.21962855639565781</v>
      </c>
      <c r="J537" s="52">
        <v>0.25559669514228711</v>
      </c>
      <c r="K537" s="52">
        <v>0.30422223983847624</v>
      </c>
      <c r="L537" s="52">
        <v>0.22138210154174351</v>
      </c>
      <c r="M537" s="81">
        <v>0.30032060800482258</v>
      </c>
    </row>
    <row r="538" spans="1:13" x14ac:dyDescent="0.35">
      <c r="A538" s="23" t="str">
        <f t="shared" si="35"/>
        <v>CONSUMO PER CAPITA (kg o litros por individuo)Total AperitivosNIVEL MEDIO</v>
      </c>
      <c r="B538" s="23" t="str">
        <f t="shared" si="33"/>
        <v>CONSUMO PER CAPITA (kg o litros por individuo)</v>
      </c>
      <c r="C538" s="23" t="str">
        <f t="shared" si="34"/>
        <v>Total Aperitivos</v>
      </c>
      <c r="D538" t="s">
        <v>89</v>
      </c>
      <c r="E538" s="52">
        <v>0.3457746647710635</v>
      </c>
      <c r="F538" s="52">
        <v>0.3223295502229897</v>
      </c>
      <c r="G538" s="52">
        <v>0.47399654888108544</v>
      </c>
      <c r="H538" s="52">
        <v>0.45283426457203774</v>
      </c>
      <c r="I538" s="52">
        <v>0.45857626934415502</v>
      </c>
      <c r="J538" s="52">
        <v>0.41156902867058848</v>
      </c>
      <c r="K538" s="52">
        <v>0.4974059035253815</v>
      </c>
      <c r="L538" s="52">
        <v>0.37596242686947506</v>
      </c>
      <c r="M538" s="81">
        <v>0.3611487138365152</v>
      </c>
    </row>
    <row r="539" spans="1:13" x14ac:dyDescent="0.35">
      <c r="A539" s="23" t="str">
        <f t="shared" si="35"/>
        <v>CONSUMO PER CAPITA (kg o litros por individuo)Total AperitivosNIVEL MEDIO BAJO</v>
      </c>
      <c r="B539" s="23" t="str">
        <f t="shared" si="33"/>
        <v>CONSUMO PER CAPITA (kg o litros por individuo)</v>
      </c>
      <c r="C539" s="23" t="str">
        <f t="shared" si="34"/>
        <v>Total Aperitivos</v>
      </c>
      <c r="D539" t="s">
        <v>90</v>
      </c>
      <c r="E539" s="52">
        <v>0.2728613284601672</v>
      </c>
      <c r="F539" s="52">
        <v>0.24700028962436818</v>
      </c>
      <c r="G539" s="52">
        <v>0.40115185983684709</v>
      </c>
      <c r="H539" s="52">
        <v>0.31779981687837866</v>
      </c>
      <c r="I539" s="52">
        <v>0.33815279098436096</v>
      </c>
      <c r="J539" s="52">
        <v>0.40336550847789687</v>
      </c>
      <c r="K539" s="52">
        <v>0.43531873235619556</v>
      </c>
      <c r="L539" s="52">
        <v>0.37096906764165649</v>
      </c>
      <c r="M539" s="81">
        <v>0.33413938928262682</v>
      </c>
    </row>
    <row r="540" spans="1:13" x14ac:dyDescent="0.35">
      <c r="A540" s="23" t="str">
        <f t="shared" si="35"/>
        <v>CONSUMO PER CAPITA (kg o litros por individuo)Total AperitivosNIVEL BAJO</v>
      </c>
      <c r="B540" s="23" t="str">
        <f t="shared" si="33"/>
        <v>CONSUMO PER CAPITA (kg o litros por individuo)</v>
      </c>
      <c r="C540" s="23" t="str">
        <f t="shared" si="34"/>
        <v>Total Aperitivos</v>
      </c>
      <c r="D540" t="s">
        <v>91</v>
      </c>
      <c r="E540" s="52">
        <v>0.40012130188057637</v>
      </c>
      <c r="F540" s="52">
        <v>0.42968179501315046</v>
      </c>
      <c r="G540" s="52">
        <v>0.51087828341981867</v>
      </c>
      <c r="H540" s="52">
        <v>0.41559604267425898</v>
      </c>
      <c r="I540" s="52">
        <v>0.36535620464802843</v>
      </c>
      <c r="J540" s="52">
        <v>0.39939018064326148</v>
      </c>
      <c r="K540" s="52">
        <v>0.42993972256798874</v>
      </c>
      <c r="L540" s="52">
        <v>0.33370529919360059</v>
      </c>
      <c r="M540" s="81">
        <v>0.31042010320745012</v>
      </c>
    </row>
    <row r="541" spans="1:13" x14ac:dyDescent="0.35">
      <c r="A541" s="23" t="str">
        <f t="shared" si="35"/>
        <v>CONSUMO PER CAPITA (kg o litros por individuo)Total AperitivosHOMBRE</v>
      </c>
      <c r="B541" s="23" t="str">
        <f t="shared" si="33"/>
        <v>CONSUMO PER CAPITA (kg o litros por individuo)</v>
      </c>
      <c r="C541" s="23" t="str">
        <f t="shared" si="34"/>
        <v>Total Aperitivos</v>
      </c>
      <c r="D541" t="s">
        <v>92</v>
      </c>
      <c r="E541" s="52">
        <v>0.26931681410165137</v>
      </c>
      <c r="F541" s="52">
        <v>0.26753578809701184</v>
      </c>
      <c r="G541" s="52">
        <v>0.34749331344534617</v>
      </c>
      <c r="H541" s="52">
        <v>0.31611850919737489</v>
      </c>
      <c r="I541" s="52">
        <v>0.3270370941153975</v>
      </c>
      <c r="J541" s="52">
        <v>0.3206062875805093</v>
      </c>
      <c r="K541" s="52">
        <v>0.45071851054092754</v>
      </c>
      <c r="L541" s="52">
        <v>0.30435428009262794</v>
      </c>
      <c r="M541" s="81">
        <v>0.27334181084661735</v>
      </c>
    </row>
    <row r="542" spans="1:13" x14ac:dyDescent="0.35">
      <c r="A542" s="23" t="str">
        <f t="shared" si="35"/>
        <v>CONSUMO PER CAPITA (kg o litros por individuo)Total AperitivosMUJER</v>
      </c>
      <c r="B542" s="23" t="str">
        <f t="shared" si="33"/>
        <v>CONSUMO PER CAPITA (kg o litros por individuo)</v>
      </c>
      <c r="C542" s="23" t="str">
        <f t="shared" si="34"/>
        <v>Total Aperitivos</v>
      </c>
      <c r="D542" t="s">
        <v>93</v>
      </c>
      <c r="E542" s="52">
        <v>0.38250440147973908</v>
      </c>
      <c r="F542" s="52">
        <v>0.36752818004435517</v>
      </c>
      <c r="G542" s="52">
        <v>0.52236213037048806</v>
      </c>
      <c r="H542" s="52">
        <v>0.37226824277331894</v>
      </c>
      <c r="I542" s="52">
        <v>0.33924814878887943</v>
      </c>
      <c r="J542" s="52">
        <v>0.3772304060064271</v>
      </c>
      <c r="K542" s="52">
        <v>0.40441513309293192</v>
      </c>
      <c r="L542" s="52">
        <v>0.3293658553588118</v>
      </c>
      <c r="M542" s="81">
        <v>0.33510966211239418</v>
      </c>
    </row>
    <row r="543" spans="1:13" x14ac:dyDescent="0.35">
      <c r="D543"/>
      <c r="E543" s="52"/>
      <c r="F543" s="52"/>
      <c r="G543" s="52"/>
      <c r="H543" s="52"/>
      <c r="I543" s="52"/>
      <c r="J543" s="52"/>
      <c r="K543" s="52"/>
      <c r="L543" s="52"/>
    </row>
    <row r="544" spans="1:13" x14ac:dyDescent="0.35">
      <c r="D544"/>
      <c r="E544" s="52"/>
      <c r="F544" s="52"/>
      <c r="G544" s="52"/>
      <c r="H544" s="52"/>
      <c r="I544" s="52"/>
      <c r="J544" s="52"/>
      <c r="K544" s="52"/>
      <c r="L544" s="52"/>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7">
    <tabColor rgb="FF92D050"/>
    <pageSetUpPr fitToPage="1"/>
  </sheetPr>
  <dimension ref="A1:N503"/>
  <sheetViews>
    <sheetView showGridLines="0" showRowColHeaders="0" zoomScale="85" zoomScaleNormal="85" zoomScaleSheetLayoutView="80" workbookViewId="0">
      <selection activeCell="G17" sqref="G17"/>
    </sheetView>
  </sheetViews>
  <sheetFormatPr baseColWidth="10" defaultColWidth="11.453125" defaultRowHeight="14.5" x14ac:dyDescent="0.35"/>
  <cols>
    <col min="1" max="1" width="46.1796875" customWidth="1"/>
    <col min="2" max="2" width="5.453125" customWidth="1"/>
    <col min="3" max="11" width="16" customWidth="1"/>
    <col min="12" max="12" width="2.1796875" customWidth="1"/>
    <col min="13" max="13" width="13.7265625" customWidth="1"/>
    <col min="14" max="14" width="13.26953125" customWidth="1"/>
    <col min="15" max="15" width="14.26953125" customWidth="1"/>
    <col min="16" max="16" width="19.54296875" customWidth="1"/>
  </cols>
  <sheetData>
    <row r="1" spans="1:14" ht="53.5" customHeight="1" x14ac:dyDescent="0.35"/>
    <row r="2" spans="1:14" ht="68.5" customHeight="1" x14ac:dyDescent="0.35"/>
    <row r="3" spans="1:14" ht="48.75" customHeight="1" x14ac:dyDescent="0.35">
      <c r="A3" s="110" t="s">
        <v>58</v>
      </c>
      <c r="B3" s="110"/>
      <c r="C3" s="111"/>
      <c r="D3" s="111"/>
      <c r="E3" s="111"/>
      <c r="F3" s="111"/>
      <c r="G3" s="111"/>
      <c r="H3" s="111"/>
      <c r="I3" s="111"/>
      <c r="J3" s="111"/>
      <c r="K3" s="111"/>
      <c r="L3" s="111"/>
      <c r="M3" s="111"/>
      <c r="N3" s="111"/>
    </row>
    <row r="4" spans="1:14" x14ac:dyDescent="0.35">
      <c r="A4" s="35">
        <v>2</v>
      </c>
      <c r="B4" s="38"/>
    </row>
    <row r="5" spans="1:14" ht="12.75" customHeight="1" x14ac:dyDescent="0.35">
      <c r="A5" s="35">
        <v>3</v>
      </c>
      <c r="B5" s="38"/>
    </row>
    <row r="6" spans="1:14" ht="19" thickBot="1" x14ac:dyDescent="0.4">
      <c r="A6" s="75" t="s">
        <v>2</v>
      </c>
      <c r="B6" s="42"/>
    </row>
    <row r="7" spans="1:14" ht="15" thickTop="1" x14ac:dyDescent="0.35">
      <c r="A7" s="4" t="s">
        <v>61</v>
      </c>
      <c r="B7" s="43"/>
      <c r="C7" s="5"/>
      <c r="D7" s="5"/>
      <c r="E7" s="5"/>
      <c r="F7" s="5"/>
      <c r="G7" s="5"/>
      <c r="H7" s="5"/>
      <c r="I7" s="5"/>
      <c r="J7" s="5"/>
      <c r="K7" s="5"/>
      <c r="L7" s="5"/>
      <c r="M7" s="5"/>
      <c r="N7" s="5"/>
    </row>
    <row r="8" spans="1:14" s="8" customFormat="1" x14ac:dyDescent="0.35">
      <c r="A8" s="6"/>
      <c r="B8" s="36"/>
      <c r="C8" s="6"/>
      <c r="D8" s="6"/>
      <c r="E8" s="36"/>
      <c r="F8" s="7"/>
      <c r="G8" s="7"/>
      <c r="H8" s="7"/>
      <c r="I8" s="7"/>
      <c r="J8" s="7"/>
      <c r="K8" s="7"/>
      <c r="L8" s="7"/>
      <c r="M8" s="7"/>
      <c r="N8" s="7"/>
    </row>
    <row r="9" spans="1:14" s="8" customFormat="1" ht="39.75" customHeight="1" x14ac:dyDescent="0.35">
      <c r="A9" s="9">
        <v>1</v>
      </c>
      <c r="B9" s="36"/>
      <c r="C9" s="10">
        <v>0</v>
      </c>
      <c r="D9" s="36">
        <v>1</v>
      </c>
      <c r="E9" s="36" t="str">
        <f>VLOOKUP(D9,DESPLEGABLES!$F$3:$G$74,2,0)</f>
        <v>TotalAlimentacion</v>
      </c>
      <c r="F9" s="44"/>
      <c r="G9" s="44"/>
      <c r="H9" s="44"/>
      <c r="I9" s="44"/>
      <c r="J9" s="44"/>
      <c r="K9" s="44"/>
      <c r="L9" s="44"/>
      <c r="M9" s="44"/>
      <c r="N9" s="7"/>
    </row>
    <row r="10" spans="1:14" s="8" customFormat="1" ht="16.5" customHeight="1" x14ac:dyDescent="0.35">
      <c r="A10" s="44"/>
      <c r="B10" s="44"/>
      <c r="C10" s="44">
        <v>5</v>
      </c>
      <c r="D10" s="44">
        <v>6</v>
      </c>
      <c r="E10" s="44">
        <v>7</v>
      </c>
      <c r="F10" s="44">
        <v>8</v>
      </c>
      <c r="G10" s="44">
        <v>9</v>
      </c>
      <c r="H10" s="44">
        <v>10</v>
      </c>
      <c r="I10" s="44">
        <v>11</v>
      </c>
      <c r="J10" s="44">
        <v>12</v>
      </c>
      <c r="K10" s="44">
        <v>13</v>
      </c>
      <c r="L10" s="44"/>
      <c r="M10" s="44"/>
      <c r="N10" s="7"/>
    </row>
    <row r="11" spans="1:14" ht="24" customHeight="1" x14ac:dyDescent="0.35">
      <c r="A11" s="37" t="str">
        <f>VLOOKUP(A9,DESPLEGABLES!K3:L5,2,0)</f>
        <v>DISTRIBUCION VOLUMEN POR CRITERIO (consumiciones)</v>
      </c>
      <c r="B11" s="37"/>
      <c r="C11" s="58" t="str">
        <f>KPI!C8</f>
        <v>TRIM 1 24</v>
      </c>
      <c r="D11" s="58" t="str">
        <f>KPI!D8</f>
        <v>TRIM 2 24</v>
      </c>
      <c r="E11" s="58" t="str">
        <f>KPI!E8</f>
        <v>TRIM 3 24</v>
      </c>
      <c r="F11" s="58" t="str">
        <f>KPI!F8</f>
        <v>TRIM 4 24</v>
      </c>
      <c r="G11" s="58" t="str">
        <f>KPI!G8</f>
        <v>TRIM 1 25</v>
      </c>
      <c r="H11" s="58" t="str">
        <f>KPI!H8</f>
        <v>TRIM 2 25</v>
      </c>
      <c r="I11" s="58" t="str">
        <f>KPI!I8</f>
        <v>TRIM 3 25</v>
      </c>
      <c r="J11" s="58" t="str">
        <f>KPI!J8</f>
        <v>TRIM 4 25</v>
      </c>
      <c r="K11" s="58" t="str">
        <f>KPI!K8</f>
        <v>TRIM 1 26</v>
      </c>
      <c r="L11" s="11"/>
      <c r="M11" s="59" t="s">
        <v>62</v>
      </c>
    </row>
    <row r="12" spans="1:14" ht="17" customHeight="1" x14ac:dyDescent="0.35">
      <c r="A12" s="22" t="s">
        <v>63</v>
      </c>
      <c r="B12" s="39" t="s">
        <v>64</v>
      </c>
      <c r="C12" s="60">
        <f>VLOOKUP($A$11&amp;$E$9&amp;$A12,PERFIL_DATOS!$A:$M,C$10,0)</f>
        <v>100</v>
      </c>
      <c r="D12" s="60">
        <f>VLOOKUP($A$11&amp;$E$9&amp;$A12,PERFIL_DATOS!$A:$M,D$10,0)</f>
        <v>100</v>
      </c>
      <c r="E12" s="60">
        <f>VLOOKUP($A$11&amp;$E$9&amp;$A12,PERFIL_DATOS!$A:$M,E$10,0)</f>
        <v>100</v>
      </c>
      <c r="F12" s="60">
        <f>VLOOKUP($A$11&amp;$E$9&amp;$A12,PERFIL_DATOS!$A:$M,F$10,0)</f>
        <v>100</v>
      </c>
      <c r="G12" s="60">
        <f>VLOOKUP($A$11&amp;$E$9&amp;$A12,PERFIL_DATOS!$A:$M,G$10,0)</f>
        <v>100</v>
      </c>
      <c r="H12" s="60">
        <f>VLOOKUP($A$11&amp;$E$9&amp;$A12,PERFIL_DATOS!$A:$M,H$10,0)</f>
        <v>100</v>
      </c>
      <c r="I12" s="60">
        <f>VLOOKUP($A$11&amp;$E$9&amp;$A12,PERFIL_DATOS!$A:$M,I$10,0)</f>
        <v>100</v>
      </c>
      <c r="J12" s="60">
        <f>VLOOKUP($A$11&amp;$E$9&amp;$A12,PERFIL_DATOS!$A:$M,J$10,0)</f>
        <v>100</v>
      </c>
      <c r="K12" s="96">
        <f>VLOOKUP($A$11&amp;$E$9&amp;$A12,PERFIL_DATOS!$A:$M,K$10,0)</f>
        <v>100</v>
      </c>
      <c r="L12" s="11"/>
      <c r="M12" s="61">
        <f>DESPLEGABLES!$P$3</f>
        <v>100</v>
      </c>
      <c r="N12" s="8"/>
    </row>
    <row r="13" spans="1:14" ht="17" customHeight="1" x14ac:dyDescent="0.35">
      <c r="A13" s="19" t="s">
        <v>65</v>
      </c>
      <c r="B13" s="40" t="s">
        <v>65</v>
      </c>
      <c r="C13" s="62">
        <f>VLOOKUP($A$11&amp;$E$9&amp;$A13,PERFIL_DATOS!$A:$M,C$10,0)</f>
        <v>9.4529788867147388</v>
      </c>
      <c r="D13" s="62">
        <f>VLOOKUP($A$11&amp;$E$9&amp;$A13,PERFIL_DATOS!$A:$M,D$10,0)</f>
        <v>9.5656470503859072</v>
      </c>
      <c r="E13" s="62">
        <f>VLOOKUP($A$11&amp;$E$9&amp;$A13,PERFIL_DATOS!$A:$M,E$10,0)</f>
        <v>9.4915284814928498</v>
      </c>
      <c r="F13" s="62">
        <f>VLOOKUP($A$11&amp;$E$9&amp;$A13,PERFIL_DATOS!$A:$M,F$10,0)</f>
        <v>9.7318249622029622</v>
      </c>
      <c r="G13" s="62">
        <f>VLOOKUP($A$11&amp;$E$9&amp;$A13,PERFIL_DATOS!$A:$M,G$10,0)</f>
        <v>9.6881030421314449</v>
      </c>
      <c r="H13" s="62">
        <f>VLOOKUP($A$11&amp;$E$9&amp;$A13,PERFIL_DATOS!$A:$M,H$10,0)</f>
        <v>9.6465919328134593</v>
      </c>
      <c r="I13" s="62">
        <f>VLOOKUP($A$11&amp;$E$9&amp;$A13,PERFIL_DATOS!$A:$M,I$10,0)</f>
        <v>10.197554152898871</v>
      </c>
      <c r="J13" s="62">
        <f>VLOOKUP($A$11&amp;$E$9&amp;$A13,PERFIL_DATOS!$A:$M,J$10,0)</f>
        <v>9.8205743930279006</v>
      </c>
      <c r="K13" s="97">
        <f>VLOOKUP($A$11&amp;$E$9&amp;$A13,PERFIL_DATOS!$A:$M,K$10,0)</f>
        <v>10.239953078951885</v>
      </c>
      <c r="L13" s="11"/>
      <c r="M13" s="63">
        <f>DESPLEGABLES!P4</f>
        <v>9.5398325217449074</v>
      </c>
      <c r="N13" s="8"/>
    </row>
    <row r="14" spans="1:14" ht="17" customHeight="1" x14ac:dyDescent="0.35">
      <c r="A14" s="20" t="s">
        <v>66</v>
      </c>
      <c r="B14" s="38" t="s">
        <v>66</v>
      </c>
      <c r="C14" s="64">
        <f>VLOOKUP($A$11&amp;$E$9&amp;$A14,PERFIL_DATOS!$A:$M,C$10,0)</f>
        <v>14.641585856729478</v>
      </c>
      <c r="D14" s="64">
        <f>VLOOKUP($A$11&amp;$E$9&amp;$A14,PERFIL_DATOS!$A:$M,D$10,0)</f>
        <v>14.266279012032374</v>
      </c>
      <c r="E14" s="64">
        <f>VLOOKUP($A$11&amp;$E$9&amp;$A14,PERFIL_DATOS!$A:$M,E$10,0)</f>
        <v>14.347298401386722</v>
      </c>
      <c r="F14" s="64">
        <f>VLOOKUP($A$11&amp;$E$9&amp;$A14,PERFIL_DATOS!$A:$M,F$10,0)</f>
        <v>15.442596829665192</v>
      </c>
      <c r="G14" s="64">
        <f>VLOOKUP($A$11&amp;$E$9&amp;$A14,PERFIL_DATOS!$A:$M,G$10,0)</f>
        <v>15.148465908384065</v>
      </c>
      <c r="H14" s="64">
        <f>VLOOKUP($A$11&amp;$E$9&amp;$A14,PERFIL_DATOS!$A:$M,H$10,0)</f>
        <v>14.860959195147169</v>
      </c>
      <c r="I14" s="64">
        <f>VLOOKUP($A$11&amp;$E$9&amp;$A14,PERFIL_DATOS!$A:$M,I$10,0)</f>
        <v>15.658697542666292</v>
      </c>
      <c r="J14" s="64">
        <f>VLOOKUP($A$11&amp;$E$9&amp;$A14,PERFIL_DATOS!$A:$M,J$10,0)</f>
        <v>15.546668207237266</v>
      </c>
      <c r="K14" s="98">
        <f>VLOOKUP($A$11&amp;$E$9&amp;$A14,PERFIL_DATOS!$A:$M,K$10,0)</f>
        <v>15.546218237208079</v>
      </c>
      <c r="L14" s="11"/>
      <c r="M14" s="65">
        <f>DESPLEGABLES!P5</f>
        <v>13.259967990279526</v>
      </c>
      <c r="N14" s="8"/>
    </row>
    <row r="15" spans="1:14" ht="17" customHeight="1" x14ac:dyDescent="0.35">
      <c r="A15" s="20" t="s">
        <v>67</v>
      </c>
      <c r="B15" s="38" t="s">
        <v>67</v>
      </c>
      <c r="C15" s="64">
        <f>VLOOKUP($A$11&amp;$E$9&amp;$A15,PERFIL_DATOS!$A:$M,C$10,0)</f>
        <v>15.023970912026178</v>
      </c>
      <c r="D15" s="64">
        <f>VLOOKUP($A$11&amp;$E$9&amp;$A15,PERFIL_DATOS!$A:$M,D$10,0)</f>
        <v>14.424207358449969</v>
      </c>
      <c r="E15" s="64">
        <f>VLOOKUP($A$11&amp;$E$9&amp;$A15,PERFIL_DATOS!$A:$M,E$10,0)</f>
        <v>14.361723633606516</v>
      </c>
      <c r="F15" s="64">
        <f>VLOOKUP($A$11&amp;$E$9&amp;$A15,PERFIL_DATOS!$A:$M,F$10,0)</f>
        <v>14.379692170531005</v>
      </c>
      <c r="G15" s="64">
        <f>VLOOKUP($A$11&amp;$E$9&amp;$A15,PERFIL_DATOS!$A:$M,G$10,0)</f>
        <v>14.681063205584449</v>
      </c>
      <c r="H15" s="64">
        <f>VLOOKUP($A$11&amp;$E$9&amp;$A15,PERFIL_DATOS!$A:$M,H$10,0)</f>
        <v>14.969856391448333</v>
      </c>
      <c r="I15" s="64">
        <f>VLOOKUP($A$11&amp;$E$9&amp;$A15,PERFIL_DATOS!$A:$M,I$10,0)</f>
        <v>14.504210938502258</v>
      </c>
      <c r="J15" s="64">
        <f>VLOOKUP($A$11&amp;$E$9&amp;$A15,PERFIL_DATOS!$A:$M,J$10,0)</f>
        <v>15.196533570813745</v>
      </c>
      <c r="K15" s="98">
        <f>VLOOKUP($A$11&amp;$E$9&amp;$A15,PERFIL_DATOS!$A:$M,K$10,0)</f>
        <v>14.819451840984984</v>
      </c>
      <c r="L15" s="11"/>
      <c r="M15" s="65">
        <f>DESPLEGABLES!P6</f>
        <v>15.940210357405677</v>
      </c>
      <c r="N15" s="8"/>
    </row>
    <row r="16" spans="1:14" ht="17" customHeight="1" x14ac:dyDescent="0.35">
      <c r="A16" s="20" t="s">
        <v>68</v>
      </c>
      <c r="B16" s="38" t="s">
        <v>68</v>
      </c>
      <c r="C16" s="64">
        <f>VLOOKUP($A$11&amp;$E$9&amp;$A16,PERFIL_DATOS!$A:$M,C$10,0)</f>
        <v>19.92733051534578</v>
      </c>
      <c r="D16" s="64">
        <f>VLOOKUP($A$11&amp;$E$9&amp;$A16,PERFIL_DATOS!$A:$M,D$10,0)</f>
        <v>20.11666878148085</v>
      </c>
      <c r="E16" s="64">
        <f>VLOOKUP($A$11&amp;$E$9&amp;$A16,PERFIL_DATOS!$A:$M,E$10,0)</f>
        <v>20.278876289979543</v>
      </c>
      <c r="F16" s="64">
        <f>VLOOKUP($A$11&amp;$E$9&amp;$A16,PERFIL_DATOS!$A:$M,F$10,0)</f>
        <v>19.951278607453229</v>
      </c>
      <c r="G16" s="64">
        <f>VLOOKUP($A$11&amp;$E$9&amp;$A16,PERFIL_DATOS!$A:$M,G$10,0)</f>
        <v>19.772884774267858</v>
      </c>
      <c r="H16" s="64">
        <f>VLOOKUP($A$11&amp;$E$9&amp;$A16,PERFIL_DATOS!$A:$M,H$10,0)</f>
        <v>19.401116466454432</v>
      </c>
      <c r="I16" s="64">
        <f>VLOOKUP($A$11&amp;$E$9&amp;$A16,PERFIL_DATOS!$A:$M,I$10,0)</f>
        <v>19.073221828063822</v>
      </c>
      <c r="J16" s="64">
        <f>VLOOKUP($A$11&amp;$E$9&amp;$A16,PERFIL_DATOS!$A:$M,J$10,0)</f>
        <v>19.633147992516609</v>
      </c>
      <c r="K16" s="98">
        <f>VLOOKUP($A$11&amp;$E$9&amp;$A16,PERFIL_DATOS!$A:$M,K$10,0)</f>
        <v>19.716903225710414</v>
      </c>
      <c r="L16" s="11"/>
      <c r="M16" s="65">
        <f>DESPLEGABLES!P7</f>
        <v>20.080082872902036</v>
      </c>
      <c r="N16" s="8"/>
    </row>
    <row r="17" spans="1:14" ht="17" customHeight="1" x14ac:dyDescent="0.35">
      <c r="A17" s="20" t="s">
        <v>69</v>
      </c>
      <c r="B17" s="38" t="s">
        <v>69</v>
      </c>
      <c r="C17" s="64">
        <f>VLOOKUP($A$11&amp;$E$9&amp;$A17,PERFIL_DATOS!$A:$M,C$10,0)</f>
        <v>13.457281542902239</v>
      </c>
      <c r="D17" s="64">
        <f>VLOOKUP($A$11&amp;$E$9&amp;$A17,PERFIL_DATOS!$A:$M,D$10,0)</f>
        <v>13.753265319070293</v>
      </c>
      <c r="E17" s="64">
        <f>VLOOKUP($A$11&amp;$E$9&amp;$A17,PERFIL_DATOS!$A:$M,E$10,0)</f>
        <v>13.165168291080773</v>
      </c>
      <c r="F17" s="64">
        <f>VLOOKUP($A$11&amp;$E$9&amp;$A17,PERFIL_DATOS!$A:$M,F$10,0)</f>
        <v>13.078117967154085</v>
      </c>
      <c r="G17" s="64">
        <f>VLOOKUP($A$11&amp;$E$9&amp;$A17,PERFIL_DATOS!$A:$M,G$10,0)</f>
        <v>12.714475352888273</v>
      </c>
      <c r="H17" s="64">
        <f>VLOOKUP($A$11&amp;$E$9&amp;$A17,PERFIL_DATOS!$A:$M,H$10,0)</f>
        <v>13.78909648031785</v>
      </c>
      <c r="I17" s="64">
        <f>VLOOKUP($A$11&amp;$E$9&amp;$A17,PERFIL_DATOS!$A:$M,I$10,0)</f>
        <v>13.08238065479855</v>
      </c>
      <c r="J17" s="64">
        <f>VLOOKUP($A$11&amp;$E$9&amp;$A17,PERFIL_DATOS!$A:$M,J$10,0)</f>
        <v>12.790420266932925</v>
      </c>
      <c r="K17" s="98">
        <f>VLOOKUP($A$11&amp;$E$9&amp;$A17,PERFIL_DATOS!$A:$M,K$10,0)</f>
        <v>12.502073822498657</v>
      </c>
      <c r="L17" s="11"/>
      <c r="M17" s="65">
        <f>DESPLEGABLES!P8</f>
        <v>13.619739876529547</v>
      </c>
      <c r="N17" s="8"/>
    </row>
    <row r="18" spans="1:14" ht="17" customHeight="1" x14ac:dyDescent="0.35">
      <c r="A18" s="20" t="s">
        <v>70</v>
      </c>
      <c r="B18" s="38" t="s">
        <v>70</v>
      </c>
      <c r="C18" s="64">
        <f>VLOOKUP($A$11&amp;$E$9&amp;$A18,PERFIL_DATOS!$A:$M,C$10,0)</f>
        <v>8.1469966090456687</v>
      </c>
      <c r="D18" s="64">
        <f>VLOOKUP($A$11&amp;$E$9&amp;$A18,PERFIL_DATOS!$A:$M,D$10,0)</f>
        <v>8.5054458763881922</v>
      </c>
      <c r="E18" s="64">
        <f>VLOOKUP($A$11&amp;$E$9&amp;$A18,PERFIL_DATOS!$A:$M,E$10,0)</f>
        <v>8.561752202337793</v>
      </c>
      <c r="F18" s="64">
        <f>VLOOKUP($A$11&amp;$E$9&amp;$A18,PERFIL_DATOS!$A:$M,F$10,0)</f>
        <v>8.8182005724375916</v>
      </c>
      <c r="G18" s="64">
        <f>VLOOKUP($A$11&amp;$E$9&amp;$A18,PERFIL_DATOS!$A:$M,G$10,0)</f>
        <v>8.7914715526937623</v>
      </c>
      <c r="H18" s="64">
        <f>VLOOKUP($A$11&amp;$E$9&amp;$A18,PERFIL_DATOS!$A:$M,H$10,0)</f>
        <v>8.2818266340300131</v>
      </c>
      <c r="I18" s="64">
        <f>VLOOKUP($A$11&amp;$E$9&amp;$A18,PERFIL_DATOS!$A:$M,I$10,0)</f>
        <v>8.6194027635485817</v>
      </c>
      <c r="J18" s="64">
        <f>VLOOKUP($A$11&amp;$E$9&amp;$A18,PERFIL_DATOS!$A:$M,J$10,0)</f>
        <v>8.8209657124939174</v>
      </c>
      <c r="K18" s="98">
        <f>VLOOKUP($A$11&amp;$E$9&amp;$A18,PERFIL_DATOS!$A:$M,K$10,0)</f>
        <v>9.0733502365218275</v>
      </c>
      <c r="L18" s="11"/>
      <c r="M18" s="65">
        <f>DESPLEGABLES!P9</f>
        <v>9.5400587727018724</v>
      </c>
      <c r="N18" s="8"/>
    </row>
    <row r="19" spans="1:14" ht="17" customHeight="1" x14ac:dyDescent="0.35">
      <c r="A19" s="20" t="s">
        <v>71</v>
      </c>
      <c r="B19" s="38" t="s">
        <v>71</v>
      </c>
      <c r="C19" s="64">
        <f>VLOOKUP($A$11&amp;$E$9&amp;$A19,PERFIL_DATOS!$A:$M,C$10,0)</f>
        <v>9.423393620969863</v>
      </c>
      <c r="D19" s="64">
        <f>VLOOKUP($A$11&amp;$E$9&amp;$A19,PERFIL_DATOS!$A:$M,D$10,0)</f>
        <v>9.6015517678927083</v>
      </c>
      <c r="E19" s="64">
        <f>VLOOKUP($A$11&amp;$E$9&amp;$A19,PERFIL_DATOS!$A:$M,E$10,0)</f>
        <v>10.314107763429158</v>
      </c>
      <c r="F19" s="64">
        <f>VLOOKUP($A$11&amp;$E$9&amp;$A19,PERFIL_DATOS!$A:$M,F$10,0)</f>
        <v>9.5559569286876638</v>
      </c>
      <c r="G19" s="64">
        <f>VLOOKUP($A$11&amp;$E$9&amp;$A19,PERFIL_DATOS!$A:$M,G$10,0)</f>
        <v>9.4839148516402023</v>
      </c>
      <c r="H19" s="64">
        <f>VLOOKUP($A$11&amp;$E$9&amp;$A19,PERFIL_DATOS!$A:$M,H$10,0)</f>
        <v>9.7332259839489907</v>
      </c>
      <c r="I19" s="64">
        <f>VLOOKUP($A$11&amp;$E$9&amp;$A19,PERFIL_DATOS!$A:$M,I$10,0)</f>
        <v>9.4715541276025235</v>
      </c>
      <c r="J19" s="64">
        <f>VLOOKUP($A$11&amp;$E$9&amp;$A19,PERFIL_DATOS!$A:$M,J$10,0)</f>
        <v>8.8333738459800006</v>
      </c>
      <c r="K19" s="98">
        <f>VLOOKUP($A$11&amp;$E$9&amp;$A19,PERFIL_DATOS!$A:$M,K$10,0)</f>
        <v>9.1186635837513546</v>
      </c>
      <c r="L19" s="11"/>
      <c r="M19" s="65">
        <f>DESPLEGABLES!P10</f>
        <v>9.2399820386217613</v>
      </c>
      <c r="N19" s="8"/>
    </row>
    <row r="20" spans="1:14" ht="17" customHeight="1" x14ac:dyDescent="0.35">
      <c r="A20" s="21" t="s">
        <v>72</v>
      </c>
      <c r="B20" s="41" t="s">
        <v>72</v>
      </c>
      <c r="C20" s="66">
        <f>VLOOKUP($A$11&amp;$E$9&amp;$A20,PERFIL_DATOS!$A:$M,C$10,0)</f>
        <v>9.9264512455721192</v>
      </c>
      <c r="D20" s="66">
        <f>VLOOKUP($A$11&amp;$E$9&amp;$A20,PERFIL_DATOS!$A:$M,D$10,0)</f>
        <v>9.7669451784995118</v>
      </c>
      <c r="E20" s="66">
        <f>VLOOKUP($A$11&amp;$E$9&amp;$A20,PERFIL_DATOS!$A:$M,E$10,0)</f>
        <v>9.4795424653431137</v>
      </c>
      <c r="F20" s="66">
        <f>VLOOKUP($A$11&amp;$E$9&amp;$A20,PERFIL_DATOS!$A:$M,F$10,0)</f>
        <v>9.0423355684559201</v>
      </c>
      <c r="G20" s="66">
        <f>VLOOKUP($A$11&amp;$E$9&amp;$A20,PERFIL_DATOS!$A:$M,G$10,0)</f>
        <v>9.7196359482447612</v>
      </c>
      <c r="H20" s="66">
        <f>VLOOKUP($A$11&amp;$E$9&amp;$A20,PERFIL_DATOS!$A:$M,H$10,0)</f>
        <v>9.3173409975254966</v>
      </c>
      <c r="I20" s="66">
        <f>VLOOKUP($A$11&amp;$E$9&amp;$A20,PERFIL_DATOS!$A:$M,I$10,0)</f>
        <v>9.3929676668791036</v>
      </c>
      <c r="J20" s="66">
        <f>VLOOKUP($A$11&amp;$E$9&amp;$A20,PERFIL_DATOS!$A:$M,J$10,0)</f>
        <v>9.3583305446825431</v>
      </c>
      <c r="K20" s="99">
        <f>VLOOKUP($A$11&amp;$E$9&amp;$A20,PERFIL_DATOS!$A:$M,K$10,0)</f>
        <v>8.9833859743728013</v>
      </c>
      <c r="L20" s="11"/>
      <c r="M20" s="67">
        <f>DESPLEGABLES!P11</f>
        <v>8.7801111115418831</v>
      </c>
      <c r="N20" s="8"/>
    </row>
    <row r="21" spans="1:14" ht="17" customHeight="1" x14ac:dyDescent="0.35">
      <c r="A21" s="19" t="s">
        <v>73</v>
      </c>
      <c r="B21" s="40" t="s">
        <v>73</v>
      </c>
      <c r="C21" s="62">
        <f>VLOOKUP($A$11&amp;$E$9&amp;$A21,PERFIL_DATOS!$A:$M,C$10,0)</f>
        <v>5.4094622400478558</v>
      </c>
      <c r="D21" s="68">
        <f>VLOOKUP($A$11&amp;$E$9&amp;$A21,PERFIL_DATOS!$A:$M,D$10,0)</f>
        <v>5.5038108032064263</v>
      </c>
      <c r="E21" s="62">
        <f>VLOOKUP($A$11&amp;$E$9&amp;$A21,PERFIL_DATOS!$A:$M,E$10,0)</f>
        <v>5.4811705864646498</v>
      </c>
      <c r="F21" s="68">
        <f>VLOOKUP($A$11&amp;$E$9&amp;$A21,PERFIL_DATOS!$A:$M,F$10,0)</f>
        <v>5.3324624626357515</v>
      </c>
      <c r="G21" s="62">
        <f>VLOOKUP($A$11&amp;$E$9&amp;$A21,PERFIL_DATOS!$A:$M,G$10,0)</f>
        <v>5.6440425932064855</v>
      </c>
      <c r="H21" s="62">
        <f>VLOOKUP($A$11&amp;$E$9&amp;$A21,PERFIL_DATOS!$A:$M,H$10,0)</f>
        <v>5.3222505772611051</v>
      </c>
      <c r="I21" s="62">
        <f>VLOOKUP($A$11&amp;$E$9&amp;$A21,PERFIL_DATOS!$A:$M,I$10,0)</f>
        <v>5.5097949782619189</v>
      </c>
      <c r="J21" s="62">
        <f>VLOOKUP($A$11&amp;$E$9&amp;$A21,PERFIL_DATOS!$A:$M,J$10,0)</f>
        <v>5.4647345585956391</v>
      </c>
      <c r="K21" s="97">
        <f>VLOOKUP($A$11&amp;$E$9&amp;$A21,PERFIL_DATOS!$A:$M,K$10,0)</f>
        <v>5.6859467962652221</v>
      </c>
      <c r="L21" s="11"/>
      <c r="M21" s="63">
        <f>DESPLEGABLES!P12</f>
        <v>5.685293087249609</v>
      </c>
      <c r="N21" s="8"/>
    </row>
    <row r="22" spans="1:14" ht="17" customHeight="1" x14ac:dyDescent="0.35">
      <c r="A22" s="20" t="s">
        <v>74</v>
      </c>
      <c r="B22" s="38" t="s">
        <v>74</v>
      </c>
      <c r="C22" s="64">
        <f>VLOOKUP($A$11&amp;$E$9&amp;$A22,PERFIL_DATOS!$A:$M,C$10,0)</f>
        <v>4.7795014828668521</v>
      </c>
      <c r="D22" s="64">
        <f>VLOOKUP($A$11&amp;$E$9&amp;$A22,PERFIL_DATOS!$A:$M,D$10,0)</f>
        <v>4.5335593426054146</v>
      </c>
      <c r="E22" s="64">
        <f>VLOOKUP($A$11&amp;$E$9&amp;$A22,PERFIL_DATOS!$A:$M,E$10,0)</f>
        <v>4.6242594001258404</v>
      </c>
      <c r="F22" s="64">
        <f>VLOOKUP($A$11&amp;$E$9&amp;$A22,PERFIL_DATOS!$A:$M,F$10,0)</f>
        <v>4.091936968388981</v>
      </c>
      <c r="G22" s="64">
        <f>VLOOKUP($A$11&amp;$E$9&amp;$A22,PERFIL_DATOS!$A:$M,G$10,0)</f>
        <v>4.0235044189244267</v>
      </c>
      <c r="H22" s="64">
        <f>VLOOKUP($A$11&amp;$E$9&amp;$A22,PERFIL_DATOS!$A:$M,H$10,0)</f>
        <v>4.0653826750908006</v>
      </c>
      <c r="I22" s="64">
        <f>VLOOKUP($A$11&amp;$E$9&amp;$A22,PERFIL_DATOS!$A:$M,I$10,0)</f>
        <v>4.0758198662545944</v>
      </c>
      <c r="J22" s="64">
        <f>VLOOKUP($A$11&amp;$E$9&amp;$A22,PERFIL_DATOS!$A:$M,J$10,0)</f>
        <v>4.3418729632403137</v>
      </c>
      <c r="K22" s="98">
        <f>VLOOKUP($A$11&amp;$E$9&amp;$A22,PERFIL_DATOS!$A:$M,K$10,0)</f>
        <v>4.9121104907320881</v>
      </c>
      <c r="L22" s="11"/>
      <c r="M22" s="65">
        <f>DESPLEGABLES!P13</f>
        <v>6.4292502192899752</v>
      </c>
      <c r="N22" s="8"/>
    </row>
    <row r="23" spans="1:14" ht="17" customHeight="1" x14ac:dyDescent="0.35">
      <c r="A23" s="20" t="s">
        <v>75</v>
      </c>
      <c r="B23" s="38" t="s">
        <v>75</v>
      </c>
      <c r="C23" s="64">
        <f>VLOOKUP($A$11&amp;$E$9&amp;$A23,PERFIL_DATOS!$A:$M,C$10,0)</f>
        <v>7.5512012482747943</v>
      </c>
      <c r="D23" s="64">
        <f>VLOOKUP($A$11&amp;$E$9&amp;$A23,PERFIL_DATOS!$A:$M,D$10,0)</f>
        <v>7.7464160795758605</v>
      </c>
      <c r="E23" s="64">
        <f>VLOOKUP($A$11&amp;$E$9&amp;$A23,PERFIL_DATOS!$A:$M,E$10,0)</f>
        <v>7.4341671152155175</v>
      </c>
      <c r="F23" s="64">
        <f>VLOOKUP($A$11&amp;$E$9&amp;$A23,PERFIL_DATOS!$A:$M,F$10,0)</f>
        <v>7.5857574411116371</v>
      </c>
      <c r="G23" s="64">
        <f>VLOOKUP($A$11&amp;$E$9&amp;$A23,PERFIL_DATOS!$A:$M,G$10,0)</f>
        <v>7.6456686344546583</v>
      </c>
      <c r="H23" s="64">
        <f>VLOOKUP($A$11&amp;$E$9&amp;$A23,PERFIL_DATOS!$A:$M,H$10,0)</f>
        <v>7.9956762183914565</v>
      </c>
      <c r="I23" s="64">
        <f>VLOOKUP($A$11&amp;$E$9&amp;$A23,PERFIL_DATOS!$A:$M,I$10,0)</f>
        <v>7.6559990934614879</v>
      </c>
      <c r="J23" s="64">
        <f>VLOOKUP($A$11&amp;$E$9&amp;$A23,PERFIL_DATOS!$A:$M,J$10,0)</f>
        <v>7.8359815523937515</v>
      </c>
      <c r="K23" s="98">
        <f>VLOOKUP($A$11&amp;$E$9&amp;$A23,PERFIL_DATOS!$A:$M,K$10,0)</f>
        <v>7.6886769105496811</v>
      </c>
      <c r="L23" s="11"/>
      <c r="M23" s="65">
        <f>DESPLEGABLES!P14</f>
        <v>7.9566052216485534</v>
      </c>
      <c r="N23" s="8"/>
    </row>
    <row r="24" spans="1:14" ht="17" customHeight="1" x14ac:dyDescent="0.35">
      <c r="A24" s="20" t="s">
        <v>76</v>
      </c>
      <c r="B24" s="38" t="s">
        <v>76</v>
      </c>
      <c r="C24" s="64">
        <f>VLOOKUP($A$11&amp;$E$9&amp;$A24,PERFIL_DATOS!$A:$M,C$10,0)</f>
        <v>17.243446016799819</v>
      </c>
      <c r="D24" s="64">
        <f>VLOOKUP($A$11&amp;$E$9&amp;$A24,PERFIL_DATOS!$A:$M,D$10,0)</f>
        <v>17.950841604095753</v>
      </c>
      <c r="E24" s="64">
        <f>VLOOKUP($A$11&amp;$E$9&amp;$A24,PERFIL_DATOS!$A:$M,E$10,0)</f>
        <v>17.542777720936879</v>
      </c>
      <c r="F24" s="64">
        <f>VLOOKUP($A$11&amp;$E$9&amp;$A24,PERFIL_DATOS!$A:$M,F$10,0)</f>
        <v>17.958047451152375</v>
      </c>
      <c r="G24" s="64">
        <f>VLOOKUP($A$11&amp;$E$9&amp;$A24,PERFIL_DATOS!$A:$M,G$10,0)</f>
        <v>17.196381436199832</v>
      </c>
      <c r="H24" s="64">
        <f>VLOOKUP($A$11&amp;$E$9&amp;$A24,PERFIL_DATOS!$A:$M,H$10,0)</f>
        <v>17.538901536980795</v>
      </c>
      <c r="I24" s="64">
        <f>VLOOKUP($A$11&amp;$E$9&amp;$A24,PERFIL_DATOS!$A:$M,I$10,0)</f>
        <v>17.598424089144331</v>
      </c>
      <c r="J24" s="64">
        <f>VLOOKUP($A$11&amp;$E$9&amp;$A24,PERFIL_DATOS!$A:$M,J$10,0)</f>
        <v>17.361794648479215</v>
      </c>
      <c r="K24" s="98">
        <f>VLOOKUP($A$11&amp;$E$9&amp;$A24,PERFIL_DATOS!$A:$M,K$10,0)</f>
        <v>17.450521330506461</v>
      </c>
      <c r="L24" s="11"/>
      <c r="M24" s="65">
        <f>DESPLEGABLES!P15</f>
        <v>18.005823706117187</v>
      </c>
      <c r="N24" s="8"/>
    </row>
    <row r="25" spans="1:14" ht="17" customHeight="1" x14ac:dyDescent="0.35">
      <c r="A25" s="20" t="s">
        <v>77</v>
      </c>
      <c r="B25" s="38" t="s">
        <v>77</v>
      </c>
      <c r="C25" s="64">
        <f>VLOOKUP($A$11&amp;$E$9&amp;$A25,PERFIL_DATOS!$A:$M,C$10,0)</f>
        <v>21.434366475317383</v>
      </c>
      <c r="D25" s="64">
        <f>VLOOKUP($A$11&amp;$E$9&amp;$A25,PERFIL_DATOS!$A:$M,D$10,0)</f>
        <v>20.982430031832553</v>
      </c>
      <c r="E25" s="64">
        <f>VLOOKUP($A$11&amp;$E$9&amp;$A25,PERFIL_DATOS!$A:$M,E$10,0)</f>
        <v>22.508418631755479</v>
      </c>
      <c r="F25" s="64">
        <f>VLOOKUP($A$11&amp;$E$9&amp;$A25,PERFIL_DATOS!$A:$M,F$10,0)</f>
        <v>22.737879701547659</v>
      </c>
      <c r="G25" s="64">
        <f>VLOOKUP($A$11&amp;$E$9&amp;$A25,PERFIL_DATOS!$A:$M,G$10,0)</f>
        <v>24.009926023172916</v>
      </c>
      <c r="H25" s="64">
        <f>VLOOKUP($A$11&amp;$E$9&amp;$A25,PERFIL_DATOS!$A:$M,H$10,0)</f>
        <v>23.284401822310951</v>
      </c>
      <c r="I25" s="64">
        <f>VLOOKUP($A$11&amp;$E$9&amp;$A25,PERFIL_DATOS!$A:$M,I$10,0)</f>
        <v>22.911601911887658</v>
      </c>
      <c r="J25" s="64">
        <f>VLOOKUP($A$11&amp;$E$9&amp;$A25,PERFIL_DATOS!$A:$M,J$10,0)</f>
        <v>22.932032859208196</v>
      </c>
      <c r="K25" s="98">
        <f>VLOOKUP($A$11&amp;$E$9&amp;$A25,PERFIL_DATOS!$A:$M,K$10,0)</f>
        <v>22.610348011419141</v>
      </c>
      <c r="L25" s="11"/>
      <c r="M25" s="65">
        <f>DESPLEGABLES!P16</f>
        <v>21.359259609635767</v>
      </c>
      <c r="N25" s="8"/>
    </row>
    <row r="26" spans="1:14" ht="17" customHeight="1" x14ac:dyDescent="0.35">
      <c r="A26" s="20" t="s">
        <v>78</v>
      </c>
      <c r="B26" s="38" t="s">
        <v>78</v>
      </c>
      <c r="C26" s="64">
        <f>VLOOKUP($A$11&amp;$E$9&amp;$A26,PERFIL_DATOS!$A:$M,C$10,0)</f>
        <v>10.549889550743595</v>
      </c>
      <c r="D26" s="64">
        <f>VLOOKUP($A$11&amp;$E$9&amp;$A26,PERFIL_DATOS!$A:$M,D$10,0)</f>
        <v>10.736662188777508</v>
      </c>
      <c r="E26" s="64">
        <f>VLOOKUP($A$11&amp;$E$9&amp;$A26,PERFIL_DATOS!$A:$M,E$10,0)</f>
        <v>10.667514831768232</v>
      </c>
      <c r="F26" s="64">
        <f>VLOOKUP($A$11&amp;$E$9&amp;$A26,PERFIL_DATOS!$A:$M,F$10,0)</f>
        <v>10.136603113783513</v>
      </c>
      <c r="G26" s="64">
        <f>VLOOKUP($A$11&amp;$E$9&amp;$A26,PERFIL_DATOS!$A:$M,G$10,0)</f>
        <v>9.6267020561152528</v>
      </c>
      <c r="H26" s="64">
        <f>VLOOKUP($A$11&amp;$E$9&amp;$A26,PERFIL_DATOS!$A:$M,H$10,0)</f>
        <v>9.3668522046111189</v>
      </c>
      <c r="I26" s="64">
        <f>VLOOKUP($A$11&amp;$E$9&amp;$A26,PERFIL_DATOS!$A:$M,I$10,0)</f>
        <v>9.8610275428185865</v>
      </c>
      <c r="J26" s="64">
        <f>VLOOKUP($A$11&amp;$E$9&amp;$A26,PERFIL_DATOS!$A:$M,J$10,0)</f>
        <v>9.7072443515741984</v>
      </c>
      <c r="K26" s="98">
        <f>VLOOKUP($A$11&amp;$E$9&amp;$A26,PERFIL_DATOS!$A:$M,K$10,0)</f>
        <v>9.4782266314907666</v>
      </c>
      <c r="L26" s="11"/>
      <c r="M26" s="65">
        <f>DESPLEGABLES!P17</f>
        <v>9.9141060709046833</v>
      </c>
      <c r="N26" s="8"/>
    </row>
    <row r="27" spans="1:14" ht="17" customHeight="1" x14ac:dyDescent="0.35">
      <c r="A27" s="20" t="s">
        <v>79</v>
      </c>
      <c r="B27" s="38" t="s">
        <v>79</v>
      </c>
      <c r="C27" s="64">
        <f>VLOOKUP($A$11&amp;$E$9&amp;$A27,PERFIL_DATOS!$A:$M,C$10,0)</f>
        <v>13.272710565291188</v>
      </c>
      <c r="D27" s="64">
        <f>VLOOKUP($A$11&amp;$E$9&amp;$A27,PERFIL_DATOS!$A:$M,D$10,0)</f>
        <v>13.372171206161282</v>
      </c>
      <c r="E27" s="64">
        <f>VLOOKUP($A$11&amp;$E$9&amp;$A27,PERFIL_DATOS!$A:$M,E$10,0)</f>
        <v>13.592154670518008</v>
      </c>
      <c r="F27" s="64">
        <f>VLOOKUP($A$11&amp;$E$9&amp;$A27,PERFIL_DATOS!$A:$M,F$10,0)</f>
        <v>13.53126045910418</v>
      </c>
      <c r="G27" s="64">
        <f>VLOOKUP($A$11&amp;$E$9&amp;$A27,PERFIL_DATOS!$A:$M,G$10,0)</f>
        <v>13.63184947922041</v>
      </c>
      <c r="H27" s="64">
        <f>VLOOKUP($A$11&amp;$E$9&amp;$A27,PERFIL_DATOS!$A:$M,H$10,0)</f>
        <v>13.225938183511825</v>
      </c>
      <c r="I27" s="64">
        <f>VLOOKUP($A$11&amp;$E$9&amp;$A27,PERFIL_DATOS!$A:$M,I$10,0)</f>
        <v>13.897026311041314</v>
      </c>
      <c r="J27" s="64">
        <f>VLOOKUP($A$11&amp;$E$9&amp;$A27,PERFIL_DATOS!$A:$M,J$10,0)</f>
        <v>13.967855849099656</v>
      </c>
      <c r="K27" s="98">
        <f>VLOOKUP($A$11&amp;$E$9&amp;$A27,PERFIL_DATOS!$A:$M,K$10,0)</f>
        <v>13.809897557448325</v>
      </c>
      <c r="L27" s="11"/>
      <c r="M27" s="65">
        <f>DESPLEGABLES!P18</f>
        <v>13.485777979932829</v>
      </c>
      <c r="N27" s="8"/>
    </row>
    <row r="28" spans="1:14" ht="17" customHeight="1" x14ac:dyDescent="0.35">
      <c r="A28" s="21" t="s">
        <v>80</v>
      </c>
      <c r="B28" s="41" t="s">
        <v>80</v>
      </c>
      <c r="C28" s="66">
        <f>VLOOKUP($A$11&amp;$E$9&amp;$A28,PERFIL_DATOS!$A:$M,C$10,0)</f>
        <v>19.759422420658517</v>
      </c>
      <c r="D28" s="66">
        <f>VLOOKUP($A$11&amp;$E$9&amp;$A28,PERFIL_DATOS!$A:$M,D$10,0)</f>
        <v>19.174122536011609</v>
      </c>
      <c r="E28" s="66">
        <f>VLOOKUP($A$11&amp;$E$9&amp;$A28,PERFIL_DATOS!$A:$M,E$10,0)</f>
        <v>18.149537043215393</v>
      </c>
      <c r="F28" s="66">
        <f>VLOOKUP($A$11&amp;$E$9&amp;$A28,PERFIL_DATOS!$A:$M,F$10,0)</f>
        <v>18.62605600886355</v>
      </c>
      <c r="G28" s="66">
        <f>VLOOKUP($A$11&amp;$E$9&amp;$A28,PERFIL_DATOS!$A:$M,G$10,0)</f>
        <v>18.221936335582129</v>
      </c>
      <c r="H28" s="66">
        <f>VLOOKUP($A$11&amp;$E$9&amp;$A28,PERFIL_DATOS!$A:$M,H$10,0)</f>
        <v>19.20061438394913</v>
      </c>
      <c r="I28" s="66">
        <f>VLOOKUP($A$11&amp;$E$9&amp;$A28,PERFIL_DATOS!$A:$M,I$10,0)</f>
        <v>18.490293300830107</v>
      </c>
      <c r="J28" s="66">
        <f>VLOOKUP($A$11&amp;$E$9&amp;$A28,PERFIL_DATOS!$A:$M,J$10,0)</f>
        <v>18.388494117672703</v>
      </c>
      <c r="K28" s="99">
        <f>VLOOKUP($A$11&amp;$E$9&amp;$A28,PERFIL_DATOS!$A:$M,K$10,0)</f>
        <v>18.364275993118149</v>
      </c>
      <c r="L28" s="11"/>
      <c r="M28" s="67">
        <f>DESPLEGABLES!P19</f>
        <v>17.163866793197013</v>
      </c>
      <c r="N28" s="95"/>
    </row>
    <row r="29" spans="1:14" ht="17" customHeight="1" x14ac:dyDescent="0.35">
      <c r="A29" s="19" t="s">
        <v>81</v>
      </c>
      <c r="B29" s="40" t="s">
        <v>81</v>
      </c>
      <c r="C29" s="62">
        <f>VLOOKUP($A$11&amp;$E$9&amp;$A29,PERFIL_DATOS!$A:$M,C$10,0)</f>
        <v>1.6636018349351176</v>
      </c>
      <c r="D29" s="62">
        <f>VLOOKUP($A$11&amp;$E$9&amp;$A29,PERFIL_DATOS!$A:$M,D$10,0)</f>
        <v>1.643034077931822</v>
      </c>
      <c r="E29" s="62">
        <f>VLOOKUP($A$11&amp;$E$9&amp;$A29,PERFIL_DATOS!$A:$M,E$10,0)</f>
        <v>2.2045286381760296</v>
      </c>
      <c r="F29" s="62">
        <f>VLOOKUP($A$11&amp;$E$9&amp;$A29,PERFIL_DATOS!$A:$M,F$10,0)</f>
        <v>2.511797148199014</v>
      </c>
      <c r="G29" s="62">
        <f>VLOOKUP($A$11&amp;$E$9&amp;$A29,PERFIL_DATOS!$A:$M,G$10,0)</f>
        <v>1.6755443981708134</v>
      </c>
      <c r="H29" s="62">
        <f>VLOOKUP($A$11&amp;$E$9&amp;$A29,PERFIL_DATOS!$A:$M,H$10,0)</f>
        <v>1.7565875006028722</v>
      </c>
      <c r="I29" s="62">
        <f>VLOOKUP($A$11&amp;$E$9&amp;$A29,PERFIL_DATOS!$A:$M,I$10,0)</f>
        <v>1.9646246060674581</v>
      </c>
      <c r="J29" s="62">
        <f>VLOOKUP($A$11&amp;$E$9&amp;$A29,PERFIL_DATOS!$A:$M,J$10,0)</f>
        <v>2.0329965515199144</v>
      </c>
      <c r="K29" s="97">
        <f>VLOOKUP($A$11&amp;$E$9&amp;$A29,PERFIL_DATOS!$A:$M,K$10,0)</f>
        <v>2.5060071073776724</v>
      </c>
      <c r="L29" s="11"/>
      <c r="M29" s="63">
        <f>DESPLEGABLES!P20</f>
        <v>6.9066517938480692</v>
      </c>
      <c r="N29" s="95"/>
    </row>
    <row r="30" spans="1:14" ht="17" customHeight="1" x14ac:dyDescent="0.35">
      <c r="A30" s="20" t="s">
        <v>82</v>
      </c>
      <c r="B30" s="38" t="s">
        <v>82</v>
      </c>
      <c r="C30" s="64">
        <f>VLOOKUP($A$11&amp;$E$9&amp;$A30,PERFIL_DATOS!$A:$M,C$10,0)</f>
        <v>2.4899327214480564</v>
      </c>
      <c r="D30" s="64">
        <f>VLOOKUP($A$11&amp;$E$9&amp;$A30,PERFIL_DATOS!$A:$M,D$10,0)</f>
        <v>2.5782490441959385</v>
      </c>
      <c r="E30" s="64">
        <f>VLOOKUP($A$11&amp;$E$9&amp;$A30,PERFIL_DATOS!$A:$M,E$10,0)</f>
        <v>2.5703257873329806</v>
      </c>
      <c r="F30" s="64">
        <f>VLOOKUP($A$11&amp;$E$9&amp;$A30,PERFIL_DATOS!$A:$M,F$10,0)</f>
        <v>2.3652470656802893</v>
      </c>
      <c r="G30" s="64">
        <f>VLOOKUP($A$11&amp;$E$9&amp;$A30,PERFIL_DATOS!$A:$M,G$10,0)</f>
        <v>2.7292425443227963</v>
      </c>
      <c r="H30" s="64">
        <f>VLOOKUP($A$11&amp;$E$9&amp;$A30,PERFIL_DATOS!$A:$M,H$10,0)</f>
        <v>2.5667808104643823</v>
      </c>
      <c r="I30" s="64">
        <f>VLOOKUP($A$11&amp;$E$9&amp;$A30,PERFIL_DATOS!$A:$M,I$10,0)</f>
        <v>2.8227084799811673</v>
      </c>
      <c r="J30" s="64">
        <f>VLOOKUP($A$11&amp;$E$9&amp;$A30,PERFIL_DATOS!$A:$M,J$10,0)</f>
        <v>3.3396525795292322</v>
      </c>
      <c r="K30" s="98">
        <f>VLOOKUP($A$11&amp;$E$9&amp;$A30,PERFIL_DATOS!$A:$M,K$10,0)</f>
        <v>3.2322390919169481</v>
      </c>
      <c r="L30" s="11"/>
      <c r="M30" s="65">
        <f>DESPLEGABLES!P21</f>
        <v>7.1147850312386307</v>
      </c>
      <c r="N30" s="95"/>
    </row>
    <row r="31" spans="1:14" ht="17" customHeight="1" x14ac:dyDescent="0.35">
      <c r="A31" s="20" t="s">
        <v>83</v>
      </c>
      <c r="B31" s="38" t="s">
        <v>83</v>
      </c>
      <c r="C31" s="64">
        <f>VLOOKUP($A$11&amp;$E$9&amp;$A31,PERFIL_DATOS!$A:$M,C$10,0)</f>
        <v>7.668630609398817</v>
      </c>
      <c r="D31" s="64">
        <f>VLOOKUP($A$11&amp;$E$9&amp;$A31,PERFIL_DATOS!$A:$M,D$10,0)</f>
        <v>7.1230021902119054</v>
      </c>
      <c r="E31" s="64">
        <f>VLOOKUP($A$11&amp;$E$9&amp;$A31,PERFIL_DATOS!$A:$M,E$10,0)</f>
        <v>7.1498983536403635</v>
      </c>
      <c r="F31" s="64">
        <f>VLOOKUP($A$11&amp;$E$9&amp;$A31,PERFIL_DATOS!$A:$M,F$10,0)</f>
        <v>7.7532113056424352</v>
      </c>
      <c r="G31" s="64">
        <f>VLOOKUP($A$11&amp;$E$9&amp;$A31,PERFIL_DATOS!$A:$M,G$10,0)</f>
        <v>6.8532625837078278</v>
      </c>
      <c r="H31" s="64">
        <f>VLOOKUP($A$11&amp;$E$9&amp;$A31,PERFIL_DATOS!$A:$M,H$10,0)</f>
        <v>6.7534180651834195</v>
      </c>
      <c r="I31" s="64">
        <f>VLOOKUP($A$11&amp;$E$9&amp;$A31,PERFIL_DATOS!$A:$M,I$10,0)</f>
        <v>6.5308485092061925</v>
      </c>
      <c r="J31" s="64">
        <f>VLOOKUP($A$11&amp;$E$9&amp;$A31,PERFIL_DATOS!$A:$M,J$10,0)</f>
        <v>6.8167233298706833</v>
      </c>
      <c r="K31" s="98">
        <f>VLOOKUP($A$11&amp;$E$9&amp;$A31,PERFIL_DATOS!$A:$M,K$10,0)</f>
        <v>6.6172819658013733</v>
      </c>
      <c r="L31" s="11"/>
      <c r="M31" s="65">
        <f>DESPLEGABLES!P22</f>
        <v>14.657825407419061</v>
      </c>
      <c r="N31" s="95"/>
    </row>
    <row r="32" spans="1:14" ht="17" customHeight="1" x14ac:dyDescent="0.35">
      <c r="A32" s="20" t="s">
        <v>84</v>
      </c>
      <c r="B32" s="38" t="s">
        <v>84</v>
      </c>
      <c r="C32" s="64">
        <f>VLOOKUP($A$11&amp;$E$9&amp;$A32,PERFIL_DATOS!$A:$M,C$10,0)</f>
        <v>24.257726943492504</v>
      </c>
      <c r="D32" s="64">
        <f>VLOOKUP($A$11&amp;$E$9&amp;$A32,PERFIL_DATOS!$A:$M,D$10,0)</f>
        <v>23.707275006758209</v>
      </c>
      <c r="E32" s="64">
        <f>VLOOKUP($A$11&amp;$E$9&amp;$A32,PERFIL_DATOS!$A:$M,E$10,0)</f>
        <v>23.299330117621125</v>
      </c>
      <c r="F32" s="64">
        <f>VLOOKUP($A$11&amp;$E$9&amp;$A32,PERFIL_DATOS!$A:$M,F$10,0)</f>
        <v>23.481850208316501</v>
      </c>
      <c r="G32" s="64">
        <f>VLOOKUP($A$11&amp;$E$9&amp;$A32,PERFIL_DATOS!$A:$M,G$10,0)</f>
        <v>23.093210509407548</v>
      </c>
      <c r="H32" s="64">
        <f>VLOOKUP($A$11&amp;$E$9&amp;$A32,PERFIL_DATOS!$A:$M,H$10,0)</f>
        <v>23.17110057879249</v>
      </c>
      <c r="I32" s="64">
        <f>VLOOKUP($A$11&amp;$E$9&amp;$A32,PERFIL_DATOS!$A:$M,I$10,0)</f>
        <v>22.915721602848883</v>
      </c>
      <c r="J32" s="64">
        <f>VLOOKUP($A$11&amp;$E$9&amp;$A32,PERFIL_DATOS!$A:$M,J$10,0)</f>
        <v>23.510139243601639</v>
      </c>
      <c r="K32" s="98">
        <f>VLOOKUP($A$11&amp;$E$9&amp;$A32,PERFIL_DATOS!$A:$M,K$10,0)</f>
        <v>21.856708448282085</v>
      </c>
      <c r="L32" s="11"/>
      <c r="M32" s="65">
        <f>DESPLEGABLES!P23</f>
        <v>27.730157174959686</v>
      </c>
      <c r="N32" s="95"/>
    </row>
    <row r="33" spans="1:14" ht="17" customHeight="1" x14ac:dyDescent="0.35">
      <c r="A33" s="20" t="s">
        <v>85</v>
      </c>
      <c r="B33" s="38" t="s">
        <v>85</v>
      </c>
      <c r="C33" s="64">
        <f>VLOOKUP($A$11&amp;$E$9&amp;$A33,PERFIL_DATOS!$A:$M,C$10,0)</f>
        <v>25.827857716853515</v>
      </c>
      <c r="D33" s="64">
        <f>VLOOKUP($A$11&amp;$E$9&amp;$A33,PERFIL_DATOS!$A:$M,D$10,0)</f>
        <v>26.071259123584223</v>
      </c>
      <c r="E33" s="64">
        <f>VLOOKUP($A$11&amp;$E$9&amp;$A33,PERFIL_DATOS!$A:$M,E$10,0)</f>
        <v>25.931758296670953</v>
      </c>
      <c r="F33" s="64">
        <f>VLOOKUP($A$11&amp;$E$9&amp;$A33,PERFIL_DATOS!$A:$M,F$10,0)</f>
        <v>25.147170415594307</v>
      </c>
      <c r="G33" s="64">
        <f>VLOOKUP($A$11&amp;$E$9&amp;$A33,PERFIL_DATOS!$A:$M,G$10,0)</f>
        <v>25.093252221536776</v>
      </c>
      <c r="H33" s="64">
        <f>VLOOKUP($A$11&amp;$E$9&amp;$A33,PERFIL_DATOS!$A:$M,H$10,0)</f>
        <v>25.325580895940213</v>
      </c>
      <c r="I33" s="64">
        <f>VLOOKUP($A$11&amp;$E$9&amp;$A33,PERFIL_DATOS!$A:$M,I$10,0)</f>
        <v>24.920353932046265</v>
      </c>
      <c r="J33" s="64">
        <f>VLOOKUP($A$11&amp;$E$9&amp;$A33,PERFIL_DATOS!$A:$M,J$10,0)</f>
        <v>24.817989213825751</v>
      </c>
      <c r="K33" s="98">
        <f>VLOOKUP($A$11&amp;$E$9&amp;$A33,PERFIL_DATOS!$A:$M,K$10,0)</f>
        <v>25.277936873178074</v>
      </c>
      <c r="L33" s="11"/>
      <c r="M33" s="65">
        <f>DESPLEGABLES!P24</f>
        <v>20.001469716052242</v>
      </c>
      <c r="N33" s="95"/>
    </row>
    <row r="34" spans="1:14" ht="17" customHeight="1" x14ac:dyDescent="0.35">
      <c r="A34" s="21" t="s">
        <v>86</v>
      </c>
      <c r="B34" s="41" t="s">
        <v>86</v>
      </c>
      <c r="C34" s="66">
        <f>VLOOKUP($A$11&amp;$E$9&amp;$A34,PERFIL_DATOS!$A:$M,C$10,0)</f>
        <v>38.092236840682801</v>
      </c>
      <c r="D34" s="66">
        <f>VLOOKUP($A$11&amp;$E$9&amp;$A34,PERFIL_DATOS!$A:$M,D$10,0)</f>
        <v>38.877192280744346</v>
      </c>
      <c r="E34" s="66">
        <f>VLOOKUP($A$11&amp;$E$9&amp;$A34,PERFIL_DATOS!$A:$M,E$10,0)</f>
        <v>38.844157570886786</v>
      </c>
      <c r="F34" s="66">
        <f>VLOOKUP($A$11&amp;$E$9&amp;$A34,PERFIL_DATOS!$A:$M,F$10,0)</f>
        <v>38.740738282918045</v>
      </c>
      <c r="G34" s="66">
        <f>VLOOKUP($A$11&amp;$E$9&amp;$A34,PERFIL_DATOS!$A:$M,G$10,0)</f>
        <v>40.555495792563384</v>
      </c>
      <c r="H34" s="66">
        <f>VLOOKUP($A$11&amp;$E$9&amp;$A34,PERFIL_DATOS!$A:$M,H$10,0)</f>
        <v>40.426548342955229</v>
      </c>
      <c r="I34" s="66">
        <f>VLOOKUP($A$11&amp;$E$9&amp;$A34,PERFIL_DATOS!$A:$M,I$10,0)</f>
        <v>40.845729189172026</v>
      </c>
      <c r="J34" s="66">
        <f>VLOOKUP($A$11&amp;$E$9&amp;$A34,PERFIL_DATOS!$A:$M,J$10,0)</f>
        <v>39.482499081652783</v>
      </c>
      <c r="K34" s="99">
        <f>VLOOKUP($A$11&amp;$E$9&amp;$A34,PERFIL_DATOS!$A:$M,K$10,0)</f>
        <v>40.509819814690147</v>
      </c>
      <c r="L34" s="11"/>
      <c r="M34" s="67">
        <f>DESPLEGABLES!P25</f>
        <v>23.589092887914646</v>
      </c>
      <c r="N34" s="95"/>
    </row>
    <row r="35" spans="1:14" ht="17" customHeight="1" x14ac:dyDescent="0.35">
      <c r="A35" s="19" t="s">
        <v>87</v>
      </c>
      <c r="B35" s="40" t="s">
        <v>87</v>
      </c>
      <c r="C35" s="64">
        <f>VLOOKUP($A$11&amp;$E$9&amp;$A35,PERFIL_DATOS!$A:$M,C$10,0)</f>
        <v>24.340050377833752</v>
      </c>
      <c r="D35" s="64">
        <f>VLOOKUP($A$11&amp;$E$9&amp;$A35,PERFIL_DATOS!$A:$M,D$10,0)</f>
        <v>24.820141950005794</v>
      </c>
      <c r="E35" s="64">
        <f>VLOOKUP($A$11&amp;$E$9&amp;$A35,PERFIL_DATOS!$A:$M,E$10,0)</f>
        <v>25.311327501951126</v>
      </c>
      <c r="F35" s="64">
        <f>VLOOKUP($A$11&amp;$E$9&amp;$A35,PERFIL_DATOS!$A:$M,F$10,0)</f>
        <v>24.181841985296664</v>
      </c>
      <c r="G35" s="64">
        <f>VLOOKUP($A$11&amp;$E$9&amp;$A35,PERFIL_DATOS!$A:$M,G$10,0)</f>
        <v>23.23869802540635</v>
      </c>
      <c r="H35" s="64">
        <f>VLOOKUP($A$11&amp;$E$9&amp;$A35,PERFIL_DATOS!$A:$M,H$10,0)</f>
        <v>22.203505706075084</v>
      </c>
      <c r="I35" s="64">
        <f>VLOOKUP($A$11&amp;$E$9&amp;$A35,PERFIL_DATOS!$A:$M,I$10,0)</f>
        <v>23.847894608186675</v>
      </c>
      <c r="J35" s="64">
        <f>VLOOKUP($A$11&amp;$E$9&amp;$A35,PERFIL_DATOS!$A:$M,J$10,0)</f>
        <v>23.556617967921976</v>
      </c>
      <c r="K35" s="98">
        <f>VLOOKUP($A$11&amp;$E$9&amp;$A35,PERFIL_DATOS!$A:$M,K$10,0)</f>
        <v>22.320091013733563</v>
      </c>
      <c r="L35" s="11"/>
      <c r="M35" s="63">
        <f>DESPLEGABLES!P26</f>
        <v>22.090495208525748</v>
      </c>
      <c r="N35" s="95"/>
    </row>
    <row r="36" spans="1:14" ht="17" customHeight="1" x14ac:dyDescent="0.35">
      <c r="A36" s="20" t="s">
        <v>88</v>
      </c>
      <c r="B36" s="38" t="s">
        <v>88</v>
      </c>
      <c r="C36" s="64">
        <f>VLOOKUP($A$11&amp;$E$9&amp;$A36,PERFIL_DATOS!$A:$M,C$10,0)</f>
        <v>14.24351088096345</v>
      </c>
      <c r="D36" s="64">
        <f>VLOOKUP($A$11&amp;$E$9&amp;$A36,PERFIL_DATOS!$A:$M,D$10,0)</f>
        <v>14.034972360298134</v>
      </c>
      <c r="E36" s="64">
        <f>VLOOKUP($A$11&amp;$E$9&amp;$A36,PERFIL_DATOS!$A:$M,E$10,0)</f>
        <v>13.993834492146318</v>
      </c>
      <c r="F36" s="64">
        <f>VLOOKUP($A$11&amp;$E$9&amp;$A36,PERFIL_DATOS!$A:$M,F$10,0)</f>
        <v>14.010027756298543</v>
      </c>
      <c r="G36" s="64">
        <f>VLOOKUP($A$11&amp;$E$9&amp;$A36,PERFIL_DATOS!$A:$M,G$10,0)</f>
        <v>14.629164535323222</v>
      </c>
      <c r="H36" s="64">
        <f>VLOOKUP($A$11&amp;$E$9&amp;$A36,PERFIL_DATOS!$A:$M,H$10,0)</f>
        <v>14.190861056358781</v>
      </c>
      <c r="I36" s="64">
        <f>VLOOKUP($A$11&amp;$E$9&amp;$A36,PERFIL_DATOS!$A:$M,I$10,0)</f>
        <v>13.77430030430474</v>
      </c>
      <c r="J36" s="64">
        <f>VLOOKUP($A$11&amp;$E$9&amp;$A36,PERFIL_DATOS!$A:$M,J$10,0)</f>
        <v>14.236511014534775</v>
      </c>
      <c r="K36" s="98">
        <f>VLOOKUP($A$11&amp;$E$9&amp;$A36,PERFIL_DATOS!$A:$M,K$10,0)</f>
        <v>15.046156273736383</v>
      </c>
      <c r="L36" s="11"/>
      <c r="M36" s="88">
        <f>DESPLEGABLES!P27</f>
        <v>15.086613432880375</v>
      </c>
      <c r="N36" s="95"/>
    </row>
    <row r="37" spans="1:14" ht="17" customHeight="1" x14ac:dyDescent="0.35">
      <c r="A37" s="20" t="s">
        <v>89</v>
      </c>
      <c r="B37" s="38" t="s">
        <v>89</v>
      </c>
      <c r="C37" s="64">
        <f>VLOOKUP($A$11&amp;$E$9&amp;$A37,PERFIL_DATOS!$A:$M,C$10,0)</f>
        <v>24.376082420730587</v>
      </c>
      <c r="D37" s="64">
        <f>VLOOKUP($A$11&amp;$E$9&amp;$A37,PERFIL_DATOS!$A:$M,D$10,0)</f>
        <v>23.626976431775176</v>
      </c>
      <c r="E37" s="64">
        <f>VLOOKUP($A$11&amp;$E$9&amp;$A37,PERFIL_DATOS!$A:$M,E$10,0)</f>
        <v>24.486996037447774</v>
      </c>
      <c r="F37" s="64">
        <f>VLOOKUP($A$11&amp;$E$9&amp;$A37,PERFIL_DATOS!$A:$M,F$10,0)</f>
        <v>24.707750989647653</v>
      </c>
      <c r="G37" s="64">
        <f>VLOOKUP($A$11&amp;$E$9&amp;$A37,PERFIL_DATOS!$A:$M,G$10,0)</f>
        <v>25.288534506541851</v>
      </c>
      <c r="H37" s="64">
        <f>VLOOKUP($A$11&amp;$E$9&amp;$A37,PERFIL_DATOS!$A:$M,H$10,0)</f>
        <v>24.769319104728666</v>
      </c>
      <c r="I37" s="64">
        <f>VLOOKUP($A$11&amp;$E$9&amp;$A37,PERFIL_DATOS!$A:$M,I$10,0)</f>
        <v>24.653454229226732</v>
      </c>
      <c r="J37" s="64">
        <f>VLOOKUP($A$11&amp;$E$9&amp;$A37,PERFIL_DATOS!$A:$M,J$10,0)</f>
        <v>24.641394041988541</v>
      </c>
      <c r="K37" s="98">
        <f>VLOOKUP($A$11&amp;$E$9&amp;$A37,PERFIL_DATOS!$A:$M,K$10,0)</f>
        <v>24.20073634189248</v>
      </c>
      <c r="L37" s="11"/>
      <c r="M37" s="65">
        <f>DESPLEGABLES!P28</f>
        <v>25.201470350504383</v>
      </c>
      <c r="N37" s="95"/>
    </row>
    <row r="38" spans="1:14" ht="17" customHeight="1" x14ac:dyDescent="0.35">
      <c r="A38" s="20" t="s">
        <v>90</v>
      </c>
      <c r="B38" s="38" t="s">
        <v>90</v>
      </c>
      <c r="C38" s="64">
        <f>VLOOKUP($A$11&amp;$E$9&amp;$A38,PERFIL_DATOS!$A:$M,C$10,0)</f>
        <v>14.962440045693201</v>
      </c>
      <c r="D38" s="64">
        <f>VLOOKUP($A$11&amp;$E$9&amp;$A38,PERFIL_DATOS!$A:$M,D$10,0)</f>
        <v>14.576849818769618</v>
      </c>
      <c r="E38" s="64">
        <f>VLOOKUP($A$11&amp;$E$9&amp;$A38,PERFIL_DATOS!$A:$M,E$10,0)</f>
        <v>14.838734948900031</v>
      </c>
      <c r="F38" s="64">
        <f>VLOOKUP($A$11&amp;$E$9&amp;$A38,PERFIL_DATOS!$A:$M,F$10,0)</f>
        <v>15.339953345182176</v>
      </c>
      <c r="G38" s="64">
        <f>VLOOKUP($A$11&amp;$E$9&amp;$A38,PERFIL_DATOS!$A:$M,G$10,0)</f>
        <v>16.55677350094291</v>
      </c>
      <c r="H38" s="64">
        <f>VLOOKUP($A$11&amp;$E$9&amp;$A38,PERFIL_DATOS!$A:$M,H$10,0)</f>
        <v>16.924721772292806</v>
      </c>
      <c r="I38" s="64">
        <f>VLOOKUP($A$11&amp;$E$9&amp;$A38,PERFIL_DATOS!$A:$M,I$10,0)</f>
        <v>16.006622996909975</v>
      </c>
      <c r="J38" s="64">
        <f>VLOOKUP($A$11&amp;$E$9&amp;$A38,PERFIL_DATOS!$A:$M,J$10,0)</f>
        <v>15.856159393829069</v>
      </c>
      <c r="K38" s="98">
        <f>VLOOKUP($A$11&amp;$E$9&amp;$A38,PERFIL_DATOS!$A:$M,K$10,0)</f>
        <v>16.565601081029985</v>
      </c>
      <c r="L38" s="11"/>
      <c r="M38" s="65">
        <f>DESPLEGABLES!P29</f>
        <v>15.102385266407214</v>
      </c>
      <c r="N38" s="95"/>
    </row>
    <row r="39" spans="1:14" ht="17" customHeight="1" x14ac:dyDescent="0.35">
      <c r="A39" s="21" t="s">
        <v>91</v>
      </c>
      <c r="B39" s="41" t="s">
        <v>91</v>
      </c>
      <c r="C39" s="64">
        <f>VLOOKUP($A$11&amp;$E$9&amp;$A39,PERFIL_DATOS!$A:$M,C$10,0)</f>
        <v>22.077912671214364</v>
      </c>
      <c r="D39" s="64">
        <f>VLOOKUP($A$11&amp;$E$9&amp;$A39,PERFIL_DATOS!$A:$M,D$10,0)</f>
        <v>22.941069783351082</v>
      </c>
      <c r="E39" s="64">
        <f>VLOOKUP($A$11&amp;$E$9&amp;$A39,PERFIL_DATOS!$A:$M,E$10,0)</f>
        <v>21.36910701955475</v>
      </c>
      <c r="F39" s="64">
        <f>VLOOKUP($A$11&amp;$E$9&amp;$A39,PERFIL_DATOS!$A:$M,F$10,0)</f>
        <v>21.760425923574964</v>
      </c>
      <c r="G39" s="64">
        <f>VLOOKUP($A$11&amp;$E$9&amp;$A39,PERFIL_DATOS!$A:$M,G$10,0)</f>
        <v>20.286844067620482</v>
      </c>
      <c r="H39" s="64">
        <f>VLOOKUP($A$11&amp;$E$9&amp;$A39,PERFIL_DATOS!$A:$M,H$10,0)</f>
        <v>21.911606442230415</v>
      </c>
      <c r="I39" s="64">
        <f>VLOOKUP($A$11&amp;$E$9&amp;$A39,PERFIL_DATOS!$A:$M,I$10,0)</f>
        <v>21.71771495507188</v>
      </c>
      <c r="J39" s="64">
        <f>VLOOKUP($A$11&amp;$E$9&amp;$A39,PERFIL_DATOS!$A:$M,J$10,0)</f>
        <v>21.709328481989314</v>
      </c>
      <c r="K39" s="98">
        <f>VLOOKUP($A$11&amp;$E$9&amp;$A39,PERFIL_DATOS!$A:$M,K$10,0)</f>
        <v>21.867415289607589</v>
      </c>
      <c r="L39" s="11"/>
      <c r="M39" s="67">
        <f>DESPLEGABLES!P30</f>
        <v>22.519017127290049</v>
      </c>
      <c r="N39" s="95"/>
    </row>
    <row r="40" spans="1:14" ht="17" customHeight="1" x14ac:dyDescent="0.35">
      <c r="A40" s="19" t="s">
        <v>92</v>
      </c>
      <c r="B40" s="40" t="s">
        <v>92</v>
      </c>
      <c r="C40" s="62">
        <f>VLOOKUP($A$11&amp;$E$9&amp;$A40,PERFIL_DATOS!$A:$M,C$10,0)</f>
        <v>56.470416536037447</v>
      </c>
      <c r="D40" s="62">
        <f>VLOOKUP($A$11&amp;$E$9&amp;$A40,PERFIL_DATOS!$A:$M,D$10,0)</f>
        <v>56.375509624243492</v>
      </c>
      <c r="E40" s="62">
        <f>VLOOKUP($A$11&amp;$E$9&amp;$A40,PERFIL_DATOS!$A:$M,E$10,0)</f>
        <v>56.313615471796787</v>
      </c>
      <c r="F40" s="62">
        <f>VLOOKUP($A$11&amp;$E$9&amp;$A40,PERFIL_DATOS!$A:$M,F$10,0)</f>
        <v>56.512884173716337</v>
      </c>
      <c r="G40" s="62">
        <f>VLOOKUP($A$11&amp;$E$9&amp;$A40,PERFIL_DATOS!$A:$M,G$10,0)</f>
        <v>56.41481322113502</v>
      </c>
      <c r="H40" s="62">
        <f>VLOOKUP($A$11&amp;$E$9&amp;$A40,PERFIL_DATOS!$A:$M,H$10,0)</f>
        <v>56.489386457431593</v>
      </c>
      <c r="I40" s="62">
        <f>VLOOKUP($A$11&amp;$E$9&amp;$A40,PERFIL_DATOS!$A:$M,I$10,0)</f>
        <v>56.449084517421831</v>
      </c>
      <c r="J40" s="62">
        <f>VLOOKUP($A$11&amp;$E$9&amp;$A40,PERFIL_DATOS!$A:$M,J$10,0)</f>
        <v>55.98971305782554</v>
      </c>
      <c r="K40" s="97">
        <f>VLOOKUP($A$11&amp;$E$9&amp;$A40,PERFIL_DATOS!$A:$M,K$10,0)</f>
        <v>57.107284634138267</v>
      </c>
      <c r="L40" s="11"/>
      <c r="M40" s="63">
        <f>DESPLEGABLES!P31</f>
        <v>49.800416632382927</v>
      </c>
      <c r="N40" s="95"/>
    </row>
    <row r="41" spans="1:14" ht="17" customHeight="1" x14ac:dyDescent="0.35">
      <c r="A41" s="21" t="s">
        <v>93</v>
      </c>
      <c r="B41" s="41" t="s">
        <v>93</v>
      </c>
      <c r="C41" s="66">
        <f>VLOOKUP($A$11&amp;$E$9&amp;$A41,PERFIL_DATOS!$A:$M,C$10,0)</f>
        <v>43.529583463962553</v>
      </c>
      <c r="D41" s="66">
        <f>VLOOKUP($A$11&amp;$E$9&amp;$A41,PERFIL_DATOS!$A:$M,D$10,0)</f>
        <v>43.624524856422511</v>
      </c>
      <c r="E41" s="66">
        <f>VLOOKUP($A$11&amp;$E$9&amp;$A41,PERFIL_DATOS!$A:$M,E$10,0)</f>
        <v>43.68638452820322</v>
      </c>
      <c r="F41" s="66">
        <f>VLOOKUP($A$11&amp;$E$9&amp;$A41,PERFIL_DATOS!$A:$M,F$10,0)</f>
        <v>43.487115826283656</v>
      </c>
      <c r="G41" s="66">
        <f>VLOOKUP($A$11&amp;$E$9&amp;$A41,PERFIL_DATOS!$A:$M,G$10,0)</f>
        <v>43.585186778864973</v>
      </c>
      <c r="H41" s="66">
        <f>VLOOKUP($A$11&amp;$E$9&amp;$A41,PERFIL_DATOS!$A:$M,H$10,0)</f>
        <v>43.510648746782778</v>
      </c>
      <c r="I41" s="66">
        <f>VLOOKUP($A$11&amp;$E$9&amp;$A41,PERFIL_DATOS!$A:$M,I$10,0)</f>
        <v>43.550915482578176</v>
      </c>
      <c r="J41" s="66">
        <f>VLOOKUP($A$11&amp;$E$9&amp;$A41,PERFIL_DATOS!$A:$M,J$10,0)</f>
        <v>44.010286942174467</v>
      </c>
      <c r="K41" s="99">
        <f>VLOOKUP($A$11&amp;$E$9&amp;$A41,PERFIL_DATOS!$A:$M,K$10,0)</f>
        <v>42.89271536586174</v>
      </c>
      <c r="L41" s="11"/>
      <c r="M41" s="67">
        <f>DESPLEGABLES!P32</f>
        <v>50.199552168453401</v>
      </c>
      <c r="N41" s="95"/>
    </row>
    <row r="42" spans="1:14" ht="15.5" x14ac:dyDescent="0.35">
      <c r="A42" s="50" t="s">
        <v>94</v>
      </c>
      <c r="B42" s="45"/>
      <c r="C42" s="12"/>
      <c r="D42" s="12"/>
      <c r="E42" s="12"/>
      <c r="F42" s="12"/>
      <c r="G42" s="13"/>
      <c r="H42" s="13"/>
      <c r="I42" s="13"/>
      <c r="J42" s="13"/>
      <c r="K42" s="13"/>
      <c r="L42" s="13"/>
      <c r="N42" s="95"/>
    </row>
    <row r="43" spans="1:14" x14ac:dyDescent="0.35">
      <c r="A43" s="51" t="s">
        <v>95</v>
      </c>
      <c r="B43" s="46"/>
      <c r="C43" s="15"/>
      <c r="D43" s="15"/>
      <c r="E43" s="15"/>
      <c r="F43" s="15"/>
      <c r="G43" s="15"/>
      <c r="H43" s="15"/>
      <c r="I43" s="15"/>
      <c r="J43" s="15"/>
      <c r="K43" s="15"/>
      <c r="L43" s="15"/>
      <c r="N43" s="95"/>
    </row>
    <row r="44" spans="1:14" x14ac:dyDescent="0.35">
      <c r="A44" s="14"/>
      <c r="B44" s="46"/>
    </row>
    <row r="45" spans="1:14" x14ac:dyDescent="0.35">
      <c r="B45" s="38"/>
    </row>
    <row r="46" spans="1:14" x14ac:dyDescent="0.35">
      <c r="B46" s="38"/>
    </row>
    <row r="47" spans="1:14" x14ac:dyDescent="0.35">
      <c r="B47" s="38"/>
    </row>
    <row r="48" spans="1:14" x14ac:dyDescent="0.35">
      <c r="B48" s="38"/>
    </row>
    <row r="49" spans="2:2" x14ac:dyDescent="0.35">
      <c r="B49" s="38"/>
    </row>
    <row r="50" spans="2:2" x14ac:dyDescent="0.35">
      <c r="B50" s="38"/>
    </row>
    <row r="51" spans="2:2" x14ac:dyDescent="0.35">
      <c r="B51" s="38"/>
    </row>
    <row r="52" spans="2:2" x14ac:dyDescent="0.35">
      <c r="B52" s="38"/>
    </row>
    <row r="53" spans="2:2" x14ac:dyDescent="0.35">
      <c r="B53" s="38"/>
    </row>
    <row r="54" spans="2:2" x14ac:dyDescent="0.35">
      <c r="B54" s="38"/>
    </row>
    <row r="55" spans="2:2" x14ac:dyDescent="0.35">
      <c r="B55" s="38"/>
    </row>
    <row r="56" spans="2:2" x14ac:dyDescent="0.35">
      <c r="B56" s="38"/>
    </row>
    <row r="57" spans="2:2" x14ac:dyDescent="0.35">
      <c r="B57" s="38"/>
    </row>
    <row r="58" spans="2:2" x14ac:dyDescent="0.35">
      <c r="B58" s="38"/>
    </row>
    <row r="59" spans="2:2" x14ac:dyDescent="0.35">
      <c r="B59" s="38"/>
    </row>
    <row r="60" spans="2:2" x14ac:dyDescent="0.35">
      <c r="B60" s="38"/>
    </row>
    <row r="61" spans="2:2" x14ac:dyDescent="0.35">
      <c r="B61" s="38"/>
    </row>
    <row r="62" spans="2:2" x14ac:dyDescent="0.35">
      <c r="B62" s="38"/>
    </row>
    <row r="63" spans="2:2" x14ac:dyDescent="0.35">
      <c r="B63" s="38"/>
    </row>
    <row r="64" spans="2:2" x14ac:dyDescent="0.35">
      <c r="B64" s="38"/>
    </row>
    <row r="65" spans="2:2" x14ac:dyDescent="0.35">
      <c r="B65" s="38"/>
    </row>
    <row r="66" spans="2:2" x14ac:dyDescent="0.35">
      <c r="B66" s="38"/>
    </row>
    <row r="67" spans="2:2" x14ac:dyDescent="0.35">
      <c r="B67" s="38"/>
    </row>
    <row r="68" spans="2:2" x14ac:dyDescent="0.35">
      <c r="B68" s="38"/>
    </row>
    <row r="69" spans="2:2" x14ac:dyDescent="0.35">
      <c r="B69" s="38"/>
    </row>
    <row r="70" spans="2:2" x14ac:dyDescent="0.35">
      <c r="B70" s="38"/>
    </row>
    <row r="71" spans="2:2" x14ac:dyDescent="0.35">
      <c r="B71" s="38"/>
    </row>
    <row r="72" spans="2:2" x14ac:dyDescent="0.35">
      <c r="B72" s="38"/>
    </row>
    <row r="73" spans="2:2" x14ac:dyDescent="0.35">
      <c r="B73" s="38"/>
    </row>
    <row r="74" spans="2:2" x14ac:dyDescent="0.35">
      <c r="B74" s="38"/>
    </row>
    <row r="75" spans="2:2" x14ac:dyDescent="0.35">
      <c r="B75" s="38"/>
    </row>
    <row r="76" spans="2:2" x14ac:dyDescent="0.35">
      <c r="B76" s="38"/>
    </row>
    <row r="77" spans="2:2" x14ac:dyDescent="0.35">
      <c r="B77" s="38"/>
    </row>
    <row r="78" spans="2:2" x14ac:dyDescent="0.35">
      <c r="B78" s="38"/>
    </row>
    <row r="79" spans="2:2" x14ac:dyDescent="0.35">
      <c r="B79" s="38"/>
    </row>
    <row r="80" spans="2:2" x14ac:dyDescent="0.35">
      <c r="B80" s="38"/>
    </row>
    <row r="81" spans="2:2" x14ac:dyDescent="0.35">
      <c r="B81" s="38"/>
    </row>
    <row r="82" spans="2:2" x14ac:dyDescent="0.35">
      <c r="B82" s="38"/>
    </row>
    <row r="83" spans="2:2" x14ac:dyDescent="0.35">
      <c r="B83" s="38"/>
    </row>
    <row r="84" spans="2:2" x14ac:dyDescent="0.35">
      <c r="B84" s="38"/>
    </row>
    <row r="85" spans="2:2" x14ac:dyDescent="0.35">
      <c r="B85" s="38"/>
    </row>
    <row r="86" spans="2:2" x14ac:dyDescent="0.35">
      <c r="B86" s="38"/>
    </row>
    <row r="87" spans="2:2" x14ac:dyDescent="0.35">
      <c r="B87" s="38"/>
    </row>
    <row r="88" spans="2:2" x14ac:dyDescent="0.35">
      <c r="B88" s="38"/>
    </row>
    <row r="89" spans="2:2" x14ac:dyDescent="0.35">
      <c r="B89" s="38"/>
    </row>
    <row r="90" spans="2:2" x14ac:dyDescent="0.35">
      <c r="B90" s="38"/>
    </row>
    <row r="91" spans="2:2" x14ac:dyDescent="0.35">
      <c r="B91" s="38"/>
    </row>
    <row r="92" spans="2:2" x14ac:dyDescent="0.35">
      <c r="B92" s="38"/>
    </row>
    <row r="93" spans="2:2" x14ac:dyDescent="0.35">
      <c r="B93" s="38"/>
    </row>
    <row r="94" spans="2:2" x14ac:dyDescent="0.35">
      <c r="B94" s="38"/>
    </row>
    <row r="95" spans="2:2" x14ac:dyDescent="0.35">
      <c r="B95" s="38"/>
    </row>
    <row r="96" spans="2:2" x14ac:dyDescent="0.35">
      <c r="B96" s="38"/>
    </row>
    <row r="97" spans="2:2" x14ac:dyDescent="0.35">
      <c r="B97" s="38"/>
    </row>
    <row r="98" spans="2:2" x14ac:dyDescent="0.35">
      <c r="B98" s="38"/>
    </row>
    <row r="99" spans="2:2" x14ac:dyDescent="0.35">
      <c r="B99" s="38"/>
    </row>
    <row r="100" spans="2:2" x14ac:dyDescent="0.35">
      <c r="B100" s="38"/>
    </row>
    <row r="101" spans="2:2" x14ac:dyDescent="0.35">
      <c r="B101" s="38"/>
    </row>
    <row r="102" spans="2:2" x14ac:dyDescent="0.35">
      <c r="B102" s="38"/>
    </row>
    <row r="103" spans="2:2" x14ac:dyDescent="0.35">
      <c r="B103" s="38"/>
    </row>
    <row r="104" spans="2:2" x14ac:dyDescent="0.35">
      <c r="B104" s="38"/>
    </row>
    <row r="105" spans="2:2" x14ac:dyDescent="0.35">
      <c r="B105" s="38"/>
    </row>
    <row r="106" spans="2:2" x14ac:dyDescent="0.35">
      <c r="B106" s="38"/>
    </row>
    <row r="107" spans="2:2" x14ac:dyDescent="0.35">
      <c r="B107" s="38"/>
    </row>
    <row r="108" spans="2:2" x14ac:dyDescent="0.35">
      <c r="B108" s="38"/>
    </row>
    <row r="109" spans="2:2" x14ac:dyDescent="0.35">
      <c r="B109" s="38"/>
    </row>
    <row r="110" spans="2:2" x14ac:dyDescent="0.35">
      <c r="B110" s="38"/>
    </row>
    <row r="111" spans="2:2" x14ac:dyDescent="0.35">
      <c r="B111" s="38"/>
    </row>
    <row r="112" spans="2:2" x14ac:dyDescent="0.35">
      <c r="B112" s="38"/>
    </row>
    <row r="113" spans="2:2" x14ac:dyDescent="0.35">
      <c r="B113" s="38"/>
    </row>
    <row r="114" spans="2:2" x14ac:dyDescent="0.35">
      <c r="B114" s="38"/>
    </row>
    <row r="115" spans="2:2" x14ac:dyDescent="0.35">
      <c r="B115" s="38"/>
    </row>
    <row r="116" spans="2:2" x14ac:dyDescent="0.35">
      <c r="B116" s="38"/>
    </row>
    <row r="117" spans="2:2" x14ac:dyDescent="0.35">
      <c r="B117" s="38"/>
    </row>
    <row r="118" spans="2:2" x14ac:dyDescent="0.35">
      <c r="B118" s="38"/>
    </row>
    <row r="119" spans="2:2" x14ac:dyDescent="0.35">
      <c r="B119" s="38"/>
    </row>
    <row r="120" spans="2:2" x14ac:dyDescent="0.35">
      <c r="B120" s="38"/>
    </row>
    <row r="121" spans="2:2" x14ac:dyDescent="0.35">
      <c r="B121" s="38"/>
    </row>
    <row r="122" spans="2:2" x14ac:dyDescent="0.35">
      <c r="B122" s="38"/>
    </row>
    <row r="123" spans="2:2" x14ac:dyDescent="0.35">
      <c r="B123" s="38"/>
    </row>
    <row r="124" spans="2:2" x14ac:dyDescent="0.35">
      <c r="B124" s="38"/>
    </row>
    <row r="125" spans="2:2" x14ac:dyDescent="0.35">
      <c r="B125" s="38"/>
    </row>
    <row r="126" spans="2:2" x14ac:dyDescent="0.35">
      <c r="B126" s="38"/>
    </row>
    <row r="127" spans="2:2" x14ac:dyDescent="0.35">
      <c r="B127" s="38"/>
    </row>
    <row r="128" spans="2:2" x14ac:dyDescent="0.35">
      <c r="B128" s="38"/>
    </row>
    <row r="129" spans="2:2" x14ac:dyDescent="0.35">
      <c r="B129" s="38"/>
    </row>
    <row r="130" spans="2:2" x14ac:dyDescent="0.35">
      <c r="B130" s="38"/>
    </row>
    <row r="131" spans="2:2" x14ac:dyDescent="0.35">
      <c r="B131" s="38"/>
    </row>
    <row r="132" spans="2:2" x14ac:dyDescent="0.35">
      <c r="B132" s="38"/>
    </row>
    <row r="133" spans="2:2" x14ac:dyDescent="0.35">
      <c r="B133" s="38"/>
    </row>
    <row r="134" spans="2:2" x14ac:dyDescent="0.35">
      <c r="B134" s="38"/>
    </row>
    <row r="135" spans="2:2" x14ac:dyDescent="0.35">
      <c r="B135" s="38"/>
    </row>
    <row r="136" spans="2:2" x14ac:dyDescent="0.35">
      <c r="B136" s="38"/>
    </row>
    <row r="137" spans="2:2" x14ac:dyDescent="0.35">
      <c r="B137" s="38"/>
    </row>
    <row r="138" spans="2:2" x14ac:dyDescent="0.35">
      <c r="B138" s="38"/>
    </row>
    <row r="139" spans="2:2" x14ac:dyDescent="0.35">
      <c r="B139" s="38"/>
    </row>
    <row r="140" spans="2:2" x14ac:dyDescent="0.35">
      <c r="B140" s="38"/>
    </row>
    <row r="141" spans="2:2" x14ac:dyDescent="0.35">
      <c r="B141" s="38"/>
    </row>
    <row r="142" spans="2:2" x14ac:dyDescent="0.35">
      <c r="B142" s="38"/>
    </row>
    <row r="143" spans="2:2" x14ac:dyDescent="0.35">
      <c r="B143" s="38"/>
    </row>
    <row r="144" spans="2:2" x14ac:dyDescent="0.35">
      <c r="B144" s="38"/>
    </row>
    <row r="145" spans="2:2" x14ac:dyDescent="0.35">
      <c r="B145" s="38"/>
    </row>
    <row r="146" spans="2:2" x14ac:dyDescent="0.35">
      <c r="B146" s="38"/>
    </row>
    <row r="147" spans="2:2" x14ac:dyDescent="0.35">
      <c r="B147" s="38"/>
    </row>
    <row r="148" spans="2:2" x14ac:dyDescent="0.35">
      <c r="B148" s="38"/>
    </row>
    <row r="149" spans="2:2" x14ac:dyDescent="0.35">
      <c r="B149" s="38"/>
    </row>
    <row r="150" spans="2:2" x14ac:dyDescent="0.35">
      <c r="B150" s="38"/>
    </row>
    <row r="151" spans="2:2" x14ac:dyDescent="0.35">
      <c r="B151" s="38"/>
    </row>
    <row r="152" spans="2:2" x14ac:dyDescent="0.35">
      <c r="B152" s="38"/>
    </row>
    <row r="153" spans="2:2" x14ac:dyDescent="0.35">
      <c r="B153" s="38"/>
    </row>
    <row r="154" spans="2:2" x14ac:dyDescent="0.35">
      <c r="B154" s="38"/>
    </row>
    <row r="155" spans="2:2" x14ac:dyDescent="0.35">
      <c r="B155" s="38"/>
    </row>
    <row r="156" spans="2:2" x14ac:dyDescent="0.35">
      <c r="B156" s="38"/>
    </row>
    <row r="157" spans="2:2" x14ac:dyDescent="0.35">
      <c r="B157" s="38"/>
    </row>
    <row r="158" spans="2:2" x14ac:dyDescent="0.35">
      <c r="B158" s="38"/>
    </row>
    <row r="159" spans="2:2" x14ac:dyDescent="0.35">
      <c r="B159" s="38"/>
    </row>
    <row r="160" spans="2:2" x14ac:dyDescent="0.35">
      <c r="B160" s="38"/>
    </row>
    <row r="161" spans="2:2" x14ac:dyDescent="0.35">
      <c r="B161" s="38"/>
    </row>
    <row r="162" spans="2:2" x14ac:dyDescent="0.35">
      <c r="B162" s="38"/>
    </row>
    <row r="163" spans="2:2" x14ac:dyDescent="0.35">
      <c r="B163" s="38"/>
    </row>
    <row r="164" spans="2:2" x14ac:dyDescent="0.35">
      <c r="B164" s="38"/>
    </row>
    <row r="165" spans="2:2" x14ac:dyDescent="0.35">
      <c r="B165" s="38"/>
    </row>
    <row r="166" spans="2:2" x14ac:dyDescent="0.35">
      <c r="B166" s="38"/>
    </row>
    <row r="167" spans="2:2" x14ac:dyDescent="0.35">
      <c r="B167" s="38"/>
    </row>
    <row r="168" spans="2:2" x14ac:dyDescent="0.35">
      <c r="B168" s="38"/>
    </row>
    <row r="169" spans="2:2" x14ac:dyDescent="0.35">
      <c r="B169" s="38"/>
    </row>
    <row r="170" spans="2:2" x14ac:dyDescent="0.35">
      <c r="B170" s="38"/>
    </row>
    <row r="171" spans="2:2" x14ac:dyDescent="0.35">
      <c r="B171" s="38"/>
    </row>
    <row r="172" spans="2:2" x14ac:dyDescent="0.35">
      <c r="B172" s="38"/>
    </row>
    <row r="173" spans="2:2" x14ac:dyDescent="0.35">
      <c r="B173" s="38"/>
    </row>
    <row r="174" spans="2:2" x14ac:dyDescent="0.35">
      <c r="B174" s="38"/>
    </row>
    <row r="175" spans="2:2" x14ac:dyDescent="0.35">
      <c r="B175" s="38"/>
    </row>
    <row r="176" spans="2:2" x14ac:dyDescent="0.35">
      <c r="B176" s="38"/>
    </row>
    <row r="177" spans="2:2" x14ac:dyDescent="0.35">
      <c r="B177" s="38"/>
    </row>
    <row r="178" spans="2:2" x14ac:dyDescent="0.35">
      <c r="B178" s="38"/>
    </row>
    <row r="179" spans="2:2" x14ac:dyDescent="0.35">
      <c r="B179" s="38"/>
    </row>
    <row r="180" spans="2:2" x14ac:dyDescent="0.35">
      <c r="B180" s="38"/>
    </row>
    <row r="181" spans="2:2" x14ac:dyDescent="0.35">
      <c r="B181" s="38"/>
    </row>
    <row r="182" spans="2:2" x14ac:dyDescent="0.35">
      <c r="B182" s="38"/>
    </row>
    <row r="183" spans="2:2" x14ac:dyDescent="0.35">
      <c r="B183" s="38"/>
    </row>
    <row r="184" spans="2:2" x14ac:dyDescent="0.35">
      <c r="B184" s="38"/>
    </row>
    <row r="185" spans="2:2" x14ac:dyDescent="0.35">
      <c r="B185" s="38"/>
    </row>
    <row r="186" spans="2:2" x14ac:dyDescent="0.35">
      <c r="B186" s="38"/>
    </row>
    <row r="187" spans="2:2" x14ac:dyDescent="0.35">
      <c r="B187" s="38"/>
    </row>
    <row r="188" spans="2:2" x14ac:dyDescent="0.35">
      <c r="B188" s="38"/>
    </row>
    <row r="189" spans="2:2" x14ac:dyDescent="0.35">
      <c r="B189" s="38"/>
    </row>
    <row r="190" spans="2:2" x14ac:dyDescent="0.35">
      <c r="B190" s="38"/>
    </row>
    <row r="191" spans="2:2" x14ac:dyDescent="0.35">
      <c r="B191" s="38"/>
    </row>
    <row r="192" spans="2:2" x14ac:dyDescent="0.35">
      <c r="B192" s="38"/>
    </row>
    <row r="193" spans="2:2" x14ac:dyDescent="0.35">
      <c r="B193" s="38"/>
    </row>
    <row r="194" spans="2:2" x14ac:dyDescent="0.35">
      <c r="B194" s="38"/>
    </row>
    <row r="195" spans="2:2" x14ac:dyDescent="0.35">
      <c r="B195" s="38"/>
    </row>
    <row r="196" spans="2:2" x14ac:dyDescent="0.35">
      <c r="B196" s="38"/>
    </row>
    <row r="197" spans="2:2" x14ac:dyDescent="0.35">
      <c r="B197" s="38"/>
    </row>
    <row r="198" spans="2:2" x14ac:dyDescent="0.35">
      <c r="B198" s="38"/>
    </row>
    <row r="199" spans="2:2" x14ac:dyDescent="0.35">
      <c r="B199" s="38"/>
    </row>
    <row r="200" spans="2:2" x14ac:dyDescent="0.35">
      <c r="B200" s="38"/>
    </row>
    <row r="201" spans="2:2" x14ac:dyDescent="0.35">
      <c r="B201" s="38"/>
    </row>
    <row r="202" spans="2:2" x14ac:dyDescent="0.35">
      <c r="B202" s="38"/>
    </row>
    <row r="203" spans="2:2" x14ac:dyDescent="0.35">
      <c r="B203" s="38"/>
    </row>
    <row r="204" spans="2:2" x14ac:dyDescent="0.35">
      <c r="B204" s="38"/>
    </row>
    <row r="205" spans="2:2" x14ac:dyDescent="0.35">
      <c r="B205" s="38"/>
    </row>
    <row r="206" spans="2:2" x14ac:dyDescent="0.35">
      <c r="B206" s="38"/>
    </row>
    <row r="207" spans="2:2" x14ac:dyDescent="0.35">
      <c r="B207" s="38"/>
    </row>
    <row r="208" spans="2:2" x14ac:dyDescent="0.35">
      <c r="B208" s="38"/>
    </row>
    <row r="209" spans="2:2" x14ac:dyDescent="0.35">
      <c r="B209" s="38"/>
    </row>
    <row r="210" spans="2:2" x14ac:dyDescent="0.35">
      <c r="B210" s="38"/>
    </row>
    <row r="211" spans="2:2" x14ac:dyDescent="0.35">
      <c r="B211" s="38"/>
    </row>
    <row r="212" spans="2:2" x14ac:dyDescent="0.35">
      <c r="B212" s="38"/>
    </row>
    <row r="213" spans="2:2" x14ac:dyDescent="0.35">
      <c r="B213" s="38"/>
    </row>
    <row r="214" spans="2:2" x14ac:dyDescent="0.35">
      <c r="B214" s="38"/>
    </row>
    <row r="215" spans="2:2" x14ac:dyDescent="0.35">
      <c r="B215" s="38"/>
    </row>
    <row r="216" spans="2:2" x14ac:dyDescent="0.35">
      <c r="B216" s="38"/>
    </row>
    <row r="217" spans="2:2" x14ac:dyDescent="0.35">
      <c r="B217" s="38"/>
    </row>
    <row r="218" spans="2:2" x14ac:dyDescent="0.35">
      <c r="B218" s="38"/>
    </row>
    <row r="219" spans="2:2" x14ac:dyDescent="0.35">
      <c r="B219" s="38"/>
    </row>
    <row r="220" spans="2:2" x14ac:dyDescent="0.35">
      <c r="B220" s="38"/>
    </row>
    <row r="221" spans="2:2" x14ac:dyDescent="0.35">
      <c r="B221" s="38"/>
    </row>
    <row r="222" spans="2:2" x14ac:dyDescent="0.35">
      <c r="B222" s="38"/>
    </row>
    <row r="223" spans="2:2" x14ac:dyDescent="0.35">
      <c r="B223" s="38"/>
    </row>
    <row r="224" spans="2:2" x14ac:dyDescent="0.35">
      <c r="B224" s="38"/>
    </row>
    <row r="225" spans="2:2" x14ac:dyDescent="0.35">
      <c r="B225" s="38"/>
    </row>
    <row r="226" spans="2:2" x14ac:dyDescent="0.35">
      <c r="B226" s="38"/>
    </row>
    <row r="227" spans="2:2" x14ac:dyDescent="0.35">
      <c r="B227" s="38"/>
    </row>
    <row r="228" spans="2:2" x14ac:dyDescent="0.35">
      <c r="B228" s="38"/>
    </row>
    <row r="229" spans="2:2" x14ac:dyDescent="0.35">
      <c r="B229" s="38"/>
    </row>
    <row r="230" spans="2:2" x14ac:dyDescent="0.35">
      <c r="B230" s="38"/>
    </row>
    <row r="231" spans="2:2" x14ac:dyDescent="0.35">
      <c r="B231" s="38"/>
    </row>
    <row r="232" spans="2:2" x14ac:dyDescent="0.35">
      <c r="B232" s="38"/>
    </row>
    <row r="233" spans="2:2" x14ac:dyDescent="0.35">
      <c r="B233" s="38"/>
    </row>
    <row r="234" spans="2:2" x14ac:dyDescent="0.35">
      <c r="B234" s="38"/>
    </row>
    <row r="235" spans="2:2" x14ac:dyDescent="0.35">
      <c r="B235" s="38"/>
    </row>
    <row r="236" spans="2:2" x14ac:dyDescent="0.35">
      <c r="B236" s="38"/>
    </row>
    <row r="237" spans="2:2" x14ac:dyDescent="0.35">
      <c r="B237" s="38"/>
    </row>
    <row r="238" spans="2:2" x14ac:dyDescent="0.35">
      <c r="B238" s="38"/>
    </row>
    <row r="239" spans="2:2" x14ac:dyDescent="0.35">
      <c r="B239" s="38"/>
    </row>
    <row r="240" spans="2:2" x14ac:dyDescent="0.35">
      <c r="B240" s="38"/>
    </row>
    <row r="241" spans="2:2" x14ac:dyDescent="0.35">
      <c r="B241" s="38"/>
    </row>
    <row r="242" spans="2:2" x14ac:dyDescent="0.35">
      <c r="B242" s="38"/>
    </row>
    <row r="243" spans="2:2" x14ac:dyDescent="0.35">
      <c r="B243" s="38"/>
    </row>
    <row r="244" spans="2:2" x14ac:dyDescent="0.35">
      <c r="B244" s="38"/>
    </row>
    <row r="245" spans="2:2" x14ac:dyDescent="0.35">
      <c r="B245" s="38"/>
    </row>
    <row r="246" spans="2:2" x14ac:dyDescent="0.35">
      <c r="B246" s="38"/>
    </row>
    <row r="247" spans="2:2" x14ac:dyDescent="0.35">
      <c r="B247" s="38"/>
    </row>
    <row r="248" spans="2:2" x14ac:dyDescent="0.35">
      <c r="B248" s="38"/>
    </row>
    <row r="249" spans="2:2" x14ac:dyDescent="0.35">
      <c r="B249" s="38"/>
    </row>
    <row r="250" spans="2:2" x14ac:dyDescent="0.35">
      <c r="B250" s="38"/>
    </row>
    <row r="251" spans="2:2" x14ac:dyDescent="0.35">
      <c r="B251" s="38"/>
    </row>
    <row r="252" spans="2:2" x14ac:dyDescent="0.35">
      <c r="B252" s="38"/>
    </row>
    <row r="253" spans="2:2" x14ac:dyDescent="0.35">
      <c r="B253" s="38"/>
    </row>
    <row r="254" spans="2:2" x14ac:dyDescent="0.35">
      <c r="B254" s="38"/>
    </row>
    <row r="255" spans="2:2" x14ac:dyDescent="0.35">
      <c r="B255" s="38"/>
    </row>
    <row r="256" spans="2:2" x14ac:dyDescent="0.35">
      <c r="B256" s="38"/>
    </row>
    <row r="257" spans="2:2" x14ac:dyDescent="0.35">
      <c r="B257" s="38"/>
    </row>
    <row r="258" spans="2:2" x14ac:dyDescent="0.35">
      <c r="B258" s="38"/>
    </row>
    <row r="259" spans="2:2" x14ac:dyDescent="0.35">
      <c r="B259" s="38"/>
    </row>
    <row r="260" spans="2:2" x14ac:dyDescent="0.35">
      <c r="B260" s="38"/>
    </row>
    <row r="261" spans="2:2" x14ac:dyDescent="0.35">
      <c r="B261" s="38"/>
    </row>
    <row r="262" spans="2:2" x14ac:dyDescent="0.35">
      <c r="B262" s="38"/>
    </row>
    <row r="263" spans="2:2" x14ac:dyDescent="0.35">
      <c r="B263" s="38"/>
    </row>
    <row r="264" spans="2:2" x14ac:dyDescent="0.35">
      <c r="B264" s="38"/>
    </row>
    <row r="265" spans="2:2" x14ac:dyDescent="0.35">
      <c r="B265" s="38"/>
    </row>
    <row r="266" spans="2:2" x14ac:dyDescent="0.35">
      <c r="B266" s="38"/>
    </row>
    <row r="267" spans="2:2" x14ac:dyDescent="0.35">
      <c r="B267" s="38"/>
    </row>
    <row r="268" spans="2:2" x14ac:dyDescent="0.35">
      <c r="B268" s="38"/>
    </row>
    <row r="269" spans="2:2" x14ac:dyDescent="0.35">
      <c r="B269" s="38"/>
    </row>
    <row r="270" spans="2:2" x14ac:dyDescent="0.35">
      <c r="B270" s="38"/>
    </row>
    <row r="271" spans="2:2" x14ac:dyDescent="0.35">
      <c r="B271" s="38"/>
    </row>
    <row r="272" spans="2:2" x14ac:dyDescent="0.35">
      <c r="B272" s="38"/>
    </row>
    <row r="273" spans="2:2" x14ac:dyDescent="0.35">
      <c r="B273" s="38"/>
    </row>
    <row r="274" spans="2:2" x14ac:dyDescent="0.35">
      <c r="B274" s="38"/>
    </row>
    <row r="275" spans="2:2" x14ac:dyDescent="0.35">
      <c r="B275" s="38"/>
    </row>
    <row r="276" spans="2:2" x14ac:dyDescent="0.35">
      <c r="B276" s="38"/>
    </row>
    <row r="277" spans="2:2" x14ac:dyDescent="0.35">
      <c r="B277" s="38"/>
    </row>
    <row r="278" spans="2:2" x14ac:dyDescent="0.35">
      <c r="B278" s="38"/>
    </row>
    <row r="279" spans="2:2" x14ac:dyDescent="0.35">
      <c r="B279" s="38"/>
    </row>
    <row r="280" spans="2:2" x14ac:dyDescent="0.35">
      <c r="B280" s="38"/>
    </row>
    <row r="281" spans="2:2" x14ac:dyDescent="0.35">
      <c r="B281" s="38"/>
    </row>
    <row r="282" spans="2:2" x14ac:dyDescent="0.35">
      <c r="B282" s="38"/>
    </row>
    <row r="283" spans="2:2" x14ac:dyDescent="0.35">
      <c r="B283" s="38"/>
    </row>
    <row r="284" spans="2:2" x14ac:dyDescent="0.35">
      <c r="B284" s="38"/>
    </row>
    <row r="285" spans="2:2" x14ac:dyDescent="0.35">
      <c r="B285" s="38"/>
    </row>
    <row r="286" spans="2:2" x14ac:dyDescent="0.35">
      <c r="B286" s="38"/>
    </row>
    <row r="287" spans="2:2" x14ac:dyDescent="0.35">
      <c r="B287" s="38"/>
    </row>
    <row r="288" spans="2:2" x14ac:dyDescent="0.35">
      <c r="B288" s="38"/>
    </row>
    <row r="289" spans="2:2" x14ac:dyDescent="0.35">
      <c r="B289" s="38"/>
    </row>
    <row r="290" spans="2:2" x14ac:dyDescent="0.35">
      <c r="B290" s="38"/>
    </row>
    <row r="291" spans="2:2" x14ac:dyDescent="0.35">
      <c r="B291" s="38"/>
    </row>
    <row r="292" spans="2:2" x14ac:dyDescent="0.35">
      <c r="B292" s="38"/>
    </row>
    <row r="293" spans="2:2" x14ac:dyDescent="0.35">
      <c r="B293" s="38"/>
    </row>
    <row r="294" spans="2:2" x14ac:dyDescent="0.35">
      <c r="B294" s="38"/>
    </row>
    <row r="295" spans="2:2" x14ac:dyDescent="0.35">
      <c r="B295" s="38"/>
    </row>
    <row r="296" spans="2:2" x14ac:dyDescent="0.35">
      <c r="B296" s="38"/>
    </row>
    <row r="297" spans="2:2" x14ac:dyDescent="0.35">
      <c r="B297" s="38"/>
    </row>
    <row r="298" spans="2:2" x14ac:dyDescent="0.35">
      <c r="B298" s="38"/>
    </row>
    <row r="299" spans="2:2" x14ac:dyDescent="0.35">
      <c r="B299" s="38"/>
    </row>
    <row r="300" spans="2:2" x14ac:dyDescent="0.35">
      <c r="B300" s="38"/>
    </row>
    <row r="301" spans="2:2" x14ac:dyDescent="0.35">
      <c r="B301" s="38"/>
    </row>
    <row r="302" spans="2:2" x14ac:dyDescent="0.35">
      <c r="B302" s="38"/>
    </row>
    <row r="303" spans="2:2" x14ac:dyDescent="0.35">
      <c r="B303" s="38"/>
    </row>
    <row r="304" spans="2:2" x14ac:dyDescent="0.35">
      <c r="B304" s="38"/>
    </row>
    <row r="305" spans="2:2" x14ac:dyDescent="0.35">
      <c r="B305" s="38"/>
    </row>
    <row r="306" spans="2:2" x14ac:dyDescent="0.35">
      <c r="B306" s="38"/>
    </row>
    <row r="307" spans="2:2" x14ac:dyDescent="0.35">
      <c r="B307" s="38"/>
    </row>
    <row r="308" spans="2:2" x14ac:dyDescent="0.35">
      <c r="B308" s="38"/>
    </row>
    <row r="309" spans="2:2" x14ac:dyDescent="0.35">
      <c r="B309" s="38"/>
    </row>
    <row r="310" spans="2:2" x14ac:dyDescent="0.35">
      <c r="B310" s="38"/>
    </row>
    <row r="311" spans="2:2" x14ac:dyDescent="0.35">
      <c r="B311" s="38"/>
    </row>
    <row r="312" spans="2:2" x14ac:dyDescent="0.35">
      <c r="B312" s="38"/>
    </row>
    <row r="313" spans="2:2" x14ac:dyDescent="0.35">
      <c r="B313" s="38"/>
    </row>
    <row r="314" spans="2:2" x14ac:dyDescent="0.35">
      <c r="B314" s="38"/>
    </row>
    <row r="315" spans="2:2" x14ac:dyDescent="0.35">
      <c r="B315" s="38"/>
    </row>
    <row r="316" spans="2:2" x14ac:dyDescent="0.35">
      <c r="B316" s="38"/>
    </row>
    <row r="317" spans="2:2" x14ac:dyDescent="0.35">
      <c r="B317" s="38"/>
    </row>
    <row r="318" spans="2:2" x14ac:dyDescent="0.35">
      <c r="B318" s="38"/>
    </row>
    <row r="319" spans="2:2" x14ac:dyDescent="0.35">
      <c r="B319" s="38"/>
    </row>
    <row r="320" spans="2:2" x14ac:dyDescent="0.35">
      <c r="B320" s="38"/>
    </row>
    <row r="321" spans="2:2" x14ac:dyDescent="0.35">
      <c r="B321" s="38"/>
    </row>
    <row r="322" spans="2:2" x14ac:dyDescent="0.35">
      <c r="B322" s="38"/>
    </row>
    <row r="323" spans="2:2" x14ac:dyDescent="0.35">
      <c r="B323" s="38"/>
    </row>
    <row r="324" spans="2:2" x14ac:dyDescent="0.35">
      <c r="B324" s="38"/>
    </row>
    <row r="325" spans="2:2" x14ac:dyDescent="0.35">
      <c r="B325" s="38"/>
    </row>
    <row r="326" spans="2:2" x14ac:dyDescent="0.35">
      <c r="B326" s="38"/>
    </row>
    <row r="327" spans="2:2" x14ac:dyDescent="0.35">
      <c r="B327" s="38"/>
    </row>
    <row r="328" spans="2:2" x14ac:dyDescent="0.35">
      <c r="B328" s="38"/>
    </row>
    <row r="329" spans="2:2" x14ac:dyDescent="0.35">
      <c r="B329" s="38"/>
    </row>
    <row r="330" spans="2:2" x14ac:dyDescent="0.35">
      <c r="B330" s="38"/>
    </row>
    <row r="331" spans="2:2" x14ac:dyDescent="0.35">
      <c r="B331" s="38"/>
    </row>
    <row r="332" spans="2:2" x14ac:dyDescent="0.35">
      <c r="B332" s="38"/>
    </row>
    <row r="333" spans="2:2" x14ac:dyDescent="0.35">
      <c r="B333" s="38"/>
    </row>
    <row r="334" spans="2:2" x14ac:dyDescent="0.35">
      <c r="B334" s="38"/>
    </row>
    <row r="335" spans="2:2" x14ac:dyDescent="0.35">
      <c r="B335" s="38"/>
    </row>
    <row r="336" spans="2:2" x14ac:dyDescent="0.35">
      <c r="B336" s="38"/>
    </row>
    <row r="337" spans="2:2" x14ac:dyDescent="0.35">
      <c r="B337" s="38"/>
    </row>
    <row r="338" spans="2:2" x14ac:dyDescent="0.35">
      <c r="B338" s="38"/>
    </row>
    <row r="339" spans="2:2" x14ac:dyDescent="0.35">
      <c r="B339" s="38"/>
    </row>
    <row r="340" spans="2:2" x14ac:dyDescent="0.35">
      <c r="B340" s="38"/>
    </row>
    <row r="341" spans="2:2" x14ac:dyDescent="0.35">
      <c r="B341" s="38"/>
    </row>
    <row r="342" spans="2:2" x14ac:dyDescent="0.35">
      <c r="B342" s="38"/>
    </row>
    <row r="343" spans="2:2" x14ac:dyDescent="0.35">
      <c r="B343" s="38"/>
    </row>
    <row r="344" spans="2:2" x14ac:dyDescent="0.35">
      <c r="B344" s="38"/>
    </row>
    <row r="345" spans="2:2" x14ac:dyDescent="0.35">
      <c r="B345" s="38"/>
    </row>
    <row r="346" spans="2:2" x14ac:dyDescent="0.35">
      <c r="B346" s="38"/>
    </row>
    <row r="347" spans="2:2" x14ac:dyDescent="0.35">
      <c r="B347" s="38"/>
    </row>
    <row r="348" spans="2:2" x14ac:dyDescent="0.35">
      <c r="B348" s="38"/>
    </row>
    <row r="349" spans="2:2" x14ac:dyDescent="0.35">
      <c r="B349" s="38"/>
    </row>
    <row r="350" spans="2:2" x14ac:dyDescent="0.35">
      <c r="B350" s="38"/>
    </row>
    <row r="351" spans="2:2" x14ac:dyDescent="0.35">
      <c r="B351" s="38"/>
    </row>
    <row r="352" spans="2:2" x14ac:dyDescent="0.35">
      <c r="B352" s="38"/>
    </row>
    <row r="353" spans="2:2" x14ac:dyDescent="0.35">
      <c r="B353" s="38"/>
    </row>
    <row r="354" spans="2:2" x14ac:dyDescent="0.35">
      <c r="B354" s="38"/>
    </row>
    <row r="355" spans="2:2" x14ac:dyDescent="0.35">
      <c r="B355" s="38"/>
    </row>
    <row r="356" spans="2:2" x14ac:dyDescent="0.35">
      <c r="B356" s="38"/>
    </row>
    <row r="357" spans="2:2" x14ac:dyDescent="0.35">
      <c r="B357" s="38"/>
    </row>
    <row r="358" spans="2:2" x14ac:dyDescent="0.35">
      <c r="B358" s="38"/>
    </row>
    <row r="359" spans="2:2" x14ac:dyDescent="0.35">
      <c r="B359" s="38"/>
    </row>
    <row r="360" spans="2:2" x14ac:dyDescent="0.35">
      <c r="B360" s="38"/>
    </row>
    <row r="361" spans="2:2" x14ac:dyDescent="0.35">
      <c r="B361" s="38"/>
    </row>
    <row r="362" spans="2:2" x14ac:dyDescent="0.35">
      <c r="B362" s="38"/>
    </row>
    <row r="363" spans="2:2" x14ac:dyDescent="0.35">
      <c r="B363" s="38"/>
    </row>
    <row r="364" spans="2:2" x14ac:dyDescent="0.35">
      <c r="B364" s="38"/>
    </row>
    <row r="365" spans="2:2" x14ac:dyDescent="0.35">
      <c r="B365" s="38"/>
    </row>
    <row r="366" spans="2:2" x14ac:dyDescent="0.35">
      <c r="B366" s="38"/>
    </row>
    <row r="367" spans="2:2" x14ac:dyDescent="0.35">
      <c r="B367" s="38"/>
    </row>
    <row r="368" spans="2:2" x14ac:dyDescent="0.35">
      <c r="B368" s="38"/>
    </row>
    <row r="369" spans="2:2" x14ac:dyDescent="0.35">
      <c r="B369" s="38"/>
    </row>
    <row r="370" spans="2:2" x14ac:dyDescent="0.35">
      <c r="B370" s="38"/>
    </row>
    <row r="371" spans="2:2" x14ac:dyDescent="0.35">
      <c r="B371" s="38"/>
    </row>
    <row r="372" spans="2:2" x14ac:dyDescent="0.35">
      <c r="B372" s="38"/>
    </row>
    <row r="373" spans="2:2" x14ac:dyDescent="0.35">
      <c r="B373" s="38"/>
    </row>
    <row r="374" spans="2:2" x14ac:dyDescent="0.35">
      <c r="B374" s="38"/>
    </row>
    <row r="375" spans="2:2" x14ac:dyDescent="0.35">
      <c r="B375" s="38"/>
    </row>
    <row r="376" spans="2:2" x14ac:dyDescent="0.35">
      <c r="B376" s="38"/>
    </row>
    <row r="377" spans="2:2" x14ac:dyDescent="0.35">
      <c r="B377" s="38"/>
    </row>
    <row r="378" spans="2:2" x14ac:dyDescent="0.35">
      <c r="B378" s="38"/>
    </row>
    <row r="379" spans="2:2" x14ac:dyDescent="0.35">
      <c r="B379" s="38"/>
    </row>
    <row r="380" spans="2:2" x14ac:dyDescent="0.35">
      <c r="B380" s="38"/>
    </row>
    <row r="381" spans="2:2" x14ac:dyDescent="0.35">
      <c r="B381" s="38"/>
    </row>
    <row r="382" spans="2:2" x14ac:dyDescent="0.35">
      <c r="B382" s="38"/>
    </row>
    <row r="383" spans="2:2" x14ac:dyDescent="0.35">
      <c r="B383" s="38"/>
    </row>
    <row r="384" spans="2:2" x14ac:dyDescent="0.35">
      <c r="B384" s="38"/>
    </row>
    <row r="385" spans="2:2" x14ac:dyDescent="0.35">
      <c r="B385" s="38"/>
    </row>
    <row r="386" spans="2:2" x14ac:dyDescent="0.35">
      <c r="B386" s="38"/>
    </row>
    <row r="387" spans="2:2" x14ac:dyDescent="0.35">
      <c r="B387" s="38"/>
    </row>
    <row r="388" spans="2:2" x14ac:dyDescent="0.35">
      <c r="B388" s="38"/>
    </row>
    <row r="389" spans="2:2" x14ac:dyDescent="0.35">
      <c r="B389" s="38"/>
    </row>
    <row r="390" spans="2:2" x14ac:dyDescent="0.35">
      <c r="B390" s="38"/>
    </row>
    <row r="391" spans="2:2" x14ac:dyDescent="0.35">
      <c r="B391" s="38"/>
    </row>
    <row r="392" spans="2:2" x14ac:dyDescent="0.35">
      <c r="B392" s="38"/>
    </row>
    <row r="393" spans="2:2" x14ac:dyDescent="0.35">
      <c r="B393" s="38"/>
    </row>
    <row r="394" spans="2:2" x14ac:dyDescent="0.35">
      <c r="B394" s="38"/>
    </row>
    <row r="395" spans="2:2" x14ac:dyDescent="0.35">
      <c r="B395" s="38"/>
    </row>
    <row r="396" spans="2:2" x14ac:dyDescent="0.35">
      <c r="B396" s="38"/>
    </row>
    <row r="397" spans="2:2" x14ac:dyDescent="0.35">
      <c r="B397" s="38"/>
    </row>
    <row r="398" spans="2:2" x14ac:dyDescent="0.35">
      <c r="B398" s="38"/>
    </row>
    <row r="399" spans="2:2" x14ac:dyDescent="0.35">
      <c r="B399" s="38"/>
    </row>
    <row r="400" spans="2:2" x14ac:dyDescent="0.35">
      <c r="B400" s="38"/>
    </row>
    <row r="401" spans="2:2" x14ac:dyDescent="0.35">
      <c r="B401" s="38"/>
    </row>
    <row r="402" spans="2:2" x14ac:dyDescent="0.35">
      <c r="B402" s="38"/>
    </row>
    <row r="403" spans="2:2" x14ac:dyDescent="0.35">
      <c r="B403" s="38"/>
    </row>
    <row r="404" spans="2:2" x14ac:dyDescent="0.35">
      <c r="B404" s="38"/>
    </row>
    <row r="405" spans="2:2" x14ac:dyDescent="0.35">
      <c r="B405" s="38"/>
    </row>
    <row r="406" spans="2:2" x14ac:dyDescent="0.35">
      <c r="B406" s="38"/>
    </row>
    <row r="407" spans="2:2" x14ac:dyDescent="0.35">
      <c r="B407" s="38"/>
    </row>
    <row r="408" spans="2:2" x14ac:dyDescent="0.35">
      <c r="B408" s="38"/>
    </row>
    <row r="409" spans="2:2" x14ac:dyDescent="0.35">
      <c r="B409" s="38"/>
    </row>
    <row r="410" spans="2:2" x14ac:dyDescent="0.35">
      <c r="B410" s="38"/>
    </row>
    <row r="411" spans="2:2" x14ac:dyDescent="0.35">
      <c r="B411" s="38"/>
    </row>
    <row r="412" spans="2:2" x14ac:dyDescent="0.35">
      <c r="B412" s="38"/>
    </row>
    <row r="413" spans="2:2" x14ac:dyDescent="0.35">
      <c r="B413" s="38"/>
    </row>
    <row r="414" spans="2:2" x14ac:dyDescent="0.35">
      <c r="B414" s="38"/>
    </row>
    <row r="415" spans="2:2" x14ac:dyDescent="0.35">
      <c r="B415" s="38"/>
    </row>
    <row r="416" spans="2:2" x14ac:dyDescent="0.35">
      <c r="B416" s="38"/>
    </row>
    <row r="417" spans="2:2" x14ac:dyDescent="0.35">
      <c r="B417" s="38"/>
    </row>
    <row r="418" spans="2:2" x14ac:dyDescent="0.35">
      <c r="B418" s="38"/>
    </row>
    <row r="419" spans="2:2" x14ac:dyDescent="0.35">
      <c r="B419" s="38"/>
    </row>
    <row r="420" spans="2:2" x14ac:dyDescent="0.35">
      <c r="B420" s="38"/>
    </row>
    <row r="421" spans="2:2" x14ac:dyDescent="0.35">
      <c r="B421" s="38"/>
    </row>
    <row r="422" spans="2:2" x14ac:dyDescent="0.35">
      <c r="B422" s="38"/>
    </row>
    <row r="423" spans="2:2" x14ac:dyDescent="0.35">
      <c r="B423" s="38"/>
    </row>
    <row r="424" spans="2:2" x14ac:dyDescent="0.35">
      <c r="B424" s="38"/>
    </row>
    <row r="425" spans="2:2" x14ac:dyDescent="0.35">
      <c r="B425" s="38"/>
    </row>
    <row r="426" spans="2:2" x14ac:dyDescent="0.35">
      <c r="B426" s="38"/>
    </row>
    <row r="427" spans="2:2" x14ac:dyDescent="0.35">
      <c r="B427" s="38"/>
    </row>
    <row r="428" spans="2:2" x14ac:dyDescent="0.35">
      <c r="B428" s="38"/>
    </row>
    <row r="429" spans="2:2" x14ac:dyDescent="0.35">
      <c r="B429" s="38"/>
    </row>
    <row r="430" spans="2:2" x14ac:dyDescent="0.35">
      <c r="B430" s="38"/>
    </row>
    <row r="431" spans="2:2" x14ac:dyDescent="0.35">
      <c r="B431" s="38"/>
    </row>
    <row r="432" spans="2:2" x14ac:dyDescent="0.35">
      <c r="B432" s="38"/>
    </row>
    <row r="433" spans="2:2" x14ac:dyDescent="0.35">
      <c r="B433" s="38"/>
    </row>
    <row r="434" spans="2:2" x14ac:dyDescent="0.35">
      <c r="B434" s="38"/>
    </row>
    <row r="435" spans="2:2" x14ac:dyDescent="0.35">
      <c r="B435" s="38"/>
    </row>
    <row r="436" spans="2:2" x14ac:dyDescent="0.35">
      <c r="B436" s="38"/>
    </row>
    <row r="437" spans="2:2" x14ac:dyDescent="0.35">
      <c r="B437" s="38"/>
    </row>
    <row r="438" spans="2:2" x14ac:dyDescent="0.35">
      <c r="B438" s="38"/>
    </row>
    <row r="439" spans="2:2" x14ac:dyDescent="0.35">
      <c r="B439" s="38"/>
    </row>
    <row r="440" spans="2:2" x14ac:dyDescent="0.35">
      <c r="B440" s="38"/>
    </row>
    <row r="441" spans="2:2" x14ac:dyDescent="0.35">
      <c r="B441" s="38"/>
    </row>
    <row r="442" spans="2:2" x14ac:dyDescent="0.35">
      <c r="B442" s="38"/>
    </row>
    <row r="443" spans="2:2" x14ac:dyDescent="0.35">
      <c r="B443" s="38"/>
    </row>
    <row r="444" spans="2:2" x14ac:dyDescent="0.35">
      <c r="B444" s="38"/>
    </row>
    <row r="445" spans="2:2" x14ac:dyDescent="0.35">
      <c r="B445" s="38"/>
    </row>
    <row r="446" spans="2:2" x14ac:dyDescent="0.35">
      <c r="B446" s="38"/>
    </row>
    <row r="447" spans="2:2" x14ac:dyDescent="0.35">
      <c r="B447" s="38"/>
    </row>
    <row r="448" spans="2:2" x14ac:dyDescent="0.35">
      <c r="B448" s="38"/>
    </row>
    <row r="449" spans="2:2" x14ac:dyDescent="0.35">
      <c r="B449" s="38"/>
    </row>
    <row r="450" spans="2:2" x14ac:dyDescent="0.35">
      <c r="B450" s="38"/>
    </row>
    <row r="451" spans="2:2" x14ac:dyDescent="0.35">
      <c r="B451" s="38"/>
    </row>
    <row r="452" spans="2:2" x14ac:dyDescent="0.35">
      <c r="B452" s="38"/>
    </row>
    <row r="453" spans="2:2" x14ac:dyDescent="0.35">
      <c r="B453" s="38"/>
    </row>
    <row r="454" spans="2:2" x14ac:dyDescent="0.35">
      <c r="B454" s="38"/>
    </row>
    <row r="455" spans="2:2" x14ac:dyDescent="0.35">
      <c r="B455" s="38"/>
    </row>
    <row r="456" spans="2:2" x14ac:dyDescent="0.35">
      <c r="B456" s="38"/>
    </row>
    <row r="457" spans="2:2" x14ac:dyDescent="0.35">
      <c r="B457" s="38"/>
    </row>
    <row r="458" spans="2:2" x14ac:dyDescent="0.35">
      <c r="B458" s="38"/>
    </row>
    <row r="459" spans="2:2" x14ac:dyDescent="0.35">
      <c r="B459" s="38"/>
    </row>
    <row r="460" spans="2:2" x14ac:dyDescent="0.35">
      <c r="B460" s="38"/>
    </row>
    <row r="461" spans="2:2" x14ac:dyDescent="0.35">
      <c r="B461" s="38"/>
    </row>
    <row r="462" spans="2:2" x14ac:dyDescent="0.35">
      <c r="B462" s="38"/>
    </row>
    <row r="463" spans="2:2" x14ac:dyDescent="0.35">
      <c r="B463" s="38"/>
    </row>
    <row r="464" spans="2:2" x14ac:dyDescent="0.35">
      <c r="B464" s="38"/>
    </row>
    <row r="465" spans="2:2" x14ac:dyDescent="0.35">
      <c r="B465" s="38"/>
    </row>
    <row r="466" spans="2:2" x14ac:dyDescent="0.35">
      <c r="B466" s="38"/>
    </row>
    <row r="467" spans="2:2" x14ac:dyDescent="0.35">
      <c r="B467" s="38"/>
    </row>
    <row r="468" spans="2:2" x14ac:dyDescent="0.35">
      <c r="B468" s="38"/>
    </row>
    <row r="469" spans="2:2" x14ac:dyDescent="0.35">
      <c r="B469" s="38"/>
    </row>
    <row r="470" spans="2:2" x14ac:dyDescent="0.35">
      <c r="B470" s="38"/>
    </row>
    <row r="471" spans="2:2" x14ac:dyDescent="0.35">
      <c r="B471" s="38"/>
    </row>
    <row r="472" spans="2:2" x14ac:dyDescent="0.35">
      <c r="B472" s="38"/>
    </row>
    <row r="473" spans="2:2" x14ac:dyDescent="0.35">
      <c r="B473" s="38"/>
    </row>
    <row r="474" spans="2:2" x14ac:dyDescent="0.35">
      <c r="B474" s="38"/>
    </row>
    <row r="475" spans="2:2" x14ac:dyDescent="0.35">
      <c r="B475" s="38"/>
    </row>
    <row r="476" spans="2:2" x14ac:dyDescent="0.35">
      <c r="B476" s="38"/>
    </row>
    <row r="477" spans="2:2" x14ac:dyDescent="0.35">
      <c r="B477" s="38"/>
    </row>
    <row r="478" spans="2:2" x14ac:dyDescent="0.35">
      <c r="B478" s="38"/>
    </row>
    <row r="479" spans="2:2" x14ac:dyDescent="0.35">
      <c r="B479" s="38"/>
    </row>
    <row r="480" spans="2:2" x14ac:dyDescent="0.35">
      <c r="B480" s="38"/>
    </row>
    <row r="481" spans="2:2" x14ac:dyDescent="0.35">
      <c r="B481" s="38"/>
    </row>
    <row r="482" spans="2:2" x14ac:dyDescent="0.35">
      <c r="B482" s="38"/>
    </row>
    <row r="483" spans="2:2" x14ac:dyDescent="0.35">
      <c r="B483" s="38"/>
    </row>
    <row r="484" spans="2:2" x14ac:dyDescent="0.35">
      <c r="B484" s="38"/>
    </row>
    <row r="485" spans="2:2" x14ac:dyDescent="0.35">
      <c r="B485" s="38"/>
    </row>
    <row r="486" spans="2:2" x14ac:dyDescent="0.35">
      <c r="B486" s="38"/>
    </row>
    <row r="487" spans="2:2" x14ac:dyDescent="0.35">
      <c r="B487" s="38"/>
    </row>
    <row r="488" spans="2:2" x14ac:dyDescent="0.35">
      <c r="B488" s="38"/>
    </row>
    <row r="489" spans="2:2" x14ac:dyDescent="0.35">
      <c r="B489" s="38"/>
    </row>
    <row r="490" spans="2:2" x14ac:dyDescent="0.35">
      <c r="B490" s="38"/>
    </row>
    <row r="491" spans="2:2" x14ac:dyDescent="0.35">
      <c r="B491" s="38"/>
    </row>
    <row r="492" spans="2:2" x14ac:dyDescent="0.35">
      <c r="B492" s="38"/>
    </row>
    <row r="493" spans="2:2" x14ac:dyDescent="0.35">
      <c r="B493" s="38"/>
    </row>
    <row r="494" spans="2:2" x14ac:dyDescent="0.35">
      <c r="B494" s="38"/>
    </row>
    <row r="495" spans="2:2" x14ac:dyDescent="0.35">
      <c r="B495" s="38"/>
    </row>
    <row r="496" spans="2:2" x14ac:dyDescent="0.35">
      <c r="B496" s="38"/>
    </row>
    <row r="497" spans="2:2" x14ac:dyDescent="0.35">
      <c r="B497" s="38"/>
    </row>
    <row r="498" spans="2:2" x14ac:dyDescent="0.35">
      <c r="B498" s="38"/>
    </row>
    <row r="499" spans="2:2" x14ac:dyDescent="0.35">
      <c r="B499" s="38"/>
    </row>
    <row r="500" spans="2:2" x14ac:dyDescent="0.35">
      <c r="B500" s="38"/>
    </row>
    <row r="501" spans="2:2" x14ac:dyDescent="0.35">
      <c r="B501" s="38"/>
    </row>
    <row r="502" spans="2:2" x14ac:dyDescent="0.35">
      <c r="B502" s="38"/>
    </row>
    <row r="503" spans="2:2" x14ac:dyDescent="0.35">
      <c r="B503" s="38"/>
    </row>
  </sheetData>
  <sheetProtection sheet="1" objects="1" scenarios="1"/>
  <mergeCells count="1">
    <mergeCell ref="A3:N3"/>
  </mergeCells>
  <pageMargins left="0.70866141732283472" right="0.70866141732283472" top="0.74803149606299213" bottom="0.74803149606299213" header="0.31496062992125984" footer="0.31496062992125984"/>
  <pageSetup paperSize="9" scale="54" orientation="landscape" r:id="rId1"/>
  <ignoredErrors>
    <ignoredError sqref="C11:K11 A1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0</xdr:col>
                    <xdr:colOff>304800</xdr:colOff>
                    <xdr:row>8</xdr:row>
                    <xdr:rowOff>12700</xdr:rowOff>
                  </from>
                  <to>
                    <xdr:col>2</xdr:col>
                    <xdr:colOff>228600</xdr:colOff>
                    <xdr:row>8</xdr:row>
                    <xdr:rowOff>457200</xdr:rowOff>
                  </to>
                </anchor>
              </controlPr>
            </control>
          </mc:Choice>
        </mc:AlternateContent>
        <mc:AlternateContent xmlns:mc="http://schemas.openxmlformats.org/markup-compatibility/2006">
          <mc:Choice Requires="x14">
            <control shapeId="8195" r:id="rId5" name="Drop Down 3">
              <controlPr defaultSize="0" autoLine="0" autoPict="0">
                <anchor moveWithCells="1">
                  <from>
                    <xdr:col>2</xdr:col>
                    <xdr:colOff>488950</xdr:colOff>
                    <xdr:row>8</xdr:row>
                    <xdr:rowOff>0</xdr:rowOff>
                  </from>
                  <to>
                    <xdr:col>5</xdr:col>
                    <xdr:colOff>450850</xdr:colOff>
                    <xdr:row>8</xdr:row>
                    <xdr:rowOff>463550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91FB9E-27B1-4BE6-9A22-ABC4B39DE921}">
  <ds:schemaRefs>
    <ds:schemaRef ds:uri="http://schemas.microsoft.com/sharepoint/v3/contenttype/forms"/>
  </ds:schemaRefs>
</ds:datastoreItem>
</file>

<file path=customXml/itemProps2.xml><?xml version="1.0" encoding="utf-8"?>
<ds:datastoreItem xmlns:ds="http://schemas.openxmlformats.org/officeDocument/2006/customXml" ds:itemID="{CEC4BCC8-2CFA-492F-9C2C-64C8C4D86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597C7F-84D9-4D0A-88DB-6FF632C0588D}">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724c4985-e433-4d2c-9697-e180992b402a"/>
    <ds:schemaRef ds:uri="http://purl.org/dc/terms/"/>
    <ds:schemaRef ds:uri="http://schemas.microsoft.com/office/2006/documentManagement/types"/>
    <ds:schemaRef ds:uri="8be3414b-2ef9-485f-84d6-269f1d6f703b"/>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PORTADA</vt:lpstr>
      <vt:lpstr>VARIABLES</vt:lpstr>
      <vt:lpstr>Conclusiones </vt:lpstr>
      <vt:lpstr>METODOLOGÍA </vt:lpstr>
      <vt:lpstr>DESPLEGABLES</vt:lpstr>
      <vt:lpstr>KPI_DATOS</vt:lpstr>
      <vt:lpstr>KPI</vt:lpstr>
      <vt:lpstr>PERFIL_DATOS</vt:lpstr>
      <vt:lpstr>PERFIL</vt:lpstr>
      <vt:lpstr>MOTIVOS_DATOS</vt:lpstr>
      <vt:lpstr>MOTIVOS</vt:lpstr>
      <vt:lpstr>'Conclusiones '!Área_de_impresión</vt:lpstr>
      <vt:lpstr>DESPLEGABLES!Área_de_impresión</vt:lpstr>
      <vt:lpstr>KPI!Área_de_impresión</vt:lpstr>
      <vt:lpstr>KPI_DATOS!Área_de_impresión</vt:lpstr>
      <vt:lpstr>'METODOLOGÍA '!Área_de_impresión</vt:lpstr>
      <vt:lpstr>MOTIVOS!Área_de_impresión</vt:lpstr>
      <vt:lpstr>PERFIL!Área_de_impresión</vt:lpstr>
      <vt:lpstr>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Garcia, Fernando (KWSTC)</dc:creator>
  <cp:keywords/>
  <dc:description/>
  <cp:lastModifiedBy>Tamara Sanchez</cp:lastModifiedBy>
  <cp:revision/>
  <cp:lastPrinted>2026-05-08T11:38:20Z</cp:lastPrinted>
  <dcterms:created xsi:type="dcterms:W3CDTF">2019-04-04T11:02:49Z</dcterms:created>
  <dcterms:modified xsi:type="dcterms:W3CDTF">2026-05-08T11:38:45Z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2023-02-14T11:33:32Z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c225e2ea-c68a-4a8b-b5bd-1348571ef70e</vt:lpwstr>
  </property>
  <property fmtid="{D5CDD505-2E9C-101B-9397-08002B2CF9AE}" pid="10" name="MSIP_Label_3741da7a-79c1-417c-b408-16c0bfe99fca_ContentBits">
    <vt:lpwstr>0</vt:lpwstr>
  </property>
</Properties>
</file>