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ctrlProps/ctrlProp5.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numeratorinternational.sharepoint.com/sites/TeamClientService/Shared Documents/Institucionales/Clientes/MAGRAMA/3. EXTRA DOMESTICO/1.-Informes Regulares/1 - INFORMES/2026/Trimestre 2/"/>
    </mc:Choice>
  </mc:AlternateContent>
  <xr:revisionPtr revIDLastSave="57" documentId="8_{9E499029-B5B5-4D35-94E6-DF971F506A7C}" xr6:coauthVersionLast="47" xr6:coauthVersionMax="47" xr10:uidLastSave="{2A3E2C18-9F8D-4E73-901C-42C11F2C54A8}"/>
  <bookViews>
    <workbookView xWindow="-110" yWindow="-110" windowWidth="22780" windowHeight="14540" tabRatio="666" xr2:uid="{00000000-000D-0000-FFFF-FFFF00000000}"/>
  </bookViews>
  <sheets>
    <sheet name="PORTADA" sheetId="20" r:id="rId1"/>
    <sheet name="VARIABLES" sheetId="21" r:id="rId2"/>
    <sheet name="Conclusiones " sheetId="22" r:id="rId3"/>
    <sheet name="METODOLOGÍA " sheetId="23" r:id="rId4"/>
    <sheet name="DESPLEGABLES" sheetId="18" state="hidden" r:id="rId5"/>
    <sheet name="KPI_DATOS" sheetId="3" state="hidden" r:id="rId6"/>
    <sheet name="KPI" sheetId="5" r:id="rId7"/>
    <sheet name="PERFIL_DATOS" sheetId="7" state="hidden" r:id="rId8"/>
    <sheet name="PERFIL" sheetId="8" r:id="rId9"/>
    <sheet name="MOTIVOS_DATOS" sheetId="10" state="hidden" r:id="rId10"/>
    <sheet name="MOTIVOS" sheetId="9" r:id="rId11"/>
  </sheets>
  <definedNames>
    <definedName name="_xlnm.Print_Area" localSheetId="2">'Conclusiones '!$A$1:$A$7</definedName>
    <definedName name="_xlnm.Print_Area" localSheetId="4">DESPLEGABLES!$A$1:$P$33</definedName>
    <definedName name="_xlnm.Print_Area" localSheetId="6">KPI!$A$1:$N$17</definedName>
    <definedName name="_xlnm.Print_Area" localSheetId="5">KPI_DATOS!$A$1:$L$70</definedName>
    <definedName name="_xlnm.Print_Area" localSheetId="3">'METODOLOGÍA '!$A$1:$J$42</definedName>
    <definedName name="_xlnm.Print_Area" localSheetId="10">MOTIVOS!$A$1:$K$62</definedName>
    <definedName name="_xlnm.Print_Area" localSheetId="8">PERFIL!$A$1:$O$44</definedName>
    <definedName name="_xlnm.Print_Area" localSheetId="1">VARIABLES!$A$1:$A$55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8" l="1"/>
  <c r="A8" i="5" l="1"/>
  <c r="B362" i="7" l="1"/>
  <c r="B344" i="7"/>
  <c r="B326" i="7"/>
  <c r="B308" i="7"/>
  <c r="B290" i="7"/>
  <c r="B272" i="7"/>
  <c r="B254" i="7"/>
  <c r="B236" i="7"/>
  <c r="B218" i="7"/>
  <c r="B200" i="7"/>
  <c r="B361" i="7"/>
  <c r="B343" i="7"/>
  <c r="B325" i="7"/>
  <c r="B307" i="7"/>
  <c r="B289" i="7"/>
  <c r="B271" i="7"/>
  <c r="B253" i="7"/>
  <c r="B235" i="7"/>
  <c r="B217" i="7"/>
  <c r="B199" i="7"/>
  <c r="B360" i="7"/>
  <c r="B342" i="7"/>
  <c r="B324" i="7"/>
  <c r="B306" i="7"/>
  <c r="B288" i="7"/>
  <c r="B270" i="7"/>
  <c r="B252" i="7"/>
  <c r="B234" i="7"/>
  <c r="B216" i="7"/>
  <c r="B198" i="7"/>
  <c r="B359" i="7"/>
  <c r="B341" i="7"/>
  <c r="B323" i="7"/>
  <c r="B305" i="7"/>
  <c r="B287" i="7"/>
  <c r="B269" i="7"/>
  <c r="B251" i="7"/>
  <c r="B233" i="7"/>
  <c r="B215" i="7"/>
  <c r="B197" i="7"/>
  <c r="B358" i="7"/>
  <c r="B340" i="7"/>
  <c r="B322" i="7"/>
  <c r="B304" i="7"/>
  <c r="B286" i="7"/>
  <c r="B268" i="7"/>
  <c r="B250" i="7"/>
  <c r="B232" i="7"/>
  <c r="B214" i="7"/>
  <c r="B196" i="7"/>
  <c r="B356" i="7"/>
  <c r="B333" i="7"/>
  <c r="B310" i="7"/>
  <c r="B282" i="7"/>
  <c r="B259" i="7"/>
  <c r="B231" i="7"/>
  <c r="B208" i="7"/>
  <c r="B185" i="7"/>
  <c r="B276" i="7"/>
  <c r="B355" i="7"/>
  <c r="B332" i="7"/>
  <c r="B309" i="7"/>
  <c r="B281" i="7"/>
  <c r="B258" i="7"/>
  <c r="B230" i="7"/>
  <c r="B207" i="7"/>
  <c r="B184" i="7"/>
  <c r="B248" i="7"/>
  <c r="B354" i="7"/>
  <c r="B331" i="7"/>
  <c r="B303" i="7"/>
  <c r="B280" i="7"/>
  <c r="B257" i="7"/>
  <c r="B229" i="7"/>
  <c r="B206" i="7"/>
  <c r="B350" i="7"/>
  <c r="B202" i="7"/>
  <c r="B353" i="7"/>
  <c r="B330" i="7"/>
  <c r="B302" i="7"/>
  <c r="B279" i="7"/>
  <c r="B256" i="7"/>
  <c r="B228" i="7"/>
  <c r="B205" i="7"/>
  <c r="B352" i="7"/>
  <c r="B329" i="7"/>
  <c r="B301" i="7"/>
  <c r="B278" i="7"/>
  <c r="B255" i="7"/>
  <c r="B227" i="7"/>
  <c r="B204" i="7"/>
  <c r="B327" i="7"/>
  <c r="B225" i="7"/>
  <c r="B351" i="7"/>
  <c r="B328" i="7"/>
  <c r="B300" i="7"/>
  <c r="B277" i="7"/>
  <c r="B249" i="7"/>
  <c r="B226" i="7"/>
  <c r="B203" i="7"/>
  <c r="B299" i="7"/>
  <c r="B348" i="7"/>
  <c r="B320" i="7"/>
  <c r="B297" i="7"/>
  <c r="B274" i="7"/>
  <c r="B246" i="7"/>
  <c r="B223" i="7"/>
  <c r="B195" i="7"/>
  <c r="B347" i="7"/>
  <c r="B319" i="7"/>
  <c r="B296" i="7"/>
  <c r="B273" i="7"/>
  <c r="B245" i="7"/>
  <c r="B222" i="7"/>
  <c r="B194" i="7"/>
  <c r="B336" i="7"/>
  <c r="B313" i="7"/>
  <c r="B285" i="7"/>
  <c r="B262" i="7"/>
  <c r="B239" i="7"/>
  <c r="B211" i="7"/>
  <c r="B188" i="7"/>
  <c r="B335" i="7"/>
  <c r="B312" i="7"/>
  <c r="B284" i="7"/>
  <c r="B261" i="7"/>
  <c r="B238" i="7"/>
  <c r="B210" i="7"/>
  <c r="B187" i="7"/>
  <c r="B314" i="7"/>
  <c r="B243" i="7"/>
  <c r="B186" i="7"/>
  <c r="B295" i="7"/>
  <c r="B220" i="7"/>
  <c r="B266" i="7"/>
  <c r="B318" i="7"/>
  <c r="B311" i="7"/>
  <c r="B242" i="7"/>
  <c r="B291" i="7"/>
  <c r="B337" i="7"/>
  <c r="B209" i="7"/>
  <c r="B298" i="7"/>
  <c r="B241" i="7"/>
  <c r="B338" i="7"/>
  <c r="B265" i="7"/>
  <c r="B193" i="7"/>
  <c r="B263" i="7"/>
  <c r="B240" i="7"/>
  <c r="B212" i="7"/>
  <c r="B334" i="7"/>
  <c r="B201" i="7"/>
  <c r="B321" i="7"/>
  <c r="B294" i="7"/>
  <c r="B237" i="7"/>
  <c r="B264" i="7"/>
  <c r="B357" i="7"/>
  <c r="B293" i="7"/>
  <c r="B224" i="7"/>
  <c r="B349" i="7"/>
  <c r="B292" i="7"/>
  <c r="B221" i="7"/>
  <c r="B346" i="7"/>
  <c r="B192" i="7"/>
  <c r="B345" i="7"/>
  <c r="B283" i="7"/>
  <c r="B219" i="7"/>
  <c r="B339" i="7"/>
  <c r="B275" i="7"/>
  <c r="B213" i="7"/>
  <c r="B317" i="7"/>
  <c r="B260" i="7"/>
  <c r="B191" i="7"/>
  <c r="B244" i="7"/>
  <c r="B316" i="7"/>
  <c r="B247" i="7"/>
  <c r="B190" i="7"/>
  <c r="B315" i="7"/>
  <c r="B189" i="7"/>
  <c r="B267" i="7"/>
  <c r="B168" i="7"/>
  <c r="B150" i="7"/>
  <c r="B132" i="7"/>
  <c r="B114" i="7"/>
  <c r="B96" i="7"/>
  <c r="B78" i="7"/>
  <c r="B60" i="7"/>
  <c r="B42" i="7"/>
  <c r="B24" i="7"/>
  <c r="B6" i="7"/>
  <c r="B167" i="7"/>
  <c r="B149" i="7"/>
  <c r="B131" i="7"/>
  <c r="B113" i="7"/>
  <c r="B95" i="7"/>
  <c r="B77" i="7"/>
  <c r="B59" i="7"/>
  <c r="B41" i="7"/>
  <c r="B23" i="7"/>
  <c r="B5" i="7"/>
  <c r="B166" i="7"/>
  <c r="B148" i="7"/>
  <c r="B130" i="7"/>
  <c r="B112" i="7"/>
  <c r="B94" i="7"/>
  <c r="B76" i="7"/>
  <c r="B58" i="7"/>
  <c r="B40" i="7"/>
  <c r="B22" i="7"/>
  <c r="B4" i="7"/>
  <c r="B165" i="7"/>
  <c r="B147" i="7"/>
  <c r="B129" i="7"/>
  <c r="B111" i="7"/>
  <c r="B93" i="7"/>
  <c r="B75" i="7"/>
  <c r="B57" i="7"/>
  <c r="B39" i="7"/>
  <c r="B21" i="7"/>
  <c r="B182" i="7"/>
  <c r="B164" i="7"/>
  <c r="B146" i="7"/>
  <c r="B128" i="7"/>
  <c r="B110" i="7"/>
  <c r="B92" i="7"/>
  <c r="B74" i="7"/>
  <c r="B56" i="7"/>
  <c r="B38" i="7"/>
  <c r="B20" i="7"/>
  <c r="B160" i="7"/>
  <c r="B137" i="7"/>
  <c r="B109" i="7"/>
  <c r="B86" i="7"/>
  <c r="B63" i="7"/>
  <c r="B35" i="7"/>
  <c r="B12" i="7"/>
  <c r="B177" i="7"/>
  <c r="B52" i="7"/>
  <c r="B159" i="7"/>
  <c r="B136" i="7"/>
  <c r="B108" i="7"/>
  <c r="B85" i="7"/>
  <c r="B62" i="7"/>
  <c r="B34" i="7"/>
  <c r="B11" i="7"/>
  <c r="B80" i="7"/>
  <c r="B181" i="7"/>
  <c r="B158" i="7"/>
  <c r="B135" i="7"/>
  <c r="B107" i="7"/>
  <c r="B84" i="7"/>
  <c r="B61" i="7"/>
  <c r="B33" i="7"/>
  <c r="B10" i="7"/>
  <c r="B126" i="7"/>
  <c r="B180" i="7"/>
  <c r="B157" i="7"/>
  <c r="B134" i="7"/>
  <c r="B106" i="7"/>
  <c r="B83" i="7"/>
  <c r="B55" i="7"/>
  <c r="B32" i="7"/>
  <c r="B9" i="7"/>
  <c r="B179" i="7"/>
  <c r="B156" i="7"/>
  <c r="B133" i="7"/>
  <c r="B105" i="7"/>
  <c r="B82" i="7"/>
  <c r="B54" i="7"/>
  <c r="B31" i="7"/>
  <c r="B8" i="7"/>
  <c r="B103" i="7"/>
  <c r="B29" i="7"/>
  <c r="B178" i="7"/>
  <c r="B155" i="7"/>
  <c r="B127" i="7"/>
  <c r="B104" i="7"/>
  <c r="B81" i="7"/>
  <c r="B53" i="7"/>
  <c r="B30" i="7"/>
  <c r="B7" i="7"/>
  <c r="B154" i="7"/>
  <c r="B175" i="7"/>
  <c r="B152" i="7"/>
  <c r="B124" i="7"/>
  <c r="B101" i="7"/>
  <c r="B73" i="7"/>
  <c r="B50" i="7"/>
  <c r="B27" i="7"/>
  <c r="B174" i="7"/>
  <c r="B151" i="7"/>
  <c r="B123" i="7"/>
  <c r="B100" i="7"/>
  <c r="B72" i="7"/>
  <c r="B49" i="7"/>
  <c r="B26" i="7"/>
  <c r="B163" i="7"/>
  <c r="B140" i="7"/>
  <c r="B117" i="7"/>
  <c r="B89" i="7"/>
  <c r="B66" i="7"/>
  <c r="B43" i="7"/>
  <c r="B15" i="7"/>
  <c r="B162" i="7"/>
  <c r="B139" i="7"/>
  <c r="B116" i="7"/>
  <c r="B88" i="7"/>
  <c r="B65" i="7"/>
  <c r="B37" i="7"/>
  <c r="B14" i="7"/>
  <c r="B122" i="7"/>
  <c r="B67" i="7"/>
  <c r="B170" i="7"/>
  <c r="B91" i="7"/>
  <c r="B145" i="7"/>
  <c r="B142" i="7"/>
  <c r="B121" i="7"/>
  <c r="B64" i="7"/>
  <c r="B99" i="7"/>
  <c r="B19" i="7"/>
  <c r="B79" i="7"/>
  <c r="B71" i="7"/>
  <c r="B120" i="7"/>
  <c r="B51" i="7"/>
  <c r="B176" i="7"/>
  <c r="B153" i="7"/>
  <c r="B144" i="7"/>
  <c r="B119" i="7"/>
  <c r="B48" i="7"/>
  <c r="B25" i="7"/>
  <c r="B18" i="7"/>
  <c r="B143" i="7"/>
  <c r="B173" i="7"/>
  <c r="B118" i="7"/>
  <c r="B47" i="7"/>
  <c r="B16" i="7"/>
  <c r="B172" i="7"/>
  <c r="B115" i="7"/>
  <c r="B46" i="7"/>
  <c r="B171" i="7"/>
  <c r="B102" i="7"/>
  <c r="B45" i="7"/>
  <c r="B44" i="7"/>
  <c r="B90" i="7"/>
  <c r="B169" i="7"/>
  <c r="B98" i="7"/>
  <c r="B36" i="7"/>
  <c r="B87" i="7"/>
  <c r="B161" i="7"/>
  <c r="B97" i="7"/>
  <c r="B28" i="7"/>
  <c r="B17" i="7"/>
  <c r="B141" i="7"/>
  <c r="B70" i="7"/>
  <c r="B13" i="7"/>
  <c r="B68" i="7"/>
  <c r="B138" i="7"/>
  <c r="B69" i="7"/>
  <c r="B125" i="7"/>
  <c r="B542" i="7"/>
  <c r="B524" i="7"/>
  <c r="B506" i="7"/>
  <c r="B488" i="7"/>
  <c r="B470" i="7"/>
  <c r="B452" i="7"/>
  <c r="B434" i="7"/>
  <c r="B416" i="7"/>
  <c r="B398" i="7"/>
  <c r="B380" i="7"/>
  <c r="B541" i="7"/>
  <c r="B523" i="7"/>
  <c r="B505" i="7"/>
  <c r="B487" i="7"/>
  <c r="B469" i="7"/>
  <c r="B451" i="7"/>
  <c r="B433" i="7"/>
  <c r="B415" i="7"/>
  <c r="B397" i="7"/>
  <c r="B379" i="7"/>
  <c r="B540" i="7"/>
  <c r="B522" i="7"/>
  <c r="B504" i="7"/>
  <c r="B486" i="7"/>
  <c r="B468" i="7"/>
  <c r="B450" i="7"/>
  <c r="B432" i="7"/>
  <c r="B414" i="7"/>
  <c r="B396" i="7"/>
  <c r="B378" i="7"/>
  <c r="B539" i="7"/>
  <c r="B521" i="7"/>
  <c r="B503" i="7"/>
  <c r="B485" i="7"/>
  <c r="B467" i="7"/>
  <c r="B449" i="7"/>
  <c r="B431" i="7"/>
  <c r="B413" i="7"/>
  <c r="B395" i="7"/>
  <c r="B377" i="7"/>
  <c r="B538" i="7"/>
  <c r="B520" i="7"/>
  <c r="B502" i="7"/>
  <c r="B484" i="7"/>
  <c r="B466" i="7"/>
  <c r="B448" i="7"/>
  <c r="B430" i="7"/>
  <c r="B412" i="7"/>
  <c r="B394" i="7"/>
  <c r="B376" i="7"/>
  <c r="B536" i="7"/>
  <c r="B513" i="7"/>
  <c r="B490" i="7"/>
  <c r="B462" i="7"/>
  <c r="B439" i="7"/>
  <c r="B411" i="7"/>
  <c r="B388" i="7"/>
  <c r="B365" i="7"/>
  <c r="B530" i="7"/>
  <c r="B428" i="7"/>
  <c r="B535" i="7"/>
  <c r="B512" i="7"/>
  <c r="B489" i="7"/>
  <c r="B461" i="7"/>
  <c r="B438" i="7"/>
  <c r="B410" i="7"/>
  <c r="B387" i="7"/>
  <c r="B364" i="7"/>
  <c r="B479" i="7"/>
  <c r="B382" i="7"/>
  <c r="B534" i="7"/>
  <c r="B511" i="7"/>
  <c r="B483" i="7"/>
  <c r="B460" i="7"/>
  <c r="B437" i="7"/>
  <c r="B409" i="7"/>
  <c r="B386" i="7"/>
  <c r="B456" i="7"/>
  <c r="B533" i="7"/>
  <c r="B510" i="7"/>
  <c r="B482" i="7"/>
  <c r="B459" i="7"/>
  <c r="B436" i="7"/>
  <c r="B408" i="7"/>
  <c r="B385" i="7"/>
  <c r="B532" i="7"/>
  <c r="B509" i="7"/>
  <c r="B481" i="7"/>
  <c r="B458" i="7"/>
  <c r="B435" i="7"/>
  <c r="B407" i="7"/>
  <c r="B384" i="7"/>
  <c r="B507" i="7"/>
  <c r="B405" i="7"/>
  <c r="B531" i="7"/>
  <c r="B508" i="7"/>
  <c r="B480" i="7"/>
  <c r="B457" i="7"/>
  <c r="B429" i="7"/>
  <c r="B406" i="7"/>
  <c r="B383" i="7"/>
  <c r="B528" i="7"/>
  <c r="B500" i="7"/>
  <c r="B477" i="7"/>
  <c r="B454" i="7"/>
  <c r="B426" i="7"/>
  <c r="B403" i="7"/>
  <c r="B375" i="7"/>
  <c r="B527" i="7"/>
  <c r="B499" i="7"/>
  <c r="B476" i="7"/>
  <c r="B453" i="7"/>
  <c r="B425" i="7"/>
  <c r="B402" i="7"/>
  <c r="B374" i="7"/>
  <c r="B526" i="7"/>
  <c r="B498" i="7"/>
  <c r="B475" i="7"/>
  <c r="B447" i="7"/>
  <c r="B401" i="7"/>
  <c r="B373" i="7"/>
  <c r="B516" i="7"/>
  <c r="B493" i="7"/>
  <c r="B465" i="7"/>
  <c r="B442" i="7"/>
  <c r="B419" i="7"/>
  <c r="B391" i="7"/>
  <c r="B368" i="7"/>
  <c r="B515" i="7"/>
  <c r="B492" i="7"/>
  <c r="B464" i="7"/>
  <c r="B441" i="7"/>
  <c r="B418" i="7"/>
  <c r="B390" i="7"/>
  <c r="B367" i="7"/>
  <c r="B497" i="7"/>
  <c r="B424" i="7"/>
  <c r="B519" i="7"/>
  <c r="B496" i="7"/>
  <c r="B423" i="7"/>
  <c r="B495" i="7"/>
  <c r="B422" i="7"/>
  <c r="B381" i="7"/>
  <c r="B372" i="7"/>
  <c r="B494" i="7"/>
  <c r="B421" i="7"/>
  <c r="B537" i="7"/>
  <c r="B445" i="7"/>
  <c r="B491" i="7"/>
  <c r="B420" i="7"/>
  <c r="B463" i="7"/>
  <c r="B529" i="7"/>
  <c r="B518" i="7"/>
  <c r="B478" i="7"/>
  <c r="B417" i="7"/>
  <c r="B474" i="7"/>
  <c r="B404" i="7"/>
  <c r="B473" i="7"/>
  <c r="B400" i="7"/>
  <c r="B392" i="7"/>
  <c r="B525" i="7"/>
  <c r="B472" i="7"/>
  <c r="B399" i="7"/>
  <c r="B455" i="7"/>
  <c r="B444" i="7"/>
  <c r="B471" i="7"/>
  <c r="B393" i="7"/>
  <c r="B389" i="7"/>
  <c r="B446" i="7"/>
  <c r="B517" i="7"/>
  <c r="B443" i="7"/>
  <c r="B370" i="7"/>
  <c r="B501" i="7"/>
  <c r="B427" i="7"/>
  <c r="B514" i="7"/>
  <c r="B440" i="7"/>
  <c r="B369" i="7"/>
  <c r="B366" i="7"/>
  <c r="B371" i="7"/>
  <c r="D7" i="9"/>
  <c r="A7" i="9" l="1"/>
  <c r="A11" i="8"/>
  <c r="M19" i="8" l="1"/>
  <c r="M14" i="8"/>
  <c r="M22" i="8"/>
  <c r="M16" i="8"/>
  <c r="K8" i="5"/>
  <c r="E8" i="5"/>
  <c r="M28" i="8"/>
  <c r="M37" i="8"/>
  <c r="I8" i="5"/>
  <c r="M18" i="8"/>
  <c r="M31" i="8"/>
  <c r="J8" i="5"/>
  <c r="M34" i="8"/>
  <c r="M20" i="8"/>
  <c r="M39" i="8"/>
  <c r="M29" i="8"/>
  <c r="M15" i="8"/>
  <c r="M13" i="8"/>
  <c r="M38" i="8"/>
  <c r="M24" i="8"/>
  <c r="G8" i="5"/>
  <c r="M36" i="8"/>
  <c r="M35" i="8"/>
  <c r="M25" i="8"/>
  <c r="F8" i="5"/>
  <c r="H8" i="5"/>
  <c r="C8" i="5"/>
  <c r="D8" i="5"/>
  <c r="M40" i="8"/>
  <c r="M12" i="8"/>
  <c r="M33" i="8"/>
  <c r="M17" i="8"/>
  <c r="M41" i="8"/>
  <c r="M26" i="8"/>
  <c r="M21" i="8"/>
  <c r="M30" i="8"/>
  <c r="M23" i="8"/>
  <c r="M27" i="8"/>
  <c r="M32" i="8"/>
  <c r="C45" i="7" l="1"/>
  <c r="A45" i="7" s="1"/>
  <c r="C37" i="7"/>
  <c r="A37" i="7" s="1"/>
  <c r="C59" i="7"/>
  <c r="A59" i="7" s="1"/>
  <c r="C34" i="7"/>
  <c r="A34" i="7" s="1"/>
  <c r="C48" i="7"/>
  <c r="A48" i="7" s="1"/>
  <c r="C50" i="7"/>
  <c r="A50" i="7" s="1"/>
  <c r="C42" i="7"/>
  <c r="A42" i="7" s="1"/>
  <c r="C39" i="7"/>
  <c r="A39" i="7" s="1"/>
  <c r="C46" i="7"/>
  <c r="A46" i="7" s="1"/>
  <c r="C61" i="7"/>
  <c r="A61" i="7" s="1"/>
  <c r="C36" i="7"/>
  <c r="A36" i="7" s="1"/>
  <c r="C56" i="7"/>
  <c r="A56" i="7" s="1"/>
  <c r="C58" i="7"/>
  <c r="A58" i="7" s="1"/>
  <c r="C40" i="7"/>
  <c r="A40" i="7" s="1"/>
  <c r="C52" i="7"/>
  <c r="A52" i="7" s="1"/>
  <c r="C51" i="7"/>
  <c r="A51" i="7" s="1"/>
  <c r="C55" i="7"/>
  <c r="A55" i="7" s="1"/>
  <c r="C54" i="7"/>
  <c r="A54" i="7" s="1"/>
  <c r="C49" i="7"/>
  <c r="A49" i="7" s="1"/>
  <c r="C53" i="7"/>
  <c r="A53" i="7" s="1"/>
  <c r="C43" i="7"/>
  <c r="A43" i="7" s="1"/>
  <c r="C47" i="7"/>
  <c r="A47" i="7" s="1"/>
  <c r="C38" i="7"/>
  <c r="A38" i="7" s="1"/>
  <c r="C62" i="7"/>
  <c r="A62" i="7" s="1"/>
  <c r="C35" i="7"/>
  <c r="A35" i="7" s="1"/>
  <c r="C57" i="7"/>
  <c r="A57" i="7" s="1"/>
  <c r="C41" i="7"/>
  <c r="A41" i="7" s="1"/>
  <c r="C44" i="7"/>
  <c r="A44" i="7" s="1"/>
  <c r="C60" i="7"/>
  <c r="A60" i="7" s="1"/>
  <c r="A33" i="7"/>
  <c r="A7" i="3"/>
  <c r="A5" i="3"/>
  <c r="A8" i="3"/>
  <c r="A3" i="3"/>
  <c r="A4" i="3"/>
  <c r="A6" i="3"/>
  <c r="C409" i="7"/>
  <c r="A409" i="7" s="1"/>
  <c r="C397" i="7"/>
  <c r="A397" i="7" s="1"/>
  <c r="C422" i="7"/>
  <c r="A422" i="7" s="1"/>
  <c r="C405" i="7"/>
  <c r="A405" i="7" s="1"/>
  <c r="C417" i="7"/>
  <c r="A417" i="7" s="1"/>
  <c r="C411" i="7"/>
  <c r="A411" i="7" s="1"/>
  <c r="C410" i="7"/>
  <c r="A410" i="7" s="1"/>
  <c r="C399" i="7"/>
  <c r="A399" i="7" s="1"/>
  <c r="C408" i="7"/>
  <c r="A408" i="7" s="1"/>
  <c r="C421" i="7"/>
  <c r="A421" i="7" s="1"/>
  <c r="C414" i="7"/>
  <c r="A414" i="7" s="1"/>
  <c r="C396" i="7"/>
  <c r="A396" i="7" s="1"/>
  <c r="C413" i="7"/>
  <c r="A413" i="7" s="1"/>
  <c r="C419" i="7"/>
  <c r="A419" i="7" s="1"/>
  <c r="C412" i="7"/>
  <c r="A412" i="7" s="1"/>
  <c r="C403" i="7"/>
  <c r="A403" i="7" s="1"/>
  <c r="C406" i="7"/>
  <c r="A406" i="7" s="1"/>
  <c r="C416" i="7"/>
  <c r="A416" i="7" s="1"/>
  <c r="C402" i="7"/>
  <c r="A402" i="7" s="1"/>
  <c r="C401" i="7"/>
  <c r="A401" i="7" s="1"/>
  <c r="C418" i="7"/>
  <c r="A418" i="7" s="1"/>
  <c r="C395" i="7"/>
  <c r="A395" i="7" s="1"/>
  <c r="C394" i="7"/>
  <c r="A394" i="7" s="1"/>
  <c r="C400" i="7"/>
  <c r="A400" i="7" s="1"/>
  <c r="C407" i="7"/>
  <c r="A407" i="7" s="1"/>
  <c r="C420" i="7"/>
  <c r="A420" i="7" s="1"/>
  <c r="C404" i="7"/>
  <c r="A404" i="7" s="1"/>
  <c r="C415" i="7"/>
  <c r="A415" i="7" s="1"/>
  <c r="C398" i="7"/>
  <c r="A398" i="7" s="1"/>
  <c r="A393" i="7"/>
  <c r="A227" i="10"/>
  <c r="A209" i="10"/>
  <c r="A221" i="10"/>
  <c r="A214" i="10"/>
  <c r="A219" i="10"/>
  <c r="A206" i="10"/>
  <c r="A232" i="10"/>
  <c r="A198" i="10"/>
  <c r="A215" i="10"/>
  <c r="A218" i="10"/>
  <c r="A222" i="10"/>
  <c r="A192" i="10"/>
  <c r="A196" i="10"/>
  <c r="A189" i="10"/>
  <c r="A224" i="10"/>
  <c r="A194" i="10"/>
  <c r="A193" i="10"/>
  <c r="A208" i="10"/>
  <c r="A204" i="10"/>
  <c r="A203" i="10"/>
  <c r="A213" i="10"/>
  <c r="A201" i="10"/>
  <c r="A225" i="10"/>
  <c r="A226" i="10"/>
  <c r="A187" i="10"/>
  <c r="A202" i="10"/>
  <c r="A223" i="10"/>
  <c r="A212" i="10"/>
  <c r="A190" i="10"/>
  <c r="A230" i="10"/>
  <c r="A195" i="10"/>
  <c r="A207" i="10"/>
  <c r="A199" i="10"/>
  <c r="A231" i="10"/>
  <c r="A197" i="10"/>
  <c r="A216" i="10"/>
  <c r="A200" i="10"/>
  <c r="A188" i="10"/>
  <c r="A228" i="10"/>
  <c r="A210" i="10"/>
  <c r="A205" i="10"/>
  <c r="A191" i="10"/>
  <c r="A217" i="10"/>
  <c r="A229" i="10"/>
  <c r="A220" i="10"/>
  <c r="A211" i="10"/>
  <c r="C360" i="7"/>
  <c r="A360" i="7" s="1"/>
  <c r="C344" i="7"/>
  <c r="A344" i="7" s="1"/>
  <c r="C350" i="7"/>
  <c r="A350" i="7" s="1"/>
  <c r="C348" i="7"/>
  <c r="A348" i="7" s="1"/>
  <c r="C359" i="7"/>
  <c r="A359" i="7" s="1"/>
  <c r="C337" i="7"/>
  <c r="A337" i="7" s="1"/>
  <c r="C353" i="7"/>
  <c r="A353" i="7" s="1"/>
  <c r="C335" i="7"/>
  <c r="A335" i="7" s="1"/>
  <c r="C352" i="7"/>
  <c r="A352" i="7" s="1"/>
  <c r="C346" i="7"/>
  <c r="A346" i="7" s="1"/>
  <c r="C334" i="7"/>
  <c r="A334" i="7" s="1"/>
  <c r="C343" i="7"/>
  <c r="A343" i="7" s="1"/>
  <c r="C351" i="7"/>
  <c r="A351" i="7" s="1"/>
  <c r="C347" i="7"/>
  <c r="A347" i="7" s="1"/>
  <c r="C342" i="7"/>
  <c r="A342" i="7" s="1"/>
  <c r="C358" i="7"/>
  <c r="A358" i="7" s="1"/>
  <c r="C341" i="7"/>
  <c r="A341" i="7" s="1"/>
  <c r="C355" i="7"/>
  <c r="A355" i="7" s="1"/>
  <c r="C340" i="7"/>
  <c r="A340" i="7" s="1"/>
  <c r="C349" i="7"/>
  <c r="A349" i="7" s="1"/>
  <c r="C362" i="7"/>
  <c r="A362" i="7" s="1"/>
  <c r="C339" i="7"/>
  <c r="A339" i="7" s="1"/>
  <c r="C361" i="7"/>
  <c r="A361" i="7" s="1"/>
  <c r="C338" i="7"/>
  <c r="A338" i="7" s="1"/>
  <c r="C354" i="7"/>
  <c r="A354" i="7" s="1"/>
  <c r="C357" i="7"/>
  <c r="A357" i="7" s="1"/>
  <c r="C345" i="7"/>
  <c r="A345" i="7" s="1"/>
  <c r="C336" i="7"/>
  <c r="A336" i="7" s="1"/>
  <c r="C356" i="7"/>
  <c r="A356" i="7" s="1"/>
  <c r="A333" i="7"/>
  <c r="A151" i="10"/>
  <c r="A181" i="10"/>
  <c r="A148" i="10"/>
  <c r="A162" i="10"/>
  <c r="A142" i="10"/>
  <c r="A152" i="10"/>
  <c r="A165" i="10"/>
  <c r="A174" i="10"/>
  <c r="A183" i="10"/>
  <c r="A172" i="10"/>
  <c r="A164" i="10"/>
  <c r="A157" i="10"/>
  <c r="A161" i="10"/>
  <c r="A147" i="10"/>
  <c r="A150" i="10"/>
  <c r="A182" i="10"/>
  <c r="A156" i="10"/>
  <c r="A171" i="10"/>
  <c r="A169" i="10"/>
  <c r="A146" i="10"/>
  <c r="A163" i="10"/>
  <c r="A177" i="10"/>
  <c r="A145" i="10"/>
  <c r="A158" i="10"/>
  <c r="A176" i="10"/>
  <c r="A160" i="10"/>
  <c r="A180" i="10"/>
  <c r="A153" i="10"/>
  <c r="A144" i="10"/>
  <c r="A170" i="10"/>
  <c r="A184" i="10"/>
  <c r="A168" i="10"/>
  <c r="A167" i="10"/>
  <c r="A175" i="10"/>
  <c r="A155" i="10"/>
  <c r="A149" i="10"/>
  <c r="A166" i="10"/>
  <c r="A143" i="10"/>
  <c r="A173" i="10"/>
  <c r="A186" i="10"/>
  <c r="A185" i="10"/>
  <c r="A178" i="10"/>
  <c r="A179" i="10"/>
  <c r="A141" i="10"/>
  <c r="A159" i="10"/>
  <c r="A154" i="10"/>
  <c r="I11" i="8"/>
  <c r="I9" i="9"/>
  <c r="E11" i="8"/>
  <c r="E9" i="9"/>
  <c r="A252" i="10"/>
  <c r="A246" i="10"/>
  <c r="A245" i="10"/>
  <c r="A248" i="10"/>
  <c r="A268" i="10"/>
  <c r="A257" i="10"/>
  <c r="A235" i="10"/>
  <c r="A273" i="10"/>
  <c r="A244" i="10"/>
  <c r="A238" i="10"/>
  <c r="A251" i="10"/>
  <c r="A234" i="10"/>
  <c r="A269" i="10"/>
  <c r="A274" i="10"/>
  <c r="A278" i="10"/>
  <c r="A267" i="10"/>
  <c r="A265" i="10"/>
  <c r="A275" i="10"/>
  <c r="A277" i="10"/>
  <c r="A236" i="10"/>
  <c r="A262" i="10"/>
  <c r="A264" i="10"/>
  <c r="A261" i="10"/>
  <c r="A258" i="10"/>
  <c r="A263" i="10"/>
  <c r="A242" i="10"/>
  <c r="A255" i="10"/>
  <c r="A256" i="10"/>
  <c r="A266" i="10"/>
  <c r="A247" i="10"/>
  <c r="A276" i="10"/>
  <c r="A239" i="10"/>
  <c r="A271" i="10"/>
  <c r="A260" i="10"/>
  <c r="A243" i="10"/>
  <c r="A233" i="10"/>
  <c r="A272" i="10"/>
  <c r="A270" i="10"/>
  <c r="A259" i="10"/>
  <c r="A241" i="10"/>
  <c r="A249" i="10"/>
  <c r="A237" i="10"/>
  <c r="A240" i="10"/>
  <c r="A253" i="10"/>
  <c r="A254" i="10"/>
  <c r="A250" i="10"/>
  <c r="G9" i="9"/>
  <c r="G11" i="8"/>
  <c r="A308" i="10"/>
  <c r="A320" i="10"/>
  <c r="A307" i="10"/>
  <c r="A324" i="10"/>
  <c r="A293" i="10"/>
  <c r="A313" i="10"/>
  <c r="A319" i="10"/>
  <c r="A291" i="10"/>
  <c r="A284" i="10"/>
  <c r="A290" i="10"/>
  <c r="A315" i="10"/>
  <c r="A292" i="10"/>
  <c r="A314" i="10"/>
  <c r="A318" i="10"/>
  <c r="A302" i="10"/>
  <c r="A298" i="10"/>
  <c r="A301" i="10"/>
  <c r="A323" i="10"/>
  <c r="A304" i="10"/>
  <c r="A322" i="10"/>
  <c r="A294" i="10"/>
  <c r="A279" i="10"/>
  <c r="A300" i="10"/>
  <c r="A288" i="10"/>
  <c r="A287" i="10"/>
  <c r="A289" i="10"/>
  <c r="A311" i="10"/>
  <c r="A317" i="10"/>
  <c r="A282" i="10"/>
  <c r="A283" i="10"/>
  <c r="A321" i="10"/>
  <c r="A296" i="10"/>
  <c r="A310" i="10"/>
  <c r="A312" i="10"/>
  <c r="A303" i="10"/>
  <c r="A285" i="10"/>
  <c r="A309" i="10"/>
  <c r="A295" i="10"/>
  <c r="A297" i="10"/>
  <c r="A280" i="10"/>
  <c r="A299" i="10"/>
  <c r="A305" i="10"/>
  <c r="A281" i="10"/>
  <c r="A316" i="10"/>
  <c r="A306" i="10"/>
  <c r="A286" i="10"/>
  <c r="M8" i="5"/>
  <c r="K9" i="9"/>
  <c r="K11" i="8"/>
  <c r="A3" i="10"/>
  <c r="A13" i="10"/>
  <c r="A9" i="10"/>
  <c r="A14" i="10"/>
  <c r="A30" i="10"/>
  <c r="A37" i="10"/>
  <c r="A21" i="10"/>
  <c r="A47" i="10"/>
  <c r="A16" i="10"/>
  <c r="A36" i="10"/>
  <c r="A41" i="10"/>
  <c r="A33" i="10"/>
  <c r="A7" i="10"/>
  <c r="A34" i="10"/>
  <c r="A6" i="10"/>
  <c r="A40" i="10"/>
  <c r="A42" i="10"/>
  <c r="A48" i="10"/>
  <c r="A46" i="10"/>
  <c r="A4" i="10"/>
  <c r="A39" i="10"/>
  <c r="A15" i="10"/>
  <c r="A25" i="10"/>
  <c r="A26" i="10"/>
  <c r="A38" i="10"/>
  <c r="A10" i="10"/>
  <c r="A22" i="10"/>
  <c r="A8" i="10"/>
  <c r="A17" i="10"/>
  <c r="A12" i="10"/>
  <c r="A29" i="10"/>
  <c r="A27" i="10"/>
  <c r="A11" i="10"/>
  <c r="A24" i="10"/>
  <c r="A20" i="10"/>
  <c r="A5" i="10"/>
  <c r="A35" i="10"/>
  <c r="A32" i="10"/>
  <c r="A19" i="10"/>
  <c r="A28" i="10"/>
  <c r="A43" i="10"/>
  <c r="A44" i="10"/>
  <c r="A31" i="10"/>
  <c r="A45" i="10"/>
  <c r="A23" i="10"/>
  <c r="A18" i="10"/>
  <c r="A100" i="10"/>
  <c r="A102" i="10"/>
  <c r="A113" i="10"/>
  <c r="A132" i="10"/>
  <c r="A130" i="10"/>
  <c r="A95" i="10"/>
  <c r="A96" i="10"/>
  <c r="A114" i="10"/>
  <c r="A119" i="10"/>
  <c r="A109" i="10"/>
  <c r="A98" i="10"/>
  <c r="A136" i="10"/>
  <c r="A120" i="10"/>
  <c r="A139" i="10"/>
  <c r="A138" i="10"/>
  <c r="A105" i="10"/>
  <c r="A108" i="10"/>
  <c r="A137" i="10"/>
  <c r="A104" i="10"/>
  <c r="A115" i="10"/>
  <c r="A131" i="10"/>
  <c r="A121" i="10"/>
  <c r="A140" i="10"/>
  <c r="A101" i="10"/>
  <c r="A126" i="10"/>
  <c r="A127" i="10"/>
  <c r="A135" i="10"/>
  <c r="A116" i="10"/>
  <c r="A123" i="10"/>
  <c r="A103" i="10"/>
  <c r="A125" i="10"/>
  <c r="A112" i="10"/>
  <c r="A97" i="10"/>
  <c r="A99" i="10"/>
  <c r="A133" i="10"/>
  <c r="A107" i="10"/>
  <c r="A118" i="10"/>
  <c r="A134" i="10"/>
  <c r="A128" i="10"/>
  <c r="A111" i="10"/>
  <c r="A110" i="10"/>
  <c r="A106" i="10"/>
  <c r="A122" i="10"/>
  <c r="A129" i="10"/>
  <c r="A124" i="10"/>
  <c r="A117" i="10"/>
  <c r="C430" i="7"/>
  <c r="A430" i="7" s="1"/>
  <c r="C442" i="7"/>
  <c r="A442" i="7" s="1"/>
  <c r="C452" i="7"/>
  <c r="A452" i="7" s="1"/>
  <c r="C437" i="7"/>
  <c r="A437" i="7" s="1"/>
  <c r="C436" i="7"/>
  <c r="A436" i="7" s="1"/>
  <c r="C447" i="7"/>
  <c r="A447" i="7" s="1"/>
  <c r="C441" i="7"/>
  <c r="A441" i="7" s="1"/>
  <c r="C445" i="7"/>
  <c r="A445" i="7" s="1"/>
  <c r="C450" i="7"/>
  <c r="A450" i="7" s="1"/>
  <c r="C427" i="7"/>
  <c r="A427" i="7" s="1"/>
  <c r="C449" i="7"/>
  <c r="A449" i="7" s="1"/>
  <c r="C424" i="7"/>
  <c r="A424" i="7" s="1"/>
  <c r="C426" i="7"/>
  <c r="A426" i="7" s="1"/>
  <c r="C443" i="7"/>
  <c r="A443" i="7" s="1"/>
  <c r="C439" i="7"/>
  <c r="A439" i="7" s="1"/>
  <c r="C440" i="7"/>
  <c r="A440" i="7" s="1"/>
  <c r="C438" i="7"/>
  <c r="A438" i="7" s="1"/>
  <c r="C433" i="7"/>
  <c r="A433" i="7" s="1"/>
  <c r="C434" i="7"/>
  <c r="A434" i="7" s="1"/>
  <c r="C431" i="7"/>
  <c r="A431" i="7" s="1"/>
  <c r="C425" i="7"/>
  <c r="A425" i="7" s="1"/>
  <c r="C429" i="7"/>
  <c r="A429" i="7" s="1"/>
  <c r="C432" i="7"/>
  <c r="A432" i="7" s="1"/>
  <c r="C428" i="7"/>
  <c r="A428" i="7" s="1"/>
  <c r="C451" i="7"/>
  <c r="A451" i="7" s="1"/>
  <c r="C435" i="7"/>
  <c r="A435" i="7" s="1"/>
  <c r="C446" i="7"/>
  <c r="A446" i="7" s="1"/>
  <c r="C444" i="7"/>
  <c r="A444" i="7" s="1"/>
  <c r="C448" i="7"/>
  <c r="A448" i="7" s="1"/>
  <c r="A423" i="7"/>
  <c r="C294" i="7"/>
  <c r="A294" i="7" s="1"/>
  <c r="C300" i="7"/>
  <c r="A300" i="7" s="1"/>
  <c r="C283" i="7"/>
  <c r="A283" i="7" s="1"/>
  <c r="C285" i="7"/>
  <c r="A285" i="7" s="1"/>
  <c r="C274" i="7"/>
  <c r="A274" i="7" s="1"/>
  <c r="C278" i="7"/>
  <c r="A278" i="7" s="1"/>
  <c r="C290" i="7"/>
  <c r="A290" i="7" s="1"/>
  <c r="C302" i="7"/>
  <c r="A302" i="7" s="1"/>
  <c r="C276" i="7"/>
  <c r="A276" i="7" s="1"/>
  <c r="C299" i="7"/>
  <c r="A299" i="7" s="1"/>
  <c r="C288" i="7"/>
  <c r="A288" i="7" s="1"/>
  <c r="C287" i="7"/>
  <c r="A287" i="7" s="1"/>
  <c r="C284" i="7"/>
  <c r="A284" i="7" s="1"/>
  <c r="C281" i="7"/>
  <c r="A281" i="7" s="1"/>
  <c r="C298" i="7"/>
  <c r="A298" i="7" s="1"/>
  <c r="C275" i="7"/>
  <c r="A275" i="7" s="1"/>
  <c r="C280" i="7"/>
  <c r="A280" i="7" s="1"/>
  <c r="C292" i="7"/>
  <c r="A292" i="7" s="1"/>
  <c r="C297" i="7"/>
  <c r="A297" i="7" s="1"/>
  <c r="C291" i="7"/>
  <c r="A291" i="7" s="1"/>
  <c r="C279" i="7"/>
  <c r="A279" i="7" s="1"/>
  <c r="C282" i="7"/>
  <c r="A282" i="7" s="1"/>
  <c r="C301" i="7"/>
  <c r="A301" i="7" s="1"/>
  <c r="C289" i="7"/>
  <c r="A289" i="7" s="1"/>
  <c r="C293" i="7"/>
  <c r="A293" i="7" s="1"/>
  <c r="C296" i="7"/>
  <c r="A296" i="7" s="1"/>
  <c r="C295" i="7"/>
  <c r="A295" i="7" s="1"/>
  <c r="C277" i="7"/>
  <c r="A277" i="7" s="1"/>
  <c r="C286" i="7"/>
  <c r="A286" i="7" s="1"/>
  <c r="A273" i="7"/>
  <c r="C384" i="7"/>
  <c r="A384" i="7" s="1"/>
  <c r="C372" i="7"/>
  <c r="A372" i="7" s="1"/>
  <c r="C382" i="7"/>
  <c r="A382" i="7" s="1"/>
  <c r="C371" i="7"/>
  <c r="A371" i="7" s="1"/>
  <c r="C370" i="7"/>
  <c r="A370" i="7" s="1"/>
  <c r="C376" i="7"/>
  <c r="A376" i="7" s="1"/>
  <c r="C369" i="7"/>
  <c r="A369" i="7" s="1"/>
  <c r="C366" i="7"/>
  <c r="A366" i="7" s="1"/>
  <c r="C383" i="7"/>
  <c r="A383" i="7" s="1"/>
  <c r="C392" i="7"/>
  <c r="A392" i="7" s="1"/>
  <c r="C364" i="7"/>
  <c r="A364" i="7" s="1"/>
  <c r="C391" i="7"/>
  <c r="A391" i="7" s="1"/>
  <c r="C381" i="7"/>
  <c r="A381" i="7" s="1"/>
  <c r="C389" i="7"/>
  <c r="A389" i="7" s="1"/>
  <c r="A363" i="7"/>
  <c r="C378" i="7"/>
  <c r="A378" i="7" s="1"/>
  <c r="C386" i="7"/>
  <c r="A386" i="7" s="1"/>
  <c r="C385" i="7"/>
  <c r="A385" i="7" s="1"/>
  <c r="C373" i="7"/>
  <c r="A373" i="7" s="1"/>
  <c r="C380" i="7"/>
  <c r="A380" i="7" s="1"/>
  <c r="C368" i="7"/>
  <c r="A368" i="7" s="1"/>
  <c r="C390" i="7"/>
  <c r="A390" i="7" s="1"/>
  <c r="C374" i="7"/>
  <c r="A374" i="7" s="1"/>
  <c r="C379" i="7"/>
  <c r="A379" i="7" s="1"/>
  <c r="C388" i="7"/>
  <c r="A388" i="7" s="1"/>
  <c r="C377" i="7"/>
  <c r="A377" i="7" s="1"/>
  <c r="C387" i="7"/>
  <c r="A387" i="7" s="1"/>
  <c r="C375" i="7"/>
  <c r="A375" i="7" s="1"/>
  <c r="C367" i="7"/>
  <c r="A367" i="7" s="1"/>
  <c r="C365" i="7"/>
  <c r="A365" i="7" s="1"/>
  <c r="D11" i="8"/>
  <c r="D9" i="9"/>
  <c r="C538" i="7"/>
  <c r="A538" i="7" s="1"/>
  <c r="C528" i="7"/>
  <c r="A528" i="7" s="1"/>
  <c r="C536" i="7"/>
  <c r="A536" i="7" s="1"/>
  <c r="C524" i="7"/>
  <c r="A524" i="7" s="1"/>
  <c r="C520" i="7"/>
  <c r="A520" i="7" s="1"/>
  <c r="C527" i="7"/>
  <c r="A527" i="7" s="1"/>
  <c r="C542" i="7"/>
  <c r="A542" i="7" s="1"/>
  <c r="C514" i="7"/>
  <c r="A514" i="7" s="1"/>
  <c r="C533" i="7"/>
  <c r="A533" i="7" s="1"/>
  <c r="C535" i="7"/>
  <c r="A535" i="7" s="1"/>
  <c r="C534" i="7"/>
  <c r="A534" i="7" s="1"/>
  <c r="C531" i="7"/>
  <c r="A531" i="7" s="1"/>
  <c r="C523" i="7"/>
  <c r="A523" i="7" s="1"/>
  <c r="C530" i="7"/>
  <c r="A530" i="7" s="1"/>
  <c r="C522" i="7"/>
  <c r="A522" i="7" s="1"/>
  <c r="C537" i="7"/>
  <c r="A537" i="7" s="1"/>
  <c r="C526" i="7"/>
  <c r="A526" i="7" s="1"/>
  <c r="C517" i="7"/>
  <c r="A517" i="7" s="1"/>
  <c r="C540" i="7"/>
  <c r="A540" i="7" s="1"/>
  <c r="C539" i="7"/>
  <c r="A539" i="7" s="1"/>
  <c r="C521" i="7"/>
  <c r="A521" i="7" s="1"/>
  <c r="C519" i="7"/>
  <c r="A519" i="7" s="1"/>
  <c r="C525" i="7"/>
  <c r="A525" i="7" s="1"/>
  <c r="C516" i="7"/>
  <c r="A516" i="7" s="1"/>
  <c r="C515" i="7"/>
  <c r="A515" i="7" s="1"/>
  <c r="C541" i="7"/>
  <c r="A541" i="7" s="1"/>
  <c r="C518" i="7"/>
  <c r="A518" i="7" s="1"/>
  <c r="C532" i="7"/>
  <c r="A532" i="7" s="1"/>
  <c r="C529" i="7"/>
  <c r="A529" i="7" s="1"/>
  <c r="A513" i="7"/>
  <c r="A769" i="10"/>
  <c r="A753" i="10"/>
  <c r="A747" i="10"/>
  <c r="A739" i="10"/>
  <c r="A770" i="10"/>
  <c r="A749" i="10"/>
  <c r="A780" i="10"/>
  <c r="A763" i="10"/>
  <c r="A746" i="10"/>
  <c r="A758" i="10"/>
  <c r="A756" i="10"/>
  <c r="A766" i="10"/>
  <c r="A755" i="10"/>
  <c r="A744" i="10"/>
  <c r="A760" i="10"/>
  <c r="A782" i="10"/>
  <c r="A752" i="10"/>
  <c r="A768" i="10"/>
  <c r="A784" i="10"/>
  <c r="A743" i="10"/>
  <c r="A767" i="10"/>
  <c r="A776" i="10"/>
  <c r="A745" i="10"/>
  <c r="A781" i="10"/>
  <c r="A775" i="10"/>
  <c r="A778" i="10"/>
  <c r="A777" i="10"/>
  <c r="A759" i="10"/>
  <c r="A754" i="10"/>
  <c r="A765" i="10"/>
  <c r="A740" i="10"/>
  <c r="A764" i="10"/>
  <c r="A779" i="10"/>
  <c r="A757" i="10"/>
  <c r="A783" i="10"/>
  <c r="A761" i="10"/>
  <c r="A762" i="10"/>
  <c r="A748" i="10"/>
  <c r="A741" i="10"/>
  <c r="A773" i="10"/>
  <c r="A772" i="10"/>
  <c r="A750" i="10"/>
  <c r="A771" i="10"/>
  <c r="A742" i="10"/>
  <c r="A774" i="10"/>
  <c r="A751" i="10"/>
  <c r="C234" i="7"/>
  <c r="A234" i="7" s="1"/>
  <c r="C223" i="7"/>
  <c r="A223" i="7" s="1"/>
  <c r="C222" i="7"/>
  <c r="A222" i="7" s="1"/>
  <c r="C214" i="7"/>
  <c r="A214" i="7" s="1"/>
  <c r="C235" i="7"/>
  <c r="A235" i="7" s="1"/>
  <c r="C233" i="7"/>
  <c r="A233" i="7" s="1"/>
  <c r="C231" i="7"/>
  <c r="A231" i="7" s="1"/>
  <c r="C242" i="7"/>
  <c r="A242" i="7" s="1"/>
  <c r="C227" i="7"/>
  <c r="A227" i="7" s="1"/>
  <c r="C224" i="7"/>
  <c r="A224" i="7" s="1"/>
  <c r="C216" i="7"/>
  <c r="A216" i="7" s="1"/>
  <c r="C241" i="7"/>
  <c r="A241" i="7" s="1"/>
  <c r="C215" i="7"/>
  <c r="A215" i="7" s="1"/>
  <c r="C218" i="7"/>
  <c r="A218" i="7" s="1"/>
  <c r="C240" i="7"/>
  <c r="A240" i="7" s="1"/>
  <c r="C217" i="7"/>
  <c r="A217" i="7" s="1"/>
  <c r="C219" i="7"/>
  <c r="A219" i="7" s="1"/>
  <c r="C239" i="7"/>
  <c r="A239" i="7" s="1"/>
  <c r="C237" i="7"/>
  <c r="A237" i="7" s="1"/>
  <c r="C221" i="7"/>
  <c r="A221" i="7" s="1"/>
  <c r="C229" i="7"/>
  <c r="A229" i="7" s="1"/>
  <c r="C238" i="7"/>
  <c r="A238" i="7" s="1"/>
  <c r="C226" i="7"/>
  <c r="A226" i="7" s="1"/>
  <c r="C236" i="7"/>
  <c r="A236" i="7" s="1"/>
  <c r="C225" i="7"/>
  <c r="A225" i="7" s="1"/>
  <c r="C232" i="7"/>
  <c r="A232" i="7" s="1"/>
  <c r="C228" i="7"/>
  <c r="A228" i="7" s="1"/>
  <c r="C220" i="7"/>
  <c r="A220" i="7" s="1"/>
  <c r="C230" i="7"/>
  <c r="A230" i="7" s="1"/>
  <c r="A213" i="7"/>
  <c r="A815" i="10"/>
  <c r="A809" i="10"/>
  <c r="A796" i="10"/>
  <c r="A813" i="10"/>
  <c r="A791" i="10"/>
  <c r="A805" i="10"/>
  <c r="A822" i="10"/>
  <c r="A827" i="10"/>
  <c r="A829" i="10"/>
  <c r="A790" i="10"/>
  <c r="A807" i="10"/>
  <c r="A789" i="10"/>
  <c r="A799" i="10"/>
  <c r="A825" i="10"/>
  <c r="A797" i="10"/>
  <c r="A816" i="10"/>
  <c r="A828" i="10"/>
  <c r="A786" i="10"/>
  <c r="A801" i="10"/>
  <c r="A808" i="10"/>
  <c r="A806" i="10"/>
  <c r="A800" i="10"/>
  <c r="A821" i="10"/>
  <c r="A793" i="10"/>
  <c r="A826" i="10"/>
  <c r="A820" i="10"/>
  <c r="A803" i="10"/>
  <c r="A792" i="10"/>
  <c r="A823" i="10"/>
  <c r="A811" i="10"/>
  <c r="A819" i="10"/>
  <c r="A785" i="10"/>
  <c r="A802" i="10"/>
  <c r="A798" i="10"/>
  <c r="A812" i="10"/>
  <c r="A788" i="10"/>
  <c r="A830" i="10"/>
  <c r="A804" i="10"/>
  <c r="A810" i="10"/>
  <c r="A824" i="10"/>
  <c r="A794" i="10"/>
  <c r="A818" i="10"/>
  <c r="A817" i="10"/>
  <c r="A795" i="10"/>
  <c r="A814" i="10"/>
  <c r="A787" i="10"/>
  <c r="A589" i="10"/>
  <c r="A595" i="10"/>
  <c r="A578" i="10"/>
  <c r="A585" i="10"/>
  <c r="A565" i="10"/>
  <c r="A579" i="10"/>
  <c r="A574" i="10"/>
  <c r="A570" i="10"/>
  <c r="A567" i="10"/>
  <c r="A577" i="10"/>
  <c r="A590" i="10"/>
  <c r="A582" i="10"/>
  <c r="A561" i="10"/>
  <c r="A591" i="10"/>
  <c r="A600" i="10"/>
  <c r="A598" i="10"/>
  <c r="A599" i="10"/>
  <c r="A566" i="10"/>
  <c r="A593" i="10"/>
  <c r="A586" i="10"/>
  <c r="A575" i="10"/>
  <c r="A592" i="10"/>
  <c r="A576" i="10"/>
  <c r="A556" i="10"/>
  <c r="A581" i="10"/>
  <c r="A569" i="10"/>
  <c r="A557" i="10"/>
  <c r="A559" i="10"/>
  <c r="A571" i="10"/>
  <c r="A596" i="10"/>
  <c r="A587" i="10"/>
  <c r="A558" i="10"/>
  <c r="A564" i="10"/>
  <c r="A584" i="10"/>
  <c r="A573" i="10"/>
  <c r="A580" i="10"/>
  <c r="A563" i="10"/>
  <c r="A572" i="10"/>
  <c r="A583" i="10"/>
  <c r="A588" i="10"/>
  <c r="A560" i="10"/>
  <c r="A594" i="10"/>
  <c r="A568" i="10"/>
  <c r="A562" i="10"/>
  <c r="A555" i="10"/>
  <c r="A597" i="10"/>
  <c r="A447" i="10"/>
  <c r="A421" i="10"/>
  <c r="A425" i="10"/>
  <c r="A423" i="10"/>
  <c r="A436" i="10"/>
  <c r="A430" i="10"/>
  <c r="A443" i="10"/>
  <c r="A428" i="10"/>
  <c r="A432" i="10"/>
  <c r="A442" i="10"/>
  <c r="A452" i="10"/>
  <c r="A460" i="10"/>
  <c r="A446" i="10"/>
  <c r="A455" i="10"/>
  <c r="A420" i="10"/>
  <c r="A462" i="10"/>
  <c r="A439" i="10"/>
  <c r="A445" i="10"/>
  <c r="A449" i="10"/>
  <c r="A429" i="10"/>
  <c r="A433" i="10"/>
  <c r="A453" i="10"/>
  <c r="A437" i="10"/>
  <c r="A450" i="10"/>
  <c r="A456" i="10"/>
  <c r="A434" i="10"/>
  <c r="A417" i="10"/>
  <c r="A448" i="10"/>
  <c r="A422" i="10"/>
  <c r="A426" i="10"/>
  <c r="A451" i="10"/>
  <c r="A441" i="10"/>
  <c r="A427" i="10"/>
  <c r="A435" i="10"/>
  <c r="A457" i="10"/>
  <c r="A424" i="10"/>
  <c r="A459" i="10"/>
  <c r="A431" i="10"/>
  <c r="A444" i="10"/>
  <c r="A440" i="10"/>
  <c r="A461" i="10"/>
  <c r="A458" i="10"/>
  <c r="A419" i="10"/>
  <c r="A438" i="10"/>
  <c r="A418" i="10"/>
  <c r="A454" i="10"/>
  <c r="A52" i="3"/>
  <c r="A53" i="3"/>
  <c r="A56" i="3"/>
  <c r="A54" i="3"/>
  <c r="A55" i="3"/>
  <c r="A51" i="3"/>
  <c r="A42" i="3"/>
  <c r="A43" i="3"/>
  <c r="A44" i="3"/>
  <c r="A39" i="3"/>
  <c r="A41" i="3"/>
  <c r="A40" i="3"/>
  <c r="A12" i="3"/>
  <c r="A10" i="3"/>
  <c r="A9" i="3"/>
  <c r="A14" i="3"/>
  <c r="A13" i="3"/>
  <c r="A11" i="3"/>
  <c r="C257" i="7"/>
  <c r="A257" i="7" s="1"/>
  <c r="C249" i="7"/>
  <c r="A249" i="7" s="1"/>
  <c r="C246" i="7"/>
  <c r="A246" i="7" s="1"/>
  <c r="C270" i="7"/>
  <c r="A270" i="7" s="1"/>
  <c r="C254" i="7"/>
  <c r="A254" i="7" s="1"/>
  <c r="C252" i="7"/>
  <c r="A252" i="7" s="1"/>
  <c r="C260" i="7"/>
  <c r="A260" i="7" s="1"/>
  <c r="C259" i="7"/>
  <c r="A259" i="7" s="1"/>
  <c r="C265" i="7"/>
  <c r="A265" i="7" s="1"/>
  <c r="C248" i="7"/>
  <c r="A248" i="7" s="1"/>
  <c r="C263" i="7"/>
  <c r="A263" i="7" s="1"/>
  <c r="C269" i="7"/>
  <c r="A269" i="7" s="1"/>
  <c r="C256" i="7"/>
  <c r="A256" i="7" s="1"/>
  <c r="C266" i="7"/>
  <c r="A266" i="7" s="1"/>
  <c r="C255" i="7"/>
  <c r="A255" i="7" s="1"/>
  <c r="C251" i="7"/>
  <c r="A251" i="7" s="1"/>
  <c r="C268" i="7"/>
  <c r="A268" i="7" s="1"/>
  <c r="C245" i="7"/>
  <c r="A245" i="7" s="1"/>
  <c r="C267" i="7"/>
  <c r="A267" i="7" s="1"/>
  <c r="C244" i="7"/>
  <c r="A244" i="7" s="1"/>
  <c r="C261" i="7"/>
  <c r="A261" i="7" s="1"/>
  <c r="C250" i="7"/>
  <c r="A250" i="7" s="1"/>
  <c r="C258" i="7"/>
  <c r="A258" i="7" s="1"/>
  <c r="C264" i="7"/>
  <c r="A264" i="7" s="1"/>
  <c r="C247" i="7"/>
  <c r="A247" i="7" s="1"/>
  <c r="C262" i="7"/>
  <c r="A262" i="7" s="1"/>
  <c r="C272" i="7"/>
  <c r="A272" i="7" s="1"/>
  <c r="C271" i="7"/>
  <c r="A271" i="7" s="1"/>
  <c r="C253" i="7"/>
  <c r="A253" i="7" s="1"/>
  <c r="A243" i="7"/>
  <c r="A489" i="10"/>
  <c r="A465" i="10"/>
  <c r="A504" i="10"/>
  <c r="A467" i="10"/>
  <c r="A492" i="10"/>
  <c r="A466" i="10"/>
  <c r="A483" i="10"/>
  <c r="A506" i="10"/>
  <c r="A495" i="10"/>
  <c r="A490" i="10"/>
  <c r="A477" i="10"/>
  <c r="A472" i="10"/>
  <c r="A475" i="10"/>
  <c r="A464" i="10"/>
  <c r="A470" i="10"/>
  <c r="A496" i="10"/>
  <c r="A486" i="10"/>
  <c r="A494" i="10"/>
  <c r="A478" i="10"/>
  <c r="A498" i="10"/>
  <c r="A497" i="10"/>
  <c r="A488" i="10"/>
  <c r="A463" i="10"/>
  <c r="A476" i="10"/>
  <c r="A469" i="10"/>
  <c r="A485" i="10"/>
  <c r="A500" i="10"/>
  <c r="A499" i="10"/>
  <c r="A491" i="10"/>
  <c r="A487" i="10"/>
  <c r="A471" i="10"/>
  <c r="A503" i="10"/>
  <c r="A481" i="10"/>
  <c r="A473" i="10"/>
  <c r="A468" i="10"/>
  <c r="A493" i="10"/>
  <c r="A502" i="10"/>
  <c r="A474" i="10"/>
  <c r="A482" i="10"/>
  <c r="A501" i="10"/>
  <c r="A480" i="10"/>
  <c r="A507" i="10"/>
  <c r="A505" i="10"/>
  <c r="A508" i="10"/>
  <c r="A484" i="10"/>
  <c r="A479" i="10"/>
  <c r="A648" i="10"/>
  <c r="A672" i="10"/>
  <c r="A663" i="10"/>
  <c r="A661" i="10"/>
  <c r="A660" i="10"/>
  <c r="A664" i="10"/>
  <c r="A684" i="10"/>
  <c r="A666" i="10"/>
  <c r="A676" i="10"/>
  <c r="A690" i="10"/>
  <c r="A688" i="10"/>
  <c r="A651" i="10"/>
  <c r="A686" i="10"/>
  <c r="A679" i="10"/>
  <c r="A685" i="10"/>
  <c r="A657" i="10"/>
  <c r="A689" i="10"/>
  <c r="A647" i="10"/>
  <c r="A652" i="10"/>
  <c r="A681" i="10"/>
  <c r="A662" i="10"/>
  <c r="A691" i="10"/>
  <c r="A675" i="10"/>
  <c r="A653" i="10"/>
  <c r="A667" i="10"/>
  <c r="A680" i="10"/>
  <c r="A654" i="10"/>
  <c r="A682" i="10"/>
  <c r="A655" i="10"/>
  <c r="A687" i="10"/>
  <c r="A673" i="10"/>
  <c r="A665" i="10"/>
  <c r="A674" i="10"/>
  <c r="A669" i="10"/>
  <c r="A658" i="10"/>
  <c r="A656" i="10"/>
  <c r="A668" i="10"/>
  <c r="A659" i="10"/>
  <c r="A692" i="10"/>
  <c r="A670" i="10"/>
  <c r="A678" i="10"/>
  <c r="A671" i="10"/>
  <c r="A649" i="10"/>
  <c r="A650" i="10"/>
  <c r="A677" i="10"/>
  <c r="A683" i="10"/>
  <c r="A372" i="10"/>
  <c r="A398" i="10"/>
  <c r="A394" i="10"/>
  <c r="A382" i="10"/>
  <c r="A401" i="10"/>
  <c r="A383" i="10"/>
  <c r="A409" i="10"/>
  <c r="A387" i="10"/>
  <c r="A379" i="10"/>
  <c r="A411" i="10"/>
  <c r="A416" i="10"/>
  <c r="A412" i="10"/>
  <c r="A413" i="10"/>
  <c r="A415" i="10"/>
  <c r="A396" i="10"/>
  <c r="A405" i="10"/>
  <c r="A377" i="10"/>
  <c r="A392" i="10"/>
  <c r="A390" i="10"/>
  <c r="A389" i="10"/>
  <c r="A400" i="10"/>
  <c r="A385" i="10"/>
  <c r="A391" i="10"/>
  <c r="A406" i="10"/>
  <c r="A384" i="10"/>
  <c r="A399" i="10"/>
  <c r="A393" i="10"/>
  <c r="A374" i="10"/>
  <c r="A373" i="10"/>
  <c r="A404" i="10"/>
  <c r="A397" i="10"/>
  <c r="A375" i="10"/>
  <c r="A376" i="10"/>
  <c r="A403" i="10"/>
  <c r="A378" i="10"/>
  <c r="A381" i="10"/>
  <c r="A410" i="10"/>
  <c r="A402" i="10"/>
  <c r="A408" i="10"/>
  <c r="A395" i="10"/>
  <c r="A388" i="10"/>
  <c r="A371" i="10"/>
  <c r="A380" i="10"/>
  <c r="A386" i="10"/>
  <c r="A407" i="10"/>
  <c r="A414" i="10"/>
  <c r="A735" i="10"/>
  <c r="A730" i="10"/>
  <c r="A738" i="10"/>
  <c r="A722" i="10"/>
  <c r="A737" i="10"/>
  <c r="A720" i="10"/>
  <c r="A725" i="10"/>
  <c r="A699" i="10"/>
  <c r="A732" i="10"/>
  <c r="A716" i="10"/>
  <c r="A710" i="10"/>
  <c r="A729" i="10"/>
  <c r="A709" i="10"/>
  <c r="A719" i="10"/>
  <c r="A712" i="10"/>
  <c r="A706" i="10"/>
  <c r="A704" i="10"/>
  <c r="A731" i="10"/>
  <c r="A702" i="10"/>
  <c r="A724" i="10"/>
  <c r="A708" i="10"/>
  <c r="A718" i="10"/>
  <c r="A705" i="10"/>
  <c r="A727" i="10"/>
  <c r="A703" i="10"/>
  <c r="A697" i="10"/>
  <c r="A711" i="10"/>
  <c r="A694" i="10"/>
  <c r="A728" i="10"/>
  <c r="A714" i="10"/>
  <c r="A733" i="10"/>
  <c r="A693" i="10"/>
  <c r="A700" i="10"/>
  <c r="A721" i="10"/>
  <c r="A713" i="10"/>
  <c r="A736" i="10"/>
  <c r="A726" i="10"/>
  <c r="A717" i="10"/>
  <c r="A695" i="10"/>
  <c r="A707" i="10"/>
  <c r="A701" i="10"/>
  <c r="A723" i="10"/>
  <c r="A734" i="10"/>
  <c r="A696" i="10"/>
  <c r="A715" i="10"/>
  <c r="A698" i="10"/>
  <c r="C30" i="7"/>
  <c r="A30" i="7" s="1"/>
  <c r="C5" i="7"/>
  <c r="A5" i="7" s="1"/>
  <c r="C6" i="7"/>
  <c r="A6" i="7" s="1"/>
  <c r="C13" i="7"/>
  <c r="A13" i="7" s="1"/>
  <c r="C16" i="7"/>
  <c r="A16" i="7" s="1"/>
  <c r="C18" i="7"/>
  <c r="A18" i="7" s="1"/>
  <c r="C21" i="7"/>
  <c r="A21" i="7" s="1"/>
  <c r="C27" i="7"/>
  <c r="A27" i="7" s="1"/>
  <c r="C28" i="7"/>
  <c r="A28" i="7" s="1"/>
  <c r="C11" i="7"/>
  <c r="A11" i="7" s="1"/>
  <c r="C23" i="7"/>
  <c r="A23" i="7" s="1"/>
  <c r="C19" i="7"/>
  <c r="A19" i="7" s="1"/>
  <c r="C10" i="7"/>
  <c r="A10" i="7" s="1"/>
  <c r="C31" i="7"/>
  <c r="A31" i="7" s="1"/>
  <c r="C29" i="7"/>
  <c r="A29" i="7" s="1"/>
  <c r="C20" i="7"/>
  <c r="A20" i="7" s="1"/>
  <c r="C8" i="7"/>
  <c r="A8" i="7" s="1"/>
  <c r="C7" i="7"/>
  <c r="A7" i="7" s="1"/>
  <c r="C22" i="7"/>
  <c r="A22" i="7" s="1"/>
  <c r="C4" i="7"/>
  <c r="A4" i="7" s="1"/>
  <c r="C14" i="7"/>
  <c r="A14" i="7" s="1"/>
  <c r="C32" i="7"/>
  <c r="A32" i="7" s="1"/>
  <c r="C24" i="7"/>
  <c r="A24" i="7" s="1"/>
  <c r="C17" i="7"/>
  <c r="A17" i="7" s="1"/>
  <c r="C15" i="7"/>
  <c r="A15" i="7" s="1"/>
  <c r="A3" i="7"/>
  <c r="C9" i="7"/>
  <c r="A9" i="7" s="1"/>
  <c r="C25" i="7"/>
  <c r="A25" i="7" s="1"/>
  <c r="C12" i="7"/>
  <c r="A12" i="7" s="1"/>
  <c r="C26" i="7"/>
  <c r="A26" i="7" s="1"/>
  <c r="A21" i="3"/>
  <c r="A23" i="3"/>
  <c r="A22" i="3"/>
  <c r="A24" i="3"/>
  <c r="A25" i="3"/>
  <c r="A26" i="3"/>
  <c r="A83" i="10"/>
  <c r="A49" i="10"/>
  <c r="A82" i="10"/>
  <c r="A70" i="10"/>
  <c r="A60" i="10"/>
  <c r="A89" i="10"/>
  <c r="A54" i="10"/>
  <c r="A76" i="10"/>
  <c r="A73" i="10"/>
  <c r="A72" i="10"/>
  <c r="A56" i="10"/>
  <c r="A65" i="10"/>
  <c r="A80" i="10"/>
  <c r="A92" i="10"/>
  <c r="A78" i="10"/>
  <c r="A87" i="10"/>
  <c r="A50" i="10"/>
  <c r="A55" i="10"/>
  <c r="A57" i="10"/>
  <c r="A63" i="10"/>
  <c r="A71" i="10"/>
  <c r="A88" i="10"/>
  <c r="A84" i="10"/>
  <c r="A77" i="10"/>
  <c r="A85" i="10"/>
  <c r="A69" i="10"/>
  <c r="A58" i="10"/>
  <c r="A93" i="10"/>
  <c r="A81" i="10"/>
  <c r="A66" i="10"/>
  <c r="A51" i="10"/>
  <c r="A62" i="10"/>
  <c r="A86" i="10"/>
  <c r="A91" i="10"/>
  <c r="A75" i="10"/>
  <c r="A59" i="10"/>
  <c r="A68" i="10"/>
  <c r="A64" i="10"/>
  <c r="A94" i="10"/>
  <c r="A53" i="10"/>
  <c r="A61" i="10"/>
  <c r="A74" i="10"/>
  <c r="A52" i="10"/>
  <c r="A67" i="10"/>
  <c r="A90" i="10"/>
  <c r="A79" i="10"/>
  <c r="C309" i="7"/>
  <c r="A309" i="7" s="1"/>
  <c r="C314" i="7"/>
  <c r="A314" i="7" s="1"/>
  <c r="C323" i="7"/>
  <c r="A323" i="7" s="1"/>
  <c r="C312" i="7"/>
  <c r="A312" i="7" s="1"/>
  <c r="C326" i="7"/>
  <c r="A326" i="7" s="1"/>
  <c r="C310" i="7"/>
  <c r="A310" i="7" s="1"/>
  <c r="C308" i="7"/>
  <c r="A308" i="7" s="1"/>
  <c r="C327" i="7"/>
  <c r="A327" i="7" s="1"/>
  <c r="C317" i="7"/>
  <c r="A317" i="7" s="1"/>
  <c r="C316" i="7"/>
  <c r="A316" i="7" s="1"/>
  <c r="C321" i="7"/>
  <c r="A321" i="7" s="1"/>
  <c r="C315" i="7"/>
  <c r="A315" i="7" s="1"/>
  <c r="C320" i="7"/>
  <c r="A320" i="7" s="1"/>
  <c r="C332" i="7"/>
  <c r="A332" i="7" s="1"/>
  <c r="C324" i="7"/>
  <c r="A324" i="7" s="1"/>
  <c r="C331" i="7"/>
  <c r="A331" i="7" s="1"/>
  <c r="C322" i="7"/>
  <c r="A322" i="7" s="1"/>
  <c r="C313" i="7"/>
  <c r="A313" i="7" s="1"/>
  <c r="C319" i="7"/>
  <c r="A319" i="7" s="1"/>
  <c r="C318" i="7"/>
  <c r="A318" i="7" s="1"/>
  <c r="C306" i="7"/>
  <c r="A306" i="7" s="1"/>
  <c r="C307" i="7"/>
  <c r="A307" i="7" s="1"/>
  <c r="C329" i="7"/>
  <c r="A329" i="7" s="1"/>
  <c r="C325" i="7"/>
  <c r="A325" i="7" s="1"/>
  <c r="C330" i="7"/>
  <c r="A330" i="7" s="1"/>
  <c r="C311" i="7"/>
  <c r="A311" i="7" s="1"/>
  <c r="C328" i="7"/>
  <c r="A328" i="7" s="1"/>
  <c r="C304" i="7"/>
  <c r="A304" i="7" s="1"/>
  <c r="C305" i="7"/>
  <c r="A305" i="7" s="1"/>
  <c r="A303" i="7"/>
  <c r="A20" i="3"/>
  <c r="A17" i="3"/>
  <c r="A16" i="3"/>
  <c r="A19" i="3"/>
  <c r="A18" i="3"/>
  <c r="A15" i="3"/>
  <c r="A38" i="3"/>
  <c r="A33" i="3"/>
  <c r="A34" i="3"/>
  <c r="A35" i="3"/>
  <c r="A37" i="3"/>
  <c r="A36" i="3"/>
  <c r="J11" i="8"/>
  <c r="J9" i="9"/>
  <c r="A45" i="3"/>
  <c r="A47" i="3"/>
  <c r="A49" i="3"/>
  <c r="A48" i="3"/>
  <c r="A46" i="3"/>
  <c r="A50" i="3"/>
  <c r="C168" i="7"/>
  <c r="A168" i="7" s="1"/>
  <c r="C169" i="7"/>
  <c r="A169" i="7" s="1"/>
  <c r="C176" i="7"/>
  <c r="A176" i="7" s="1"/>
  <c r="C158" i="7"/>
  <c r="A158" i="7" s="1"/>
  <c r="C167" i="7"/>
  <c r="A167" i="7" s="1"/>
  <c r="C174" i="7"/>
  <c r="A174" i="7" s="1"/>
  <c r="C181" i="7"/>
  <c r="A181" i="7" s="1"/>
  <c r="C162" i="7"/>
  <c r="A162" i="7" s="1"/>
  <c r="C156" i="7"/>
  <c r="A156" i="7" s="1"/>
  <c r="C161" i="7"/>
  <c r="A161" i="7" s="1"/>
  <c r="C178" i="7"/>
  <c r="A178" i="7" s="1"/>
  <c r="C177" i="7"/>
  <c r="A177" i="7" s="1"/>
  <c r="C154" i="7"/>
  <c r="A154" i="7" s="1"/>
  <c r="C166" i="7"/>
  <c r="A166" i="7" s="1"/>
  <c r="C171" i="7"/>
  <c r="A171" i="7" s="1"/>
  <c r="C170" i="7"/>
  <c r="A170" i="7" s="1"/>
  <c r="C175" i="7"/>
  <c r="A175" i="7" s="1"/>
  <c r="C163" i="7"/>
  <c r="A163" i="7" s="1"/>
  <c r="C180" i="7"/>
  <c r="A180" i="7" s="1"/>
  <c r="C179" i="7"/>
  <c r="A179" i="7" s="1"/>
  <c r="C157" i="7"/>
  <c r="A157" i="7" s="1"/>
  <c r="C165" i="7"/>
  <c r="A165" i="7" s="1"/>
  <c r="C182" i="7"/>
  <c r="A182" i="7" s="1"/>
  <c r="C173" i="7"/>
  <c r="A173" i="7" s="1"/>
  <c r="C172" i="7"/>
  <c r="A172" i="7" s="1"/>
  <c r="C160" i="7"/>
  <c r="A160" i="7" s="1"/>
  <c r="C159" i="7"/>
  <c r="A159" i="7" s="1"/>
  <c r="C155" i="7"/>
  <c r="A155" i="7" s="1"/>
  <c r="C164" i="7"/>
  <c r="A164" i="7" s="1"/>
  <c r="A153" i="7"/>
  <c r="A59" i="3"/>
  <c r="A58" i="3"/>
  <c r="A61" i="3"/>
  <c r="A62" i="3"/>
  <c r="A57" i="3"/>
  <c r="A60" i="3"/>
  <c r="C95" i="7"/>
  <c r="A95" i="7" s="1"/>
  <c r="C116" i="7"/>
  <c r="A116" i="7" s="1"/>
  <c r="C113" i="7"/>
  <c r="A113" i="7" s="1"/>
  <c r="C121" i="7"/>
  <c r="A121" i="7" s="1"/>
  <c r="C120" i="7"/>
  <c r="A120" i="7" s="1"/>
  <c r="C118" i="7"/>
  <c r="A118" i="7" s="1"/>
  <c r="C117" i="7"/>
  <c r="A117" i="7" s="1"/>
  <c r="C109" i="7"/>
  <c r="A109" i="7" s="1"/>
  <c r="C100" i="7"/>
  <c r="A100" i="7" s="1"/>
  <c r="C108" i="7"/>
  <c r="A108" i="7" s="1"/>
  <c r="C122" i="7"/>
  <c r="A122" i="7" s="1"/>
  <c r="C107" i="7"/>
  <c r="A107" i="7" s="1"/>
  <c r="C99" i="7"/>
  <c r="A99" i="7" s="1"/>
  <c r="C98" i="7"/>
  <c r="A98" i="7" s="1"/>
  <c r="C114" i="7"/>
  <c r="A114" i="7" s="1"/>
  <c r="C97" i="7"/>
  <c r="A97" i="7" s="1"/>
  <c r="C96" i="7"/>
  <c r="A96" i="7" s="1"/>
  <c r="C112" i="7"/>
  <c r="A112" i="7" s="1"/>
  <c r="C104" i="7"/>
  <c r="A104" i="7" s="1"/>
  <c r="C119" i="7"/>
  <c r="A119" i="7" s="1"/>
  <c r="C106" i="7"/>
  <c r="A106" i="7" s="1"/>
  <c r="C102" i="7"/>
  <c r="A102" i="7" s="1"/>
  <c r="C101" i="7"/>
  <c r="A101" i="7" s="1"/>
  <c r="C94" i="7"/>
  <c r="A94" i="7" s="1"/>
  <c r="C110" i="7"/>
  <c r="A110" i="7" s="1"/>
  <c r="C103" i="7"/>
  <c r="A103" i="7" s="1"/>
  <c r="C105" i="7"/>
  <c r="A105" i="7" s="1"/>
  <c r="C111" i="7"/>
  <c r="A111" i="7" s="1"/>
  <c r="C115" i="7"/>
  <c r="A115" i="7" s="1"/>
  <c r="A93" i="7"/>
  <c r="C148" i="7"/>
  <c r="A148" i="7" s="1"/>
  <c r="C125" i="7"/>
  <c r="A125" i="7" s="1"/>
  <c r="C151" i="7"/>
  <c r="A151" i="7" s="1"/>
  <c r="C128" i="7"/>
  <c r="A128" i="7" s="1"/>
  <c r="C149" i="7"/>
  <c r="A149" i="7" s="1"/>
  <c r="C139" i="7"/>
  <c r="A139" i="7" s="1"/>
  <c r="C135" i="7"/>
  <c r="A135" i="7" s="1"/>
  <c r="C130" i="7"/>
  <c r="A130" i="7" s="1"/>
  <c r="C142" i="7"/>
  <c r="A142" i="7" s="1"/>
  <c r="C129" i="7"/>
  <c r="A129" i="7" s="1"/>
  <c r="C143" i="7"/>
  <c r="A143" i="7" s="1"/>
  <c r="C145" i="7"/>
  <c r="A145" i="7" s="1"/>
  <c r="C124" i="7"/>
  <c r="A124" i="7" s="1"/>
  <c r="C127" i="7"/>
  <c r="A127" i="7" s="1"/>
  <c r="C152" i="7"/>
  <c r="A152" i="7" s="1"/>
  <c r="C144" i="7"/>
  <c r="A144" i="7" s="1"/>
  <c r="C150" i="7"/>
  <c r="A150" i="7" s="1"/>
  <c r="C126" i="7"/>
  <c r="A126" i="7" s="1"/>
  <c r="C132" i="7"/>
  <c r="A132" i="7" s="1"/>
  <c r="C133" i="7"/>
  <c r="A133" i="7" s="1"/>
  <c r="C138" i="7"/>
  <c r="A138" i="7" s="1"/>
  <c r="C137" i="7"/>
  <c r="A137" i="7" s="1"/>
  <c r="C134" i="7"/>
  <c r="A134" i="7" s="1"/>
  <c r="C131" i="7"/>
  <c r="A131" i="7" s="1"/>
  <c r="C147" i="7"/>
  <c r="A147" i="7" s="1"/>
  <c r="C141" i="7"/>
  <c r="A141" i="7" s="1"/>
  <c r="C140" i="7"/>
  <c r="A140" i="7" s="1"/>
  <c r="C136" i="7"/>
  <c r="A136" i="7" s="1"/>
  <c r="C146" i="7"/>
  <c r="A146" i="7" s="1"/>
  <c r="A123" i="7"/>
  <c r="F11" i="8"/>
  <c r="F9" i="9"/>
  <c r="A525" i="10"/>
  <c r="A521" i="10"/>
  <c r="A549" i="10"/>
  <c r="A537" i="10"/>
  <c r="A550" i="10"/>
  <c r="A515" i="10"/>
  <c r="A554" i="10"/>
  <c r="A519" i="10"/>
  <c r="A544" i="10"/>
  <c r="A539" i="10"/>
  <c r="A512" i="10"/>
  <c r="A541" i="10"/>
  <c r="A543" i="10"/>
  <c r="A527" i="10"/>
  <c r="A528" i="10"/>
  <c r="A538" i="10"/>
  <c r="A524" i="10"/>
  <c r="A510" i="10"/>
  <c r="A522" i="10"/>
  <c r="A511" i="10"/>
  <c r="A548" i="10"/>
  <c r="A517" i="10"/>
  <c r="A547" i="10"/>
  <c r="A552" i="10"/>
  <c r="A542" i="10"/>
  <c r="A540" i="10"/>
  <c r="A551" i="10"/>
  <c r="A545" i="10"/>
  <c r="A509" i="10"/>
  <c r="A531" i="10"/>
  <c r="A514" i="10"/>
  <c r="A532" i="10"/>
  <c r="A534" i="10"/>
  <c r="A516" i="10"/>
  <c r="A535" i="10"/>
  <c r="A523" i="10"/>
  <c r="A518" i="10"/>
  <c r="A546" i="10"/>
  <c r="A533" i="10"/>
  <c r="A529" i="10"/>
  <c r="A553" i="10"/>
  <c r="A513" i="10"/>
  <c r="A530" i="10"/>
  <c r="A526" i="10"/>
  <c r="A520" i="10"/>
  <c r="A536" i="10"/>
  <c r="A67" i="3"/>
  <c r="A63" i="3"/>
  <c r="A64" i="3"/>
  <c r="A65" i="3"/>
  <c r="A66" i="3"/>
  <c r="A68" i="3"/>
  <c r="A357" i="10"/>
  <c r="A354" i="10"/>
  <c r="A331" i="10"/>
  <c r="A342" i="10"/>
  <c r="A352" i="10"/>
  <c r="A359" i="10"/>
  <c r="A365" i="10"/>
  <c r="A361" i="10"/>
  <c r="A349" i="10"/>
  <c r="A364" i="10"/>
  <c r="A362" i="10"/>
  <c r="A327" i="10"/>
  <c r="A333" i="10"/>
  <c r="A367" i="10"/>
  <c r="A351" i="10"/>
  <c r="A355" i="10"/>
  <c r="A353" i="10"/>
  <c r="A332" i="10"/>
  <c r="A343" i="10"/>
  <c r="A328" i="10"/>
  <c r="A369" i="10"/>
  <c r="A358" i="10"/>
  <c r="A347" i="10"/>
  <c r="A334" i="10"/>
  <c r="A348" i="10"/>
  <c r="A336" i="10"/>
  <c r="A370" i="10"/>
  <c r="A337" i="10"/>
  <c r="A345" i="10"/>
  <c r="A330" i="10"/>
  <c r="A368" i="10"/>
  <c r="A339" i="10"/>
  <c r="A366" i="10"/>
  <c r="A326" i="10"/>
  <c r="A356" i="10"/>
  <c r="A346" i="10"/>
  <c r="A325" i="10"/>
  <c r="A360" i="10"/>
  <c r="A341" i="10"/>
  <c r="A363" i="10"/>
  <c r="A350" i="10"/>
  <c r="A338" i="10"/>
  <c r="A344" i="10"/>
  <c r="A335" i="10"/>
  <c r="A340" i="10"/>
  <c r="A329" i="10"/>
  <c r="C212" i="7"/>
  <c r="A212" i="7" s="1"/>
  <c r="C195" i="7"/>
  <c r="A195" i="7" s="1"/>
  <c r="C205" i="7"/>
  <c r="A205" i="7" s="1"/>
  <c r="C199" i="7"/>
  <c r="A199" i="7" s="1"/>
  <c r="C204" i="7"/>
  <c r="A204" i="7" s="1"/>
  <c r="C193" i="7"/>
  <c r="A193" i="7" s="1"/>
  <c r="C190" i="7"/>
  <c r="A190" i="7" s="1"/>
  <c r="C200" i="7"/>
  <c r="A200" i="7" s="1"/>
  <c r="C189" i="7"/>
  <c r="A189" i="7" s="1"/>
  <c r="C196" i="7"/>
  <c r="A196" i="7" s="1"/>
  <c r="C209" i="7"/>
  <c r="A209" i="7" s="1"/>
  <c r="C208" i="7"/>
  <c r="A208" i="7" s="1"/>
  <c r="C207" i="7"/>
  <c r="A207" i="7" s="1"/>
  <c r="C187" i="7"/>
  <c r="A187" i="7" s="1"/>
  <c r="C198" i="7"/>
  <c r="A198" i="7" s="1"/>
  <c r="C192" i="7"/>
  <c r="A192" i="7" s="1"/>
  <c r="C186" i="7"/>
  <c r="A186" i="7" s="1"/>
  <c r="C191" i="7"/>
  <c r="A191" i="7" s="1"/>
  <c r="C203" i="7"/>
  <c r="A203" i="7" s="1"/>
  <c r="C194" i="7"/>
  <c r="A194" i="7" s="1"/>
  <c r="C202" i="7"/>
  <c r="A202" i="7" s="1"/>
  <c r="C184" i="7"/>
  <c r="A184" i="7" s="1"/>
  <c r="C201" i="7"/>
  <c r="A201" i="7" s="1"/>
  <c r="C211" i="7"/>
  <c r="A211" i="7" s="1"/>
  <c r="A183" i="7"/>
  <c r="C206" i="7"/>
  <c r="A206" i="7" s="1"/>
  <c r="C210" i="7"/>
  <c r="A210" i="7" s="1"/>
  <c r="C197" i="7"/>
  <c r="A197" i="7" s="1"/>
  <c r="C188" i="7"/>
  <c r="A188" i="7" s="1"/>
  <c r="C185" i="7"/>
  <c r="A185" i="7" s="1"/>
  <c r="C485" i="7"/>
  <c r="A485" i="7" s="1"/>
  <c r="C494" i="7"/>
  <c r="A494" i="7" s="1"/>
  <c r="C496" i="7"/>
  <c r="A496" i="7" s="1"/>
  <c r="C500" i="7"/>
  <c r="A500" i="7" s="1"/>
  <c r="C492" i="7"/>
  <c r="A492" i="7" s="1"/>
  <c r="C489" i="7"/>
  <c r="A489" i="7" s="1"/>
  <c r="C487" i="7"/>
  <c r="A487" i="7" s="1"/>
  <c r="C504" i="7"/>
  <c r="A504" i="7" s="1"/>
  <c r="C507" i="7"/>
  <c r="A507" i="7" s="1"/>
  <c r="C506" i="7"/>
  <c r="A506" i="7" s="1"/>
  <c r="C503" i="7"/>
  <c r="A503" i="7" s="1"/>
  <c r="C502" i="7"/>
  <c r="A502" i="7" s="1"/>
  <c r="C493" i="7"/>
  <c r="A493" i="7" s="1"/>
  <c r="C501" i="7"/>
  <c r="A501" i="7" s="1"/>
  <c r="C505" i="7"/>
  <c r="A505" i="7" s="1"/>
  <c r="C509" i="7"/>
  <c r="A509" i="7" s="1"/>
  <c r="C499" i="7"/>
  <c r="A499" i="7" s="1"/>
  <c r="C497" i="7"/>
  <c r="A497" i="7" s="1"/>
  <c r="C490" i="7"/>
  <c r="A490" i="7" s="1"/>
  <c r="C512" i="7"/>
  <c r="A512" i="7" s="1"/>
  <c r="C511" i="7"/>
  <c r="A511" i="7" s="1"/>
  <c r="C488" i="7"/>
  <c r="A488" i="7" s="1"/>
  <c r="C510" i="7"/>
  <c r="A510" i="7" s="1"/>
  <c r="C486" i="7"/>
  <c r="A486" i="7" s="1"/>
  <c r="C495" i="7"/>
  <c r="A495" i="7" s="1"/>
  <c r="C484" i="7"/>
  <c r="A484" i="7" s="1"/>
  <c r="C498" i="7"/>
  <c r="A498" i="7" s="1"/>
  <c r="C508" i="7"/>
  <c r="A508" i="7" s="1"/>
  <c r="C491" i="7"/>
  <c r="A491" i="7" s="1"/>
  <c r="A483" i="7"/>
  <c r="C11" i="8"/>
  <c r="C9" i="9"/>
  <c r="H9" i="9"/>
  <c r="H11" i="8"/>
  <c r="C458" i="7"/>
  <c r="A458" i="7" s="1"/>
  <c r="C464" i="7"/>
  <c r="A464" i="7" s="1"/>
  <c r="C457" i="7"/>
  <c r="A457" i="7" s="1"/>
  <c r="C461" i="7"/>
  <c r="A461" i="7" s="1"/>
  <c r="C459" i="7"/>
  <c r="A459" i="7" s="1"/>
  <c r="C478" i="7"/>
  <c r="A478" i="7" s="1"/>
  <c r="C467" i="7"/>
  <c r="A467" i="7" s="1"/>
  <c r="C466" i="7"/>
  <c r="A466" i="7" s="1"/>
  <c r="C471" i="7"/>
  <c r="A471" i="7" s="1"/>
  <c r="C465" i="7"/>
  <c r="A465" i="7" s="1"/>
  <c r="C470" i="7"/>
  <c r="A470" i="7" s="1"/>
  <c r="C482" i="7"/>
  <c r="A482" i="7" s="1"/>
  <c r="C473" i="7"/>
  <c r="A473" i="7" s="1"/>
  <c r="C472" i="7"/>
  <c r="A472" i="7" s="1"/>
  <c r="C481" i="7"/>
  <c r="A481" i="7" s="1"/>
  <c r="C469" i="7"/>
  <c r="A469" i="7" s="1"/>
  <c r="C463" i="7"/>
  <c r="A463" i="7" s="1"/>
  <c r="C456" i="7"/>
  <c r="A456" i="7" s="1"/>
  <c r="C476" i="7"/>
  <c r="A476" i="7" s="1"/>
  <c r="C474" i="7"/>
  <c r="A474" i="7" s="1"/>
  <c r="C479" i="7"/>
  <c r="A479" i="7" s="1"/>
  <c r="C460" i="7"/>
  <c r="A460" i="7" s="1"/>
  <c r="C480" i="7"/>
  <c r="A480" i="7" s="1"/>
  <c r="C455" i="7"/>
  <c r="A455" i="7" s="1"/>
  <c r="C477" i="7"/>
  <c r="A477" i="7" s="1"/>
  <c r="C454" i="7"/>
  <c r="A454" i="7" s="1"/>
  <c r="C475" i="7"/>
  <c r="A475" i="7" s="1"/>
  <c r="C468" i="7"/>
  <c r="A468" i="7" s="1"/>
  <c r="C462" i="7"/>
  <c r="A462" i="7" s="1"/>
  <c r="A453" i="7"/>
  <c r="A29" i="3"/>
  <c r="A28" i="3"/>
  <c r="A32" i="3"/>
  <c r="A27" i="3"/>
  <c r="A30" i="3"/>
  <c r="A31" i="3"/>
  <c r="C83" i="7"/>
  <c r="A83" i="7" s="1"/>
  <c r="C74" i="7"/>
  <c r="A74" i="7" s="1"/>
  <c r="C67" i="7"/>
  <c r="A67" i="7" s="1"/>
  <c r="C76" i="7"/>
  <c r="A76" i="7" s="1"/>
  <c r="C73" i="7"/>
  <c r="A73" i="7" s="1"/>
  <c r="C65" i="7"/>
  <c r="A65" i="7" s="1"/>
  <c r="C81" i="7"/>
  <c r="A81" i="7" s="1"/>
  <c r="C80" i="7"/>
  <c r="A80" i="7" s="1"/>
  <c r="C78" i="7"/>
  <c r="A78" i="7" s="1"/>
  <c r="C77" i="7"/>
  <c r="A77" i="7" s="1"/>
  <c r="C91" i="7"/>
  <c r="A91" i="7" s="1"/>
  <c r="C71" i="7"/>
  <c r="A71" i="7" s="1"/>
  <c r="C90" i="7"/>
  <c r="A90" i="7" s="1"/>
  <c r="C70" i="7"/>
  <c r="A70" i="7" s="1"/>
  <c r="C89" i="7"/>
  <c r="A89" i="7" s="1"/>
  <c r="C72" i="7"/>
  <c r="A72" i="7" s="1"/>
  <c r="C88" i="7"/>
  <c r="A88" i="7" s="1"/>
  <c r="C69" i="7"/>
  <c r="A69" i="7" s="1"/>
  <c r="C86" i="7"/>
  <c r="A86" i="7" s="1"/>
  <c r="C87" i="7"/>
  <c r="A87" i="7" s="1"/>
  <c r="C68" i="7"/>
  <c r="A68" i="7" s="1"/>
  <c r="C75" i="7"/>
  <c r="A75" i="7" s="1"/>
  <c r="C79" i="7"/>
  <c r="A79" i="7" s="1"/>
  <c r="C66" i="7"/>
  <c r="A66" i="7" s="1"/>
  <c r="C82" i="7"/>
  <c r="A82" i="7" s="1"/>
  <c r="C85" i="7"/>
  <c r="A85" i="7" s="1"/>
  <c r="C84" i="7"/>
  <c r="A84" i="7" s="1"/>
  <c r="C64" i="7"/>
  <c r="A64" i="7" s="1"/>
  <c r="C92" i="7"/>
  <c r="A92" i="7" s="1"/>
  <c r="A63" i="7"/>
  <c r="A611" i="10"/>
  <c r="A608" i="10"/>
  <c r="A634" i="10"/>
  <c r="A626" i="10"/>
  <c r="A632" i="10"/>
  <c r="A627" i="10"/>
  <c r="A604" i="10"/>
  <c r="A615" i="10"/>
  <c r="A645" i="10"/>
  <c r="A635" i="10"/>
  <c r="A616" i="10"/>
  <c r="A640" i="10"/>
  <c r="A619" i="10"/>
  <c r="A622" i="10"/>
  <c r="A620" i="10"/>
  <c r="A617" i="10"/>
  <c r="A623" i="10"/>
  <c r="A612" i="10"/>
  <c r="A624" i="10"/>
  <c r="A628" i="10"/>
  <c r="A603" i="10"/>
  <c r="A633" i="10"/>
  <c r="A646" i="10"/>
  <c r="A606" i="10"/>
  <c r="A637" i="10"/>
  <c r="A618" i="10"/>
  <c r="A601" i="10"/>
  <c r="A629" i="10"/>
  <c r="A643" i="10"/>
  <c r="A607" i="10"/>
  <c r="A644" i="10"/>
  <c r="A642" i="10"/>
  <c r="A614" i="10"/>
  <c r="A631" i="10"/>
  <c r="A602" i="10"/>
  <c r="A609" i="10"/>
  <c r="A641" i="10"/>
  <c r="A621" i="10"/>
  <c r="A630" i="10"/>
  <c r="A610" i="10"/>
  <c r="A613" i="10"/>
  <c r="A639" i="10"/>
  <c r="A638" i="10"/>
  <c r="A605" i="10"/>
  <c r="A636" i="10"/>
  <c r="A625" i="10"/>
  <c r="F13" i="5" l="1"/>
  <c r="H11" i="5"/>
  <c r="I11" i="5"/>
  <c r="F12" i="5"/>
  <c r="E11" i="5"/>
  <c r="K14" i="5"/>
  <c r="K12" i="5"/>
  <c r="H10" i="5"/>
  <c r="D12" i="5"/>
  <c r="F11" i="5"/>
  <c r="C10" i="5"/>
  <c r="G11" i="5"/>
  <c r="J11" i="5"/>
  <c r="F10" i="5"/>
  <c r="F9" i="5"/>
  <c r="G13" i="5"/>
  <c r="J14" i="5"/>
  <c r="I10" i="5"/>
  <c r="H12" i="5"/>
  <c r="K11" i="5"/>
  <c r="G10" i="5"/>
  <c r="G12" i="5"/>
  <c r="J10" i="5"/>
  <c r="C12" i="5"/>
  <c r="J9" i="5"/>
  <c r="F14" i="5"/>
  <c r="G14" i="5"/>
  <c r="C9" i="5"/>
  <c r="H14" i="5"/>
  <c r="C14" i="5"/>
  <c r="D10" i="5"/>
  <c r="I9" i="5"/>
  <c r="K13" i="5"/>
  <c r="E12" i="5"/>
  <c r="D14" i="5"/>
  <c r="I14" i="5"/>
  <c r="C13" i="5"/>
  <c r="K10" i="5"/>
  <c r="K9" i="5"/>
  <c r="E10" i="5"/>
  <c r="D9" i="5"/>
  <c r="E9" i="5"/>
  <c r="D11" i="5"/>
  <c r="I13" i="5"/>
  <c r="C11" i="5"/>
  <c r="E13" i="5"/>
  <c r="G9" i="5"/>
  <c r="J13" i="5"/>
  <c r="E14" i="5"/>
  <c r="J12" i="5"/>
  <c r="H9" i="5"/>
  <c r="I12" i="5"/>
  <c r="D13" i="5"/>
  <c r="H13" i="5"/>
  <c r="D35" i="8"/>
  <c r="J37" i="8"/>
  <c r="J38" i="8"/>
  <c r="K37" i="8"/>
  <c r="H37" i="8"/>
  <c r="J36" i="8"/>
  <c r="J35" i="8"/>
  <c r="D38" i="8"/>
  <c r="I38" i="8"/>
  <c r="C37" i="8"/>
  <c r="K35" i="8"/>
  <c r="F39" i="8"/>
  <c r="G39" i="8"/>
  <c r="C36" i="8"/>
  <c r="G37" i="8"/>
  <c r="D36" i="8"/>
  <c r="C35" i="8"/>
  <c r="J39" i="8"/>
  <c r="H38" i="8"/>
  <c r="G36" i="8"/>
  <c r="F37" i="8"/>
  <c r="C39" i="8"/>
  <c r="I36" i="8"/>
  <c r="H39" i="8"/>
  <c r="K38" i="8"/>
  <c r="C38" i="8"/>
  <c r="I35" i="8"/>
  <c r="F38" i="8"/>
  <c r="E39" i="8"/>
  <c r="D37" i="8"/>
  <c r="E37" i="8"/>
  <c r="E38" i="8"/>
  <c r="E35" i="8"/>
  <c r="I39" i="8"/>
  <c r="E36" i="8"/>
  <c r="G38" i="8"/>
  <c r="F36" i="8"/>
  <c r="I37" i="8"/>
  <c r="H35" i="8"/>
  <c r="H36" i="8"/>
  <c r="K36" i="8"/>
  <c r="F35" i="8"/>
  <c r="G35" i="8"/>
  <c r="K39" i="8"/>
  <c r="D39" i="8"/>
  <c r="C13" i="8"/>
  <c r="C41" i="8"/>
  <c r="H18" i="8"/>
  <c r="E18" i="8"/>
  <c r="H33" i="8"/>
  <c r="H20" i="8"/>
  <c r="D25" i="8"/>
  <c r="K26" i="8"/>
  <c r="I30" i="8"/>
  <c r="F32" i="8"/>
  <c r="K23" i="8"/>
  <c r="H15" i="8"/>
  <c r="G19" i="8"/>
  <c r="D33" i="8"/>
  <c r="E33" i="8"/>
  <c r="G26" i="8"/>
  <c r="G40" i="8"/>
  <c r="H32" i="8"/>
  <c r="E17" i="8"/>
  <c r="H12" i="8"/>
  <c r="I28" i="8"/>
  <c r="J40" i="8"/>
  <c r="F34" i="8"/>
  <c r="J12" i="8"/>
  <c r="F18" i="8"/>
  <c r="E24" i="8"/>
  <c r="E15" i="8"/>
  <c r="H25" i="8"/>
  <c r="D14" i="8"/>
  <c r="H30" i="8"/>
  <c r="H24" i="8"/>
  <c r="D22" i="8"/>
  <c r="I13" i="8"/>
  <c r="C15" i="8"/>
  <c r="K32" i="8"/>
  <c r="E28" i="8"/>
  <c r="F41" i="8"/>
  <c r="J19" i="8"/>
  <c r="J18" i="8"/>
  <c r="F28" i="8"/>
  <c r="H40" i="8"/>
  <c r="F29" i="8"/>
  <c r="E16" i="8"/>
  <c r="K27" i="8"/>
  <c r="J28" i="8"/>
  <c r="D15" i="8"/>
  <c r="K33" i="8"/>
  <c r="C24" i="8"/>
  <c r="H26" i="8"/>
  <c r="H13" i="8"/>
  <c r="E34" i="8"/>
  <c r="K18" i="8"/>
  <c r="K19" i="8"/>
  <c r="K25" i="8"/>
  <c r="F23" i="8"/>
  <c r="J22" i="8"/>
  <c r="I22" i="8"/>
  <c r="J15" i="8"/>
  <c r="D34" i="8"/>
  <c r="E31" i="8"/>
  <c r="C40" i="8"/>
  <c r="H27" i="8"/>
  <c r="F14" i="8"/>
  <c r="C27" i="8"/>
  <c r="C20" i="8"/>
  <c r="C12" i="8"/>
  <c r="D20" i="8"/>
  <c r="K29" i="8"/>
  <c r="C21" i="8"/>
  <c r="J20" i="8"/>
  <c r="D27" i="8"/>
  <c r="J33" i="8"/>
  <c r="J16" i="8"/>
  <c r="I33" i="8"/>
  <c r="G14" i="8"/>
  <c r="C26" i="8"/>
  <c r="C22" i="8"/>
  <c r="F26" i="8"/>
  <c r="I25" i="8"/>
  <c r="I24" i="8"/>
  <c r="C14" i="8"/>
  <c r="I23" i="8"/>
  <c r="E13" i="8"/>
  <c r="I26" i="8"/>
  <c r="I21" i="8"/>
  <c r="J24" i="8"/>
  <c r="J13" i="8"/>
  <c r="E23" i="8"/>
  <c r="C16" i="8"/>
  <c r="G15" i="8"/>
  <c r="K41" i="8"/>
  <c r="K30" i="8"/>
  <c r="K34" i="8"/>
  <c r="C34" i="8"/>
  <c r="E26" i="8"/>
  <c r="I31" i="8"/>
  <c r="C18" i="8"/>
  <c r="F12" i="8"/>
  <c r="C30" i="8"/>
  <c r="C17" i="8"/>
  <c r="K21" i="8"/>
  <c r="E27" i="8"/>
  <c r="G29" i="8"/>
  <c r="D24" i="8"/>
  <c r="C29" i="8"/>
  <c r="C28" i="8"/>
  <c r="K40" i="8"/>
  <c r="G31" i="8"/>
  <c r="F20" i="8"/>
  <c r="C23" i="8"/>
  <c r="F19" i="8"/>
  <c r="I34" i="8"/>
  <c r="H17" i="8"/>
  <c r="K28" i="8"/>
  <c r="E29" i="8"/>
  <c r="D31" i="8"/>
  <c r="J21" i="8"/>
  <c r="E32" i="8"/>
  <c r="I14" i="8"/>
  <c r="H19" i="8"/>
  <c r="H29" i="8"/>
  <c r="H31" i="8"/>
  <c r="G34" i="8"/>
  <c r="K12" i="8"/>
  <c r="K13" i="8"/>
  <c r="C32" i="8"/>
  <c r="F22" i="8"/>
  <c r="K24" i="8"/>
  <c r="K15" i="8"/>
  <c r="I15" i="8"/>
  <c r="D17" i="8"/>
  <c r="J25" i="8"/>
  <c r="D12" i="8"/>
  <c r="G16" i="8"/>
  <c r="K22" i="8"/>
  <c r="K20" i="8"/>
  <c r="C33" i="8"/>
  <c r="F15" i="8"/>
  <c r="I29" i="8"/>
  <c r="J41" i="8"/>
  <c r="G33" i="8"/>
  <c r="G17" i="8"/>
  <c r="F33" i="8"/>
  <c r="I32" i="8"/>
  <c r="J32" i="8"/>
  <c r="H23" i="8"/>
  <c r="J27" i="8"/>
  <c r="G28" i="8"/>
  <c r="J31" i="8"/>
  <c r="D19" i="8"/>
  <c r="J30" i="8"/>
  <c r="K17" i="8"/>
  <c r="D40" i="8"/>
  <c r="H22" i="8"/>
  <c r="C31" i="8"/>
  <c r="E20" i="8"/>
  <c r="I40" i="8"/>
  <c r="G20" i="8"/>
  <c r="G25" i="8"/>
  <c r="E19" i="8"/>
  <c r="D29" i="8"/>
  <c r="G13" i="8"/>
  <c r="J29" i="8"/>
  <c r="F25" i="8"/>
  <c r="D28" i="8"/>
  <c r="F24" i="8"/>
  <c r="G24" i="8"/>
  <c r="K14" i="8"/>
  <c r="H14" i="8"/>
  <c r="C25" i="8"/>
  <c r="D16" i="8"/>
  <c r="G41" i="8"/>
  <c r="F16" i="8"/>
  <c r="E25" i="8"/>
  <c r="J26" i="8"/>
  <c r="H28" i="8"/>
  <c r="K16" i="8"/>
  <c r="E22" i="8"/>
  <c r="E41" i="8"/>
  <c r="G12" i="8"/>
  <c r="F40" i="8"/>
  <c r="F31" i="8"/>
  <c r="G21" i="8"/>
  <c r="F13" i="8"/>
  <c r="G22" i="8"/>
  <c r="I27" i="8"/>
  <c r="E40" i="8"/>
  <c r="E14" i="8"/>
  <c r="D13" i="8"/>
  <c r="F27" i="8"/>
  <c r="G32" i="8"/>
  <c r="D21" i="8"/>
  <c r="H34" i="8"/>
  <c r="J34" i="8"/>
  <c r="F17" i="8"/>
  <c r="H21" i="8"/>
  <c r="I16" i="8"/>
  <c r="E12" i="8"/>
  <c r="I20" i="8"/>
  <c r="D26" i="8"/>
  <c r="J23" i="8"/>
  <c r="D18" i="8"/>
  <c r="I41" i="8"/>
  <c r="G23" i="8"/>
  <c r="D30" i="8"/>
  <c r="G27" i="8"/>
  <c r="I12" i="8"/>
  <c r="H41" i="8"/>
  <c r="F30" i="8"/>
  <c r="D32" i="8"/>
  <c r="D23" i="8"/>
  <c r="I17" i="8"/>
  <c r="C19" i="8"/>
  <c r="H16" i="8"/>
  <c r="G18" i="8"/>
  <c r="I18" i="8"/>
  <c r="I19" i="8"/>
  <c r="J17" i="8"/>
  <c r="K31" i="8"/>
  <c r="J14" i="8"/>
  <c r="E21" i="8"/>
  <c r="D41" i="8"/>
  <c r="F21" i="8"/>
  <c r="E30" i="8"/>
  <c r="G30" i="8"/>
  <c r="G22" i="9"/>
  <c r="F30" i="9"/>
  <c r="F12" i="9"/>
  <c r="D53" i="9"/>
  <c r="F52" i="9"/>
  <c r="J57" i="9"/>
  <c r="I26" i="9"/>
  <c r="K28" i="9"/>
  <c r="G27" i="9"/>
  <c r="D45" i="9"/>
  <c r="E60" i="9"/>
  <c r="D16" i="9"/>
  <c r="G19" i="9"/>
  <c r="D44" i="9"/>
  <c r="K40" i="9"/>
  <c r="E22" i="9"/>
  <c r="I15" i="9"/>
  <c r="C27" i="9"/>
  <c r="G44" i="9"/>
  <c r="J41" i="9"/>
  <c r="G26" i="9"/>
  <c r="K15" i="9"/>
  <c r="F15" i="9"/>
  <c r="I48" i="9"/>
  <c r="E38" i="9"/>
  <c r="F13" i="9"/>
  <c r="C39" i="9"/>
  <c r="I53" i="9"/>
  <c r="K41" i="9"/>
  <c r="J54" i="9"/>
  <c r="J47" i="9"/>
  <c r="K60" i="9"/>
  <c r="J60" i="9"/>
  <c r="J38" i="9"/>
  <c r="I32" i="9"/>
  <c r="K19" i="9"/>
  <c r="K34" i="9"/>
  <c r="H38" i="9"/>
  <c r="F50" i="9"/>
  <c r="K12" i="9"/>
  <c r="H45" i="9"/>
  <c r="C48" i="9"/>
  <c r="F47" i="9"/>
  <c r="E17" i="9"/>
  <c r="I21" i="9"/>
  <c r="E15" i="9"/>
  <c r="F16" i="9"/>
  <c r="J58" i="9"/>
  <c r="E47" i="9"/>
  <c r="J23" i="9"/>
  <c r="I38" i="9"/>
  <c r="H40" i="9"/>
  <c r="D52" i="9"/>
  <c r="C20" i="9"/>
  <c r="I25" i="9"/>
  <c r="I50" i="9"/>
  <c r="E37" i="9"/>
  <c r="G25" i="9"/>
  <c r="G50" i="9"/>
  <c r="C53" i="9"/>
  <c r="J29" i="9"/>
  <c r="D48" i="9"/>
  <c r="J30" i="9"/>
  <c r="J27" i="9"/>
  <c r="I49" i="9"/>
  <c r="D30" i="9"/>
  <c r="J50" i="9"/>
  <c r="I59" i="9"/>
  <c r="C45" i="9"/>
  <c r="K47" i="9"/>
  <c r="I43" i="9"/>
  <c r="C36" i="9"/>
  <c r="K48" i="9"/>
  <c r="H25" i="9"/>
  <c r="K18" i="9"/>
  <c r="H41" i="9"/>
  <c r="I55" i="9"/>
  <c r="I54" i="9"/>
  <c r="C21" i="9"/>
  <c r="I44" i="9"/>
  <c r="F36" i="9"/>
  <c r="C37" i="9"/>
  <c r="F41" i="9"/>
  <c r="G17" i="9"/>
  <c r="K43" i="9"/>
  <c r="H14" i="9"/>
  <c r="I12" i="9"/>
  <c r="I31" i="9"/>
  <c r="H43" i="9"/>
  <c r="F23" i="9"/>
  <c r="I18" i="9"/>
  <c r="I45" i="9"/>
  <c r="D35" i="9"/>
  <c r="F40" i="9"/>
  <c r="C49" i="9"/>
  <c r="H55" i="9"/>
  <c r="H56" i="9"/>
  <c r="K14" i="9"/>
  <c r="K35" i="9"/>
  <c r="F21" i="9"/>
  <c r="E30" i="9"/>
  <c r="G48" i="9"/>
  <c r="G59" i="9"/>
  <c r="D59" i="9"/>
  <c r="F32" i="9"/>
  <c r="G13" i="9"/>
  <c r="G31" i="9"/>
  <c r="H18" i="9"/>
  <c r="G47" i="9"/>
  <c r="I22" i="9"/>
  <c r="H21" i="9"/>
  <c r="C29" i="9"/>
  <c r="G46" i="9"/>
  <c r="E35" i="9"/>
  <c r="G30" i="9"/>
  <c r="J43" i="9"/>
  <c r="H39" i="9"/>
  <c r="D56" i="9"/>
  <c r="G53" i="9"/>
  <c r="C22" i="9"/>
  <c r="H32" i="9"/>
  <c r="H44" i="9"/>
  <c r="D18" i="9"/>
  <c r="G15" i="9"/>
  <c r="E41" i="9"/>
  <c r="F31" i="9"/>
  <c r="J44" i="9"/>
  <c r="H50" i="9"/>
  <c r="F55" i="9"/>
  <c r="F28" i="9"/>
  <c r="C31" i="9"/>
  <c r="C46" i="9"/>
  <c r="H52" i="9"/>
  <c r="D41" i="9"/>
  <c r="C17" i="9"/>
  <c r="I37" i="9"/>
  <c r="F48" i="9"/>
  <c r="I19" i="9"/>
  <c r="G16" i="9"/>
  <c r="G41" i="9"/>
  <c r="K32" i="9"/>
  <c r="D26" i="9"/>
  <c r="E44" i="9"/>
  <c r="H23" i="9"/>
  <c r="E56" i="9"/>
  <c r="E57" i="9"/>
  <c r="K10" i="9"/>
  <c r="G55" i="9"/>
  <c r="H46" i="9"/>
  <c r="I28" i="9"/>
  <c r="D54" i="9"/>
  <c r="H34" i="9"/>
  <c r="K59" i="9"/>
  <c r="J45" i="9"/>
  <c r="G23" i="9"/>
  <c r="J55" i="9"/>
  <c r="K54" i="9"/>
  <c r="C40" i="9"/>
  <c r="G60" i="9"/>
  <c r="D47" i="9"/>
  <c r="H27" i="9"/>
  <c r="F39" i="9"/>
  <c r="I36" i="9"/>
  <c r="D32" i="9"/>
  <c r="F34" i="9"/>
  <c r="D57" i="9"/>
  <c r="H47" i="9"/>
  <c r="H54" i="9"/>
  <c r="I10" i="9"/>
  <c r="F59" i="9"/>
  <c r="H26" i="9"/>
  <c r="C38" i="9"/>
  <c r="F22" i="9"/>
  <c r="F44" i="9"/>
  <c r="E16" i="9"/>
  <c r="G36" i="9"/>
  <c r="F29" i="9"/>
  <c r="J25" i="9"/>
  <c r="C60" i="9"/>
  <c r="J37" i="9"/>
  <c r="K30" i="9"/>
  <c r="J14" i="9"/>
  <c r="C44" i="9"/>
  <c r="F49" i="9"/>
  <c r="D22" i="9"/>
  <c r="J46" i="9"/>
  <c r="I27" i="9"/>
  <c r="E25" i="9"/>
  <c r="I46" i="9"/>
  <c r="D40" i="9"/>
  <c r="J31" i="9"/>
  <c r="F14" i="9"/>
  <c r="G37" i="9"/>
  <c r="I34" i="9"/>
  <c r="H16" i="9"/>
  <c r="H35" i="9"/>
  <c r="E32" i="9"/>
  <c r="H31" i="9"/>
  <c r="D20" i="9"/>
  <c r="K45" i="9"/>
  <c r="I13" i="9"/>
  <c r="H48" i="9"/>
  <c r="C26" i="9"/>
  <c r="D10" i="9"/>
  <c r="D34" i="9"/>
  <c r="G29" i="9"/>
  <c r="G32" i="9"/>
  <c r="D14" i="9"/>
  <c r="I29" i="9"/>
  <c r="J20" i="9"/>
  <c r="H59" i="9"/>
  <c r="H13" i="9"/>
  <c r="H15" i="9"/>
  <c r="J39" i="9"/>
  <c r="E52" i="9"/>
  <c r="E27" i="9"/>
  <c r="D28" i="9"/>
  <c r="H12" i="9"/>
  <c r="F56" i="9"/>
  <c r="G57" i="9"/>
  <c r="C52" i="9"/>
  <c r="K26" i="9"/>
  <c r="J32" i="9"/>
  <c r="F10" i="9"/>
  <c r="C54" i="9"/>
  <c r="E20" i="9"/>
  <c r="K49" i="9"/>
  <c r="F27" i="9"/>
  <c r="D36" i="9"/>
  <c r="C28" i="9"/>
  <c r="H53" i="9"/>
  <c r="K22" i="9"/>
  <c r="E48" i="9"/>
  <c r="G49" i="9"/>
  <c r="K38" i="9"/>
  <c r="C55" i="9"/>
  <c r="G34" i="9"/>
  <c r="C23" i="9"/>
  <c r="I40" i="9"/>
  <c r="F20" i="9"/>
  <c r="J52" i="9"/>
  <c r="K27" i="9"/>
  <c r="K20" i="9"/>
  <c r="F45" i="9"/>
  <c r="C43" i="9"/>
  <c r="D31" i="9"/>
  <c r="E50" i="9"/>
  <c r="E43" i="9"/>
  <c r="D25" i="9"/>
  <c r="F17" i="9"/>
  <c r="K55" i="9"/>
  <c r="H22" i="9"/>
  <c r="D49" i="9"/>
  <c r="J12" i="9"/>
  <c r="K56" i="9"/>
  <c r="K58" i="9"/>
  <c r="H58" i="9"/>
  <c r="K31" i="9"/>
  <c r="D15" i="9"/>
  <c r="C32" i="9"/>
  <c r="D12" i="9"/>
  <c r="C41" i="9"/>
  <c r="G56" i="9"/>
  <c r="E29" i="9"/>
  <c r="E58" i="9"/>
  <c r="K16" i="9"/>
  <c r="H28" i="9"/>
  <c r="E31" i="9"/>
  <c r="I57" i="9"/>
  <c r="J53" i="9"/>
  <c r="J56" i="9"/>
  <c r="K36" i="9"/>
  <c r="E23" i="9"/>
  <c r="J48" i="9"/>
  <c r="E28" i="9"/>
  <c r="C50" i="9"/>
  <c r="G58" i="9"/>
  <c r="I52" i="9"/>
  <c r="J28" i="9"/>
  <c r="E59" i="9"/>
  <c r="J35" i="9"/>
  <c r="E21" i="9"/>
  <c r="F19" i="9"/>
  <c r="J16" i="9"/>
  <c r="C15" i="9"/>
  <c r="K50" i="9"/>
  <c r="E45" i="9"/>
  <c r="E55" i="9"/>
  <c r="K13" i="9"/>
  <c r="F58" i="9"/>
  <c r="F37" i="9"/>
  <c r="H60" i="9"/>
  <c r="K17" i="9"/>
  <c r="J34" i="9"/>
  <c r="D55" i="9"/>
  <c r="F38" i="9"/>
  <c r="G38" i="9"/>
  <c r="G20" i="9"/>
  <c r="J40" i="9"/>
  <c r="F54" i="9"/>
  <c r="F60" i="9"/>
  <c r="J13" i="9"/>
  <c r="J49" i="9"/>
  <c r="G52" i="9"/>
  <c r="I20" i="9"/>
  <c r="E54" i="9"/>
  <c r="C16" i="9"/>
  <c r="E49" i="9"/>
  <c r="J18" i="9"/>
  <c r="H10" i="9"/>
  <c r="J36" i="9"/>
  <c r="J21" i="9"/>
  <c r="I39" i="9"/>
  <c r="F35" i="9"/>
  <c r="G45" i="9"/>
  <c r="D19" i="9"/>
  <c r="I60" i="9"/>
  <c r="K39" i="9"/>
  <c r="H36" i="9"/>
  <c r="I47" i="9"/>
  <c r="G18" i="9"/>
  <c r="F43" i="9"/>
  <c r="I41" i="9"/>
  <c r="E36" i="9"/>
  <c r="K57" i="9"/>
  <c r="K46" i="9"/>
  <c r="K52" i="9"/>
  <c r="F25" i="9"/>
  <c r="K25" i="9"/>
  <c r="D17" i="9"/>
  <c r="E26" i="9"/>
  <c r="H37" i="9"/>
  <c r="K44" i="9"/>
  <c r="F57" i="9"/>
  <c r="C19" i="9"/>
  <c r="G39" i="9"/>
  <c r="I30" i="9"/>
  <c r="H17" i="9"/>
  <c r="G14" i="9"/>
  <c r="C57" i="9"/>
  <c r="C18" i="9"/>
  <c r="J59" i="9"/>
  <c r="D39" i="9"/>
  <c r="G43" i="9"/>
  <c r="K23" i="9"/>
  <c r="C25" i="9"/>
  <c r="H57" i="9"/>
  <c r="G35" i="9"/>
  <c r="C14" i="9"/>
  <c r="G21" i="9"/>
  <c r="C58" i="9"/>
  <c r="D29" i="9"/>
  <c r="D50" i="9"/>
  <c r="E18" i="9"/>
  <c r="J15" i="9"/>
  <c r="G54" i="9"/>
  <c r="E19" i="9"/>
  <c r="I56" i="9"/>
  <c r="J17" i="9"/>
  <c r="H20" i="9"/>
  <c r="E39" i="9"/>
  <c r="K53" i="9"/>
  <c r="C56" i="9"/>
  <c r="I17" i="9"/>
  <c r="D27" i="9"/>
  <c r="E10" i="9"/>
  <c r="E13" i="9"/>
  <c r="G10" i="9"/>
  <c r="E14" i="9"/>
  <c r="K29" i="9"/>
  <c r="G28" i="9"/>
  <c r="E53" i="9"/>
  <c r="H30" i="9"/>
  <c r="E34" i="9"/>
  <c r="D23" i="9"/>
  <c r="D13" i="9"/>
  <c r="J22" i="9"/>
  <c r="C13" i="9"/>
  <c r="D38" i="9"/>
  <c r="C10" i="9"/>
  <c r="D46" i="9"/>
  <c r="C12" i="9"/>
  <c r="I16" i="9"/>
  <c r="F46" i="9"/>
  <c r="F26" i="9"/>
  <c r="H19" i="9"/>
  <c r="F53" i="9"/>
  <c r="D21" i="9"/>
  <c r="E46" i="9"/>
  <c r="E40" i="9"/>
  <c r="H29" i="9"/>
  <c r="I14" i="9"/>
  <c r="C59" i="9"/>
  <c r="D58" i="9"/>
  <c r="K21" i="9"/>
  <c r="H49" i="9"/>
  <c r="I35" i="9"/>
  <c r="J10" i="9"/>
  <c r="C34" i="9"/>
  <c r="G12" i="9"/>
  <c r="I58" i="9"/>
  <c r="C35" i="9"/>
  <c r="D37" i="9"/>
  <c r="G40" i="9"/>
  <c r="J19" i="9"/>
  <c r="C30" i="9"/>
  <c r="J26" i="9"/>
  <c r="F18" i="9"/>
  <c r="D60" i="9"/>
  <c r="I23" i="9"/>
  <c r="D43" i="9"/>
  <c r="E12" i="9"/>
  <c r="K37" i="9"/>
  <c r="C47" i="9"/>
  <c r="M12" i="5" l="1"/>
  <c r="M10" i="5"/>
  <c r="M9" i="5"/>
  <c r="M11" i="5"/>
  <c r="M13" i="5"/>
  <c r="M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tc={C2FC50E9-05CD-49E6-998E-3D8843F1B69E}</author>
  </authors>
  <commentList>
    <comment ref="M8" authorId="0" shapeId="0" xr:uid="{C2FC50E9-05CD-49E6-998E-3D8843F1B69E}">
      <text>
        <t>[Threaded comment]
Your version of Excel allows you to read this threaded comment; however, any edits to it will get removed if the file is opened in a newer version of Excel. Learn more: https://go.microsoft.com/fwlink/?linkid=870924
Comment:
    Dato expresado en % a excepción de cuando se selecciona la variable penetracion que está expresado en puntos.</t>
      </text>
    </comment>
  </commentList>
</comments>
</file>

<file path=xl/sharedStrings.xml><?xml version="1.0" encoding="utf-8"?>
<sst xmlns="http://schemas.openxmlformats.org/spreadsheetml/2006/main" count="1794" uniqueCount="210">
  <si>
    <t>Informe consumo de alimentación fuera del hogar</t>
  </si>
  <si>
    <t>Principales variables</t>
  </si>
  <si>
    <t>Perfil sociodemográfico</t>
  </si>
  <si>
    <t>Lugares y motivos de consumo</t>
  </si>
  <si>
    <t>Metodología</t>
  </si>
  <si>
    <t>Glosario variables</t>
  </si>
  <si>
    <t>Conclusiones</t>
  </si>
  <si>
    <t>Periodicidad</t>
  </si>
  <si>
    <t>Trim 1: de enero a marzo</t>
  </si>
  <si>
    <t>Trim 2: de abril a junio</t>
  </si>
  <si>
    <t>Trim 3: de julio a septiembre</t>
  </si>
  <si>
    <t>Trim 4: de octubre a diciembre</t>
  </si>
  <si>
    <t>TAM : Últimos 12 meses</t>
  </si>
  <si>
    <t>Variables</t>
  </si>
  <si>
    <r>
      <rPr>
        <b/>
        <sz val="11"/>
        <color theme="1"/>
        <rFont val="Calibri"/>
        <family val="2"/>
        <scheme val="minor"/>
      </rPr>
      <t xml:space="preserve">Volumen (millones de consumiciones): </t>
    </r>
    <r>
      <rPr>
        <sz val="11"/>
        <color theme="1"/>
        <rFont val="Calibri"/>
        <family val="2"/>
        <scheme val="minor"/>
      </rPr>
      <t>Volumen total en consumiciones realizado por los individuos residentes en España.</t>
    </r>
  </si>
  <si>
    <r>
      <rPr>
        <b/>
        <sz val="11"/>
        <color theme="1"/>
        <rFont val="Calibri"/>
        <family val="2"/>
        <scheme val="minor"/>
      </rPr>
      <t>Volumen (millones de kilos o litros consumidos):</t>
    </r>
    <r>
      <rPr>
        <sz val="11"/>
        <color theme="1"/>
        <rFont val="Calibri"/>
        <family val="2"/>
        <scheme val="minor"/>
      </rPr>
      <t xml:space="preserve"> Volumen total de kilos o litros consumidos por los individuos residentes en España.</t>
    </r>
  </si>
  <si>
    <r>
      <rPr>
        <b/>
        <sz val="11"/>
        <color theme="1"/>
        <rFont val="Calibri"/>
        <family val="2"/>
        <scheme val="minor"/>
      </rPr>
      <t>Valor (euros):</t>
    </r>
    <r>
      <rPr>
        <sz val="11"/>
        <color theme="1"/>
        <rFont val="Calibri"/>
        <family val="2"/>
        <scheme val="minor"/>
      </rPr>
      <t xml:space="preserve"> Gasto total realizado por los individuos residentes en España.</t>
    </r>
  </si>
  <si>
    <r>
      <rPr>
        <b/>
        <sz val="11"/>
        <color theme="1"/>
        <rFont val="Calibri"/>
        <family val="2"/>
        <scheme val="minor"/>
      </rPr>
      <t>Penetración (%):</t>
    </r>
    <r>
      <rPr>
        <sz val="11"/>
        <color theme="1"/>
        <rFont val="Calibri"/>
        <family val="2"/>
        <scheme val="minor"/>
      </rPr>
      <t xml:space="preserve"> Porcentaje de individuos que han consumido el producto/categoría a lo largo del periodo de estudio.</t>
    </r>
  </si>
  <si>
    <r>
      <rPr>
        <b/>
        <sz val="11"/>
        <color theme="1"/>
        <rFont val="Calibri"/>
        <family val="2"/>
        <scheme val="minor"/>
      </rPr>
      <t>Frecuencia:</t>
    </r>
    <r>
      <rPr>
        <sz val="11"/>
        <color theme="1"/>
        <rFont val="Calibri"/>
        <family val="2"/>
        <scheme val="minor"/>
      </rPr>
      <t xml:space="preserve"> Actos de consumo.</t>
    </r>
  </si>
  <si>
    <r>
      <rPr>
        <b/>
        <sz val="11"/>
        <color theme="1"/>
        <rFont val="Calibri"/>
        <family val="2"/>
        <scheme val="minor"/>
      </rPr>
      <t xml:space="preserve">Consumo medio (consumiciones medias por consumidor): </t>
    </r>
    <r>
      <rPr>
        <sz val="11"/>
        <color theme="1"/>
        <rFont val="Calibri"/>
        <family val="2"/>
        <scheme val="minor"/>
      </rPr>
      <t>Promedio de consumiciones por consumidor en el periodo de estudio.</t>
    </r>
  </si>
  <si>
    <r>
      <rPr>
        <b/>
        <sz val="11"/>
        <color theme="1"/>
        <rFont val="Calibri"/>
        <family val="2"/>
        <scheme val="minor"/>
      </rPr>
      <t>Consumo medio (kilos o litros por consumidor):</t>
    </r>
    <r>
      <rPr>
        <sz val="11"/>
        <color theme="1"/>
        <rFont val="Calibri"/>
        <family val="2"/>
        <scheme val="minor"/>
      </rPr>
      <t xml:space="preserve"> Promedio de kilos o litros consumidos por consumidor en el periodo de estudio.</t>
    </r>
  </si>
  <si>
    <r>
      <rPr>
        <b/>
        <sz val="11"/>
        <color theme="1"/>
        <rFont val="Calibri"/>
        <family val="2"/>
        <scheme val="minor"/>
      </rPr>
      <t>Consumo por acto (consumiciones):</t>
    </r>
    <r>
      <rPr>
        <sz val="11"/>
        <color theme="1"/>
        <rFont val="Calibri"/>
        <family val="2"/>
        <scheme val="minor"/>
      </rPr>
      <t xml:space="preserve"> Número de consumiciones por acto de consumo de fuera de casa</t>
    </r>
  </si>
  <si>
    <r>
      <rPr>
        <b/>
        <sz val="11"/>
        <color theme="1"/>
        <rFont val="Calibri"/>
        <family val="2"/>
        <scheme val="minor"/>
      </rPr>
      <t>Consumo per cápita (kilos o litros por individuo):</t>
    </r>
    <r>
      <rPr>
        <sz val="11"/>
        <color theme="1"/>
        <rFont val="Calibri"/>
        <family val="2"/>
        <scheme val="minor"/>
      </rPr>
      <t xml:space="preserve"> Ratio entre volumen total y total individuos.</t>
    </r>
  </si>
  <si>
    <r>
      <rPr>
        <b/>
        <sz val="11"/>
        <color theme="1"/>
        <rFont val="Calibri"/>
        <family val="2"/>
        <scheme val="minor"/>
      </rPr>
      <t xml:space="preserve">Gasto per cápita (euros por individuo): </t>
    </r>
    <r>
      <rPr>
        <sz val="11"/>
        <color theme="1"/>
        <rFont val="Calibri"/>
        <family val="2"/>
        <scheme val="minor"/>
      </rPr>
      <t>Ratio entre gasto total y total individuos.</t>
    </r>
  </si>
  <si>
    <r>
      <rPr>
        <b/>
        <sz val="11"/>
        <color theme="1"/>
        <rFont val="Calibri"/>
        <family val="2"/>
        <scheme val="minor"/>
      </rPr>
      <t>Precio medio (€/kg o L):</t>
    </r>
    <r>
      <rPr>
        <sz val="11"/>
        <color theme="1"/>
        <rFont val="Calibri"/>
        <family val="2"/>
        <scheme val="minor"/>
      </rPr>
      <t xml:space="preserve"> Precio medio pagado por kilo o litro.</t>
    </r>
  </si>
  <si>
    <t>Regiones</t>
  </si>
  <si>
    <r>
      <rPr>
        <b/>
        <sz val="11"/>
        <color theme="1"/>
        <rFont val="Calibri"/>
        <family val="2"/>
        <scheme val="minor"/>
      </rPr>
      <t>AMB:</t>
    </r>
    <r>
      <rPr>
        <sz val="11"/>
        <color theme="1"/>
        <rFont val="Calibri"/>
        <family val="2"/>
        <scheme val="minor"/>
      </rPr>
      <t xml:space="preserve"> Área metropolitana de Barcelona.</t>
    </r>
  </si>
  <si>
    <r>
      <rPr>
        <b/>
        <sz val="11"/>
        <color theme="1"/>
        <rFont val="Calibri"/>
        <family val="2"/>
        <scheme val="minor"/>
      </rPr>
      <t xml:space="preserve">Rto Cat Aragón: </t>
    </r>
    <r>
      <rPr>
        <sz val="11"/>
        <color theme="1"/>
        <rFont val="Calibri"/>
        <family val="2"/>
        <scheme val="minor"/>
      </rPr>
      <t>Zaragoza, Huesca, Islas Baleares, Tarragona, Lleida y Girona.</t>
    </r>
  </si>
  <si>
    <r>
      <rPr>
        <b/>
        <sz val="11"/>
        <color theme="1"/>
        <rFont val="Calibri"/>
        <family val="2"/>
        <scheme val="minor"/>
      </rPr>
      <t>Levante:</t>
    </r>
    <r>
      <rPr>
        <sz val="11"/>
        <color theme="1"/>
        <rFont val="Calibri"/>
        <family val="2"/>
        <scheme val="minor"/>
      </rPr>
      <t xml:space="preserve"> Castellón, Valencia, Alicante, Murcia y Albacete.</t>
    </r>
  </si>
  <si>
    <r>
      <rPr>
        <b/>
        <sz val="11"/>
        <color theme="1"/>
        <rFont val="Calibri"/>
        <family val="2"/>
        <scheme val="minor"/>
      </rPr>
      <t xml:space="preserve">Andalucia: </t>
    </r>
    <r>
      <rPr>
        <sz val="11"/>
        <color theme="1"/>
        <rFont val="Calibri"/>
        <family val="2"/>
        <scheme val="minor"/>
      </rPr>
      <t>Cádiz, Málaga, Granada, Almería, Jaén, Córdoba, Sevilla, Huelva y Badajoz.</t>
    </r>
  </si>
  <si>
    <r>
      <rPr>
        <b/>
        <sz val="11"/>
        <color theme="1"/>
        <rFont val="Calibri"/>
        <family val="2"/>
        <scheme val="minor"/>
      </rPr>
      <t>AMM:</t>
    </r>
    <r>
      <rPr>
        <sz val="11"/>
        <color theme="1"/>
        <rFont val="Calibri"/>
        <family val="2"/>
        <scheme val="minor"/>
      </rPr>
      <t xml:space="preserve"> Área metropolitana de Madrid.</t>
    </r>
  </si>
  <si>
    <r>
      <rPr>
        <b/>
        <sz val="11"/>
        <color theme="1"/>
        <rFont val="Calibri"/>
        <family val="2"/>
        <scheme val="minor"/>
      </rPr>
      <t xml:space="preserve">Resto centro: </t>
    </r>
    <r>
      <rPr>
        <sz val="11"/>
        <color theme="1"/>
        <rFont val="Calibri"/>
        <family val="2"/>
        <scheme val="minor"/>
      </rPr>
      <t>Zamora, Valladolid, Soria, Segovia, Salamanca, Ávila, Guadalajara, Teruel, Cuenca, Ciudad Real, Toledo y Cáceres.</t>
    </r>
  </si>
  <si>
    <r>
      <rPr>
        <b/>
        <sz val="11"/>
        <color theme="1"/>
        <rFont val="Calibri"/>
        <family val="2"/>
        <scheme val="minor"/>
      </rPr>
      <t xml:space="preserve">Norte centro: </t>
    </r>
    <r>
      <rPr>
        <sz val="11"/>
        <color theme="1"/>
        <rFont val="Calibri"/>
        <family val="2"/>
        <scheme val="minor"/>
      </rPr>
      <t>Cantabria, Palencia, Burgos, La Rioja, Álava, Navarra, Vizcaya y Guipúzcoa.</t>
    </r>
  </si>
  <si>
    <r>
      <rPr>
        <b/>
        <sz val="11"/>
        <color theme="1"/>
        <rFont val="Calibri"/>
        <family val="2"/>
        <scheme val="minor"/>
      </rPr>
      <t xml:space="preserve">Noroeste: </t>
    </r>
    <r>
      <rPr>
        <sz val="11"/>
        <color theme="1"/>
        <rFont val="Calibri"/>
        <family val="2"/>
        <scheme val="minor"/>
      </rPr>
      <t>La Coruña, Pontevedra, Orense, Lugo, Asturias y León.</t>
    </r>
  </si>
  <si>
    <t>* No se incluye Canarias</t>
  </si>
  <si>
    <t>Metodología del panel de consumo alimentario fuera de hogares: alimentación</t>
  </si>
  <si>
    <r>
      <t xml:space="preserve">El panel de consumo alimentario fuera de los hogares, estudio elaborado por el Ministerio de Agricultura, Pesca y Alimentación, tiene por objeto conocer la demanda total de alimentos y bebidas en el sector extradoméstico desde el punto de vista del consumidor final residente en España peninsular y Baleares, identificando los principales factores que caracterizan los hábitos alimentarios de los españoles fuera de su hogar y conociendo la importancia de los distintos tipos de establecimientos donde el consumidor compra los productos para su consumo extradoméstico. 
En particular, este informe se centra en la demanda total de alimentación en el sector extradoméstico.
Para ello se aplica la siguiente metodología:
</t>
    </r>
    <r>
      <rPr>
        <b/>
        <sz val="12"/>
        <rFont val="Arial"/>
        <family val="2"/>
      </rPr>
      <t>Universo:</t>
    </r>
    <r>
      <rPr>
        <sz val="12"/>
        <rFont val="Arial"/>
        <family val="2"/>
      </rPr>
      <t xml:space="preserve"> Los individuos residentes en España peninsular e Islas Baleares de edades comprendidas entre 15-75 años (&gt;18 años para la declaración de vino y derivados, cerveza, sidra y bebidas espirituosas). El estudio no recoge el consumo realizado por el turismo, permitiendo así cuantificar el consumo per cápita real de los españoles. Asimismo, no recoge el consumo realizado en las Islas Canarias ni en las ciudades autónomas de Ceuta y Melilla.
</t>
    </r>
    <r>
      <rPr>
        <b/>
        <sz val="12"/>
        <rFont val="Arial"/>
        <family val="2"/>
      </rPr>
      <t xml:space="preserve">Muestra*: </t>
    </r>
    <r>
      <rPr>
        <sz val="12"/>
        <rFont val="Arial"/>
        <family val="2"/>
      </rPr>
      <t>10.500 panelistas al año (8.500 individuos al trimestre) de entre 15 y 75 años. De ellos, 3.000 individuos declaran el consumo detallado de alimentos. La información se recoge mediante una aplicación de smartphone, con lectura de códigos EAN para aquellos productos que los tengan, y declaración manual guiada por categorías en el resto.
La recogida de información se realiza en el momento de consumo, para lo cual los formularios están diseñados para una rápida declaración. Las posibilidades de respuesta están adaptadas a la realidad de las diferentes opciones de restauración al componerse de diferentes productos, así como de las recetas que hay disponibles, según elección del panelista.
La asignación del precio no se hace por tipo de receta o plato de forma independiente, si no por menú u opción elegida,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
* Desde T2  de 2018
**Los informes desde T1 2024 están elaborados con el panel ya adaptado al nuevo censo de población publicado por el INE (censo 2021). Por ello, los datos pueden sufrir alguna ligera variación respecto a informes de meses anteriores. En todo caso, la tendencia en el consumo alimentario fuera del hogar no se ha visto afectada. Para más información consultar el apartado de metodología de la web.</t>
    </r>
  </si>
  <si>
    <t>KPI</t>
  </si>
  <si>
    <t>PERFIL - NOMECLATURA</t>
  </si>
  <si>
    <t>Motivos</t>
  </si>
  <si>
    <t>%POBLACION</t>
  </si>
  <si>
    <t>Volumen (millones de consumiciones)</t>
  </si>
  <si>
    <t>VOLUMEN (miles consumiciones)</t>
  </si>
  <si>
    <t>TotalAlimentacion</t>
  </si>
  <si>
    <t>DISTRIBUCION VOLUMEN POR CRITERIO (consumiciones)</t>
  </si>
  <si>
    <t>.T.Alimentos TOTAL ING</t>
  </si>
  <si>
    <t>T.ESPAÑA</t>
  </si>
  <si>
    <t>Volumen (millones de kilos o litros)</t>
  </si>
  <si>
    <t>VOLUMEN (miles kg ó litros)</t>
  </si>
  <si>
    <t>DISTRIBUCION VOLUMEN POR CRITERIO (kg o litros)</t>
  </si>
  <si>
    <t>BCN AM</t>
  </si>
  <si>
    <t>Valor (millones de euros)</t>
  </si>
  <si>
    <t>VALOR (miles euros)</t>
  </si>
  <si>
    <t>Total Bebidas</t>
  </si>
  <si>
    <t>CONSUMO PER CAPITA (kg o litros por individuo)</t>
  </si>
  <si>
    <t>REST.CAT ARAGON</t>
  </si>
  <si>
    <t>% Penetración (población 15-75 años)</t>
  </si>
  <si>
    <t>PENETRACION (%)</t>
  </si>
  <si>
    <t>Total Bebidas Frias</t>
  </si>
  <si>
    <t>LEVANTE</t>
  </si>
  <si>
    <t>Frecuencia (actos de consumo)</t>
  </si>
  <si>
    <t>FRECUENCIA COMPRA (actos)</t>
  </si>
  <si>
    <t>Total Bebidas Calientes</t>
  </si>
  <si>
    <t>ANDALUCIA</t>
  </si>
  <si>
    <t>Consumo medio (consumiciones por consumidor)</t>
  </si>
  <si>
    <t>COMPRA MEDIA (Consumiciones)</t>
  </si>
  <si>
    <t>Total Aperitivos</t>
  </si>
  <si>
    <t>MDD AM</t>
  </si>
  <si>
    <t>Consumo medio (kilos o litros por consumidor)</t>
  </si>
  <si>
    <t>CONSUMO MEDIO (kg ó litros por consumidor)</t>
  </si>
  <si>
    <t>RTO CENTRO</t>
  </si>
  <si>
    <t>Consumo por acto (consumiciones)</t>
  </si>
  <si>
    <t>VOLUMEN POR ACTO (consumiciones)</t>
  </si>
  <si>
    <t>NORTE-CENTRO</t>
  </si>
  <si>
    <t>Consumo per cápita (kilos o litros por individuo)</t>
  </si>
  <si>
    <t>CONSUMO PER CAPITA (kg ó litros por individuo)</t>
  </si>
  <si>
    <t>NOROESTE</t>
  </si>
  <si>
    <t>Gasto per cápita (euros por individuo)</t>
  </si>
  <si>
    <t>GASTO PER CAPITA (€ por individuo)</t>
  </si>
  <si>
    <t>&lt;2MIL</t>
  </si>
  <si>
    <t>Precio medio (€/kg o L)</t>
  </si>
  <si>
    <t>PRECIO MEDIO (kg ó litros)</t>
  </si>
  <si>
    <t>2-5MIL</t>
  </si>
  <si>
    <t>5-10MIL</t>
  </si>
  <si>
    <t>10-30MIL</t>
  </si>
  <si>
    <t>30-100MIL</t>
  </si>
  <si>
    <t>100-200MIL</t>
  </si>
  <si>
    <t>200-500MIL</t>
  </si>
  <si>
    <t>&gt;500MIL</t>
  </si>
  <si>
    <t>DE 15 A 19 AÑOS</t>
  </si>
  <si>
    <t>DE 20 A 24 AÑOS</t>
  </si>
  <si>
    <t>DE 25 A 34 AÑOS</t>
  </si>
  <si>
    <t>DE 35 A 49 AÑOS</t>
  </si>
  <si>
    <t>DE 50 A 59 AÑOS</t>
  </si>
  <si>
    <t>DE 60 A 75 AÑOS</t>
  </si>
  <si>
    <t>NIVEL ALTO</t>
  </si>
  <si>
    <t>NIVEL MEDIO ALTO</t>
  </si>
  <si>
    <t>NIVEL MEDIO</t>
  </si>
  <si>
    <t>NIVEL MEDIO BAJO</t>
  </si>
  <si>
    <t>NIVEL BAJO</t>
  </si>
  <si>
    <t>HOMBRE</t>
  </si>
  <si>
    <t>MUJER</t>
  </si>
  <si>
    <t>TRIM 2 24</t>
  </si>
  <si>
    <t>TRIM 3 24</t>
  </si>
  <si>
    <t>TRIM 4 24</t>
  </si>
  <si>
    <t>TRIM 1 25</t>
  </si>
  <si>
    <t>TRIM 2 25</t>
  </si>
  <si>
    <t>TRIM 3 25</t>
  </si>
  <si>
    <t>TRIM 4 25</t>
  </si>
  <si>
    <t>TRIM 1 26</t>
  </si>
  <si>
    <t>TRIM 2 26</t>
  </si>
  <si>
    <t>VOLUMEN (miles Consumiciones)</t>
  </si>
  <si>
    <t>VOLUMEN (Miles kg ó litros)</t>
  </si>
  <si>
    <t>VALOR (Miles Euros)</t>
  </si>
  <si>
    <t>FRECUENCIA COMPRA (Actos)</t>
  </si>
  <si>
    <t>Informe consumo de alimentacion fuera del hogar</t>
  </si>
  <si>
    <t>Dimensión</t>
  </si>
  <si>
    <t>Total Alimentacion</t>
  </si>
  <si>
    <t>DISTRIBUCION VOLUMEN POR CRITERIO (Consumiciones)</t>
  </si>
  <si>
    <t>Perfil de la categoría</t>
  </si>
  <si>
    <t xml:space="preserve">% Población </t>
  </si>
  <si>
    <t>T.ESPAñA</t>
  </si>
  <si>
    <r>
      <t xml:space="preserve">Datos en color </t>
    </r>
    <r>
      <rPr>
        <sz val="11"/>
        <color theme="2" tint="-0.499984740745262"/>
        <rFont val="Calibri"/>
        <family val="2"/>
        <scheme val="minor"/>
      </rPr>
      <t>gris</t>
    </r>
    <r>
      <rPr>
        <sz val="11"/>
        <rFont val="Calibri"/>
        <family val="2"/>
        <scheme val="minor"/>
      </rPr>
      <t xml:space="preserve"> no tienen suficiente base muestral</t>
    </r>
  </si>
  <si>
    <t>(-) o celda en blanco, dato no disponible</t>
  </si>
  <si>
    <t>Hiper+Super+Discount+G.A</t>
  </si>
  <si>
    <t>Restaurantes</t>
  </si>
  <si>
    <t>Restaurantes Fast Food</t>
  </si>
  <si>
    <t>Bares/Cafeterias/Cervecerias</t>
  </si>
  <si>
    <t>Panaderias/Pastelerias</t>
  </si>
  <si>
    <t>Tda.Alimentacion/Delicatesen</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</si>
  <si>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</si>
  <si>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</si>
  <si>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</si>
  <si>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</si>
  <si>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</si>
  <si>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</si>
  <si>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</si>
  <si>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</si>
  <si>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</si>
  <si>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</si>
  <si>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</si>
  <si>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</si>
  <si>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M.TRANSP.(AVION,TREN,AUTOC,E</t>
  </si>
  <si>
    <t>EN OTRO LUGAR</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</si>
  <si>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</si>
  <si>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</si>
  <si>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</si>
  <si>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</si>
  <si>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</si>
  <si>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</si>
  <si>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</si>
  <si>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</si>
  <si>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</si>
  <si>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</si>
  <si>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</si>
  <si>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</si>
  <si>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</si>
  <si>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</si>
  <si>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</si>
  <si>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</si>
  <si>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</si>
  <si>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</si>
  <si>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</si>
  <si>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</si>
  <si>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</si>
  <si>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</si>
  <si>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</si>
  <si>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</si>
  <si>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</si>
  <si>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
  </si>
  <si>
    <t>Motivos y lugares de consumo</t>
  </si>
  <si>
    <t>Restaurantes fast food</t>
  </si>
  <si>
    <t>Tda.Alimentacion/24 horas</t>
  </si>
  <si>
    <t>En la calle</t>
  </si>
  <si>
    <t>En casa de otros</t>
  </si>
  <si>
    <t>En el establecimiento</t>
  </si>
  <si>
    <t>En el trabajo</t>
  </si>
  <si>
    <t>En colegio/instituto/univ.</t>
  </si>
  <si>
    <t>En mi casa</t>
  </si>
  <si>
    <t>En otro lugar</t>
  </si>
  <si>
    <t>En m.transp.(avion,tren,autoc,e</t>
  </si>
  <si>
    <t>Desayuno</t>
  </si>
  <si>
    <t>Aperitivo/Antes de comer</t>
  </si>
  <si>
    <t>Comida</t>
  </si>
  <si>
    <t>Aperitivo/antes de comer</t>
  </si>
  <si>
    <t>Tarde/Merienda</t>
  </si>
  <si>
    <t>Antes de cenar</t>
  </si>
  <si>
    <t>Tarde/merienda</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</si>
  <si>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</si>
  <si>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</si>
  <si>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</si>
  <si>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</si>
  <si>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</si>
  <si>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</si>
  <si>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</si>
  <si>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</si>
  <si>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</si>
  <si>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</si>
  <si>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</si>
  <si>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</si>
  <si>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</si>
  <si>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</si>
  <si>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</si>
  <si>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</si>
  <si>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</si>
  <si>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</si>
  <si>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</si>
  <si>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</si>
  <si>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r>
      <rPr>
        <b/>
        <sz val="11"/>
        <color theme="1"/>
        <rFont val="Calibri"/>
        <family val="2"/>
        <scheme val="minor"/>
      </rPr>
      <t xml:space="preserve">El consumo extradoméstico cierra en el segundo trimestre de 2026 con más consumidores, más visitas y más valor, pero menos volumen. 
</t>
    </r>
    <r>
      <rPr>
        <sz val="11"/>
        <color theme="1"/>
        <rFont val="Calibri"/>
        <family val="2"/>
        <scheme val="minor"/>
      </rPr>
      <t xml:space="preserve">
Aunque el consumo fuera del hogar avanza durante el segundo trimestre del año creciendo en clientela y frecuencia, disminuye en ocasiones de entornos sociales con amigos y familiares, además se reduce el desembolso medio por individuo. El valor se impulsa a través del aumento de los precios medios. 
El 91,6 % de los españoles ha consumido alimentos y bebidas fuera de casa, por encima del 90,5 % registrado un año antes. Sin embargo, la mayor presencia de consumidores no impulsa el crecimiento del mercado. La evolución del periodo está marcada por una reducción del volumen consumido (4,1 %), una menor compra media (2,3 %) y un gasto medio estable respecto al mismo periodo del año anterior (253,46 €) y eso a pesar de que salimos un 2,2 % más (26,8 veces por trimestre). Por tanto, es evidente que más alcance y más visitas, no significa necesariamente mas consumo. 
La evolución por categorías pone de manifiesto un cambio en los hábitos de consumo fuera del hogar. Los alimentos ganan relevancia fuera de casa, mientras que las bebidas caen. Los españoles realizan un 5,0 % más de ocasiones de consumo de alimentos, aunque el volumen solo crece un 0,5 %, reflejando consumiciones más frecuentes, pero de menor tamaño. Si bien, bebemos menos fuera de casa, se reducen las consumiciones un 4,3 % siendo la caída del volumen del 8,0 %. 
Existe una polarización del consumo fuera del hogar en función de la edad. Los jóvenes consumen más fuera de casa, con aumentos del 72,7 % entre los 15-19 años y del 45,5 % entre los 20-24 años. Sin embargo, no compensa la caída de los adultos, entre los 35-49 años (5,2 %) y los 50-59 años (9,7 %), y el retroceso de adultos de 60 a 75 años (8,2 %). 
Desde una perspectiva territorial, también existen diferencias con focos de crecimiento aislados como el área metropolitana de Barcelona y la región resto centro frente a una mayoría de regiones en retroceso.
</t>
    </r>
  </si>
  <si>
    <t>La comida es el principal momento de consumo fuera del hogar, aumentando su alcance hasta representar el 40,3 % del volumen total, consumido fuera de casa, si bien pierde un 1,6 % a cierre de trimestre 2 2026. La cena continúa perdiendo relevancia (20,1 % vs 20,4 %), al igual que otros momentos vinculados a la tarde y la noche, lo que refleja una menor actividad nocturna. 
Los establecimientos mantienen su posición dominante (71,1 %), aunque con una evolución negativa (4,9 %), mientras crece el consumo asociado al propio hogar (4,0 %) que ya representa un 11,6 % del volumen total,  o en colegios, institutos o universidades. Si tenemos en cuenta el entorno o canal de consumo extradoméstico, los restaurantes crecen un 2,1 % algo lógico si tenemos en cuenta que el consumo de alimentos crecía en este periodo, mientras que bares, cafeterías, cervecerías pierden el 10,1 % del volumen frente al segundo trimestre del año anterior. Además, el componente social pierde intensidad, con una reducción de las ocasiones compartidas con familiares y amigos y un mayor peso de los consumos ligados al trabajo, los estudios y las compras.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</si>
</sst>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0\ _€_-;\-* #,##0.0\ _€_-;_-* &quot;-&quot;?\ _€_-;_-@_-"/>
    <numFmt numFmtId="167" formatCode="0.0"/>
  </numFmts>
  <fonts count="38" x14ac:knownFonts="1">
    <font>
      <sz val="11"/>
      <color theme="1"/>
      <name val="Calibri"/>
      <family val="2"/>
      <scheme val="minor"/>
    </font>
    <font>
      <sz val="11"/>
      <color theme="1"/>
      <name val="Calibri"/>
      <family val="2"/>
      <scheme val="minor"/>
    </font>
    <font>
      <b/>
      <sz val="11"/>
      <color rgb="FFFF00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sz val="20"/>
      <color rgb="FF92D400"/>
      <name val="Calibri"/>
      <family val="2"/>
      <scheme val="minor"/>
    </font>
    <font>
      <sz val="14"/>
      <name val="Calibri"/>
      <family val="2"/>
    </font>
    <font>
      <sz val="10"/>
      <color theme="0"/>
      <name val="Calibri"/>
      <family val="2"/>
      <scheme val="minor"/>
    </font>
    <font>
      <b/>
      <sz val="10"/>
      <color theme="1"/>
      <name val="Calibri"/>
      <family val="2"/>
      <scheme val="minor"/>
    </font>
    <font>
      <sz val="10"/>
      <color theme="1"/>
      <name val="Calibri"/>
      <family val="2"/>
      <scheme val="minor"/>
    </font>
    <font>
      <b/>
      <sz val="16"/>
      <color theme="0"/>
      <name val="Calibri"/>
      <family val="2"/>
      <scheme val="minor"/>
    </font>
    <font>
      <b/>
      <sz val="18"/>
      <color theme="0"/>
      <name val="Calibri"/>
      <family val="2"/>
      <scheme val="minor"/>
    </font>
    <font>
      <b/>
      <sz val="10"/>
      <color theme="0"/>
      <name val="Calibri"/>
      <family val="2"/>
      <scheme val="minor"/>
    </font>
    <font>
      <vertAlign val="superscript"/>
      <sz val="8"/>
      <color theme="1" tint="0.34998626667073579"/>
      <name val="Calibri"/>
      <family val="2"/>
      <scheme val="minor"/>
    </font>
    <font>
      <sz val="12"/>
      <color theme="1"/>
      <name val="Calibri"/>
      <family val="2"/>
      <scheme val="minor"/>
    </font>
    <font>
      <sz val="8"/>
      <color theme="0" tint="-0.249977111117893"/>
      <name val="Calibri"/>
      <family val="2"/>
      <scheme val="minor"/>
    </font>
    <font>
      <sz val="11"/>
      <color theme="0" tint="-0.34998626667073579"/>
      <name val="Calibri"/>
      <family val="2"/>
      <scheme val="minor"/>
    </font>
    <font>
      <b/>
      <sz val="11"/>
      <color theme="1"/>
      <name val="Calibri"/>
      <family val="2"/>
      <scheme val="minor"/>
    </font>
    <font>
      <sz val="11"/>
      <name val="Calibri"/>
      <family val="2"/>
      <scheme val="minor"/>
    </font>
    <font>
      <sz val="11"/>
      <color theme="0" tint="-0.499984740745262"/>
      <name val="Calibri"/>
      <family val="2"/>
      <scheme val="minor"/>
    </font>
    <font>
      <sz val="14"/>
      <color theme="0"/>
      <name val="Calibri"/>
      <family val="2"/>
    </font>
    <font>
      <b/>
      <sz val="10"/>
      <name val="Calibri"/>
      <family val="2"/>
      <scheme val="minor"/>
    </font>
    <font>
      <vertAlign val="superscript"/>
      <sz val="8"/>
      <color theme="0"/>
      <name val="Calibri"/>
      <family val="2"/>
      <scheme val="minor"/>
    </font>
    <font>
      <b/>
      <sz val="11"/>
      <name val="Calibri"/>
      <family val="2"/>
      <scheme val="minor"/>
    </font>
    <font>
      <u/>
      <sz val="11"/>
      <color theme="10"/>
      <name val="Calibri"/>
      <family val="2"/>
      <scheme val="minor"/>
    </font>
    <font>
      <b/>
      <sz val="14"/>
      <color theme="1"/>
      <name val="Calibri"/>
      <family val="2"/>
    </font>
    <font>
      <b/>
      <sz val="14"/>
      <name val="Calibri"/>
      <family val="2"/>
      <scheme val="minor"/>
    </font>
    <font>
      <sz val="11"/>
      <color theme="1"/>
      <name val="Arial"/>
      <family val="2"/>
    </font>
    <font>
      <sz val="12"/>
      <name val="Arial"/>
      <family val="2"/>
    </font>
    <font>
      <sz val="11"/>
      <color theme="2" tint="-0.499984740745262"/>
      <name val="Calibri"/>
      <family val="2"/>
      <scheme val="minor"/>
    </font>
    <font>
      <sz val="14"/>
      <color theme="0"/>
      <name val="Calibri"/>
      <family val="2"/>
      <scheme val="minor"/>
    </font>
    <font>
      <sz val="20"/>
      <color theme="2" tint="-0.749992370372631"/>
      <name val="Calibri"/>
      <family val="2"/>
      <scheme val="minor"/>
    </font>
    <font>
      <b/>
      <sz val="12"/>
      <name val="Arial"/>
      <family val="2"/>
    </font>
    <font>
      <b/>
      <sz val="20"/>
      <color theme="1"/>
      <name val="Calibri"/>
      <family val="2"/>
      <scheme val="minor"/>
    </font>
    <font>
      <b/>
      <sz val="20"/>
      <name val="Calibri"/>
      <family val="2"/>
      <scheme val="minor"/>
    </font>
    <font>
      <sz val="20"/>
      <name val="Calibri"/>
      <family val="2"/>
      <scheme val="minor"/>
    </font>
    <font>
      <sz val="18"/>
      <color theme="2" tint="-0.74999237037263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s>
  <borders count="2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thin">
        <color indexed="64"/>
      </left>
      <right/>
      <top style="thin">
        <color indexed="64"/>
      </top>
      <bottom/>
      <diagonal/>
    </border>
    <border>
      <left/>
      <right/>
      <top style="thin">
        <color indexed="64"/>
      </top>
      <bottom/>
      <diagonal/>
    </border>
    <border>
      <left style="hair">
        <color theme="0" tint="-0.24994659260841701"/>
      </left>
      <right style="hair">
        <color theme="0" tint="-0.24994659260841701"/>
      </right>
      <top style="thin">
        <color indexed="64"/>
      </top>
      <bottom style="hair">
        <color theme="0" tint="-0.24994659260841701"/>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hair">
        <color theme="0" tint="-0.24994659260841701"/>
      </bottom>
      <diagonal/>
    </border>
    <border>
      <left style="thin">
        <color auto="1"/>
      </left>
      <right style="thin">
        <color indexed="64"/>
      </right>
      <top style="hair">
        <color theme="0" tint="-0.24994659260841701"/>
      </top>
      <bottom style="hair">
        <color theme="0" tint="-0.24994659260841701"/>
      </bottom>
      <diagonal/>
    </border>
    <border>
      <left style="thin">
        <color auto="1"/>
      </left>
      <right style="thin">
        <color indexed="64"/>
      </right>
      <top style="hair">
        <color theme="0" tint="-0.24994659260841701"/>
      </top>
      <bottom style="thin">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top/>
      <bottom style="double">
        <color indexed="64"/>
      </bottom>
      <diagonal/>
    </border>
    <border>
      <left style="thin">
        <color auto="1"/>
      </left>
      <right style="thin">
        <color indexed="64"/>
      </right>
      <top/>
      <bottom style="hair">
        <color theme="0" tint="-0.24994659260841701"/>
      </bottom>
      <diagonal/>
    </border>
    <border>
      <left/>
      <right/>
      <top style="thick">
        <color theme="2" tint="-0.499984740745262"/>
      </top>
      <bottom style="thick">
        <color theme="2" tint="-0.499984740745262"/>
      </bottom>
      <diagonal/>
    </border>
    <border>
      <left/>
      <right/>
      <top/>
      <bottom style="double">
        <color theme="2" tint="-0.749961851863155"/>
      </bottom>
      <diagonal/>
    </border>
    <border>
      <left/>
      <right style="thin">
        <color indexed="64"/>
      </right>
      <top style="thin">
        <color indexed="64"/>
      </top>
      <bottom style="thin">
        <color indexed="64"/>
      </bottom>
      <diagonal/>
    </border>
    <border>
      <left style="hair">
        <color theme="0" tint="-0.24994659260841701"/>
      </left>
      <right style="thin">
        <color indexed="64"/>
      </right>
      <top style="thin">
        <color indexed="64"/>
      </top>
      <bottom style="thin">
        <color indexed="64"/>
      </bottom>
      <diagonal/>
    </border>
    <border>
      <left style="hair">
        <color theme="0" tint="-0.24994659260841701"/>
      </left>
      <right style="thin">
        <color indexed="64"/>
      </right>
      <top style="thin">
        <color indexed="64"/>
      </top>
      <bottom style="hair">
        <color theme="0" tint="-0.24994659260841701"/>
      </bottom>
      <diagonal/>
    </border>
    <border>
      <left style="hair">
        <color theme="0" tint="-0.24994659260841701"/>
      </left>
      <right style="thin">
        <color indexed="64"/>
      </right>
      <top style="hair">
        <color theme="0" tint="-0.24994659260841701"/>
      </top>
      <bottom style="hair">
        <color theme="0" tint="-0.24994659260841701"/>
      </bottom>
      <diagonal/>
    </border>
    <border>
      <left style="hair">
        <color theme="0" tint="-0.24994659260841701"/>
      </left>
      <right style="thin">
        <color indexed="64"/>
      </right>
      <top style="hair">
        <color theme="0" tint="-0.24994659260841701"/>
      </top>
      <bottom style="thin">
        <color indexed="64"/>
      </bottom>
      <diagonal/>
    </border>
  </borders>
  <cellStyleXfs count="11">
    <xf numFmtId="0" fontId="0" fillId="0" borderId="0"/>
    <xf numFmtId="164" fontId="1" fillId="0" borderId="0" applyFont="0" applyFill="0" applyBorder="0" applyAlignment="0" applyProtection="0"/>
    <xf numFmtId="0" fontId="25" fillId="0" borderId="0" applyNumberFormat="0" applyFill="0" applyBorder="0" applyAlignment="0" applyProtection="0"/>
    <xf numFmtId="0" fontId="28" fillId="0" borderId="0"/>
    <xf numFmtId="164" fontId="1"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cellStyleXfs>
  <cellXfs count="113">
    <xf numFmtId="0" fontId="0" fillId="0" borderId="0" xfId="0"/>
    <xf numFmtId="164" fontId="0" fillId="0" borderId="0" xfId="1" applyFont="1" applyFill="1"/>
    <xf numFmtId="164" fontId="0" fillId="0" borderId="0" xfId="1" applyFont="1"/>
    <xf numFmtId="0" fontId="0" fillId="0" borderId="0" xfId="0" applyAlignment="1">
      <alignment horizontal="left" indent="2"/>
    </xf>
    <xf numFmtId="0" fontId="0" fillId="0" borderId="0" xfId="0" applyAlignment="1" applyProtection="1">
      <alignment horizontal="left" indent="2"/>
      <protection locked="0"/>
    </xf>
    <xf numFmtId="0" fontId="0" fillId="0" borderId="0" xfId="0" applyProtection="1">
      <protection locked="0"/>
    </xf>
    <xf numFmtId="0" fontId="2" fillId="0" borderId="0" xfId="0" applyFont="1" applyAlignment="1" applyProtection="1">
      <alignment vertical="top"/>
      <protection locked="0"/>
    </xf>
    <xf numFmtId="0" fontId="4" fillId="0" borderId="0" xfId="0" applyFont="1" applyProtection="1">
      <protection locked="0"/>
    </xf>
    <xf numFmtId="0" fontId="4" fillId="0" borderId="0" xfId="0" applyFont="1"/>
    <xf numFmtId="0" fontId="11" fillId="0" borderId="0" xfId="0" applyFont="1" applyAlignment="1" applyProtection="1">
      <alignment vertical="top"/>
      <protection locked="0"/>
    </xf>
    <xf numFmtId="0" fontId="12" fillId="0" borderId="0" xfId="0" applyFont="1" applyAlignment="1" applyProtection="1">
      <alignment vertical="top"/>
      <protection locked="0"/>
    </xf>
    <xf numFmtId="0" fontId="0" fillId="0" borderId="0" xfId="0" applyProtection="1">
      <protection hidden="1"/>
    </xf>
    <xf numFmtId="165" fontId="15" fillId="0" borderId="0" xfId="1" applyNumberFormat="1" applyFont="1" applyBorder="1" applyAlignment="1">
      <alignment horizontal="right"/>
    </xf>
    <xf numFmtId="0" fontId="16" fillId="0" borderId="0" xfId="0" applyFont="1" applyAlignment="1">
      <alignment horizontal="right"/>
    </xf>
    <xf numFmtId="49" fontId="14" fillId="0" borderId="0" xfId="0" applyNumberFormat="1" applyFont="1" applyAlignment="1">
      <alignment horizontal="left"/>
    </xf>
    <xf numFmtId="0" fontId="0" fillId="0" borderId="0" xfId="0" applyAlignment="1">
      <alignment horizontal="center"/>
    </xf>
    <xf numFmtId="166" fontId="0" fillId="0" borderId="0" xfId="0" applyNumberFormat="1"/>
    <xf numFmtId="164" fontId="4" fillId="0" borderId="0" xfId="1" applyFont="1"/>
    <xf numFmtId="164" fontId="17" fillId="0" borderId="0" xfId="1" applyFont="1"/>
    <xf numFmtId="0" fontId="10" fillId="0" borderId="3" xfId="0" applyFont="1" applyBorder="1" applyAlignment="1" applyProtection="1">
      <alignment horizontal="left" vertical="center" indent="2"/>
      <protection hidden="1"/>
    </xf>
    <xf numFmtId="0" fontId="10" fillId="0" borderId="6" xfId="0" applyFont="1" applyBorder="1" applyAlignment="1" applyProtection="1">
      <alignment horizontal="left" vertical="center" indent="2"/>
      <protection hidden="1"/>
    </xf>
    <xf numFmtId="0" fontId="10" fillId="0" borderId="7" xfId="0" applyFont="1" applyBorder="1" applyAlignment="1" applyProtection="1">
      <alignment horizontal="left" vertical="center" indent="2"/>
      <protection hidden="1"/>
    </xf>
    <xf numFmtId="0" fontId="9" fillId="0" borderId="11" xfId="0" applyFont="1" applyBorder="1" applyAlignment="1" applyProtection="1">
      <alignment vertical="center"/>
      <protection hidden="1"/>
    </xf>
    <xf numFmtId="0" fontId="19" fillId="0" borderId="0" xfId="0" applyFont="1"/>
    <xf numFmtId="164" fontId="19" fillId="0" borderId="0" xfId="1" applyFont="1" applyFill="1" applyBorder="1"/>
    <xf numFmtId="0" fontId="19" fillId="0" borderId="6" xfId="0" applyFont="1" applyBorder="1" applyAlignment="1">
      <alignment horizontal="left" indent="5"/>
    </xf>
    <xf numFmtId="0" fontId="6" fillId="0" borderId="0" xfId="0" applyFont="1" applyAlignment="1">
      <alignment vertical="center" wrapText="1"/>
    </xf>
    <xf numFmtId="0" fontId="26" fillId="0" borderId="0" xfId="0" applyFont="1" applyAlignment="1">
      <alignment vertical="center" wrapText="1"/>
    </xf>
    <xf numFmtId="0" fontId="26" fillId="0" borderId="0" xfId="0" applyFont="1" applyAlignment="1">
      <alignment vertical="center"/>
    </xf>
    <xf numFmtId="0" fontId="27" fillId="0" borderId="0" xfId="0" applyFont="1" applyAlignment="1">
      <alignment horizontal="center" vertical="center"/>
    </xf>
    <xf numFmtId="0" fontId="0" fillId="0" borderId="0" xfId="0" applyAlignment="1">
      <alignment wrapText="1"/>
    </xf>
    <xf numFmtId="0" fontId="0" fillId="0" borderId="0" xfId="0" applyAlignment="1">
      <alignment horizontal="left" wrapText="1"/>
    </xf>
    <xf numFmtId="0" fontId="0" fillId="0" borderId="0" xfId="0" applyAlignment="1">
      <alignment vertical="center" wrapText="1"/>
    </xf>
    <xf numFmtId="0" fontId="0" fillId="0" borderId="0" xfId="0" applyAlignment="1">
      <alignment horizontal="left" vertical="center" wrapText="1"/>
    </xf>
    <xf numFmtId="0" fontId="10" fillId="0" borderId="0" xfId="0" applyFont="1"/>
    <xf numFmtId="0" fontId="5" fillId="0" borderId="0" xfId="0" applyFont="1" applyAlignment="1">
      <alignment horizontal="left"/>
    </xf>
    <xf numFmtId="0" fontId="3" fillId="0" borderId="0" xfId="0" applyFont="1" applyAlignment="1" applyProtection="1">
      <alignment vertical="top"/>
      <protection locked="0"/>
    </xf>
    <xf numFmtId="0" fontId="13" fillId="0" borderId="0" xfId="0" applyFont="1" applyAlignment="1" applyProtection="1">
      <alignment horizontal="center" vertical="center"/>
      <protection locked="0"/>
    </xf>
    <xf numFmtId="0" fontId="5" fillId="0" borderId="0" xfId="0" applyFont="1"/>
    <xf numFmtId="0" fontId="5" fillId="0" borderId="12" xfId="0" applyFont="1" applyBorder="1"/>
    <xf numFmtId="0" fontId="5" fillId="0" borderId="4" xfId="0" applyFont="1" applyBorder="1"/>
    <xf numFmtId="0" fontId="5" fillId="0" borderId="8" xfId="0" applyFont="1" applyBorder="1"/>
    <xf numFmtId="0" fontId="21" fillId="0" borderId="0" xfId="0" applyFont="1" applyAlignment="1">
      <alignment vertical="center" wrapText="1"/>
    </xf>
    <xf numFmtId="0" fontId="5" fillId="0" borderId="0" xfId="0" applyFont="1" applyAlignment="1" applyProtection="1">
      <alignment horizontal="left" indent="2"/>
      <protection locked="0"/>
    </xf>
    <xf numFmtId="0" fontId="5" fillId="0" borderId="0" xfId="0" applyFont="1" applyProtection="1">
      <protection locked="0"/>
    </xf>
    <xf numFmtId="0" fontId="23" fillId="0" borderId="0" xfId="0" applyFont="1" applyAlignment="1">
      <alignment horizontal="left"/>
    </xf>
    <xf numFmtId="49" fontId="23" fillId="0" borderId="0" xfId="0" applyNumberFormat="1" applyFont="1" applyAlignment="1">
      <alignment horizontal="left"/>
    </xf>
    <xf numFmtId="0" fontId="21" fillId="0" borderId="0" xfId="0" applyFont="1" applyAlignment="1" applyProtection="1">
      <alignment vertical="center" wrapText="1"/>
      <protection hidden="1"/>
    </xf>
    <xf numFmtId="0" fontId="5" fillId="0" borderId="0" xfId="0" applyFont="1" applyAlignment="1">
      <alignment horizontal="left" indent="2"/>
    </xf>
    <xf numFmtId="0" fontId="13" fillId="0" borderId="0" xfId="0" applyFont="1" applyAlignment="1" applyProtection="1">
      <alignment horizontal="center" vertical="center"/>
      <protection hidden="1"/>
    </xf>
    <xf numFmtId="0" fontId="19" fillId="0" borderId="0" xfId="0" applyFont="1" applyAlignment="1">
      <alignment horizontal="left" indent="3"/>
    </xf>
    <xf numFmtId="0" fontId="19" fillId="0" borderId="0" xfId="0" quotePrefix="1" applyFont="1" applyAlignment="1">
      <alignment horizontal="left" indent="3"/>
    </xf>
    <xf numFmtId="164" fontId="0" fillId="0" borderId="0" xfId="1" applyFont="1" applyBorder="1"/>
    <xf numFmtId="0" fontId="19" fillId="0" borderId="0" xfId="0" applyFont="1" applyAlignment="1">
      <alignment horizontal="left" indent="5"/>
    </xf>
    <xf numFmtId="0" fontId="31" fillId="0" borderId="0" xfId="0" applyFont="1"/>
    <xf numFmtId="164" fontId="19" fillId="0" borderId="0" xfId="1" applyFont="1" applyBorder="1"/>
    <xf numFmtId="165" fontId="19" fillId="0" borderId="18" xfId="1" applyNumberFormat="1" applyFont="1" applyFill="1" applyBorder="1" applyProtection="1">
      <protection hidden="1"/>
    </xf>
    <xf numFmtId="165" fontId="19" fillId="0" borderId="0" xfId="1" applyNumberFormat="1" applyFont="1" applyFill="1" applyBorder="1" applyProtection="1">
      <protection hidden="1"/>
    </xf>
    <xf numFmtId="164" fontId="9" fillId="3" borderId="10" xfId="0" applyNumberFormat="1" applyFont="1" applyFill="1" applyBorder="1" applyAlignment="1" applyProtection="1">
      <alignment horizontal="center" vertical="center" wrapText="1"/>
      <protection hidden="1"/>
    </xf>
    <xf numFmtId="0" fontId="22" fillId="4" borderId="1" xfId="0" applyFont="1" applyFill="1" applyBorder="1" applyAlignment="1" applyProtection="1">
      <alignment horizontal="center" vertical="center" wrapText="1"/>
      <protection hidden="1"/>
    </xf>
    <xf numFmtId="165" fontId="19" fillId="0" borderId="13" xfId="1" applyNumberFormat="1" applyFont="1" applyFill="1" applyBorder="1" applyProtection="1">
      <protection hidden="1"/>
    </xf>
    <xf numFmtId="165" fontId="19" fillId="0" borderId="14" xfId="1" applyNumberFormat="1" applyFont="1" applyFill="1" applyBorder="1" applyProtection="1">
      <protection hidden="1"/>
    </xf>
    <xf numFmtId="165" fontId="19" fillId="0" borderId="5" xfId="1" applyNumberFormat="1" applyFont="1" applyFill="1" applyBorder="1" applyProtection="1">
      <protection hidden="1"/>
    </xf>
    <xf numFmtId="165" fontId="19" fillId="0" borderId="15" xfId="1" applyNumberFormat="1" applyFont="1" applyFill="1" applyBorder="1" applyProtection="1">
      <protection hidden="1"/>
    </xf>
    <xf numFmtId="165" fontId="19" fillId="0" borderId="2" xfId="1" applyNumberFormat="1" applyFont="1" applyFill="1" applyBorder="1" applyProtection="1">
      <protection hidden="1"/>
    </xf>
    <xf numFmtId="165" fontId="19" fillId="0" borderId="16" xfId="1" applyNumberFormat="1" applyFont="1" applyFill="1" applyBorder="1" applyProtection="1">
      <protection hidden="1"/>
    </xf>
    <xf numFmtId="165" fontId="19" fillId="0" borderId="9" xfId="1" applyNumberFormat="1" applyFont="1" applyFill="1" applyBorder="1" applyProtection="1">
      <protection hidden="1"/>
    </xf>
    <xf numFmtId="165" fontId="19" fillId="0" borderId="17" xfId="1" applyNumberFormat="1" applyFont="1" applyFill="1" applyBorder="1" applyProtection="1">
      <protection hidden="1"/>
    </xf>
    <xf numFmtId="165" fontId="20" fillId="0" borderId="5" xfId="1" applyNumberFormat="1" applyFont="1" applyFill="1" applyBorder="1" applyProtection="1">
      <protection hidden="1"/>
    </xf>
    <xf numFmtId="0" fontId="19"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21" fillId="0" borderId="0" xfId="0" applyFont="1" applyAlignment="1" applyProtection="1">
      <alignment vertical="center" wrapText="1"/>
      <protection locked="0"/>
    </xf>
    <xf numFmtId="0" fontId="8" fillId="0" borderId="0" xfId="0" applyFont="1" applyAlignment="1" applyProtection="1">
      <alignment horizontal="center" vertical="center"/>
      <protection locked="0"/>
    </xf>
    <xf numFmtId="0" fontId="24" fillId="0" borderId="0" xfId="0" applyFont="1" applyAlignment="1" applyProtection="1">
      <alignment horizontal="left" indent="5"/>
      <protection locked="0"/>
    </xf>
    <xf numFmtId="0" fontId="18" fillId="0" borderId="0" xfId="0" applyFont="1" applyAlignment="1">
      <alignment horizontal="left"/>
    </xf>
    <xf numFmtId="0" fontId="7" fillId="0" borderId="19" xfId="0" applyFont="1" applyBorder="1" applyAlignment="1" applyProtection="1">
      <alignment vertical="center" wrapText="1"/>
      <protection locked="0"/>
    </xf>
    <xf numFmtId="0" fontId="5" fillId="0" borderId="0" xfId="0" applyFont="1" applyAlignment="1" applyProtection="1">
      <alignment horizontal="left"/>
      <protection locked="0"/>
    </xf>
    <xf numFmtId="0" fontId="19" fillId="0" borderId="0" xfId="0" applyFont="1" applyProtection="1">
      <protection locked="0"/>
    </xf>
    <xf numFmtId="164" fontId="0" fillId="0" borderId="0" xfId="0" applyNumberFormat="1" applyProtection="1">
      <protection locked="0"/>
    </xf>
    <xf numFmtId="0" fontId="18" fillId="0" borderId="0" xfId="0" applyFont="1" applyAlignment="1" applyProtection="1">
      <alignment horizontal="left" indent="8"/>
      <protection locked="0"/>
    </xf>
    <xf numFmtId="0" fontId="0" fillId="0" borderId="0" xfId="0" applyAlignment="1" applyProtection="1">
      <alignment horizontal="left" indent="11"/>
      <protection locked="0"/>
    </xf>
    <xf numFmtId="164" fontId="19" fillId="3" borderId="0" xfId="1" applyFont="1" applyFill="1" applyBorder="1"/>
    <xf numFmtId="164" fontId="22" fillId="3" borderId="1" xfId="0" applyNumberFormat="1" applyFont="1" applyFill="1" applyBorder="1" applyAlignment="1" applyProtection="1">
      <alignment horizontal="center" vertical="center" wrapText="1"/>
      <protection locked="0" hidden="1"/>
    </xf>
    <xf numFmtId="0" fontId="0" fillId="0" borderId="0" xfId="0" applyProtection="1">
      <protection locked="0" hidden="1"/>
    </xf>
    <xf numFmtId="0" fontId="22" fillId="3" borderId="1" xfId="0" applyFont="1" applyFill="1" applyBorder="1" applyAlignment="1" applyProtection="1">
      <alignment horizontal="center" vertical="center" wrapText="1"/>
      <protection locked="0" hidden="1"/>
    </xf>
    <xf numFmtId="164" fontId="19" fillId="0" borderId="2" xfId="1" applyFont="1" applyFill="1" applyBorder="1" applyProtection="1">
      <protection locked="0" hidden="1"/>
    </xf>
    <xf numFmtId="167" fontId="19" fillId="0" borderId="2" xfId="1" applyNumberFormat="1" applyFont="1" applyFill="1" applyBorder="1" applyAlignment="1" applyProtection="1">
      <alignment horizontal="center"/>
      <protection locked="0" hidden="1"/>
    </xf>
    <xf numFmtId="164" fontId="32" fillId="0" borderId="0" xfId="4" applyFont="1" applyFill="1" applyAlignment="1">
      <alignment horizontal="center" vertical="center" wrapText="1"/>
    </xf>
    <xf numFmtId="165" fontId="19" fillId="0" borderId="20" xfId="1" applyNumberFormat="1" applyFont="1" applyFill="1" applyBorder="1" applyProtection="1">
      <protection hidden="1"/>
    </xf>
    <xf numFmtId="0" fontId="36" fillId="0" borderId="0" xfId="2" applyFont="1" applyAlignment="1">
      <alignment horizontal="left" vertical="center"/>
    </xf>
    <xf numFmtId="0" fontId="35" fillId="0" borderId="0" xfId="0" applyFont="1" applyAlignment="1">
      <alignment vertical="center" wrapText="1"/>
    </xf>
    <xf numFmtId="0" fontId="26" fillId="0" borderId="21" xfId="0" applyFont="1" applyBorder="1" applyAlignment="1">
      <alignment horizontal="center" vertical="center"/>
    </xf>
    <xf numFmtId="0" fontId="7" fillId="0" borderId="22" xfId="0" applyFont="1" applyBorder="1" applyAlignment="1">
      <alignment vertical="center" wrapText="1"/>
    </xf>
    <xf numFmtId="164" fontId="37" fillId="0" borderId="0" xfId="4" applyFont="1" applyFill="1" applyAlignment="1">
      <alignment horizontal="center" vertical="center" wrapText="1"/>
    </xf>
    <xf numFmtId="0" fontId="19" fillId="5" borderId="0" xfId="0" applyFont="1" applyFill="1"/>
    <xf numFmtId="165" fontId="19" fillId="0" borderId="24" xfId="1" applyNumberFormat="1" applyFont="1" applyFill="1" applyBorder="1" applyProtection="1">
      <protection hidden="1"/>
    </xf>
    <xf numFmtId="165" fontId="19" fillId="0" borderId="25" xfId="1" applyNumberFormat="1" applyFont="1" applyFill="1" applyBorder="1" applyProtection="1">
      <protection hidden="1"/>
    </xf>
    <xf numFmtId="165" fontId="19" fillId="0" borderId="26" xfId="1" applyNumberFormat="1" applyFont="1" applyFill="1" applyBorder="1" applyProtection="1">
      <protection hidden="1"/>
    </xf>
    <xf numFmtId="165" fontId="19" fillId="0" borderId="27" xfId="1" applyNumberFormat="1" applyFont="1" applyFill="1" applyBorder="1" applyProtection="1">
      <protection hidden="1"/>
    </xf>
    <xf numFmtId="0" fontId="36" fillId="0" borderId="0" xfId="0" applyFont="1"/>
    <xf numFmtId="0" fontId="0" fillId="0" borderId="0" xfId="0" applyAlignment="1">
      <alignment horizontal="left" vertical="top" wrapText="1"/>
    </xf>
    <xf numFmtId="0" fontId="0" fillId="0" borderId="0" xfId="0" applyAlignment="1">
      <alignment vertical="top" wrapText="1"/>
    </xf>
    <xf numFmtId="0" fontId="35" fillId="0" borderId="0" xfId="0" applyFont="1" applyAlignment="1">
      <alignment horizontal="center" vertical="center" wrapText="1"/>
    </xf>
    <xf numFmtId="164" fontId="35" fillId="0" borderId="0" xfId="4" applyFont="1" applyFill="1" applyAlignment="1">
      <alignment horizont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3" xfId="0" applyFont="1" applyBorder="1" applyAlignment="1">
      <alignment horizontal="center" vertical="center"/>
    </xf>
    <xf numFmtId="0" fontId="29" fillId="0" borderId="0" xfId="3" applyFont="1" applyAlignment="1">
      <alignment horizontal="left" vertical="top" wrapText="1"/>
    </xf>
    <xf numFmtId="0" fontId="0" fillId="2" borderId="0" xfId="0" applyFill="1" applyAlignment="1">
      <alignment horizontal="center"/>
    </xf>
    <xf numFmtId="0" fontId="35" fillId="0" borderId="0" xfId="0" applyFont="1" applyAlignment="1" applyProtection="1">
      <alignment horizontal="center" vertical="center" wrapText="1"/>
      <protection locked="0"/>
    </xf>
    <xf numFmtId="0" fontId="35" fillId="0" borderId="0" xfId="0" applyFont="1" applyAlignment="1" applyProtection="1">
      <alignment horizontal="center" vertical="center"/>
      <protection locked="0"/>
    </xf>
    <xf numFmtId="0" fontId="34" fillId="0" borderId="0" xfId="0" applyFont="1" applyAlignment="1" applyProtection="1">
      <alignment horizontal="center" vertical="center" wrapText="1"/>
      <protection locked="0"/>
    </xf>
    <xf numFmtId="0" fontId="34" fillId="0" borderId="0" xfId="0" applyFont="1" applyAlignment="1" applyProtection="1">
      <alignment horizontal="center" vertical="center"/>
      <protection locked="0"/>
    </xf>
  </cellXfs>
  <cellStyles count="11">
    <cellStyle name="Comma" xfId="1" builtinId="3"/>
    <cellStyle name="Hyperlink" xfId="2" builtinId="8"/>
    <cellStyle name="Millares 2" xfId="4" xr:uid="{00000000-0005-0000-0000-000032000000}"/>
    <cellStyle name="Millares 2 2" xfId="6" xr:uid="{00000000-0005-0000-0000-000001000000}"/>
    <cellStyle name="Millares 2 2 2" xfId="10" xr:uid="{00000000-0005-0000-0000-000003000000}"/>
    <cellStyle name="Millares 2 3" xfId="8" xr:uid="{00000000-0005-0000-0000-000002000000}"/>
    <cellStyle name="Millares 3" xfId="5" xr:uid="{00000000-0005-0000-0000-000002000000}"/>
    <cellStyle name="Millares 3 2" xfId="9" xr:uid="{00000000-0005-0000-0000-000004000000}"/>
    <cellStyle name="Millares 4" xfId="7" xr:uid="{00000000-0005-0000-0000-000035000000}"/>
    <cellStyle name="Normal" xfId="0" builtinId="0"/>
    <cellStyle name="Normal 2 2" xfId="3" xr:uid="{2053DB67-3F42-4BA4-ACD8-764ED0D7768D}"/>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11" dropStyle="combo" dx="22" fmlaLink="A7" fmlaRange="DESPLEGABLES!$D$3:$D$13" noThreeD="1" sel="11" val="0"/>
</file>

<file path=xl/ctrlProps/ctrlProp2.xml><?xml version="1.0" encoding="utf-8"?>
<formControlPr xmlns="http://schemas.microsoft.com/office/spreadsheetml/2009/9/main" objectType="Drop" dropStyle="combo" dx="22" fmlaLink="A9" fmlaRange="DESPLEGABLES!$L$3:$L$5" noThreeD="1" sel="3" val="0"/>
</file>

<file path=xl/ctrlProps/ctrlProp3.xml><?xml version="1.0" encoding="utf-8"?>
<formControlPr xmlns="http://schemas.microsoft.com/office/spreadsheetml/2009/9/main" objectType="Drop" dropStyle="combo" dx="22" fmlaLink="D9" fmlaRange="DESPLEGABLES!$G$3:$G$8" noThreeD="1" sel="3" val="0"/>
</file>

<file path=xl/ctrlProps/ctrlProp4.xml><?xml version="1.0" encoding="utf-8"?>
<formControlPr xmlns="http://schemas.microsoft.com/office/spreadsheetml/2009/9/main" objectType="Drop" dropStyle="combo" dx="22" fmlaLink="A9" fmlaRange="DESPLEGABLES!$L$3:$L$5" noThreeD="1" sel="3" val="0"/>
</file>

<file path=xl/ctrlProps/ctrlProp5.xml><?xml version="1.0" encoding="utf-8"?>
<formControlPr xmlns="http://schemas.microsoft.com/office/spreadsheetml/2009/9/main" objectType="Drop" dropStyle="combo" dx="31" fmlaLink="$C$7" fmlaRange="DESPLEGABLES!$G$3:$G$8" noThreeD="1" sel="4" val="0"/>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hyperlink" Target="#PORTADA!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PORTADA!A1"/><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408216</xdr:colOff>
      <xdr:row>0</xdr:row>
      <xdr:rowOff>68037</xdr:rowOff>
    </xdr:from>
    <xdr:to>
      <xdr:col>3</xdr:col>
      <xdr:colOff>282577</xdr:colOff>
      <xdr:row>2</xdr:row>
      <xdr:rowOff>16783</xdr:rowOff>
    </xdr:to>
    <xdr:sp macro="" textlink="">
      <xdr:nvSpPr>
        <xdr:cNvPr id="3" name="Freeform 2">
          <a:extLst>
            <a:ext uri="{FF2B5EF4-FFF2-40B4-BE49-F238E27FC236}">
              <a16:creationId xmlns:a16="http://schemas.microsoft.com/office/drawing/2014/main" id="{57E2E831-CE1F-4E8F-B5A9-B39C0E0C5D5A}"/>
            </a:ext>
          </a:extLst>
        </xdr:cNvPr>
        <xdr:cNvSpPr/>
      </xdr:nvSpPr>
      <xdr:spPr>
        <a:xfrm>
          <a:off x="408216" y="68037"/>
          <a:ext cx="2274661" cy="1059996"/>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476198</xdr:colOff>
      <xdr:row>12</xdr:row>
      <xdr:rowOff>106797</xdr:rowOff>
    </xdr:from>
    <xdr:to>
      <xdr:col>3</xdr:col>
      <xdr:colOff>772432</xdr:colOff>
      <xdr:row>16</xdr:row>
      <xdr:rowOff>1</xdr:rowOff>
    </xdr:to>
    <xdr:sp macro="" textlink="">
      <xdr:nvSpPr>
        <xdr:cNvPr id="4" name="Freeform 11">
          <a:extLst>
            <a:ext uri="{FF2B5EF4-FFF2-40B4-BE49-F238E27FC236}">
              <a16:creationId xmlns:a16="http://schemas.microsoft.com/office/drawing/2014/main" id="{C7C4DFBD-925D-4B52-BAD9-6B0A49FABD82}"/>
            </a:ext>
          </a:extLst>
        </xdr:cNvPr>
        <xdr:cNvSpPr/>
      </xdr:nvSpPr>
      <xdr:spPr>
        <a:xfrm>
          <a:off x="476198" y="5866621"/>
          <a:ext cx="2683087" cy="767262"/>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1</xdr:col>
      <xdr:colOff>47625</xdr:colOff>
      <xdr:row>3</xdr:row>
      <xdr:rowOff>111125</xdr:rowOff>
    </xdr:from>
    <xdr:to>
      <xdr:col>8</xdr:col>
      <xdr:colOff>76932</xdr:colOff>
      <xdr:row>10</xdr:row>
      <xdr:rowOff>27142</xdr:rowOff>
    </xdr:to>
    <xdr:pic>
      <xdr:nvPicPr>
        <xdr:cNvPr id="5" name="Imagen 4">
          <a:extLst>
            <a:ext uri="{FF2B5EF4-FFF2-40B4-BE49-F238E27FC236}">
              <a16:creationId xmlns:a16="http://schemas.microsoft.com/office/drawing/2014/main" id="{2E8946B0-573D-4C3B-9B95-29BBC13DAA7F}"/>
            </a:ext>
          </a:extLst>
        </xdr:cNvPr>
        <xdr:cNvPicPr>
          <a:picLocks noChangeAspect="1"/>
        </xdr:cNvPicPr>
      </xdr:nvPicPr>
      <xdr:blipFill>
        <a:blip xmlns:r="http://schemas.openxmlformats.org/officeDocument/2006/relationships" r:embed="rId3"/>
        <a:stretch>
          <a:fillRect/>
        </a:stretch>
      </xdr:blipFill>
      <xdr:spPr>
        <a:xfrm>
          <a:off x="841375" y="1381125"/>
          <a:ext cx="5585557" cy="37101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1504950</xdr:colOff>
      <xdr:row>37</xdr:row>
      <xdr:rowOff>126778</xdr:rowOff>
    </xdr:from>
    <xdr:to>
      <xdr:col>0</xdr:col>
      <xdr:colOff>5740400</xdr:colOff>
      <xdr:row>54</xdr:row>
      <xdr:rowOff>57150</xdr:rowOff>
    </xdr:to>
    <xdr:grpSp>
      <xdr:nvGrpSpPr>
        <xdr:cNvPr id="2" name="5 Grupo">
          <a:extLst>
            <a:ext uri="{FF2B5EF4-FFF2-40B4-BE49-F238E27FC236}">
              <a16:creationId xmlns:a16="http://schemas.microsoft.com/office/drawing/2014/main" id="{78239B45-3F70-4FBB-B128-24BE41AA76E3}"/>
            </a:ext>
          </a:extLst>
        </xdr:cNvPr>
        <xdr:cNvGrpSpPr/>
      </xdr:nvGrpSpPr>
      <xdr:grpSpPr>
        <a:xfrm>
          <a:off x="1504950" y="11086131"/>
          <a:ext cx="4235450" cy="3105372"/>
          <a:chOff x="2450483" y="941737"/>
          <a:chExt cx="6608172" cy="4643216"/>
        </a:xfrm>
        <a:noFill/>
      </xdr:grpSpPr>
      <xdr:grpSp>
        <xdr:nvGrpSpPr>
          <xdr:cNvPr id="3" name="Group 248">
            <a:extLst>
              <a:ext uri="{FF2B5EF4-FFF2-40B4-BE49-F238E27FC236}">
                <a16:creationId xmlns:a16="http://schemas.microsoft.com/office/drawing/2014/main" id="{0ABED65E-1B89-0789-B987-B401A4BC5775}"/>
              </a:ext>
            </a:extLst>
          </xdr:cNvPr>
          <xdr:cNvGrpSpPr>
            <a:grpSpLocks/>
          </xdr:cNvGrpSpPr>
        </xdr:nvGrpSpPr>
        <xdr:grpSpPr bwMode="auto">
          <a:xfrm>
            <a:off x="2450483" y="941737"/>
            <a:ext cx="6608172" cy="4643216"/>
            <a:chOff x="879" y="510"/>
            <a:chExt cx="3995" cy="3041"/>
          </a:xfrm>
          <a:grpFill/>
        </xdr:grpSpPr>
        <xdr:grpSp>
          <xdr:nvGrpSpPr>
            <xdr:cNvPr id="17" name="Group 19">
              <a:extLst>
                <a:ext uri="{FF2B5EF4-FFF2-40B4-BE49-F238E27FC236}">
                  <a16:creationId xmlns:a16="http://schemas.microsoft.com/office/drawing/2014/main" id="{8080144B-AA44-83C8-C3DB-B6BB74233907}"/>
                </a:ext>
              </a:extLst>
            </xdr:cNvPr>
            <xdr:cNvGrpSpPr>
              <a:grpSpLocks/>
            </xdr:cNvGrpSpPr>
          </xdr:nvGrpSpPr>
          <xdr:grpSpPr bwMode="auto">
            <a:xfrm>
              <a:off x="3915" y="1898"/>
              <a:ext cx="959" cy="497"/>
              <a:chOff x="3915" y="1898"/>
              <a:chExt cx="959" cy="497"/>
            </a:xfrm>
            <a:grpFill/>
          </xdr:grpSpPr>
          <xdr:sp macro="" textlink="">
            <xdr:nvSpPr>
              <xdr:cNvPr id="79" name="Freeform 20">
                <a:extLst>
                  <a:ext uri="{FF2B5EF4-FFF2-40B4-BE49-F238E27FC236}">
                    <a16:creationId xmlns:a16="http://schemas.microsoft.com/office/drawing/2014/main" id="{D8AF83B7-9675-8B15-EAA8-8F70C13E4CEF}"/>
                  </a:ext>
                </a:extLst>
              </xdr:cNvPr>
              <xdr:cNvSpPr>
                <a:spLocks/>
              </xdr:cNvSpPr>
            </xdr:nvSpPr>
            <xdr:spPr bwMode="auto">
              <a:xfrm>
                <a:off x="3915" y="2292"/>
                <a:ext cx="151" cy="103"/>
              </a:xfrm>
              <a:custGeom>
                <a:avLst/>
                <a:gdLst>
                  <a:gd name="T0" fmla="*/ 30 w 151"/>
                  <a:gd name="T1" fmla="*/ 24 h 103"/>
                  <a:gd name="T2" fmla="*/ 99 w 151"/>
                  <a:gd name="T3" fmla="*/ 4 h 103"/>
                  <a:gd name="T4" fmla="*/ 144 w 151"/>
                  <a:gd name="T5" fmla="*/ 49 h 103"/>
                  <a:gd name="T6" fmla="*/ 54 w 151"/>
                  <a:gd name="T7" fmla="*/ 95 h 103"/>
                  <a:gd name="T8" fmla="*/ 8 w 151"/>
                  <a:gd name="T9" fmla="*/ 95 h 103"/>
                  <a:gd name="T10" fmla="*/ 8 w 151"/>
                  <a:gd name="T11" fmla="*/ 49 h 103"/>
                  <a:gd name="T12" fmla="*/ 30 w 151"/>
                  <a:gd name="T13" fmla="*/ 24 h 103"/>
                </a:gdLst>
                <a:ahLst/>
                <a:cxnLst>
                  <a:cxn ang="0">
                    <a:pos x="T0" y="T1"/>
                  </a:cxn>
                  <a:cxn ang="0">
                    <a:pos x="T2" y="T3"/>
                  </a:cxn>
                  <a:cxn ang="0">
                    <a:pos x="T4" y="T5"/>
                  </a:cxn>
                  <a:cxn ang="0">
                    <a:pos x="T6" y="T7"/>
                  </a:cxn>
                  <a:cxn ang="0">
                    <a:pos x="T8" y="T9"/>
                  </a:cxn>
                  <a:cxn ang="0">
                    <a:pos x="T10" y="T11"/>
                  </a:cxn>
                  <a:cxn ang="0">
                    <a:pos x="T12" y="T13"/>
                  </a:cxn>
                </a:cxnLst>
                <a:rect l="0" t="0" r="r" b="b"/>
                <a:pathLst>
                  <a:path w="151" h="103">
                    <a:moveTo>
                      <a:pt x="30" y="24"/>
                    </a:moveTo>
                    <a:cubicBezTo>
                      <a:pt x="45" y="17"/>
                      <a:pt x="80" y="0"/>
                      <a:pt x="99" y="4"/>
                    </a:cubicBezTo>
                    <a:cubicBezTo>
                      <a:pt x="118" y="8"/>
                      <a:pt x="151" y="34"/>
                      <a:pt x="144" y="49"/>
                    </a:cubicBezTo>
                    <a:cubicBezTo>
                      <a:pt x="137" y="64"/>
                      <a:pt x="77" y="87"/>
                      <a:pt x="54" y="95"/>
                    </a:cubicBezTo>
                    <a:cubicBezTo>
                      <a:pt x="31" y="103"/>
                      <a:pt x="16" y="103"/>
                      <a:pt x="8" y="95"/>
                    </a:cubicBezTo>
                    <a:cubicBezTo>
                      <a:pt x="0" y="87"/>
                      <a:pt x="4" y="61"/>
                      <a:pt x="8" y="49"/>
                    </a:cubicBezTo>
                    <a:cubicBezTo>
                      <a:pt x="12" y="37"/>
                      <a:pt x="15" y="31"/>
                      <a:pt x="30" y="2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0" name="Freeform 21">
                <a:extLst>
                  <a:ext uri="{FF2B5EF4-FFF2-40B4-BE49-F238E27FC236}">
                    <a16:creationId xmlns:a16="http://schemas.microsoft.com/office/drawing/2014/main" id="{D68C4365-5699-B19E-C3F1-9B681B40A5EA}"/>
                  </a:ext>
                </a:extLst>
              </xdr:cNvPr>
              <xdr:cNvSpPr>
                <a:spLocks/>
              </xdr:cNvSpPr>
            </xdr:nvSpPr>
            <xdr:spPr bwMode="auto">
              <a:xfrm>
                <a:off x="4241" y="1979"/>
                <a:ext cx="408" cy="287"/>
              </a:xfrm>
              <a:custGeom>
                <a:avLst/>
                <a:gdLst>
                  <a:gd name="T0" fmla="*/ 0 w 408"/>
                  <a:gd name="T1" fmla="*/ 136 h 287"/>
                  <a:gd name="T2" fmla="*/ 91 w 408"/>
                  <a:gd name="T3" fmla="*/ 90 h 287"/>
                  <a:gd name="T4" fmla="*/ 181 w 408"/>
                  <a:gd name="T5" fmla="*/ 45 h 287"/>
                  <a:gd name="T6" fmla="*/ 272 w 408"/>
                  <a:gd name="T7" fmla="*/ 0 h 287"/>
                  <a:gd name="T8" fmla="*/ 272 w 408"/>
                  <a:gd name="T9" fmla="*/ 45 h 287"/>
                  <a:gd name="T10" fmla="*/ 317 w 408"/>
                  <a:gd name="T11" fmla="*/ 45 h 287"/>
                  <a:gd name="T12" fmla="*/ 408 w 408"/>
                  <a:gd name="T13" fmla="*/ 90 h 287"/>
                  <a:gd name="T14" fmla="*/ 317 w 408"/>
                  <a:gd name="T15" fmla="*/ 136 h 287"/>
                  <a:gd name="T16" fmla="*/ 227 w 408"/>
                  <a:gd name="T17" fmla="*/ 272 h 287"/>
                  <a:gd name="T18" fmla="*/ 181 w 408"/>
                  <a:gd name="T19" fmla="*/ 226 h 287"/>
                  <a:gd name="T20" fmla="*/ 136 w 408"/>
                  <a:gd name="T21" fmla="*/ 181 h 287"/>
                  <a:gd name="T22" fmla="*/ 91 w 408"/>
                  <a:gd name="T23" fmla="*/ 181 h 287"/>
                  <a:gd name="T24" fmla="*/ 0 w 408"/>
                  <a:gd name="T25" fmla="*/ 136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408" h="287">
                    <a:moveTo>
                      <a:pt x="0" y="136"/>
                    </a:moveTo>
                    <a:cubicBezTo>
                      <a:pt x="0" y="121"/>
                      <a:pt x="61" y="105"/>
                      <a:pt x="91" y="90"/>
                    </a:cubicBezTo>
                    <a:cubicBezTo>
                      <a:pt x="121" y="75"/>
                      <a:pt x="151" y="60"/>
                      <a:pt x="181" y="45"/>
                    </a:cubicBezTo>
                    <a:cubicBezTo>
                      <a:pt x="211" y="30"/>
                      <a:pt x="257" y="0"/>
                      <a:pt x="272" y="0"/>
                    </a:cubicBezTo>
                    <a:cubicBezTo>
                      <a:pt x="287" y="0"/>
                      <a:pt x="265" y="38"/>
                      <a:pt x="272" y="45"/>
                    </a:cubicBezTo>
                    <a:cubicBezTo>
                      <a:pt x="279" y="52"/>
                      <a:pt x="294" y="38"/>
                      <a:pt x="317" y="45"/>
                    </a:cubicBezTo>
                    <a:cubicBezTo>
                      <a:pt x="340" y="52"/>
                      <a:pt x="408" y="75"/>
                      <a:pt x="408" y="90"/>
                    </a:cubicBezTo>
                    <a:cubicBezTo>
                      <a:pt x="408" y="105"/>
                      <a:pt x="347" y="106"/>
                      <a:pt x="317" y="136"/>
                    </a:cubicBezTo>
                    <a:cubicBezTo>
                      <a:pt x="287" y="166"/>
                      <a:pt x="250" y="257"/>
                      <a:pt x="227" y="272"/>
                    </a:cubicBezTo>
                    <a:cubicBezTo>
                      <a:pt x="204" y="287"/>
                      <a:pt x="196" y="241"/>
                      <a:pt x="181" y="226"/>
                    </a:cubicBezTo>
                    <a:cubicBezTo>
                      <a:pt x="166" y="211"/>
                      <a:pt x="151" y="188"/>
                      <a:pt x="136" y="181"/>
                    </a:cubicBezTo>
                    <a:cubicBezTo>
                      <a:pt x="121" y="174"/>
                      <a:pt x="114" y="188"/>
                      <a:pt x="91" y="181"/>
                    </a:cubicBezTo>
                    <a:cubicBezTo>
                      <a:pt x="68" y="174"/>
                      <a:pt x="0" y="151"/>
                      <a:pt x="0" y="13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81" name="Freeform 22">
                <a:extLst>
                  <a:ext uri="{FF2B5EF4-FFF2-40B4-BE49-F238E27FC236}">
                    <a16:creationId xmlns:a16="http://schemas.microsoft.com/office/drawing/2014/main" id="{64090E4E-EC4F-53B4-CD34-947C8A415E9B}"/>
                  </a:ext>
                </a:extLst>
              </xdr:cNvPr>
              <xdr:cNvSpPr>
                <a:spLocks/>
              </xdr:cNvSpPr>
            </xdr:nvSpPr>
            <xdr:spPr bwMode="auto">
              <a:xfrm>
                <a:off x="4694" y="1898"/>
                <a:ext cx="180" cy="114"/>
              </a:xfrm>
              <a:custGeom>
                <a:avLst/>
                <a:gdLst>
                  <a:gd name="T0" fmla="*/ 30 w 180"/>
                  <a:gd name="T1" fmla="*/ 14 h 114"/>
                  <a:gd name="T2" fmla="*/ 88 w 180"/>
                  <a:gd name="T3" fmla="*/ 10 h 114"/>
                  <a:gd name="T4" fmla="*/ 172 w 180"/>
                  <a:gd name="T5" fmla="*/ 76 h 114"/>
                  <a:gd name="T6" fmla="*/ 136 w 180"/>
                  <a:gd name="T7" fmla="*/ 112 h 114"/>
                  <a:gd name="T8" fmla="*/ 54 w 180"/>
                  <a:gd name="T9" fmla="*/ 85 h 114"/>
                  <a:gd name="T10" fmla="*/ 8 w 180"/>
                  <a:gd name="T11" fmla="*/ 85 h 114"/>
                  <a:gd name="T12" fmla="*/ 8 w 180"/>
                  <a:gd name="T13" fmla="*/ 39 h 114"/>
                  <a:gd name="T14" fmla="*/ 30 w 180"/>
                  <a:gd name="T15" fmla="*/ 14 h 11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80" h="114">
                    <a:moveTo>
                      <a:pt x="30" y="14"/>
                    </a:moveTo>
                    <a:cubicBezTo>
                      <a:pt x="43" y="9"/>
                      <a:pt x="64" y="0"/>
                      <a:pt x="88" y="10"/>
                    </a:cubicBezTo>
                    <a:cubicBezTo>
                      <a:pt x="112" y="20"/>
                      <a:pt x="164" y="59"/>
                      <a:pt x="172" y="76"/>
                    </a:cubicBezTo>
                    <a:cubicBezTo>
                      <a:pt x="180" y="93"/>
                      <a:pt x="156" y="110"/>
                      <a:pt x="136" y="112"/>
                    </a:cubicBezTo>
                    <a:cubicBezTo>
                      <a:pt x="116" y="114"/>
                      <a:pt x="75" y="90"/>
                      <a:pt x="54" y="85"/>
                    </a:cubicBezTo>
                    <a:cubicBezTo>
                      <a:pt x="33" y="80"/>
                      <a:pt x="16" y="93"/>
                      <a:pt x="8" y="85"/>
                    </a:cubicBezTo>
                    <a:cubicBezTo>
                      <a:pt x="0" y="77"/>
                      <a:pt x="4" y="51"/>
                      <a:pt x="8" y="39"/>
                    </a:cubicBezTo>
                    <a:cubicBezTo>
                      <a:pt x="12" y="27"/>
                      <a:pt x="15" y="21"/>
                      <a:pt x="30" y="14"/>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nvGrpSpPr>
            <xdr:cNvPr id="18" name="Group 247">
              <a:extLst>
                <a:ext uri="{FF2B5EF4-FFF2-40B4-BE49-F238E27FC236}">
                  <a16:creationId xmlns:a16="http://schemas.microsoft.com/office/drawing/2014/main" id="{822F2B67-1D9D-7C6A-E61A-A8DED34421E3}"/>
                </a:ext>
              </a:extLst>
            </xdr:cNvPr>
            <xdr:cNvGrpSpPr>
              <a:grpSpLocks/>
            </xdr:cNvGrpSpPr>
          </xdr:nvGrpSpPr>
          <xdr:grpSpPr bwMode="auto">
            <a:xfrm>
              <a:off x="879" y="510"/>
              <a:ext cx="3596" cy="3041"/>
              <a:chOff x="879" y="510"/>
              <a:chExt cx="3596" cy="3041"/>
            </a:xfrm>
            <a:grpFill/>
          </xdr:grpSpPr>
          <xdr:grpSp>
            <xdr:nvGrpSpPr>
              <xdr:cNvPr id="19" name="Group 8">
                <a:extLst>
                  <a:ext uri="{FF2B5EF4-FFF2-40B4-BE49-F238E27FC236}">
                    <a16:creationId xmlns:a16="http://schemas.microsoft.com/office/drawing/2014/main" id="{ECA16FD7-32A2-2E97-F434-E8A73531FC64}"/>
                  </a:ext>
                </a:extLst>
              </xdr:cNvPr>
              <xdr:cNvGrpSpPr>
                <a:grpSpLocks/>
              </xdr:cNvGrpSpPr>
            </xdr:nvGrpSpPr>
            <xdr:grpSpPr bwMode="auto">
              <a:xfrm>
                <a:off x="2062" y="658"/>
                <a:ext cx="1218" cy="762"/>
                <a:chOff x="2062" y="658"/>
                <a:chExt cx="1218" cy="762"/>
              </a:xfrm>
              <a:grpFill/>
            </xdr:grpSpPr>
            <xdr:sp macro="" textlink="">
              <xdr:nvSpPr>
                <xdr:cNvPr id="69" name="Freeform 9">
                  <a:extLst>
                    <a:ext uri="{FF2B5EF4-FFF2-40B4-BE49-F238E27FC236}">
                      <a16:creationId xmlns:a16="http://schemas.microsoft.com/office/drawing/2014/main" id="{1E5AF726-F506-C0FA-373A-11E62F590CA2}"/>
                    </a:ext>
                  </a:extLst>
                </xdr:cNvPr>
                <xdr:cNvSpPr>
                  <a:spLocks/>
                </xdr:cNvSpPr>
              </xdr:nvSpPr>
              <xdr:spPr bwMode="auto">
                <a:xfrm>
                  <a:off x="2062" y="658"/>
                  <a:ext cx="1218" cy="762"/>
                </a:xfrm>
                <a:custGeom>
                  <a:avLst/>
                  <a:gdLst>
                    <a:gd name="T0" fmla="*/ 89 w 1218"/>
                    <a:gd name="T1" fmla="*/ 197 h 762"/>
                    <a:gd name="T2" fmla="*/ 137 w 1218"/>
                    <a:gd name="T3" fmla="*/ 29 h 762"/>
                    <a:gd name="T4" fmla="*/ 272 w 1218"/>
                    <a:gd name="T5" fmla="*/ 38 h 762"/>
                    <a:gd name="T6" fmla="*/ 391 w 1218"/>
                    <a:gd name="T7" fmla="*/ 5 h 762"/>
                    <a:gd name="T8" fmla="*/ 551 w 1218"/>
                    <a:gd name="T9" fmla="*/ 67 h 762"/>
                    <a:gd name="T10" fmla="*/ 674 w 1218"/>
                    <a:gd name="T11" fmla="*/ 20 h 762"/>
                    <a:gd name="T12" fmla="*/ 782 w 1218"/>
                    <a:gd name="T13" fmla="*/ 62 h 762"/>
                    <a:gd name="T14" fmla="*/ 938 w 1218"/>
                    <a:gd name="T15" fmla="*/ 44 h 762"/>
                    <a:gd name="T16" fmla="*/ 1064 w 1218"/>
                    <a:gd name="T17" fmla="*/ 98 h 762"/>
                    <a:gd name="T18" fmla="*/ 1070 w 1218"/>
                    <a:gd name="T19" fmla="*/ 170 h 762"/>
                    <a:gd name="T20" fmla="*/ 1214 w 1218"/>
                    <a:gd name="T21" fmla="*/ 224 h 762"/>
                    <a:gd name="T22" fmla="*/ 1094 w 1218"/>
                    <a:gd name="T23" fmla="*/ 368 h 762"/>
                    <a:gd name="T24" fmla="*/ 1052 w 1218"/>
                    <a:gd name="T25" fmla="*/ 596 h 762"/>
                    <a:gd name="T26" fmla="*/ 800 w 1218"/>
                    <a:gd name="T27" fmla="*/ 530 h 762"/>
                    <a:gd name="T28" fmla="*/ 710 w 1218"/>
                    <a:gd name="T29" fmla="*/ 572 h 762"/>
                    <a:gd name="T30" fmla="*/ 620 w 1218"/>
                    <a:gd name="T31" fmla="*/ 578 h 762"/>
                    <a:gd name="T32" fmla="*/ 542 w 1218"/>
                    <a:gd name="T33" fmla="*/ 650 h 762"/>
                    <a:gd name="T34" fmla="*/ 415 w 1218"/>
                    <a:gd name="T35" fmla="*/ 731 h 762"/>
                    <a:gd name="T36" fmla="*/ 324 w 1218"/>
                    <a:gd name="T37" fmla="*/ 748 h 762"/>
                    <a:gd name="T38" fmla="*/ 253 w 1218"/>
                    <a:gd name="T39" fmla="*/ 647 h 762"/>
                    <a:gd name="T40" fmla="*/ 170 w 1218"/>
                    <a:gd name="T41" fmla="*/ 626 h 762"/>
                    <a:gd name="T42" fmla="*/ 38 w 1218"/>
                    <a:gd name="T43" fmla="*/ 608 h 762"/>
                    <a:gd name="T44" fmla="*/ 62 w 1218"/>
                    <a:gd name="T45" fmla="*/ 530 h 762"/>
                    <a:gd name="T46" fmla="*/ 7 w 1218"/>
                    <a:gd name="T47" fmla="*/ 430 h 762"/>
                    <a:gd name="T48" fmla="*/ 20 w 1218"/>
                    <a:gd name="T49" fmla="*/ 374 h 762"/>
                    <a:gd name="T50" fmla="*/ 56 w 1218"/>
                    <a:gd name="T51" fmla="*/ 308 h 762"/>
                    <a:gd name="T52" fmla="*/ 89 w 1218"/>
                    <a:gd name="T53" fmla="*/ 197 h 7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218" h="762">
                      <a:moveTo>
                        <a:pt x="89" y="197"/>
                      </a:moveTo>
                      <a:cubicBezTo>
                        <a:pt x="102" y="150"/>
                        <a:pt x="107" y="55"/>
                        <a:pt x="137" y="29"/>
                      </a:cubicBezTo>
                      <a:cubicBezTo>
                        <a:pt x="167" y="3"/>
                        <a:pt x="230" y="42"/>
                        <a:pt x="272" y="38"/>
                      </a:cubicBezTo>
                      <a:cubicBezTo>
                        <a:pt x="314" y="34"/>
                        <a:pt x="345" y="0"/>
                        <a:pt x="391" y="5"/>
                      </a:cubicBezTo>
                      <a:cubicBezTo>
                        <a:pt x="437" y="10"/>
                        <a:pt x="504" y="65"/>
                        <a:pt x="551" y="67"/>
                      </a:cubicBezTo>
                      <a:cubicBezTo>
                        <a:pt x="598" y="69"/>
                        <a:pt x="636" y="21"/>
                        <a:pt x="674" y="20"/>
                      </a:cubicBezTo>
                      <a:cubicBezTo>
                        <a:pt x="712" y="19"/>
                        <a:pt x="738" y="58"/>
                        <a:pt x="782" y="62"/>
                      </a:cubicBezTo>
                      <a:cubicBezTo>
                        <a:pt x="826" y="66"/>
                        <a:pt x="891" y="38"/>
                        <a:pt x="938" y="44"/>
                      </a:cubicBezTo>
                      <a:cubicBezTo>
                        <a:pt x="985" y="50"/>
                        <a:pt x="1042" y="77"/>
                        <a:pt x="1064" y="98"/>
                      </a:cubicBezTo>
                      <a:cubicBezTo>
                        <a:pt x="1086" y="119"/>
                        <a:pt x="1045" y="149"/>
                        <a:pt x="1070" y="170"/>
                      </a:cubicBezTo>
                      <a:cubicBezTo>
                        <a:pt x="1095" y="191"/>
                        <a:pt x="1210" y="191"/>
                        <a:pt x="1214" y="224"/>
                      </a:cubicBezTo>
                      <a:cubicBezTo>
                        <a:pt x="1218" y="257"/>
                        <a:pt x="1121" y="306"/>
                        <a:pt x="1094" y="368"/>
                      </a:cubicBezTo>
                      <a:cubicBezTo>
                        <a:pt x="1067" y="430"/>
                        <a:pt x="1101" y="569"/>
                        <a:pt x="1052" y="596"/>
                      </a:cubicBezTo>
                      <a:cubicBezTo>
                        <a:pt x="1003" y="623"/>
                        <a:pt x="857" y="534"/>
                        <a:pt x="800" y="530"/>
                      </a:cubicBezTo>
                      <a:cubicBezTo>
                        <a:pt x="743" y="526"/>
                        <a:pt x="740" y="564"/>
                        <a:pt x="710" y="572"/>
                      </a:cubicBezTo>
                      <a:cubicBezTo>
                        <a:pt x="680" y="580"/>
                        <a:pt x="648" y="565"/>
                        <a:pt x="620" y="578"/>
                      </a:cubicBezTo>
                      <a:cubicBezTo>
                        <a:pt x="592" y="591"/>
                        <a:pt x="576" y="625"/>
                        <a:pt x="542" y="650"/>
                      </a:cubicBezTo>
                      <a:cubicBezTo>
                        <a:pt x="508" y="675"/>
                        <a:pt x="451" y="715"/>
                        <a:pt x="415" y="731"/>
                      </a:cubicBezTo>
                      <a:cubicBezTo>
                        <a:pt x="379" y="747"/>
                        <a:pt x="351" y="762"/>
                        <a:pt x="324" y="748"/>
                      </a:cubicBezTo>
                      <a:cubicBezTo>
                        <a:pt x="297" y="734"/>
                        <a:pt x="279" y="667"/>
                        <a:pt x="253" y="647"/>
                      </a:cubicBezTo>
                      <a:cubicBezTo>
                        <a:pt x="227" y="627"/>
                        <a:pt x="206" y="632"/>
                        <a:pt x="170" y="626"/>
                      </a:cubicBezTo>
                      <a:cubicBezTo>
                        <a:pt x="134" y="620"/>
                        <a:pt x="56" y="624"/>
                        <a:pt x="38" y="608"/>
                      </a:cubicBezTo>
                      <a:cubicBezTo>
                        <a:pt x="20" y="592"/>
                        <a:pt x="67" y="560"/>
                        <a:pt x="62" y="530"/>
                      </a:cubicBezTo>
                      <a:cubicBezTo>
                        <a:pt x="57" y="500"/>
                        <a:pt x="14" y="456"/>
                        <a:pt x="7" y="430"/>
                      </a:cubicBezTo>
                      <a:cubicBezTo>
                        <a:pt x="0" y="404"/>
                        <a:pt x="12" y="394"/>
                        <a:pt x="20" y="374"/>
                      </a:cubicBezTo>
                      <a:cubicBezTo>
                        <a:pt x="28" y="354"/>
                        <a:pt x="45" y="337"/>
                        <a:pt x="56" y="308"/>
                      </a:cubicBezTo>
                      <a:cubicBezTo>
                        <a:pt x="67" y="279"/>
                        <a:pt x="77" y="243"/>
                        <a:pt x="89" y="19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70" name="Group 10">
                  <a:extLst>
                    <a:ext uri="{FF2B5EF4-FFF2-40B4-BE49-F238E27FC236}">
                      <a16:creationId xmlns:a16="http://schemas.microsoft.com/office/drawing/2014/main" id="{67A6F7AF-D2D4-661A-9AAB-FC78EA585AC9}"/>
                    </a:ext>
                  </a:extLst>
                </xdr:cNvPr>
                <xdr:cNvGrpSpPr>
                  <a:grpSpLocks/>
                </xdr:cNvGrpSpPr>
              </xdr:nvGrpSpPr>
              <xdr:grpSpPr bwMode="auto">
                <a:xfrm>
                  <a:off x="2154" y="709"/>
                  <a:ext cx="907" cy="635"/>
                  <a:chOff x="2154" y="709"/>
                  <a:chExt cx="907" cy="635"/>
                </a:xfrm>
                <a:grpFill/>
              </xdr:grpSpPr>
              <xdr:sp macro="" textlink="">
                <xdr:nvSpPr>
                  <xdr:cNvPr id="71" name="Freeform 11">
                    <a:extLst>
                      <a:ext uri="{FF2B5EF4-FFF2-40B4-BE49-F238E27FC236}">
                        <a16:creationId xmlns:a16="http://schemas.microsoft.com/office/drawing/2014/main" id="{C83C4986-9D5B-3C95-1F46-E500CF03C20F}"/>
                      </a:ext>
                    </a:extLst>
                  </xdr:cNvPr>
                  <xdr:cNvSpPr>
                    <a:spLocks/>
                  </xdr:cNvSpPr>
                </xdr:nvSpPr>
                <xdr:spPr bwMode="auto">
                  <a:xfrm>
                    <a:off x="2154" y="799"/>
                    <a:ext cx="227" cy="545"/>
                  </a:xfrm>
                  <a:custGeom>
                    <a:avLst/>
                    <a:gdLst>
                      <a:gd name="T0" fmla="*/ 0 w 227"/>
                      <a:gd name="T1" fmla="*/ 0 h 545"/>
                      <a:gd name="T2" fmla="*/ 91 w 227"/>
                      <a:gd name="T3" fmla="*/ 46 h 545"/>
                      <a:gd name="T4" fmla="*/ 136 w 227"/>
                      <a:gd name="T5" fmla="*/ 46 h 545"/>
                      <a:gd name="T6" fmla="*/ 182 w 227"/>
                      <a:gd name="T7" fmla="*/ 91 h 545"/>
                      <a:gd name="T8" fmla="*/ 182 w 227"/>
                      <a:gd name="T9" fmla="*/ 182 h 545"/>
                      <a:gd name="T10" fmla="*/ 136 w 227"/>
                      <a:gd name="T11" fmla="*/ 272 h 545"/>
                      <a:gd name="T12" fmla="*/ 182 w 227"/>
                      <a:gd name="T13" fmla="*/ 408 h 545"/>
                      <a:gd name="T14" fmla="*/ 227 w 227"/>
                      <a:gd name="T15" fmla="*/ 454 h 545"/>
                      <a:gd name="T16" fmla="*/ 182 w 227"/>
                      <a:gd name="T17" fmla="*/ 545 h 5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7" h="545">
                        <a:moveTo>
                          <a:pt x="0" y="0"/>
                        </a:moveTo>
                        <a:cubicBezTo>
                          <a:pt x="34" y="19"/>
                          <a:pt x="68" y="38"/>
                          <a:pt x="91" y="46"/>
                        </a:cubicBezTo>
                        <a:cubicBezTo>
                          <a:pt x="114" y="54"/>
                          <a:pt x="121" y="39"/>
                          <a:pt x="136" y="46"/>
                        </a:cubicBezTo>
                        <a:cubicBezTo>
                          <a:pt x="151" y="53"/>
                          <a:pt x="174" y="68"/>
                          <a:pt x="182" y="91"/>
                        </a:cubicBezTo>
                        <a:cubicBezTo>
                          <a:pt x="190" y="114"/>
                          <a:pt x="190" y="152"/>
                          <a:pt x="182" y="182"/>
                        </a:cubicBezTo>
                        <a:cubicBezTo>
                          <a:pt x="174" y="212"/>
                          <a:pt x="136" y="234"/>
                          <a:pt x="136" y="272"/>
                        </a:cubicBezTo>
                        <a:cubicBezTo>
                          <a:pt x="136" y="310"/>
                          <a:pt x="167" y="378"/>
                          <a:pt x="182" y="408"/>
                        </a:cubicBezTo>
                        <a:cubicBezTo>
                          <a:pt x="197" y="438"/>
                          <a:pt x="227" y="431"/>
                          <a:pt x="227" y="454"/>
                        </a:cubicBezTo>
                        <a:cubicBezTo>
                          <a:pt x="227" y="477"/>
                          <a:pt x="204" y="511"/>
                          <a:pt x="182" y="545"/>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2" name="Freeform 12">
                    <a:extLst>
                      <a:ext uri="{FF2B5EF4-FFF2-40B4-BE49-F238E27FC236}">
                        <a16:creationId xmlns:a16="http://schemas.microsoft.com/office/drawing/2014/main" id="{D8FDDDF7-C191-A3AB-38C8-F517F7249886}"/>
                      </a:ext>
                    </a:extLst>
                  </xdr:cNvPr>
                  <xdr:cNvSpPr>
                    <a:spLocks/>
                  </xdr:cNvSpPr>
                </xdr:nvSpPr>
                <xdr:spPr bwMode="auto">
                  <a:xfrm>
                    <a:off x="2336" y="720"/>
                    <a:ext cx="250" cy="177"/>
                  </a:xfrm>
                  <a:custGeom>
                    <a:avLst/>
                    <a:gdLst>
                      <a:gd name="T0" fmla="*/ 0 w 250"/>
                      <a:gd name="T1" fmla="*/ 170 h 177"/>
                      <a:gd name="T2" fmla="*/ 90 w 250"/>
                      <a:gd name="T3" fmla="*/ 170 h 177"/>
                      <a:gd name="T4" fmla="*/ 90 w 250"/>
                      <a:gd name="T5" fmla="*/ 125 h 177"/>
                      <a:gd name="T6" fmla="*/ 136 w 250"/>
                      <a:gd name="T7" fmla="*/ 79 h 177"/>
                      <a:gd name="T8" fmla="*/ 226 w 250"/>
                      <a:gd name="T9" fmla="*/ 79 h 177"/>
                      <a:gd name="T10" fmla="*/ 226 w 250"/>
                      <a:gd name="T11" fmla="*/ 34 h 177"/>
                      <a:gd name="T12" fmla="*/ 250 w 250"/>
                      <a:gd name="T13" fmla="*/ 0 h 177"/>
                    </a:gdLst>
                    <a:ahLst/>
                    <a:cxnLst>
                      <a:cxn ang="0">
                        <a:pos x="T0" y="T1"/>
                      </a:cxn>
                      <a:cxn ang="0">
                        <a:pos x="T2" y="T3"/>
                      </a:cxn>
                      <a:cxn ang="0">
                        <a:pos x="T4" y="T5"/>
                      </a:cxn>
                      <a:cxn ang="0">
                        <a:pos x="T6" y="T7"/>
                      </a:cxn>
                      <a:cxn ang="0">
                        <a:pos x="T8" y="T9"/>
                      </a:cxn>
                      <a:cxn ang="0">
                        <a:pos x="T10" y="T11"/>
                      </a:cxn>
                      <a:cxn ang="0">
                        <a:pos x="T12" y="T13"/>
                      </a:cxn>
                    </a:cxnLst>
                    <a:rect l="0" t="0" r="r" b="b"/>
                    <a:pathLst>
                      <a:path w="250" h="177">
                        <a:moveTo>
                          <a:pt x="0" y="170"/>
                        </a:moveTo>
                        <a:cubicBezTo>
                          <a:pt x="37" y="173"/>
                          <a:pt x="75" y="177"/>
                          <a:pt x="90" y="170"/>
                        </a:cubicBezTo>
                        <a:cubicBezTo>
                          <a:pt x="105" y="163"/>
                          <a:pt x="82" y="140"/>
                          <a:pt x="90" y="125"/>
                        </a:cubicBezTo>
                        <a:cubicBezTo>
                          <a:pt x="98" y="110"/>
                          <a:pt x="113" y="87"/>
                          <a:pt x="136" y="79"/>
                        </a:cubicBezTo>
                        <a:cubicBezTo>
                          <a:pt x="159" y="71"/>
                          <a:pt x="211" y="86"/>
                          <a:pt x="226" y="79"/>
                        </a:cubicBezTo>
                        <a:cubicBezTo>
                          <a:pt x="241" y="72"/>
                          <a:pt x="222" y="47"/>
                          <a:pt x="226" y="34"/>
                        </a:cubicBezTo>
                        <a:cubicBezTo>
                          <a:pt x="230" y="21"/>
                          <a:pt x="245" y="7"/>
                          <a:pt x="25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3" name="Freeform 13">
                    <a:extLst>
                      <a:ext uri="{FF2B5EF4-FFF2-40B4-BE49-F238E27FC236}">
                        <a16:creationId xmlns:a16="http://schemas.microsoft.com/office/drawing/2014/main" id="{D752593C-619C-DE47-F5A5-151CF0D1826D}"/>
                      </a:ext>
                    </a:extLst>
                  </xdr:cNvPr>
                  <xdr:cNvSpPr>
                    <a:spLocks/>
                  </xdr:cNvSpPr>
                </xdr:nvSpPr>
                <xdr:spPr bwMode="auto">
                  <a:xfrm>
                    <a:off x="2426" y="791"/>
                    <a:ext cx="242" cy="151"/>
                  </a:xfrm>
                  <a:custGeom>
                    <a:avLst/>
                    <a:gdLst>
                      <a:gd name="T0" fmla="*/ 0 w 242"/>
                      <a:gd name="T1" fmla="*/ 99 h 151"/>
                      <a:gd name="T2" fmla="*/ 91 w 242"/>
                      <a:gd name="T3" fmla="*/ 144 h 151"/>
                      <a:gd name="T4" fmla="*/ 227 w 242"/>
                      <a:gd name="T5" fmla="*/ 54 h 151"/>
                      <a:gd name="T6" fmla="*/ 182 w 242"/>
                      <a:gd name="T7" fmla="*/ 8 h 151"/>
                      <a:gd name="T8" fmla="*/ 136 w 242"/>
                      <a:gd name="T9" fmla="*/ 8 h 151"/>
                    </a:gdLst>
                    <a:ahLst/>
                    <a:cxnLst>
                      <a:cxn ang="0">
                        <a:pos x="T0" y="T1"/>
                      </a:cxn>
                      <a:cxn ang="0">
                        <a:pos x="T2" y="T3"/>
                      </a:cxn>
                      <a:cxn ang="0">
                        <a:pos x="T4" y="T5"/>
                      </a:cxn>
                      <a:cxn ang="0">
                        <a:pos x="T6" y="T7"/>
                      </a:cxn>
                      <a:cxn ang="0">
                        <a:pos x="T8" y="T9"/>
                      </a:cxn>
                    </a:cxnLst>
                    <a:rect l="0" t="0" r="r" b="b"/>
                    <a:pathLst>
                      <a:path w="242" h="151">
                        <a:moveTo>
                          <a:pt x="0" y="99"/>
                        </a:moveTo>
                        <a:cubicBezTo>
                          <a:pt x="26" y="125"/>
                          <a:pt x="53" y="151"/>
                          <a:pt x="91" y="144"/>
                        </a:cubicBezTo>
                        <a:cubicBezTo>
                          <a:pt x="129" y="137"/>
                          <a:pt x="212" y="77"/>
                          <a:pt x="227" y="54"/>
                        </a:cubicBezTo>
                        <a:cubicBezTo>
                          <a:pt x="242" y="31"/>
                          <a:pt x="197" y="16"/>
                          <a:pt x="182" y="8"/>
                        </a:cubicBezTo>
                        <a:cubicBezTo>
                          <a:pt x="167" y="0"/>
                          <a:pt x="151" y="4"/>
                          <a:pt x="136"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4" name="Freeform 14">
                    <a:extLst>
                      <a:ext uri="{FF2B5EF4-FFF2-40B4-BE49-F238E27FC236}">
                        <a16:creationId xmlns:a16="http://schemas.microsoft.com/office/drawing/2014/main" id="{A3828D8C-12BD-35AF-63C0-EA771108D12E}"/>
                      </a:ext>
                    </a:extLst>
                  </xdr:cNvPr>
                  <xdr:cNvSpPr>
                    <a:spLocks/>
                  </xdr:cNvSpPr>
                </xdr:nvSpPr>
                <xdr:spPr bwMode="auto">
                  <a:xfrm>
                    <a:off x="2601" y="890"/>
                    <a:ext cx="101" cy="336"/>
                  </a:xfrm>
                  <a:custGeom>
                    <a:avLst/>
                    <a:gdLst>
                      <a:gd name="T0" fmla="*/ 101 w 101"/>
                      <a:gd name="T1" fmla="*/ 336 h 336"/>
                      <a:gd name="T2" fmla="*/ 52 w 101"/>
                      <a:gd name="T3" fmla="*/ 272 h 336"/>
                      <a:gd name="T4" fmla="*/ 52 w 101"/>
                      <a:gd name="T5" fmla="*/ 227 h 336"/>
                      <a:gd name="T6" fmla="*/ 52 w 101"/>
                      <a:gd name="T7" fmla="*/ 181 h 336"/>
                      <a:gd name="T8" fmla="*/ 7 w 101"/>
                      <a:gd name="T9" fmla="*/ 91 h 336"/>
                      <a:gd name="T10" fmla="*/ 7 w 101"/>
                      <a:gd name="T11" fmla="*/ 45 h 336"/>
                      <a:gd name="T12" fmla="*/ 7 w 101"/>
                      <a:gd name="T13" fmla="*/ 0 h 336"/>
                    </a:gdLst>
                    <a:ahLst/>
                    <a:cxnLst>
                      <a:cxn ang="0">
                        <a:pos x="T0" y="T1"/>
                      </a:cxn>
                      <a:cxn ang="0">
                        <a:pos x="T2" y="T3"/>
                      </a:cxn>
                      <a:cxn ang="0">
                        <a:pos x="T4" y="T5"/>
                      </a:cxn>
                      <a:cxn ang="0">
                        <a:pos x="T6" y="T7"/>
                      </a:cxn>
                      <a:cxn ang="0">
                        <a:pos x="T8" y="T9"/>
                      </a:cxn>
                      <a:cxn ang="0">
                        <a:pos x="T10" y="T11"/>
                      </a:cxn>
                      <a:cxn ang="0">
                        <a:pos x="T12" y="T13"/>
                      </a:cxn>
                    </a:cxnLst>
                    <a:rect l="0" t="0" r="r" b="b"/>
                    <a:pathLst>
                      <a:path w="101" h="336">
                        <a:moveTo>
                          <a:pt x="101" y="336"/>
                        </a:moveTo>
                        <a:cubicBezTo>
                          <a:pt x="93" y="326"/>
                          <a:pt x="60" y="290"/>
                          <a:pt x="52" y="272"/>
                        </a:cubicBezTo>
                        <a:cubicBezTo>
                          <a:pt x="44" y="254"/>
                          <a:pt x="52" y="242"/>
                          <a:pt x="52" y="227"/>
                        </a:cubicBezTo>
                        <a:cubicBezTo>
                          <a:pt x="52" y="212"/>
                          <a:pt x="59" y="204"/>
                          <a:pt x="52" y="181"/>
                        </a:cubicBezTo>
                        <a:cubicBezTo>
                          <a:pt x="45" y="158"/>
                          <a:pt x="14" y="114"/>
                          <a:pt x="7" y="91"/>
                        </a:cubicBezTo>
                        <a:cubicBezTo>
                          <a:pt x="0" y="68"/>
                          <a:pt x="7" y="60"/>
                          <a:pt x="7" y="45"/>
                        </a:cubicBezTo>
                        <a:cubicBezTo>
                          <a:pt x="7" y="30"/>
                          <a:pt x="7" y="15"/>
                          <a:pt x="7"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5" name="Freeform 15">
                    <a:extLst>
                      <a:ext uri="{FF2B5EF4-FFF2-40B4-BE49-F238E27FC236}">
                        <a16:creationId xmlns:a16="http://schemas.microsoft.com/office/drawing/2014/main" id="{BAB714BD-F50B-9645-A5E6-977C902D3201}"/>
                      </a:ext>
                    </a:extLst>
                  </xdr:cNvPr>
                  <xdr:cNvSpPr>
                    <a:spLocks/>
                  </xdr:cNvSpPr>
                </xdr:nvSpPr>
                <xdr:spPr bwMode="auto">
                  <a:xfrm>
                    <a:off x="2653" y="709"/>
                    <a:ext cx="190" cy="144"/>
                  </a:xfrm>
                  <a:custGeom>
                    <a:avLst/>
                    <a:gdLst>
                      <a:gd name="T0" fmla="*/ 182 w 190"/>
                      <a:gd name="T1" fmla="*/ 0 h 144"/>
                      <a:gd name="T2" fmla="*/ 182 w 190"/>
                      <a:gd name="T3" fmla="*/ 90 h 144"/>
                      <a:gd name="T4" fmla="*/ 136 w 190"/>
                      <a:gd name="T5" fmla="*/ 136 h 144"/>
                      <a:gd name="T6" fmla="*/ 91 w 190"/>
                      <a:gd name="T7" fmla="*/ 136 h 144"/>
                      <a:gd name="T8" fmla="*/ 0 w 190"/>
                      <a:gd name="T9" fmla="*/ 136 h 144"/>
                    </a:gdLst>
                    <a:ahLst/>
                    <a:cxnLst>
                      <a:cxn ang="0">
                        <a:pos x="T0" y="T1"/>
                      </a:cxn>
                      <a:cxn ang="0">
                        <a:pos x="T2" y="T3"/>
                      </a:cxn>
                      <a:cxn ang="0">
                        <a:pos x="T4" y="T5"/>
                      </a:cxn>
                      <a:cxn ang="0">
                        <a:pos x="T6" y="T7"/>
                      </a:cxn>
                      <a:cxn ang="0">
                        <a:pos x="T8" y="T9"/>
                      </a:cxn>
                    </a:cxnLst>
                    <a:rect l="0" t="0" r="r" b="b"/>
                    <a:pathLst>
                      <a:path w="190" h="144">
                        <a:moveTo>
                          <a:pt x="182" y="0"/>
                        </a:moveTo>
                        <a:cubicBezTo>
                          <a:pt x="186" y="33"/>
                          <a:pt x="190" y="67"/>
                          <a:pt x="182" y="90"/>
                        </a:cubicBezTo>
                        <a:cubicBezTo>
                          <a:pt x="174" y="113"/>
                          <a:pt x="151" y="128"/>
                          <a:pt x="136" y="136"/>
                        </a:cubicBezTo>
                        <a:cubicBezTo>
                          <a:pt x="121" y="144"/>
                          <a:pt x="114" y="136"/>
                          <a:pt x="91" y="136"/>
                        </a:cubicBezTo>
                        <a:cubicBezTo>
                          <a:pt x="68" y="136"/>
                          <a:pt x="34" y="136"/>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6" name="Freeform 16">
                    <a:extLst>
                      <a:ext uri="{FF2B5EF4-FFF2-40B4-BE49-F238E27FC236}">
                        <a16:creationId xmlns:a16="http://schemas.microsoft.com/office/drawing/2014/main" id="{FEA19104-EE0A-6073-4FD2-96680D249761}"/>
                      </a:ext>
                    </a:extLst>
                  </xdr:cNvPr>
                  <xdr:cNvSpPr>
                    <a:spLocks/>
                  </xdr:cNvSpPr>
                </xdr:nvSpPr>
                <xdr:spPr bwMode="auto">
                  <a:xfrm>
                    <a:off x="2789" y="709"/>
                    <a:ext cx="272" cy="188"/>
                  </a:xfrm>
                  <a:custGeom>
                    <a:avLst/>
                    <a:gdLst>
                      <a:gd name="T0" fmla="*/ 272 w 272"/>
                      <a:gd name="T1" fmla="*/ 0 h 188"/>
                      <a:gd name="T2" fmla="*/ 227 w 272"/>
                      <a:gd name="T3" fmla="*/ 45 h 188"/>
                      <a:gd name="T4" fmla="*/ 182 w 272"/>
                      <a:gd name="T5" fmla="*/ 136 h 188"/>
                      <a:gd name="T6" fmla="*/ 91 w 272"/>
                      <a:gd name="T7" fmla="*/ 181 h 188"/>
                      <a:gd name="T8" fmla="*/ 46 w 272"/>
                      <a:gd name="T9" fmla="*/ 181 h 188"/>
                      <a:gd name="T10" fmla="*/ 0 w 272"/>
                      <a:gd name="T11" fmla="*/ 136 h 188"/>
                    </a:gdLst>
                    <a:ahLst/>
                    <a:cxnLst>
                      <a:cxn ang="0">
                        <a:pos x="T0" y="T1"/>
                      </a:cxn>
                      <a:cxn ang="0">
                        <a:pos x="T2" y="T3"/>
                      </a:cxn>
                      <a:cxn ang="0">
                        <a:pos x="T4" y="T5"/>
                      </a:cxn>
                      <a:cxn ang="0">
                        <a:pos x="T6" y="T7"/>
                      </a:cxn>
                      <a:cxn ang="0">
                        <a:pos x="T8" y="T9"/>
                      </a:cxn>
                      <a:cxn ang="0">
                        <a:pos x="T10" y="T11"/>
                      </a:cxn>
                    </a:cxnLst>
                    <a:rect l="0" t="0" r="r" b="b"/>
                    <a:pathLst>
                      <a:path w="272" h="188">
                        <a:moveTo>
                          <a:pt x="272" y="0"/>
                        </a:moveTo>
                        <a:cubicBezTo>
                          <a:pt x="257" y="11"/>
                          <a:pt x="242" y="22"/>
                          <a:pt x="227" y="45"/>
                        </a:cubicBezTo>
                        <a:cubicBezTo>
                          <a:pt x="212" y="68"/>
                          <a:pt x="205" y="113"/>
                          <a:pt x="182" y="136"/>
                        </a:cubicBezTo>
                        <a:cubicBezTo>
                          <a:pt x="159" y="159"/>
                          <a:pt x="114" y="174"/>
                          <a:pt x="91" y="181"/>
                        </a:cubicBezTo>
                        <a:cubicBezTo>
                          <a:pt x="68" y="188"/>
                          <a:pt x="61" y="188"/>
                          <a:pt x="46" y="181"/>
                        </a:cubicBezTo>
                        <a:cubicBezTo>
                          <a:pt x="31" y="174"/>
                          <a:pt x="15" y="155"/>
                          <a:pt x="0"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7" name="Freeform 17">
                    <a:extLst>
                      <a:ext uri="{FF2B5EF4-FFF2-40B4-BE49-F238E27FC236}">
                        <a16:creationId xmlns:a16="http://schemas.microsoft.com/office/drawing/2014/main" id="{9491EB8E-46AF-5695-A890-75A9C7AD2EBE}"/>
                      </a:ext>
                    </a:extLst>
                  </xdr:cNvPr>
                  <xdr:cNvSpPr>
                    <a:spLocks/>
                  </xdr:cNvSpPr>
                </xdr:nvSpPr>
                <xdr:spPr bwMode="auto">
                  <a:xfrm>
                    <a:off x="2782" y="890"/>
                    <a:ext cx="238" cy="342"/>
                  </a:xfrm>
                  <a:custGeom>
                    <a:avLst/>
                    <a:gdLst>
                      <a:gd name="T0" fmla="*/ 53 w 238"/>
                      <a:gd name="T1" fmla="*/ 0 h 342"/>
                      <a:gd name="T2" fmla="*/ 98 w 238"/>
                      <a:gd name="T3" fmla="*/ 91 h 342"/>
                      <a:gd name="T4" fmla="*/ 7 w 238"/>
                      <a:gd name="T5" fmla="*/ 136 h 342"/>
                      <a:gd name="T6" fmla="*/ 53 w 238"/>
                      <a:gd name="T7" fmla="*/ 181 h 342"/>
                      <a:gd name="T8" fmla="*/ 189 w 238"/>
                      <a:gd name="T9" fmla="*/ 227 h 342"/>
                      <a:gd name="T10" fmla="*/ 234 w 238"/>
                      <a:gd name="T11" fmla="*/ 272 h 342"/>
                      <a:gd name="T12" fmla="*/ 214 w 238"/>
                      <a:gd name="T13" fmla="*/ 342 h 342"/>
                    </a:gdLst>
                    <a:ahLst/>
                    <a:cxnLst>
                      <a:cxn ang="0">
                        <a:pos x="T0" y="T1"/>
                      </a:cxn>
                      <a:cxn ang="0">
                        <a:pos x="T2" y="T3"/>
                      </a:cxn>
                      <a:cxn ang="0">
                        <a:pos x="T4" y="T5"/>
                      </a:cxn>
                      <a:cxn ang="0">
                        <a:pos x="T6" y="T7"/>
                      </a:cxn>
                      <a:cxn ang="0">
                        <a:pos x="T8" y="T9"/>
                      </a:cxn>
                      <a:cxn ang="0">
                        <a:pos x="T10" y="T11"/>
                      </a:cxn>
                      <a:cxn ang="0">
                        <a:pos x="T12" y="T13"/>
                      </a:cxn>
                    </a:cxnLst>
                    <a:rect l="0" t="0" r="r" b="b"/>
                    <a:pathLst>
                      <a:path w="238" h="342">
                        <a:moveTo>
                          <a:pt x="53" y="0"/>
                        </a:moveTo>
                        <a:cubicBezTo>
                          <a:pt x="79" y="34"/>
                          <a:pt x="106" y="68"/>
                          <a:pt x="98" y="91"/>
                        </a:cubicBezTo>
                        <a:cubicBezTo>
                          <a:pt x="90" y="114"/>
                          <a:pt x="14" y="121"/>
                          <a:pt x="7" y="136"/>
                        </a:cubicBezTo>
                        <a:cubicBezTo>
                          <a:pt x="0" y="151"/>
                          <a:pt x="23" y="166"/>
                          <a:pt x="53" y="181"/>
                        </a:cubicBezTo>
                        <a:cubicBezTo>
                          <a:pt x="83" y="196"/>
                          <a:pt x="159" y="212"/>
                          <a:pt x="189" y="227"/>
                        </a:cubicBezTo>
                        <a:cubicBezTo>
                          <a:pt x="219" y="242"/>
                          <a:pt x="230" y="253"/>
                          <a:pt x="234" y="272"/>
                        </a:cubicBezTo>
                        <a:cubicBezTo>
                          <a:pt x="238" y="291"/>
                          <a:pt x="218" y="328"/>
                          <a:pt x="214" y="34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78" name="Freeform 18">
                    <a:extLst>
                      <a:ext uri="{FF2B5EF4-FFF2-40B4-BE49-F238E27FC236}">
                        <a16:creationId xmlns:a16="http://schemas.microsoft.com/office/drawing/2014/main" id="{DB60E90B-7494-E602-F0C9-46D99DDCEAE4}"/>
                      </a:ext>
                    </a:extLst>
                  </xdr:cNvPr>
                  <xdr:cNvSpPr>
                    <a:spLocks/>
                  </xdr:cNvSpPr>
                </xdr:nvSpPr>
                <xdr:spPr bwMode="auto">
                  <a:xfrm>
                    <a:off x="2624" y="1006"/>
                    <a:ext cx="165" cy="23"/>
                  </a:xfrm>
                  <a:custGeom>
                    <a:avLst/>
                    <a:gdLst>
                      <a:gd name="T0" fmla="*/ 165 w 165"/>
                      <a:gd name="T1" fmla="*/ 20 h 23"/>
                      <a:gd name="T2" fmla="*/ 120 w 165"/>
                      <a:gd name="T3" fmla="*/ 20 h 23"/>
                      <a:gd name="T4" fmla="*/ 0 w 165"/>
                      <a:gd name="T5" fmla="*/ 0 h 23"/>
                    </a:gdLst>
                    <a:ahLst/>
                    <a:cxnLst>
                      <a:cxn ang="0">
                        <a:pos x="T0" y="T1"/>
                      </a:cxn>
                      <a:cxn ang="0">
                        <a:pos x="T2" y="T3"/>
                      </a:cxn>
                      <a:cxn ang="0">
                        <a:pos x="T4" y="T5"/>
                      </a:cxn>
                    </a:cxnLst>
                    <a:rect l="0" t="0" r="r" b="b"/>
                    <a:pathLst>
                      <a:path w="165" h="23">
                        <a:moveTo>
                          <a:pt x="165" y="20"/>
                        </a:moveTo>
                        <a:cubicBezTo>
                          <a:pt x="154" y="20"/>
                          <a:pt x="147" y="23"/>
                          <a:pt x="120" y="20"/>
                        </a:cubicBezTo>
                        <a:cubicBezTo>
                          <a:pt x="93" y="17"/>
                          <a:pt x="25" y="4"/>
                          <a:pt x="0"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0" name="Group 23">
                <a:extLst>
                  <a:ext uri="{FF2B5EF4-FFF2-40B4-BE49-F238E27FC236}">
                    <a16:creationId xmlns:a16="http://schemas.microsoft.com/office/drawing/2014/main" id="{7BA15201-E365-0953-30C5-C00664FA6C7B}"/>
                  </a:ext>
                </a:extLst>
              </xdr:cNvPr>
              <xdr:cNvGrpSpPr>
                <a:grpSpLocks/>
              </xdr:cNvGrpSpPr>
            </xdr:nvGrpSpPr>
            <xdr:grpSpPr bwMode="auto">
              <a:xfrm>
                <a:off x="879" y="510"/>
                <a:ext cx="1323" cy="788"/>
                <a:chOff x="879" y="510"/>
                <a:chExt cx="1323" cy="788"/>
              </a:xfrm>
              <a:grpFill/>
            </xdr:grpSpPr>
            <xdr:sp macro="" textlink="">
              <xdr:nvSpPr>
                <xdr:cNvPr id="62" name="Freeform 24">
                  <a:extLst>
                    <a:ext uri="{FF2B5EF4-FFF2-40B4-BE49-F238E27FC236}">
                      <a16:creationId xmlns:a16="http://schemas.microsoft.com/office/drawing/2014/main" id="{A524CDB8-C48F-BD58-5545-2A84B8441EDE}"/>
                    </a:ext>
                  </a:extLst>
                </xdr:cNvPr>
                <xdr:cNvSpPr>
                  <a:spLocks/>
                </xdr:cNvSpPr>
              </xdr:nvSpPr>
              <xdr:spPr bwMode="auto">
                <a:xfrm>
                  <a:off x="879" y="510"/>
                  <a:ext cx="1323" cy="788"/>
                </a:xfrm>
                <a:custGeom>
                  <a:avLst/>
                  <a:gdLst>
                    <a:gd name="T0" fmla="*/ 141 w 1323"/>
                    <a:gd name="T1" fmla="*/ 153 h 788"/>
                    <a:gd name="T2" fmla="*/ 187 w 1323"/>
                    <a:gd name="T3" fmla="*/ 153 h 788"/>
                    <a:gd name="T4" fmla="*/ 277 w 1323"/>
                    <a:gd name="T5" fmla="*/ 153 h 788"/>
                    <a:gd name="T6" fmla="*/ 323 w 1323"/>
                    <a:gd name="T7" fmla="*/ 62 h 788"/>
                    <a:gd name="T8" fmla="*/ 435 w 1323"/>
                    <a:gd name="T9" fmla="*/ 0 h 788"/>
                    <a:gd name="T10" fmla="*/ 595 w 1323"/>
                    <a:gd name="T11" fmla="*/ 62 h 788"/>
                    <a:gd name="T12" fmla="*/ 640 w 1323"/>
                    <a:gd name="T13" fmla="*/ 108 h 788"/>
                    <a:gd name="T14" fmla="*/ 731 w 1323"/>
                    <a:gd name="T15" fmla="*/ 108 h 788"/>
                    <a:gd name="T16" fmla="*/ 987 w 1323"/>
                    <a:gd name="T17" fmla="*/ 96 h 788"/>
                    <a:gd name="T18" fmla="*/ 1139 w 1323"/>
                    <a:gd name="T19" fmla="*/ 153 h 788"/>
                    <a:gd name="T20" fmla="*/ 1299 w 1323"/>
                    <a:gd name="T21" fmla="*/ 168 h 788"/>
                    <a:gd name="T22" fmla="*/ 1281 w 1323"/>
                    <a:gd name="T23" fmla="*/ 297 h 788"/>
                    <a:gd name="T24" fmla="*/ 1239 w 1323"/>
                    <a:gd name="T25" fmla="*/ 450 h 788"/>
                    <a:gd name="T26" fmla="*/ 1137 w 1323"/>
                    <a:gd name="T27" fmla="*/ 618 h 788"/>
                    <a:gd name="T28" fmla="*/ 1029 w 1323"/>
                    <a:gd name="T29" fmla="*/ 666 h 788"/>
                    <a:gd name="T30" fmla="*/ 686 w 1323"/>
                    <a:gd name="T31" fmla="*/ 607 h 788"/>
                    <a:gd name="T32" fmla="*/ 561 w 1323"/>
                    <a:gd name="T33" fmla="*/ 768 h 788"/>
                    <a:gd name="T34" fmla="*/ 459 w 1323"/>
                    <a:gd name="T35" fmla="*/ 726 h 788"/>
                    <a:gd name="T36" fmla="*/ 368 w 1323"/>
                    <a:gd name="T37" fmla="*/ 743 h 788"/>
                    <a:gd name="T38" fmla="*/ 323 w 1323"/>
                    <a:gd name="T39" fmla="*/ 743 h 788"/>
                    <a:gd name="T40" fmla="*/ 297 w 1323"/>
                    <a:gd name="T41" fmla="*/ 642 h 788"/>
                    <a:gd name="T42" fmla="*/ 189 w 1323"/>
                    <a:gd name="T43" fmla="*/ 660 h 788"/>
                    <a:gd name="T44" fmla="*/ 96 w 1323"/>
                    <a:gd name="T45" fmla="*/ 697 h 788"/>
                    <a:gd name="T46" fmla="*/ 141 w 1323"/>
                    <a:gd name="T47" fmla="*/ 607 h 788"/>
                    <a:gd name="T48" fmla="*/ 187 w 1323"/>
                    <a:gd name="T49" fmla="*/ 561 h 788"/>
                    <a:gd name="T50" fmla="*/ 135 w 1323"/>
                    <a:gd name="T51" fmla="*/ 522 h 788"/>
                    <a:gd name="T52" fmla="*/ 51 w 1323"/>
                    <a:gd name="T53" fmla="*/ 425 h 788"/>
                    <a:gd name="T54" fmla="*/ 96 w 1323"/>
                    <a:gd name="T55" fmla="*/ 380 h 788"/>
                    <a:gd name="T56" fmla="*/ 3 w 1323"/>
                    <a:gd name="T57" fmla="*/ 294 h 788"/>
                    <a:gd name="T58" fmla="*/ 75 w 1323"/>
                    <a:gd name="T59" fmla="*/ 204 h 788"/>
                    <a:gd name="T60" fmla="*/ 141 w 1323"/>
                    <a:gd name="T61" fmla="*/ 153 h 7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323" h="788">
                      <a:moveTo>
                        <a:pt x="141" y="153"/>
                      </a:moveTo>
                      <a:cubicBezTo>
                        <a:pt x="164" y="145"/>
                        <a:pt x="164" y="153"/>
                        <a:pt x="187" y="153"/>
                      </a:cubicBezTo>
                      <a:cubicBezTo>
                        <a:pt x="210" y="153"/>
                        <a:pt x="254" y="168"/>
                        <a:pt x="277" y="153"/>
                      </a:cubicBezTo>
                      <a:cubicBezTo>
                        <a:pt x="300" y="138"/>
                        <a:pt x="297" y="88"/>
                        <a:pt x="323" y="62"/>
                      </a:cubicBezTo>
                      <a:cubicBezTo>
                        <a:pt x="349" y="36"/>
                        <a:pt x="390" y="0"/>
                        <a:pt x="435" y="0"/>
                      </a:cubicBezTo>
                      <a:cubicBezTo>
                        <a:pt x="480" y="0"/>
                        <a:pt x="561" y="44"/>
                        <a:pt x="595" y="62"/>
                      </a:cubicBezTo>
                      <a:cubicBezTo>
                        <a:pt x="629" y="80"/>
                        <a:pt x="617" y="100"/>
                        <a:pt x="640" y="108"/>
                      </a:cubicBezTo>
                      <a:cubicBezTo>
                        <a:pt x="663" y="116"/>
                        <a:pt x="673" y="110"/>
                        <a:pt x="731" y="108"/>
                      </a:cubicBezTo>
                      <a:cubicBezTo>
                        <a:pt x="789" y="106"/>
                        <a:pt x="919" y="88"/>
                        <a:pt x="987" y="96"/>
                      </a:cubicBezTo>
                      <a:cubicBezTo>
                        <a:pt x="1055" y="104"/>
                        <a:pt x="1087" y="141"/>
                        <a:pt x="1139" y="153"/>
                      </a:cubicBezTo>
                      <a:cubicBezTo>
                        <a:pt x="1191" y="165"/>
                        <a:pt x="1275" y="144"/>
                        <a:pt x="1299" y="168"/>
                      </a:cubicBezTo>
                      <a:cubicBezTo>
                        <a:pt x="1323" y="192"/>
                        <a:pt x="1291" y="250"/>
                        <a:pt x="1281" y="297"/>
                      </a:cubicBezTo>
                      <a:cubicBezTo>
                        <a:pt x="1271" y="344"/>
                        <a:pt x="1263" y="397"/>
                        <a:pt x="1239" y="450"/>
                      </a:cubicBezTo>
                      <a:cubicBezTo>
                        <a:pt x="1215" y="503"/>
                        <a:pt x="1172" y="582"/>
                        <a:pt x="1137" y="618"/>
                      </a:cubicBezTo>
                      <a:cubicBezTo>
                        <a:pt x="1102" y="654"/>
                        <a:pt x="1104" y="668"/>
                        <a:pt x="1029" y="666"/>
                      </a:cubicBezTo>
                      <a:cubicBezTo>
                        <a:pt x="954" y="664"/>
                        <a:pt x="764" y="590"/>
                        <a:pt x="686" y="607"/>
                      </a:cubicBezTo>
                      <a:cubicBezTo>
                        <a:pt x="608" y="624"/>
                        <a:pt x="599" y="748"/>
                        <a:pt x="561" y="768"/>
                      </a:cubicBezTo>
                      <a:cubicBezTo>
                        <a:pt x="523" y="788"/>
                        <a:pt x="491" y="730"/>
                        <a:pt x="459" y="726"/>
                      </a:cubicBezTo>
                      <a:cubicBezTo>
                        <a:pt x="427" y="722"/>
                        <a:pt x="391" y="740"/>
                        <a:pt x="368" y="743"/>
                      </a:cubicBezTo>
                      <a:cubicBezTo>
                        <a:pt x="345" y="746"/>
                        <a:pt x="335" y="760"/>
                        <a:pt x="323" y="743"/>
                      </a:cubicBezTo>
                      <a:cubicBezTo>
                        <a:pt x="311" y="726"/>
                        <a:pt x="319" y="656"/>
                        <a:pt x="297" y="642"/>
                      </a:cubicBezTo>
                      <a:cubicBezTo>
                        <a:pt x="275" y="628"/>
                        <a:pt x="222" y="651"/>
                        <a:pt x="189" y="660"/>
                      </a:cubicBezTo>
                      <a:cubicBezTo>
                        <a:pt x="156" y="669"/>
                        <a:pt x="104" y="706"/>
                        <a:pt x="96" y="697"/>
                      </a:cubicBezTo>
                      <a:cubicBezTo>
                        <a:pt x="88" y="688"/>
                        <a:pt x="126" y="630"/>
                        <a:pt x="141" y="607"/>
                      </a:cubicBezTo>
                      <a:cubicBezTo>
                        <a:pt x="156" y="584"/>
                        <a:pt x="188" y="575"/>
                        <a:pt x="187" y="561"/>
                      </a:cubicBezTo>
                      <a:cubicBezTo>
                        <a:pt x="186" y="547"/>
                        <a:pt x="158" y="545"/>
                        <a:pt x="135" y="522"/>
                      </a:cubicBezTo>
                      <a:cubicBezTo>
                        <a:pt x="112" y="499"/>
                        <a:pt x="57" y="449"/>
                        <a:pt x="51" y="425"/>
                      </a:cubicBezTo>
                      <a:cubicBezTo>
                        <a:pt x="45" y="401"/>
                        <a:pt x="104" y="402"/>
                        <a:pt x="96" y="380"/>
                      </a:cubicBezTo>
                      <a:cubicBezTo>
                        <a:pt x="88" y="358"/>
                        <a:pt x="6" y="323"/>
                        <a:pt x="3" y="294"/>
                      </a:cubicBezTo>
                      <a:cubicBezTo>
                        <a:pt x="0" y="265"/>
                        <a:pt x="52" y="228"/>
                        <a:pt x="75" y="204"/>
                      </a:cubicBezTo>
                      <a:cubicBezTo>
                        <a:pt x="98" y="180"/>
                        <a:pt x="127" y="164"/>
                        <a:pt x="141" y="153"/>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63" name="Group 25">
                  <a:extLst>
                    <a:ext uri="{FF2B5EF4-FFF2-40B4-BE49-F238E27FC236}">
                      <a16:creationId xmlns:a16="http://schemas.microsoft.com/office/drawing/2014/main" id="{5D30D4F1-6E12-05F3-F02A-63923198F087}"/>
                    </a:ext>
                  </a:extLst>
                </xdr:cNvPr>
                <xdr:cNvGrpSpPr>
                  <a:grpSpLocks/>
                </xdr:cNvGrpSpPr>
              </xdr:nvGrpSpPr>
              <xdr:grpSpPr bwMode="auto">
                <a:xfrm>
                  <a:off x="975" y="527"/>
                  <a:ext cx="1179" cy="619"/>
                  <a:chOff x="975" y="527"/>
                  <a:chExt cx="1179" cy="619"/>
                </a:xfrm>
                <a:grpFill/>
              </xdr:grpSpPr>
              <xdr:sp macro="" textlink="">
                <xdr:nvSpPr>
                  <xdr:cNvPr id="64" name="Freeform 26">
                    <a:extLst>
                      <a:ext uri="{FF2B5EF4-FFF2-40B4-BE49-F238E27FC236}">
                        <a16:creationId xmlns:a16="http://schemas.microsoft.com/office/drawing/2014/main" id="{6EBECCFD-5424-D59D-9CC6-B1EF9A407136}"/>
                      </a:ext>
                    </a:extLst>
                  </xdr:cNvPr>
                  <xdr:cNvSpPr>
                    <a:spLocks/>
                  </xdr:cNvSpPr>
                </xdr:nvSpPr>
                <xdr:spPr bwMode="auto">
                  <a:xfrm>
                    <a:off x="975" y="527"/>
                    <a:ext cx="408" cy="454"/>
                  </a:xfrm>
                  <a:custGeom>
                    <a:avLst/>
                    <a:gdLst>
                      <a:gd name="T0" fmla="*/ 0 w 408"/>
                      <a:gd name="T1" fmla="*/ 454 h 454"/>
                      <a:gd name="T2" fmla="*/ 45 w 408"/>
                      <a:gd name="T3" fmla="*/ 408 h 454"/>
                      <a:gd name="T4" fmla="*/ 136 w 408"/>
                      <a:gd name="T5" fmla="*/ 363 h 454"/>
                      <a:gd name="T6" fmla="*/ 272 w 408"/>
                      <a:gd name="T7" fmla="*/ 318 h 454"/>
                      <a:gd name="T8" fmla="*/ 272 w 408"/>
                      <a:gd name="T9" fmla="*/ 272 h 454"/>
                      <a:gd name="T10" fmla="*/ 317 w 408"/>
                      <a:gd name="T11" fmla="*/ 136 h 454"/>
                      <a:gd name="T12" fmla="*/ 408 w 408"/>
                      <a:gd name="T13" fmla="*/ 0 h 454"/>
                    </a:gdLst>
                    <a:ahLst/>
                    <a:cxnLst>
                      <a:cxn ang="0">
                        <a:pos x="T0" y="T1"/>
                      </a:cxn>
                      <a:cxn ang="0">
                        <a:pos x="T2" y="T3"/>
                      </a:cxn>
                      <a:cxn ang="0">
                        <a:pos x="T4" y="T5"/>
                      </a:cxn>
                      <a:cxn ang="0">
                        <a:pos x="T6" y="T7"/>
                      </a:cxn>
                      <a:cxn ang="0">
                        <a:pos x="T8" y="T9"/>
                      </a:cxn>
                      <a:cxn ang="0">
                        <a:pos x="T10" y="T11"/>
                      </a:cxn>
                      <a:cxn ang="0">
                        <a:pos x="T12" y="T13"/>
                      </a:cxn>
                    </a:cxnLst>
                    <a:rect l="0" t="0" r="r" b="b"/>
                    <a:pathLst>
                      <a:path w="408" h="454">
                        <a:moveTo>
                          <a:pt x="0" y="454"/>
                        </a:moveTo>
                        <a:cubicBezTo>
                          <a:pt x="11" y="438"/>
                          <a:pt x="22" y="423"/>
                          <a:pt x="45" y="408"/>
                        </a:cubicBezTo>
                        <a:cubicBezTo>
                          <a:pt x="68" y="393"/>
                          <a:pt x="98" y="378"/>
                          <a:pt x="136" y="363"/>
                        </a:cubicBezTo>
                        <a:cubicBezTo>
                          <a:pt x="174" y="348"/>
                          <a:pt x="249" y="333"/>
                          <a:pt x="272" y="318"/>
                        </a:cubicBezTo>
                        <a:cubicBezTo>
                          <a:pt x="295" y="303"/>
                          <a:pt x="265" y="302"/>
                          <a:pt x="272" y="272"/>
                        </a:cubicBezTo>
                        <a:cubicBezTo>
                          <a:pt x="279" y="242"/>
                          <a:pt x="294" y="181"/>
                          <a:pt x="317" y="136"/>
                        </a:cubicBezTo>
                        <a:cubicBezTo>
                          <a:pt x="340" y="91"/>
                          <a:pt x="393" y="23"/>
                          <a:pt x="408" y="0"/>
                        </a:cubicBezTo>
                      </a:path>
                    </a:pathLst>
                  </a:custGeom>
                  <a:grpFill/>
                  <a:ln w="9525"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5" name="Freeform 27">
                    <a:extLst>
                      <a:ext uri="{FF2B5EF4-FFF2-40B4-BE49-F238E27FC236}">
                        <a16:creationId xmlns:a16="http://schemas.microsoft.com/office/drawing/2014/main" id="{EC1C3D31-24E4-DA4B-1E47-9EDC70F0E14F}"/>
                      </a:ext>
                    </a:extLst>
                  </xdr:cNvPr>
                  <xdr:cNvSpPr>
                    <a:spLocks/>
                  </xdr:cNvSpPr>
                </xdr:nvSpPr>
                <xdr:spPr bwMode="auto">
                  <a:xfrm>
                    <a:off x="1156" y="748"/>
                    <a:ext cx="138" cy="398"/>
                  </a:xfrm>
                  <a:custGeom>
                    <a:avLst/>
                    <a:gdLst>
                      <a:gd name="T0" fmla="*/ 14 w 138"/>
                      <a:gd name="T1" fmla="*/ 398 h 398"/>
                      <a:gd name="T2" fmla="*/ 46 w 138"/>
                      <a:gd name="T3" fmla="*/ 369 h 398"/>
                      <a:gd name="T4" fmla="*/ 0 w 138"/>
                      <a:gd name="T5" fmla="*/ 278 h 398"/>
                      <a:gd name="T6" fmla="*/ 46 w 138"/>
                      <a:gd name="T7" fmla="*/ 233 h 398"/>
                      <a:gd name="T8" fmla="*/ 91 w 138"/>
                      <a:gd name="T9" fmla="*/ 233 h 398"/>
                      <a:gd name="T10" fmla="*/ 136 w 138"/>
                      <a:gd name="T11" fmla="*/ 142 h 398"/>
                      <a:gd name="T12" fmla="*/ 106 w 138"/>
                      <a:gd name="T13" fmla="*/ 0 h 398"/>
                    </a:gdLst>
                    <a:ahLst/>
                    <a:cxnLst>
                      <a:cxn ang="0">
                        <a:pos x="T0" y="T1"/>
                      </a:cxn>
                      <a:cxn ang="0">
                        <a:pos x="T2" y="T3"/>
                      </a:cxn>
                      <a:cxn ang="0">
                        <a:pos x="T4" y="T5"/>
                      </a:cxn>
                      <a:cxn ang="0">
                        <a:pos x="T6" y="T7"/>
                      </a:cxn>
                      <a:cxn ang="0">
                        <a:pos x="T8" y="T9"/>
                      </a:cxn>
                      <a:cxn ang="0">
                        <a:pos x="T10" y="T11"/>
                      </a:cxn>
                      <a:cxn ang="0">
                        <a:pos x="T12" y="T13"/>
                      </a:cxn>
                    </a:cxnLst>
                    <a:rect l="0" t="0" r="r" b="b"/>
                    <a:pathLst>
                      <a:path w="138" h="398">
                        <a:moveTo>
                          <a:pt x="14" y="398"/>
                        </a:moveTo>
                        <a:cubicBezTo>
                          <a:pt x="19" y="394"/>
                          <a:pt x="48" y="389"/>
                          <a:pt x="46" y="369"/>
                        </a:cubicBezTo>
                        <a:cubicBezTo>
                          <a:pt x="44" y="349"/>
                          <a:pt x="0" y="301"/>
                          <a:pt x="0" y="278"/>
                        </a:cubicBezTo>
                        <a:cubicBezTo>
                          <a:pt x="0" y="255"/>
                          <a:pt x="31" y="240"/>
                          <a:pt x="46" y="233"/>
                        </a:cubicBezTo>
                        <a:cubicBezTo>
                          <a:pt x="61" y="226"/>
                          <a:pt x="76" y="248"/>
                          <a:pt x="91" y="233"/>
                        </a:cubicBezTo>
                        <a:cubicBezTo>
                          <a:pt x="106" y="218"/>
                          <a:pt x="134" y="181"/>
                          <a:pt x="136" y="142"/>
                        </a:cubicBezTo>
                        <a:cubicBezTo>
                          <a:pt x="138" y="103"/>
                          <a:pt x="112" y="30"/>
                          <a:pt x="10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6" name="Freeform 28">
                    <a:extLst>
                      <a:ext uri="{FF2B5EF4-FFF2-40B4-BE49-F238E27FC236}">
                        <a16:creationId xmlns:a16="http://schemas.microsoft.com/office/drawing/2014/main" id="{02B5EBEB-8284-3417-EBAD-999DD36E380F}"/>
                      </a:ext>
                    </a:extLst>
                  </xdr:cNvPr>
                  <xdr:cNvSpPr>
                    <a:spLocks/>
                  </xdr:cNvSpPr>
                </xdr:nvSpPr>
                <xdr:spPr bwMode="auto">
                  <a:xfrm>
                    <a:off x="1247" y="981"/>
                    <a:ext cx="363" cy="136"/>
                  </a:xfrm>
                  <a:custGeom>
                    <a:avLst/>
                    <a:gdLst>
                      <a:gd name="T0" fmla="*/ 0 w 363"/>
                      <a:gd name="T1" fmla="*/ 0 h 136"/>
                      <a:gd name="T2" fmla="*/ 45 w 363"/>
                      <a:gd name="T3" fmla="*/ 45 h 136"/>
                      <a:gd name="T4" fmla="*/ 91 w 363"/>
                      <a:gd name="T5" fmla="*/ 45 h 136"/>
                      <a:gd name="T6" fmla="*/ 182 w 363"/>
                      <a:gd name="T7" fmla="*/ 45 h 136"/>
                      <a:gd name="T8" fmla="*/ 227 w 363"/>
                      <a:gd name="T9" fmla="*/ 90 h 136"/>
                      <a:gd name="T10" fmla="*/ 272 w 363"/>
                      <a:gd name="T11" fmla="*/ 45 h 136"/>
                      <a:gd name="T12" fmla="*/ 318 w 363"/>
                      <a:gd name="T13" fmla="*/ 45 h 136"/>
                      <a:gd name="T14" fmla="*/ 363 w 363"/>
                      <a:gd name="T15" fmla="*/ 136 h 136"/>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63" h="136">
                        <a:moveTo>
                          <a:pt x="0" y="0"/>
                        </a:moveTo>
                        <a:cubicBezTo>
                          <a:pt x="15" y="19"/>
                          <a:pt x="30" y="38"/>
                          <a:pt x="45" y="45"/>
                        </a:cubicBezTo>
                        <a:cubicBezTo>
                          <a:pt x="60" y="52"/>
                          <a:pt x="68" y="45"/>
                          <a:pt x="91" y="45"/>
                        </a:cubicBezTo>
                        <a:cubicBezTo>
                          <a:pt x="114" y="45"/>
                          <a:pt x="159" y="38"/>
                          <a:pt x="182" y="45"/>
                        </a:cubicBezTo>
                        <a:cubicBezTo>
                          <a:pt x="205" y="52"/>
                          <a:pt x="212" y="90"/>
                          <a:pt x="227" y="90"/>
                        </a:cubicBezTo>
                        <a:cubicBezTo>
                          <a:pt x="242" y="90"/>
                          <a:pt x="257" y="52"/>
                          <a:pt x="272" y="45"/>
                        </a:cubicBezTo>
                        <a:cubicBezTo>
                          <a:pt x="287" y="38"/>
                          <a:pt x="303" y="30"/>
                          <a:pt x="318" y="45"/>
                        </a:cubicBezTo>
                        <a:cubicBezTo>
                          <a:pt x="333" y="60"/>
                          <a:pt x="356" y="121"/>
                          <a:pt x="363"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7" name="Freeform 29">
                    <a:extLst>
                      <a:ext uri="{FF2B5EF4-FFF2-40B4-BE49-F238E27FC236}">
                        <a16:creationId xmlns:a16="http://schemas.microsoft.com/office/drawing/2014/main" id="{211E6909-9804-2B72-1FD1-785A826E9AE8}"/>
                      </a:ext>
                    </a:extLst>
                  </xdr:cNvPr>
                  <xdr:cNvSpPr>
                    <a:spLocks/>
                  </xdr:cNvSpPr>
                </xdr:nvSpPr>
                <xdr:spPr bwMode="auto">
                  <a:xfrm>
                    <a:off x="1511" y="618"/>
                    <a:ext cx="62" cy="408"/>
                  </a:xfrm>
                  <a:custGeom>
                    <a:avLst/>
                    <a:gdLst>
                      <a:gd name="T0" fmla="*/ 8 w 62"/>
                      <a:gd name="T1" fmla="*/ 0 h 408"/>
                      <a:gd name="T2" fmla="*/ 8 w 62"/>
                      <a:gd name="T3" fmla="*/ 45 h 408"/>
                      <a:gd name="T4" fmla="*/ 8 w 62"/>
                      <a:gd name="T5" fmla="*/ 91 h 408"/>
                      <a:gd name="T6" fmla="*/ 54 w 62"/>
                      <a:gd name="T7" fmla="*/ 136 h 408"/>
                      <a:gd name="T8" fmla="*/ 54 w 62"/>
                      <a:gd name="T9" fmla="*/ 181 h 408"/>
                      <a:gd name="T10" fmla="*/ 8 w 62"/>
                      <a:gd name="T11" fmla="*/ 272 h 408"/>
                      <a:gd name="T12" fmla="*/ 8 w 62"/>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62" h="408">
                        <a:moveTo>
                          <a:pt x="8" y="0"/>
                        </a:moveTo>
                        <a:cubicBezTo>
                          <a:pt x="8" y="15"/>
                          <a:pt x="8" y="30"/>
                          <a:pt x="8" y="45"/>
                        </a:cubicBezTo>
                        <a:cubicBezTo>
                          <a:pt x="8" y="60"/>
                          <a:pt x="0" y="76"/>
                          <a:pt x="8" y="91"/>
                        </a:cubicBezTo>
                        <a:cubicBezTo>
                          <a:pt x="16" y="106"/>
                          <a:pt x="46" y="121"/>
                          <a:pt x="54" y="136"/>
                        </a:cubicBezTo>
                        <a:cubicBezTo>
                          <a:pt x="62" y="151"/>
                          <a:pt x="62" y="158"/>
                          <a:pt x="54" y="181"/>
                        </a:cubicBezTo>
                        <a:cubicBezTo>
                          <a:pt x="46" y="204"/>
                          <a:pt x="16" y="234"/>
                          <a:pt x="8" y="272"/>
                        </a:cubicBezTo>
                        <a:cubicBezTo>
                          <a:pt x="0" y="310"/>
                          <a:pt x="8" y="385"/>
                          <a:pt x="8"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8" name="Freeform 30">
                    <a:extLst>
                      <a:ext uri="{FF2B5EF4-FFF2-40B4-BE49-F238E27FC236}">
                        <a16:creationId xmlns:a16="http://schemas.microsoft.com/office/drawing/2014/main" id="{50AC01A2-46BE-D332-09BE-8537E1682BAC}"/>
                      </a:ext>
                    </a:extLst>
                  </xdr:cNvPr>
                  <xdr:cNvSpPr>
                    <a:spLocks/>
                  </xdr:cNvSpPr>
                </xdr:nvSpPr>
                <xdr:spPr bwMode="auto">
                  <a:xfrm>
                    <a:off x="1565" y="747"/>
                    <a:ext cx="589" cy="106"/>
                  </a:xfrm>
                  <a:custGeom>
                    <a:avLst/>
                    <a:gdLst>
                      <a:gd name="T0" fmla="*/ 589 w 589"/>
                      <a:gd name="T1" fmla="*/ 7 h 106"/>
                      <a:gd name="T2" fmla="*/ 544 w 589"/>
                      <a:gd name="T3" fmla="*/ 7 h 106"/>
                      <a:gd name="T4" fmla="*/ 499 w 589"/>
                      <a:gd name="T5" fmla="*/ 52 h 106"/>
                      <a:gd name="T6" fmla="*/ 408 w 589"/>
                      <a:gd name="T7" fmla="*/ 52 h 106"/>
                      <a:gd name="T8" fmla="*/ 362 w 589"/>
                      <a:gd name="T9" fmla="*/ 98 h 106"/>
                      <a:gd name="T10" fmla="*/ 272 w 589"/>
                      <a:gd name="T11" fmla="*/ 98 h 106"/>
                      <a:gd name="T12" fmla="*/ 272 w 589"/>
                      <a:gd name="T13" fmla="*/ 52 h 106"/>
                      <a:gd name="T14" fmla="*/ 136 w 589"/>
                      <a:gd name="T15" fmla="*/ 98 h 106"/>
                      <a:gd name="T16" fmla="*/ 45 w 589"/>
                      <a:gd name="T17" fmla="*/ 52 h 106"/>
                      <a:gd name="T18" fmla="*/ 0 w 589"/>
                      <a:gd name="T19" fmla="*/ 52 h 10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589" h="106">
                        <a:moveTo>
                          <a:pt x="589" y="7"/>
                        </a:moveTo>
                        <a:cubicBezTo>
                          <a:pt x="574" y="3"/>
                          <a:pt x="559" y="0"/>
                          <a:pt x="544" y="7"/>
                        </a:cubicBezTo>
                        <a:cubicBezTo>
                          <a:pt x="529" y="14"/>
                          <a:pt x="522" y="45"/>
                          <a:pt x="499" y="52"/>
                        </a:cubicBezTo>
                        <a:cubicBezTo>
                          <a:pt x="476" y="59"/>
                          <a:pt x="431" y="44"/>
                          <a:pt x="408" y="52"/>
                        </a:cubicBezTo>
                        <a:cubicBezTo>
                          <a:pt x="385" y="60"/>
                          <a:pt x="385" y="90"/>
                          <a:pt x="362" y="98"/>
                        </a:cubicBezTo>
                        <a:cubicBezTo>
                          <a:pt x="339" y="106"/>
                          <a:pt x="287" y="106"/>
                          <a:pt x="272" y="98"/>
                        </a:cubicBezTo>
                        <a:cubicBezTo>
                          <a:pt x="257" y="90"/>
                          <a:pt x="295" y="52"/>
                          <a:pt x="272" y="52"/>
                        </a:cubicBezTo>
                        <a:cubicBezTo>
                          <a:pt x="249" y="52"/>
                          <a:pt x="174" y="98"/>
                          <a:pt x="136" y="98"/>
                        </a:cubicBezTo>
                        <a:cubicBezTo>
                          <a:pt x="98" y="98"/>
                          <a:pt x="68" y="60"/>
                          <a:pt x="45" y="52"/>
                        </a:cubicBezTo>
                        <a:cubicBezTo>
                          <a:pt x="22" y="44"/>
                          <a:pt x="11" y="48"/>
                          <a:pt x="0"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1" name="Group 31">
                <a:extLst>
                  <a:ext uri="{FF2B5EF4-FFF2-40B4-BE49-F238E27FC236}">
                    <a16:creationId xmlns:a16="http://schemas.microsoft.com/office/drawing/2014/main" id="{6A4644BE-A240-353B-C32E-AD4DC0D747E1}"/>
                  </a:ext>
                </a:extLst>
              </xdr:cNvPr>
              <xdr:cNvGrpSpPr>
                <a:grpSpLocks/>
              </xdr:cNvGrpSpPr>
            </xdr:nvGrpSpPr>
            <xdr:grpSpPr bwMode="auto">
              <a:xfrm>
                <a:off x="2925" y="840"/>
                <a:ext cx="1550" cy="931"/>
                <a:chOff x="2925" y="840"/>
                <a:chExt cx="1550" cy="931"/>
              </a:xfrm>
              <a:grpFill/>
            </xdr:grpSpPr>
            <xdr:sp macro="" textlink="">
              <xdr:nvSpPr>
                <xdr:cNvPr id="54" name="Freeform 32">
                  <a:extLst>
                    <a:ext uri="{FF2B5EF4-FFF2-40B4-BE49-F238E27FC236}">
                      <a16:creationId xmlns:a16="http://schemas.microsoft.com/office/drawing/2014/main" id="{041C406E-37AF-6BF7-DF14-F59F06BC1DCB}"/>
                    </a:ext>
                  </a:extLst>
                </xdr:cNvPr>
                <xdr:cNvSpPr>
                  <a:spLocks/>
                </xdr:cNvSpPr>
              </xdr:nvSpPr>
              <xdr:spPr bwMode="auto">
                <a:xfrm>
                  <a:off x="2925" y="840"/>
                  <a:ext cx="1550" cy="931"/>
                </a:xfrm>
                <a:custGeom>
                  <a:avLst/>
                  <a:gdLst>
                    <a:gd name="T0" fmla="*/ 378 w 1550"/>
                    <a:gd name="T1" fmla="*/ 27 h 931"/>
                    <a:gd name="T2" fmla="*/ 448 w 1550"/>
                    <a:gd name="T3" fmla="*/ 55 h 931"/>
                    <a:gd name="T4" fmla="*/ 595 w 1550"/>
                    <a:gd name="T5" fmla="*/ 106 h 931"/>
                    <a:gd name="T6" fmla="*/ 766 w 1550"/>
                    <a:gd name="T7" fmla="*/ 97 h 931"/>
                    <a:gd name="T8" fmla="*/ 826 w 1550"/>
                    <a:gd name="T9" fmla="*/ 40 h 931"/>
                    <a:gd name="T10" fmla="*/ 952 w 1550"/>
                    <a:gd name="T11" fmla="*/ 85 h 931"/>
                    <a:gd name="T12" fmla="*/ 1084 w 1550"/>
                    <a:gd name="T13" fmla="*/ 163 h 931"/>
                    <a:gd name="T14" fmla="*/ 1240 w 1550"/>
                    <a:gd name="T15" fmla="*/ 175 h 931"/>
                    <a:gd name="T16" fmla="*/ 1360 w 1550"/>
                    <a:gd name="T17" fmla="*/ 193 h 931"/>
                    <a:gd name="T18" fmla="*/ 1453 w 1550"/>
                    <a:gd name="T19" fmla="*/ 133 h 931"/>
                    <a:gd name="T20" fmla="*/ 1540 w 1550"/>
                    <a:gd name="T21" fmla="*/ 160 h 931"/>
                    <a:gd name="T22" fmla="*/ 1507 w 1550"/>
                    <a:gd name="T23" fmla="*/ 247 h 931"/>
                    <a:gd name="T24" fmla="*/ 1525 w 1550"/>
                    <a:gd name="T25" fmla="*/ 370 h 931"/>
                    <a:gd name="T26" fmla="*/ 1357 w 1550"/>
                    <a:gd name="T27" fmla="*/ 499 h 931"/>
                    <a:gd name="T28" fmla="*/ 1231 w 1550"/>
                    <a:gd name="T29" fmla="*/ 598 h 931"/>
                    <a:gd name="T30" fmla="*/ 1042 w 1550"/>
                    <a:gd name="T31" fmla="*/ 655 h 931"/>
                    <a:gd name="T32" fmla="*/ 952 w 1550"/>
                    <a:gd name="T33" fmla="*/ 727 h 931"/>
                    <a:gd name="T34" fmla="*/ 877 w 1550"/>
                    <a:gd name="T35" fmla="*/ 763 h 931"/>
                    <a:gd name="T36" fmla="*/ 852 w 1550"/>
                    <a:gd name="T37" fmla="*/ 846 h 931"/>
                    <a:gd name="T38" fmla="*/ 790 w 1550"/>
                    <a:gd name="T39" fmla="*/ 928 h 931"/>
                    <a:gd name="T40" fmla="*/ 690 w 1550"/>
                    <a:gd name="T41" fmla="*/ 867 h 931"/>
                    <a:gd name="T42" fmla="*/ 690 w 1550"/>
                    <a:gd name="T43" fmla="*/ 798 h 931"/>
                    <a:gd name="T44" fmla="*/ 643 w 1550"/>
                    <a:gd name="T45" fmla="*/ 733 h 931"/>
                    <a:gd name="T46" fmla="*/ 499 w 1550"/>
                    <a:gd name="T47" fmla="*/ 625 h 931"/>
                    <a:gd name="T48" fmla="*/ 430 w 1550"/>
                    <a:gd name="T49" fmla="*/ 679 h 931"/>
                    <a:gd name="T50" fmla="*/ 349 w 1550"/>
                    <a:gd name="T51" fmla="*/ 730 h 931"/>
                    <a:gd name="T52" fmla="*/ 277 w 1550"/>
                    <a:gd name="T53" fmla="*/ 718 h 931"/>
                    <a:gd name="T54" fmla="*/ 166 w 1550"/>
                    <a:gd name="T55" fmla="*/ 775 h 931"/>
                    <a:gd name="T56" fmla="*/ 25 w 1550"/>
                    <a:gd name="T57" fmla="*/ 697 h 931"/>
                    <a:gd name="T58" fmla="*/ 16 w 1550"/>
                    <a:gd name="T59" fmla="*/ 613 h 931"/>
                    <a:gd name="T60" fmla="*/ 46 w 1550"/>
                    <a:gd name="T61" fmla="*/ 574 h 931"/>
                    <a:gd name="T62" fmla="*/ 94 w 1550"/>
                    <a:gd name="T63" fmla="*/ 499 h 931"/>
                    <a:gd name="T64" fmla="*/ 82 w 1550"/>
                    <a:gd name="T65" fmla="*/ 400 h 931"/>
                    <a:gd name="T66" fmla="*/ 160 w 1550"/>
                    <a:gd name="T67" fmla="*/ 424 h 931"/>
                    <a:gd name="T68" fmla="*/ 208 w 1550"/>
                    <a:gd name="T69" fmla="*/ 385 h 931"/>
                    <a:gd name="T70" fmla="*/ 228 w 1550"/>
                    <a:gd name="T71" fmla="*/ 210 h 931"/>
                    <a:gd name="T72" fmla="*/ 378 w 1550"/>
                    <a:gd name="T73" fmla="*/ 27 h 9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1550" h="931">
                      <a:moveTo>
                        <a:pt x="378" y="27"/>
                      </a:moveTo>
                      <a:cubicBezTo>
                        <a:pt x="416" y="0"/>
                        <a:pt x="412" y="42"/>
                        <a:pt x="448" y="55"/>
                      </a:cubicBezTo>
                      <a:cubicBezTo>
                        <a:pt x="484" y="68"/>
                        <a:pt x="542" y="99"/>
                        <a:pt x="595" y="106"/>
                      </a:cubicBezTo>
                      <a:cubicBezTo>
                        <a:pt x="648" y="113"/>
                        <a:pt x="728" y="108"/>
                        <a:pt x="766" y="97"/>
                      </a:cubicBezTo>
                      <a:cubicBezTo>
                        <a:pt x="804" y="86"/>
                        <a:pt x="795" y="42"/>
                        <a:pt x="826" y="40"/>
                      </a:cubicBezTo>
                      <a:cubicBezTo>
                        <a:pt x="857" y="38"/>
                        <a:pt x="909" y="65"/>
                        <a:pt x="952" y="85"/>
                      </a:cubicBezTo>
                      <a:cubicBezTo>
                        <a:pt x="995" y="105"/>
                        <a:pt x="1036" y="148"/>
                        <a:pt x="1084" y="163"/>
                      </a:cubicBezTo>
                      <a:cubicBezTo>
                        <a:pt x="1132" y="178"/>
                        <a:pt x="1194" y="170"/>
                        <a:pt x="1240" y="175"/>
                      </a:cubicBezTo>
                      <a:cubicBezTo>
                        <a:pt x="1286" y="180"/>
                        <a:pt x="1325" y="200"/>
                        <a:pt x="1360" y="193"/>
                      </a:cubicBezTo>
                      <a:cubicBezTo>
                        <a:pt x="1395" y="186"/>
                        <a:pt x="1423" y="138"/>
                        <a:pt x="1453" y="133"/>
                      </a:cubicBezTo>
                      <a:cubicBezTo>
                        <a:pt x="1483" y="128"/>
                        <a:pt x="1531" y="141"/>
                        <a:pt x="1540" y="160"/>
                      </a:cubicBezTo>
                      <a:cubicBezTo>
                        <a:pt x="1549" y="179"/>
                        <a:pt x="1509" y="212"/>
                        <a:pt x="1507" y="247"/>
                      </a:cubicBezTo>
                      <a:cubicBezTo>
                        <a:pt x="1505" y="282"/>
                        <a:pt x="1550" y="328"/>
                        <a:pt x="1525" y="370"/>
                      </a:cubicBezTo>
                      <a:cubicBezTo>
                        <a:pt x="1500" y="412"/>
                        <a:pt x="1406" y="461"/>
                        <a:pt x="1357" y="499"/>
                      </a:cubicBezTo>
                      <a:cubicBezTo>
                        <a:pt x="1308" y="537"/>
                        <a:pt x="1283" y="572"/>
                        <a:pt x="1231" y="598"/>
                      </a:cubicBezTo>
                      <a:cubicBezTo>
                        <a:pt x="1179" y="624"/>
                        <a:pt x="1089" y="633"/>
                        <a:pt x="1042" y="655"/>
                      </a:cubicBezTo>
                      <a:cubicBezTo>
                        <a:pt x="995" y="677"/>
                        <a:pt x="979" y="709"/>
                        <a:pt x="952" y="727"/>
                      </a:cubicBezTo>
                      <a:cubicBezTo>
                        <a:pt x="925" y="745"/>
                        <a:pt x="894" y="743"/>
                        <a:pt x="877" y="763"/>
                      </a:cubicBezTo>
                      <a:cubicBezTo>
                        <a:pt x="860" y="783"/>
                        <a:pt x="866" y="819"/>
                        <a:pt x="852" y="846"/>
                      </a:cubicBezTo>
                      <a:cubicBezTo>
                        <a:pt x="838" y="873"/>
                        <a:pt x="817" y="925"/>
                        <a:pt x="790" y="928"/>
                      </a:cubicBezTo>
                      <a:cubicBezTo>
                        <a:pt x="763" y="931"/>
                        <a:pt x="707" y="889"/>
                        <a:pt x="690" y="867"/>
                      </a:cubicBezTo>
                      <a:cubicBezTo>
                        <a:pt x="673" y="845"/>
                        <a:pt x="698" y="820"/>
                        <a:pt x="690" y="798"/>
                      </a:cubicBezTo>
                      <a:cubicBezTo>
                        <a:pt x="682" y="776"/>
                        <a:pt x="675" y="762"/>
                        <a:pt x="643" y="733"/>
                      </a:cubicBezTo>
                      <a:cubicBezTo>
                        <a:pt x="611" y="704"/>
                        <a:pt x="534" y="634"/>
                        <a:pt x="499" y="625"/>
                      </a:cubicBezTo>
                      <a:cubicBezTo>
                        <a:pt x="464" y="616"/>
                        <a:pt x="455" y="662"/>
                        <a:pt x="430" y="679"/>
                      </a:cubicBezTo>
                      <a:cubicBezTo>
                        <a:pt x="405" y="696"/>
                        <a:pt x="374" y="724"/>
                        <a:pt x="349" y="730"/>
                      </a:cubicBezTo>
                      <a:cubicBezTo>
                        <a:pt x="324" y="736"/>
                        <a:pt x="307" y="711"/>
                        <a:pt x="277" y="718"/>
                      </a:cubicBezTo>
                      <a:cubicBezTo>
                        <a:pt x="247" y="725"/>
                        <a:pt x="208" y="778"/>
                        <a:pt x="166" y="775"/>
                      </a:cubicBezTo>
                      <a:cubicBezTo>
                        <a:pt x="124" y="772"/>
                        <a:pt x="50" y="724"/>
                        <a:pt x="25" y="697"/>
                      </a:cubicBezTo>
                      <a:cubicBezTo>
                        <a:pt x="0" y="670"/>
                        <a:pt x="13" y="633"/>
                        <a:pt x="16" y="613"/>
                      </a:cubicBezTo>
                      <a:cubicBezTo>
                        <a:pt x="19" y="593"/>
                        <a:pt x="33" y="593"/>
                        <a:pt x="46" y="574"/>
                      </a:cubicBezTo>
                      <a:cubicBezTo>
                        <a:pt x="59" y="555"/>
                        <a:pt x="88" y="528"/>
                        <a:pt x="94" y="499"/>
                      </a:cubicBezTo>
                      <a:cubicBezTo>
                        <a:pt x="100" y="470"/>
                        <a:pt x="71" y="412"/>
                        <a:pt x="82" y="400"/>
                      </a:cubicBezTo>
                      <a:cubicBezTo>
                        <a:pt x="93" y="388"/>
                        <a:pt x="139" y="426"/>
                        <a:pt x="160" y="424"/>
                      </a:cubicBezTo>
                      <a:cubicBezTo>
                        <a:pt x="181" y="422"/>
                        <a:pt x="197" y="421"/>
                        <a:pt x="208" y="385"/>
                      </a:cubicBezTo>
                      <a:cubicBezTo>
                        <a:pt x="219" y="349"/>
                        <a:pt x="200" y="270"/>
                        <a:pt x="228" y="210"/>
                      </a:cubicBezTo>
                      <a:cubicBezTo>
                        <a:pt x="256" y="150"/>
                        <a:pt x="347" y="65"/>
                        <a:pt x="378" y="27"/>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55" name="Group 33">
                  <a:extLst>
                    <a:ext uri="{FF2B5EF4-FFF2-40B4-BE49-F238E27FC236}">
                      <a16:creationId xmlns:a16="http://schemas.microsoft.com/office/drawing/2014/main" id="{87A55832-6305-B6A2-4F4E-AF1057150533}"/>
                    </a:ext>
                  </a:extLst>
                </xdr:cNvPr>
                <xdr:cNvGrpSpPr>
                  <a:grpSpLocks/>
                </xdr:cNvGrpSpPr>
              </xdr:nvGrpSpPr>
              <xdr:grpSpPr bwMode="auto">
                <a:xfrm>
                  <a:off x="3152" y="935"/>
                  <a:ext cx="1180" cy="635"/>
                  <a:chOff x="3152" y="935"/>
                  <a:chExt cx="1180" cy="635"/>
                </a:xfrm>
                <a:grpFill/>
              </xdr:grpSpPr>
              <xdr:sp macro="" textlink="">
                <xdr:nvSpPr>
                  <xdr:cNvPr id="56" name="Freeform 34">
                    <a:extLst>
                      <a:ext uri="{FF2B5EF4-FFF2-40B4-BE49-F238E27FC236}">
                        <a16:creationId xmlns:a16="http://schemas.microsoft.com/office/drawing/2014/main" id="{560092C8-C123-3DF4-7F42-F8E3A0C7B013}"/>
                      </a:ext>
                    </a:extLst>
                  </xdr:cNvPr>
                  <xdr:cNvSpPr>
                    <a:spLocks/>
                  </xdr:cNvSpPr>
                </xdr:nvSpPr>
                <xdr:spPr bwMode="auto">
                  <a:xfrm>
                    <a:off x="3152" y="1199"/>
                    <a:ext cx="514" cy="371"/>
                  </a:xfrm>
                  <a:custGeom>
                    <a:avLst/>
                    <a:gdLst>
                      <a:gd name="T0" fmla="*/ 0 w 514"/>
                      <a:gd name="T1" fmla="*/ 8 h 371"/>
                      <a:gd name="T2" fmla="*/ 136 w 514"/>
                      <a:gd name="T3" fmla="*/ 8 h 371"/>
                      <a:gd name="T4" fmla="*/ 136 w 514"/>
                      <a:gd name="T5" fmla="*/ 54 h 371"/>
                      <a:gd name="T6" fmla="*/ 227 w 514"/>
                      <a:gd name="T7" fmla="*/ 54 h 371"/>
                      <a:gd name="T8" fmla="*/ 272 w 514"/>
                      <a:gd name="T9" fmla="*/ 99 h 371"/>
                      <a:gd name="T10" fmla="*/ 272 w 514"/>
                      <a:gd name="T11" fmla="*/ 145 h 371"/>
                      <a:gd name="T12" fmla="*/ 318 w 514"/>
                      <a:gd name="T13" fmla="*/ 190 h 371"/>
                      <a:gd name="T14" fmla="*/ 363 w 514"/>
                      <a:gd name="T15" fmla="*/ 235 h 371"/>
                      <a:gd name="T16" fmla="*/ 408 w 514"/>
                      <a:gd name="T17" fmla="*/ 281 h 371"/>
                      <a:gd name="T18" fmla="*/ 499 w 514"/>
                      <a:gd name="T19" fmla="*/ 235 h 371"/>
                      <a:gd name="T20" fmla="*/ 499 w 514"/>
                      <a:gd name="T21" fmla="*/ 326 h 371"/>
                      <a:gd name="T22" fmla="*/ 408 w 514"/>
                      <a:gd name="T23" fmla="*/ 371 h 37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14" h="371">
                        <a:moveTo>
                          <a:pt x="0" y="8"/>
                        </a:moveTo>
                        <a:cubicBezTo>
                          <a:pt x="56" y="4"/>
                          <a:pt x="113" y="0"/>
                          <a:pt x="136" y="8"/>
                        </a:cubicBezTo>
                        <a:cubicBezTo>
                          <a:pt x="159" y="16"/>
                          <a:pt x="121" y="46"/>
                          <a:pt x="136" y="54"/>
                        </a:cubicBezTo>
                        <a:cubicBezTo>
                          <a:pt x="151" y="62"/>
                          <a:pt x="204" y="47"/>
                          <a:pt x="227" y="54"/>
                        </a:cubicBezTo>
                        <a:cubicBezTo>
                          <a:pt x="250" y="61"/>
                          <a:pt x="265" y="84"/>
                          <a:pt x="272" y="99"/>
                        </a:cubicBezTo>
                        <a:cubicBezTo>
                          <a:pt x="279" y="114"/>
                          <a:pt x="264" y="130"/>
                          <a:pt x="272" y="145"/>
                        </a:cubicBezTo>
                        <a:cubicBezTo>
                          <a:pt x="280" y="160"/>
                          <a:pt x="303" y="175"/>
                          <a:pt x="318" y="190"/>
                        </a:cubicBezTo>
                        <a:cubicBezTo>
                          <a:pt x="333" y="205"/>
                          <a:pt x="348" y="220"/>
                          <a:pt x="363" y="235"/>
                        </a:cubicBezTo>
                        <a:cubicBezTo>
                          <a:pt x="378" y="250"/>
                          <a:pt x="385" y="281"/>
                          <a:pt x="408" y="281"/>
                        </a:cubicBezTo>
                        <a:cubicBezTo>
                          <a:pt x="431" y="281"/>
                          <a:pt x="484" y="228"/>
                          <a:pt x="499" y="235"/>
                        </a:cubicBezTo>
                        <a:cubicBezTo>
                          <a:pt x="514" y="242"/>
                          <a:pt x="514" y="303"/>
                          <a:pt x="499" y="326"/>
                        </a:cubicBezTo>
                        <a:cubicBezTo>
                          <a:pt x="484" y="349"/>
                          <a:pt x="446" y="360"/>
                          <a:pt x="408"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7" name="Freeform 35">
                    <a:extLst>
                      <a:ext uri="{FF2B5EF4-FFF2-40B4-BE49-F238E27FC236}">
                        <a16:creationId xmlns:a16="http://schemas.microsoft.com/office/drawing/2014/main" id="{479DB742-C443-E487-1E28-BFCFD463166A}"/>
                      </a:ext>
                    </a:extLst>
                  </xdr:cNvPr>
                  <xdr:cNvSpPr>
                    <a:spLocks/>
                  </xdr:cNvSpPr>
                </xdr:nvSpPr>
                <xdr:spPr bwMode="auto">
                  <a:xfrm>
                    <a:off x="3243" y="935"/>
                    <a:ext cx="52" cy="272"/>
                  </a:xfrm>
                  <a:custGeom>
                    <a:avLst/>
                    <a:gdLst>
                      <a:gd name="T0" fmla="*/ 0 w 52"/>
                      <a:gd name="T1" fmla="*/ 0 h 272"/>
                      <a:gd name="T2" fmla="*/ 45 w 52"/>
                      <a:gd name="T3" fmla="*/ 46 h 272"/>
                      <a:gd name="T4" fmla="*/ 0 w 52"/>
                      <a:gd name="T5" fmla="*/ 91 h 272"/>
                      <a:gd name="T6" fmla="*/ 45 w 52"/>
                      <a:gd name="T7" fmla="*/ 182 h 272"/>
                      <a:gd name="T8" fmla="*/ 45 w 52"/>
                      <a:gd name="T9" fmla="*/ 272 h 272"/>
                    </a:gdLst>
                    <a:ahLst/>
                    <a:cxnLst>
                      <a:cxn ang="0">
                        <a:pos x="T0" y="T1"/>
                      </a:cxn>
                      <a:cxn ang="0">
                        <a:pos x="T2" y="T3"/>
                      </a:cxn>
                      <a:cxn ang="0">
                        <a:pos x="T4" y="T5"/>
                      </a:cxn>
                      <a:cxn ang="0">
                        <a:pos x="T6" y="T7"/>
                      </a:cxn>
                      <a:cxn ang="0">
                        <a:pos x="T8" y="T9"/>
                      </a:cxn>
                    </a:cxnLst>
                    <a:rect l="0" t="0" r="r" b="b"/>
                    <a:pathLst>
                      <a:path w="52" h="272">
                        <a:moveTo>
                          <a:pt x="0" y="0"/>
                        </a:moveTo>
                        <a:cubicBezTo>
                          <a:pt x="22" y="15"/>
                          <a:pt x="45" y="31"/>
                          <a:pt x="45" y="46"/>
                        </a:cubicBezTo>
                        <a:cubicBezTo>
                          <a:pt x="45" y="61"/>
                          <a:pt x="0" y="68"/>
                          <a:pt x="0" y="91"/>
                        </a:cubicBezTo>
                        <a:cubicBezTo>
                          <a:pt x="0" y="114"/>
                          <a:pt x="38" y="152"/>
                          <a:pt x="45" y="182"/>
                        </a:cubicBezTo>
                        <a:cubicBezTo>
                          <a:pt x="52" y="212"/>
                          <a:pt x="45" y="257"/>
                          <a:pt x="45"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8" name="Freeform 36">
                    <a:extLst>
                      <a:ext uri="{FF2B5EF4-FFF2-40B4-BE49-F238E27FC236}">
                        <a16:creationId xmlns:a16="http://schemas.microsoft.com/office/drawing/2014/main" id="{342810B5-606B-9BF8-8610-A79179E910E2}"/>
                      </a:ext>
                    </a:extLst>
                  </xdr:cNvPr>
                  <xdr:cNvSpPr>
                    <a:spLocks/>
                  </xdr:cNvSpPr>
                </xdr:nvSpPr>
                <xdr:spPr bwMode="auto">
                  <a:xfrm>
                    <a:off x="3644" y="935"/>
                    <a:ext cx="106" cy="499"/>
                  </a:xfrm>
                  <a:custGeom>
                    <a:avLst/>
                    <a:gdLst>
                      <a:gd name="T0" fmla="*/ 52 w 106"/>
                      <a:gd name="T1" fmla="*/ 0 h 499"/>
                      <a:gd name="T2" fmla="*/ 52 w 106"/>
                      <a:gd name="T3" fmla="*/ 46 h 499"/>
                      <a:gd name="T4" fmla="*/ 98 w 106"/>
                      <a:gd name="T5" fmla="*/ 46 h 499"/>
                      <a:gd name="T6" fmla="*/ 98 w 106"/>
                      <a:gd name="T7" fmla="*/ 136 h 499"/>
                      <a:gd name="T8" fmla="*/ 98 w 106"/>
                      <a:gd name="T9" fmla="*/ 182 h 499"/>
                      <a:gd name="T10" fmla="*/ 52 w 106"/>
                      <a:gd name="T11" fmla="*/ 272 h 499"/>
                      <a:gd name="T12" fmla="*/ 52 w 106"/>
                      <a:gd name="T13" fmla="*/ 363 h 499"/>
                      <a:gd name="T14" fmla="*/ 7 w 106"/>
                      <a:gd name="T15" fmla="*/ 409 h 499"/>
                      <a:gd name="T16" fmla="*/ 7 w 106"/>
                      <a:gd name="T17" fmla="*/ 454 h 499"/>
                      <a:gd name="T18" fmla="*/ 7 w 106"/>
                      <a:gd name="T19" fmla="*/ 499 h 49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06" h="499">
                        <a:moveTo>
                          <a:pt x="52" y="0"/>
                        </a:moveTo>
                        <a:cubicBezTo>
                          <a:pt x="48" y="19"/>
                          <a:pt x="44" y="38"/>
                          <a:pt x="52" y="46"/>
                        </a:cubicBezTo>
                        <a:cubicBezTo>
                          <a:pt x="60" y="54"/>
                          <a:pt x="90" y="31"/>
                          <a:pt x="98" y="46"/>
                        </a:cubicBezTo>
                        <a:cubicBezTo>
                          <a:pt x="106" y="61"/>
                          <a:pt x="98" y="113"/>
                          <a:pt x="98" y="136"/>
                        </a:cubicBezTo>
                        <a:cubicBezTo>
                          <a:pt x="98" y="159"/>
                          <a:pt x="106" y="159"/>
                          <a:pt x="98" y="182"/>
                        </a:cubicBezTo>
                        <a:cubicBezTo>
                          <a:pt x="90" y="205"/>
                          <a:pt x="60" y="242"/>
                          <a:pt x="52" y="272"/>
                        </a:cubicBezTo>
                        <a:cubicBezTo>
                          <a:pt x="44" y="302"/>
                          <a:pt x="59" y="340"/>
                          <a:pt x="52" y="363"/>
                        </a:cubicBezTo>
                        <a:cubicBezTo>
                          <a:pt x="45" y="386"/>
                          <a:pt x="14" y="394"/>
                          <a:pt x="7" y="409"/>
                        </a:cubicBezTo>
                        <a:cubicBezTo>
                          <a:pt x="0" y="424"/>
                          <a:pt x="7" y="439"/>
                          <a:pt x="7" y="454"/>
                        </a:cubicBezTo>
                        <a:cubicBezTo>
                          <a:pt x="7" y="469"/>
                          <a:pt x="7" y="484"/>
                          <a:pt x="7" y="4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9" name="Freeform 37">
                    <a:extLst>
                      <a:ext uri="{FF2B5EF4-FFF2-40B4-BE49-F238E27FC236}">
                        <a16:creationId xmlns:a16="http://schemas.microsoft.com/office/drawing/2014/main" id="{8EF2267C-583C-D0F2-561B-60E8EE05F5E1}"/>
                      </a:ext>
                    </a:extLst>
                  </xdr:cNvPr>
                  <xdr:cNvSpPr>
                    <a:spLocks/>
                  </xdr:cNvSpPr>
                </xdr:nvSpPr>
                <xdr:spPr bwMode="auto">
                  <a:xfrm>
                    <a:off x="3662" y="1374"/>
                    <a:ext cx="315" cy="121"/>
                  </a:xfrm>
                  <a:custGeom>
                    <a:avLst/>
                    <a:gdLst>
                      <a:gd name="T0" fmla="*/ 0 w 315"/>
                      <a:gd name="T1" fmla="*/ 106 h 121"/>
                      <a:gd name="T2" fmla="*/ 80 w 315"/>
                      <a:gd name="T3" fmla="*/ 106 h 121"/>
                      <a:gd name="T4" fmla="*/ 171 w 315"/>
                      <a:gd name="T5" fmla="*/ 106 h 121"/>
                      <a:gd name="T6" fmla="*/ 216 w 315"/>
                      <a:gd name="T7" fmla="*/ 15 h 121"/>
                      <a:gd name="T8" fmla="*/ 261 w 315"/>
                      <a:gd name="T9" fmla="*/ 15 h 121"/>
                      <a:gd name="T10" fmla="*/ 307 w 315"/>
                      <a:gd name="T11" fmla="*/ 15 h 121"/>
                      <a:gd name="T12" fmla="*/ 307 w 315"/>
                      <a:gd name="T13" fmla="*/ 60 h 121"/>
                      <a:gd name="T14" fmla="*/ 307 w 315"/>
                      <a:gd name="T15" fmla="*/ 106 h 12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15" h="121">
                        <a:moveTo>
                          <a:pt x="0" y="106"/>
                        </a:moveTo>
                        <a:cubicBezTo>
                          <a:pt x="13" y="106"/>
                          <a:pt x="52" y="106"/>
                          <a:pt x="80" y="106"/>
                        </a:cubicBezTo>
                        <a:cubicBezTo>
                          <a:pt x="108" y="106"/>
                          <a:pt x="148" y="121"/>
                          <a:pt x="171" y="106"/>
                        </a:cubicBezTo>
                        <a:cubicBezTo>
                          <a:pt x="194" y="91"/>
                          <a:pt x="201" y="30"/>
                          <a:pt x="216" y="15"/>
                        </a:cubicBezTo>
                        <a:cubicBezTo>
                          <a:pt x="231" y="0"/>
                          <a:pt x="246" y="15"/>
                          <a:pt x="261" y="15"/>
                        </a:cubicBezTo>
                        <a:cubicBezTo>
                          <a:pt x="276" y="15"/>
                          <a:pt x="299" y="8"/>
                          <a:pt x="307" y="15"/>
                        </a:cubicBezTo>
                        <a:cubicBezTo>
                          <a:pt x="315" y="22"/>
                          <a:pt x="307" y="45"/>
                          <a:pt x="307" y="60"/>
                        </a:cubicBezTo>
                        <a:cubicBezTo>
                          <a:pt x="307" y="75"/>
                          <a:pt x="307" y="90"/>
                          <a:pt x="307" y="10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0" name="Freeform 38">
                    <a:extLst>
                      <a:ext uri="{FF2B5EF4-FFF2-40B4-BE49-F238E27FC236}">
                        <a16:creationId xmlns:a16="http://schemas.microsoft.com/office/drawing/2014/main" id="{DB344680-1246-C4EC-1828-DEEFFFB8C381}"/>
                      </a:ext>
                    </a:extLst>
                  </xdr:cNvPr>
                  <xdr:cNvSpPr>
                    <a:spLocks/>
                  </xdr:cNvSpPr>
                </xdr:nvSpPr>
                <xdr:spPr bwMode="auto">
                  <a:xfrm>
                    <a:off x="4098" y="1026"/>
                    <a:ext cx="234" cy="279"/>
                  </a:xfrm>
                  <a:custGeom>
                    <a:avLst/>
                    <a:gdLst>
                      <a:gd name="T0" fmla="*/ 7 w 234"/>
                      <a:gd name="T1" fmla="*/ 0 h 279"/>
                      <a:gd name="T2" fmla="*/ 7 w 234"/>
                      <a:gd name="T3" fmla="*/ 45 h 279"/>
                      <a:gd name="T4" fmla="*/ 7 w 234"/>
                      <a:gd name="T5" fmla="*/ 91 h 279"/>
                      <a:gd name="T6" fmla="*/ 52 w 234"/>
                      <a:gd name="T7" fmla="*/ 91 h 279"/>
                      <a:gd name="T8" fmla="*/ 143 w 234"/>
                      <a:gd name="T9" fmla="*/ 136 h 279"/>
                      <a:gd name="T10" fmla="*/ 143 w 234"/>
                      <a:gd name="T11" fmla="*/ 181 h 279"/>
                      <a:gd name="T12" fmla="*/ 143 w 234"/>
                      <a:gd name="T13" fmla="*/ 227 h 279"/>
                      <a:gd name="T14" fmla="*/ 143 w 234"/>
                      <a:gd name="T15" fmla="*/ 272 h 279"/>
                      <a:gd name="T16" fmla="*/ 188 w 234"/>
                      <a:gd name="T17" fmla="*/ 272 h 279"/>
                      <a:gd name="T18" fmla="*/ 234 w 234"/>
                      <a:gd name="T19" fmla="*/ 272 h 27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4" h="279">
                        <a:moveTo>
                          <a:pt x="7" y="0"/>
                        </a:moveTo>
                        <a:cubicBezTo>
                          <a:pt x="7" y="15"/>
                          <a:pt x="7" y="30"/>
                          <a:pt x="7" y="45"/>
                        </a:cubicBezTo>
                        <a:cubicBezTo>
                          <a:pt x="7" y="60"/>
                          <a:pt x="0" y="83"/>
                          <a:pt x="7" y="91"/>
                        </a:cubicBezTo>
                        <a:cubicBezTo>
                          <a:pt x="14" y="99"/>
                          <a:pt x="29" y="84"/>
                          <a:pt x="52" y="91"/>
                        </a:cubicBezTo>
                        <a:cubicBezTo>
                          <a:pt x="75" y="98"/>
                          <a:pt x="128" y="121"/>
                          <a:pt x="143" y="136"/>
                        </a:cubicBezTo>
                        <a:cubicBezTo>
                          <a:pt x="158" y="151"/>
                          <a:pt x="143" y="166"/>
                          <a:pt x="143" y="181"/>
                        </a:cubicBezTo>
                        <a:cubicBezTo>
                          <a:pt x="143" y="196"/>
                          <a:pt x="143" y="212"/>
                          <a:pt x="143" y="227"/>
                        </a:cubicBezTo>
                        <a:cubicBezTo>
                          <a:pt x="143" y="242"/>
                          <a:pt x="136" y="265"/>
                          <a:pt x="143" y="272"/>
                        </a:cubicBezTo>
                        <a:cubicBezTo>
                          <a:pt x="150" y="279"/>
                          <a:pt x="173" y="272"/>
                          <a:pt x="188" y="272"/>
                        </a:cubicBezTo>
                        <a:cubicBezTo>
                          <a:pt x="203" y="272"/>
                          <a:pt x="218" y="272"/>
                          <a:pt x="234" y="27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61" name="Freeform 39">
                    <a:extLst>
                      <a:ext uri="{FF2B5EF4-FFF2-40B4-BE49-F238E27FC236}">
                        <a16:creationId xmlns:a16="http://schemas.microsoft.com/office/drawing/2014/main" id="{21C6341B-8BD8-775F-9BFC-11F659A86E00}"/>
                      </a:ext>
                    </a:extLst>
                  </xdr:cNvPr>
                  <xdr:cNvSpPr>
                    <a:spLocks/>
                  </xdr:cNvSpPr>
                </xdr:nvSpPr>
                <xdr:spPr bwMode="auto">
                  <a:xfrm>
                    <a:off x="3930" y="1102"/>
                    <a:ext cx="175" cy="286"/>
                  </a:xfrm>
                  <a:custGeom>
                    <a:avLst/>
                    <a:gdLst>
                      <a:gd name="T0" fmla="*/ 175 w 175"/>
                      <a:gd name="T1" fmla="*/ 15 h 286"/>
                      <a:gd name="T2" fmla="*/ 129 w 175"/>
                      <a:gd name="T3" fmla="*/ 15 h 286"/>
                      <a:gd name="T4" fmla="*/ 84 w 175"/>
                      <a:gd name="T5" fmla="*/ 105 h 286"/>
                      <a:gd name="T6" fmla="*/ 84 w 175"/>
                      <a:gd name="T7" fmla="*/ 151 h 286"/>
                      <a:gd name="T8" fmla="*/ 18 w 175"/>
                      <a:gd name="T9" fmla="*/ 186 h 286"/>
                      <a:gd name="T10" fmla="*/ 0 w 175"/>
                      <a:gd name="T11" fmla="*/ 286 h 286"/>
                    </a:gdLst>
                    <a:ahLst/>
                    <a:cxnLst>
                      <a:cxn ang="0">
                        <a:pos x="T0" y="T1"/>
                      </a:cxn>
                      <a:cxn ang="0">
                        <a:pos x="T2" y="T3"/>
                      </a:cxn>
                      <a:cxn ang="0">
                        <a:pos x="T4" y="T5"/>
                      </a:cxn>
                      <a:cxn ang="0">
                        <a:pos x="T6" y="T7"/>
                      </a:cxn>
                      <a:cxn ang="0">
                        <a:pos x="T8" y="T9"/>
                      </a:cxn>
                      <a:cxn ang="0">
                        <a:pos x="T10" y="T11"/>
                      </a:cxn>
                    </a:cxnLst>
                    <a:rect l="0" t="0" r="r" b="b"/>
                    <a:pathLst>
                      <a:path w="175" h="286">
                        <a:moveTo>
                          <a:pt x="175" y="15"/>
                        </a:moveTo>
                        <a:cubicBezTo>
                          <a:pt x="159" y="7"/>
                          <a:pt x="144" y="0"/>
                          <a:pt x="129" y="15"/>
                        </a:cubicBezTo>
                        <a:cubicBezTo>
                          <a:pt x="114" y="30"/>
                          <a:pt x="91" y="82"/>
                          <a:pt x="84" y="105"/>
                        </a:cubicBezTo>
                        <a:cubicBezTo>
                          <a:pt x="77" y="128"/>
                          <a:pt x="95" y="138"/>
                          <a:pt x="84" y="151"/>
                        </a:cubicBezTo>
                        <a:cubicBezTo>
                          <a:pt x="73" y="164"/>
                          <a:pt x="32" y="164"/>
                          <a:pt x="18" y="186"/>
                        </a:cubicBezTo>
                        <a:cubicBezTo>
                          <a:pt x="4" y="208"/>
                          <a:pt x="4" y="265"/>
                          <a:pt x="0" y="28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2" name="Group 40">
                <a:extLst>
                  <a:ext uri="{FF2B5EF4-FFF2-40B4-BE49-F238E27FC236}">
                    <a16:creationId xmlns:a16="http://schemas.microsoft.com/office/drawing/2014/main" id="{765C1BB2-E1C7-3AB9-D1CB-7828657355DF}"/>
                  </a:ext>
                </a:extLst>
              </xdr:cNvPr>
              <xdr:cNvGrpSpPr>
                <a:grpSpLocks/>
              </xdr:cNvGrpSpPr>
            </xdr:nvGrpSpPr>
            <xdr:grpSpPr bwMode="auto">
              <a:xfrm>
                <a:off x="1323" y="1084"/>
                <a:ext cx="2313" cy="1538"/>
                <a:chOff x="1323" y="1084"/>
                <a:chExt cx="2313" cy="1538"/>
              </a:xfrm>
              <a:grpFill/>
            </xdr:grpSpPr>
            <xdr:sp macro="" textlink="">
              <xdr:nvSpPr>
                <xdr:cNvPr id="41" name="Freeform 41">
                  <a:extLst>
                    <a:ext uri="{FF2B5EF4-FFF2-40B4-BE49-F238E27FC236}">
                      <a16:creationId xmlns:a16="http://schemas.microsoft.com/office/drawing/2014/main" id="{FFB4C51B-EC5C-B6BE-AF92-0B76468CC8CD}"/>
                    </a:ext>
                  </a:extLst>
                </xdr:cNvPr>
                <xdr:cNvSpPr>
                  <a:spLocks/>
                </xdr:cNvSpPr>
              </xdr:nvSpPr>
              <xdr:spPr bwMode="auto">
                <a:xfrm>
                  <a:off x="1323" y="1084"/>
                  <a:ext cx="2313" cy="1538"/>
                </a:xfrm>
                <a:custGeom>
                  <a:avLst/>
                  <a:gdLst>
                    <a:gd name="T0" fmla="*/ 156 w 2313"/>
                    <a:gd name="T1" fmla="*/ 140 h 1538"/>
                    <a:gd name="T2" fmla="*/ 196 w 2313"/>
                    <a:gd name="T3" fmla="*/ 169 h 1538"/>
                    <a:gd name="T4" fmla="*/ 287 w 2313"/>
                    <a:gd name="T5" fmla="*/ 123 h 1538"/>
                    <a:gd name="T6" fmla="*/ 332 w 2313"/>
                    <a:gd name="T7" fmla="*/ 260 h 1538"/>
                    <a:gd name="T8" fmla="*/ 423 w 2313"/>
                    <a:gd name="T9" fmla="*/ 305 h 1538"/>
                    <a:gd name="T10" fmla="*/ 332 w 2313"/>
                    <a:gd name="T11" fmla="*/ 396 h 1538"/>
                    <a:gd name="T12" fmla="*/ 196 w 2313"/>
                    <a:gd name="T13" fmla="*/ 486 h 1538"/>
                    <a:gd name="T14" fmla="*/ 242 w 2313"/>
                    <a:gd name="T15" fmla="*/ 577 h 1538"/>
                    <a:gd name="T16" fmla="*/ 196 w 2313"/>
                    <a:gd name="T17" fmla="*/ 804 h 1538"/>
                    <a:gd name="T18" fmla="*/ 151 w 2313"/>
                    <a:gd name="T19" fmla="*/ 849 h 1538"/>
                    <a:gd name="T20" fmla="*/ 196 w 2313"/>
                    <a:gd name="T21" fmla="*/ 940 h 1538"/>
                    <a:gd name="T22" fmla="*/ 151 w 2313"/>
                    <a:gd name="T23" fmla="*/ 1031 h 1538"/>
                    <a:gd name="T24" fmla="*/ 15 w 2313"/>
                    <a:gd name="T25" fmla="*/ 1031 h 1538"/>
                    <a:gd name="T26" fmla="*/ 60 w 2313"/>
                    <a:gd name="T27" fmla="*/ 1121 h 1538"/>
                    <a:gd name="T28" fmla="*/ 60 w 2313"/>
                    <a:gd name="T29" fmla="*/ 1167 h 1538"/>
                    <a:gd name="T30" fmla="*/ 196 w 2313"/>
                    <a:gd name="T31" fmla="*/ 1121 h 1538"/>
                    <a:gd name="T32" fmla="*/ 242 w 2313"/>
                    <a:gd name="T33" fmla="*/ 1167 h 1538"/>
                    <a:gd name="T34" fmla="*/ 242 w 2313"/>
                    <a:gd name="T35" fmla="*/ 1212 h 1538"/>
                    <a:gd name="T36" fmla="*/ 378 w 2313"/>
                    <a:gd name="T37" fmla="*/ 1257 h 1538"/>
                    <a:gd name="T38" fmla="*/ 559 w 2313"/>
                    <a:gd name="T39" fmla="*/ 1257 h 1538"/>
                    <a:gd name="T40" fmla="*/ 741 w 2313"/>
                    <a:gd name="T41" fmla="*/ 1167 h 1538"/>
                    <a:gd name="T42" fmla="*/ 786 w 2313"/>
                    <a:gd name="T43" fmla="*/ 1167 h 1538"/>
                    <a:gd name="T44" fmla="*/ 831 w 2313"/>
                    <a:gd name="T45" fmla="*/ 1212 h 1538"/>
                    <a:gd name="T46" fmla="*/ 786 w 2313"/>
                    <a:gd name="T47" fmla="*/ 1303 h 1538"/>
                    <a:gd name="T48" fmla="*/ 741 w 2313"/>
                    <a:gd name="T49" fmla="*/ 1394 h 1538"/>
                    <a:gd name="T50" fmla="*/ 877 w 2313"/>
                    <a:gd name="T51" fmla="*/ 1484 h 1538"/>
                    <a:gd name="T52" fmla="*/ 967 w 2313"/>
                    <a:gd name="T53" fmla="*/ 1530 h 1538"/>
                    <a:gd name="T54" fmla="*/ 1194 w 2313"/>
                    <a:gd name="T55" fmla="*/ 1530 h 1538"/>
                    <a:gd name="T56" fmla="*/ 1376 w 2313"/>
                    <a:gd name="T57" fmla="*/ 1530 h 1538"/>
                    <a:gd name="T58" fmla="*/ 1466 w 2313"/>
                    <a:gd name="T59" fmla="*/ 1484 h 1538"/>
                    <a:gd name="T60" fmla="*/ 1440 w 2313"/>
                    <a:gd name="T61" fmla="*/ 1382 h 1538"/>
                    <a:gd name="T62" fmla="*/ 1395 w 2313"/>
                    <a:gd name="T63" fmla="*/ 1334 h 1538"/>
                    <a:gd name="T64" fmla="*/ 1421 w 2313"/>
                    <a:gd name="T65" fmla="*/ 1212 h 1538"/>
                    <a:gd name="T66" fmla="*/ 1608 w 2313"/>
                    <a:gd name="T67" fmla="*/ 1187 h 1538"/>
                    <a:gd name="T68" fmla="*/ 1794 w 2313"/>
                    <a:gd name="T69" fmla="*/ 1106 h 1538"/>
                    <a:gd name="T70" fmla="*/ 1875 w 2313"/>
                    <a:gd name="T71" fmla="*/ 940 h 1538"/>
                    <a:gd name="T72" fmla="*/ 2011 w 2313"/>
                    <a:gd name="T73" fmla="*/ 940 h 1538"/>
                    <a:gd name="T74" fmla="*/ 2088 w 2313"/>
                    <a:gd name="T75" fmla="*/ 833 h 1538"/>
                    <a:gd name="T76" fmla="*/ 2147 w 2313"/>
                    <a:gd name="T77" fmla="*/ 668 h 1538"/>
                    <a:gd name="T78" fmla="*/ 2192 w 2313"/>
                    <a:gd name="T79" fmla="*/ 622 h 1538"/>
                    <a:gd name="T80" fmla="*/ 2237 w 2313"/>
                    <a:gd name="T81" fmla="*/ 668 h 1538"/>
                    <a:gd name="T82" fmla="*/ 2283 w 2313"/>
                    <a:gd name="T83" fmla="*/ 622 h 1538"/>
                    <a:gd name="T84" fmla="*/ 2283 w 2313"/>
                    <a:gd name="T85" fmla="*/ 532 h 1538"/>
                    <a:gd name="T86" fmla="*/ 2101 w 2313"/>
                    <a:gd name="T87" fmla="*/ 396 h 1538"/>
                    <a:gd name="T88" fmla="*/ 1965 w 2313"/>
                    <a:gd name="T89" fmla="*/ 486 h 1538"/>
                    <a:gd name="T90" fmla="*/ 1875 w 2313"/>
                    <a:gd name="T91" fmla="*/ 486 h 1538"/>
                    <a:gd name="T92" fmla="*/ 1738 w 2313"/>
                    <a:gd name="T93" fmla="*/ 532 h 1538"/>
                    <a:gd name="T94" fmla="*/ 1614 w 2313"/>
                    <a:gd name="T95" fmla="*/ 449 h 1538"/>
                    <a:gd name="T96" fmla="*/ 1611 w 2313"/>
                    <a:gd name="T97" fmla="*/ 371 h 1538"/>
                    <a:gd name="T98" fmla="*/ 1693 w 2313"/>
                    <a:gd name="T99" fmla="*/ 260 h 1538"/>
                    <a:gd name="T100" fmla="*/ 1662 w 2313"/>
                    <a:gd name="T101" fmla="*/ 152 h 1538"/>
                    <a:gd name="T102" fmla="*/ 1527 w 2313"/>
                    <a:gd name="T103" fmla="*/ 107 h 1538"/>
                    <a:gd name="T104" fmla="*/ 1428 w 2313"/>
                    <a:gd name="T105" fmla="*/ 152 h 1538"/>
                    <a:gd name="T106" fmla="*/ 1359 w 2313"/>
                    <a:gd name="T107" fmla="*/ 155 h 1538"/>
                    <a:gd name="T108" fmla="*/ 1200 w 2313"/>
                    <a:gd name="T109" fmla="*/ 281 h 1538"/>
                    <a:gd name="T110" fmla="*/ 1071 w 2313"/>
                    <a:gd name="T111" fmla="*/ 323 h 1538"/>
                    <a:gd name="T112" fmla="*/ 996 w 2313"/>
                    <a:gd name="T113" fmla="*/ 221 h 1538"/>
                    <a:gd name="T114" fmla="*/ 780 w 2313"/>
                    <a:gd name="T115" fmla="*/ 185 h 1538"/>
                    <a:gd name="T116" fmla="*/ 795 w 2313"/>
                    <a:gd name="T117" fmla="*/ 101 h 1538"/>
                    <a:gd name="T118" fmla="*/ 735 w 2313"/>
                    <a:gd name="T119" fmla="*/ 2 h 1538"/>
                    <a:gd name="T120" fmla="*/ 618 w 2313"/>
                    <a:gd name="T121" fmla="*/ 89 h 1538"/>
                    <a:gd name="T122" fmla="*/ 246 w 2313"/>
                    <a:gd name="T123" fmla="*/ 35 h 1538"/>
                    <a:gd name="T124" fmla="*/ 156 w 2313"/>
                    <a:gd name="T125" fmla="*/ 140 h 153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313" h="1538">
                      <a:moveTo>
                        <a:pt x="156" y="140"/>
                      </a:moveTo>
                      <a:cubicBezTo>
                        <a:pt x="148" y="163"/>
                        <a:pt x="174" y="172"/>
                        <a:pt x="196" y="169"/>
                      </a:cubicBezTo>
                      <a:cubicBezTo>
                        <a:pt x="218" y="166"/>
                        <a:pt x="264" y="108"/>
                        <a:pt x="287" y="123"/>
                      </a:cubicBezTo>
                      <a:cubicBezTo>
                        <a:pt x="310" y="138"/>
                        <a:pt x="309" y="230"/>
                        <a:pt x="332" y="260"/>
                      </a:cubicBezTo>
                      <a:cubicBezTo>
                        <a:pt x="355" y="290"/>
                        <a:pt x="423" y="282"/>
                        <a:pt x="423" y="305"/>
                      </a:cubicBezTo>
                      <a:cubicBezTo>
                        <a:pt x="423" y="328"/>
                        <a:pt x="370" y="366"/>
                        <a:pt x="332" y="396"/>
                      </a:cubicBezTo>
                      <a:cubicBezTo>
                        <a:pt x="294" y="426"/>
                        <a:pt x="211" y="456"/>
                        <a:pt x="196" y="486"/>
                      </a:cubicBezTo>
                      <a:cubicBezTo>
                        <a:pt x="181" y="516"/>
                        <a:pt x="242" y="524"/>
                        <a:pt x="242" y="577"/>
                      </a:cubicBezTo>
                      <a:cubicBezTo>
                        <a:pt x="242" y="630"/>
                        <a:pt x="211" y="759"/>
                        <a:pt x="196" y="804"/>
                      </a:cubicBezTo>
                      <a:cubicBezTo>
                        <a:pt x="181" y="849"/>
                        <a:pt x="151" y="826"/>
                        <a:pt x="151" y="849"/>
                      </a:cubicBezTo>
                      <a:cubicBezTo>
                        <a:pt x="151" y="872"/>
                        <a:pt x="196" y="910"/>
                        <a:pt x="196" y="940"/>
                      </a:cubicBezTo>
                      <a:cubicBezTo>
                        <a:pt x="196" y="970"/>
                        <a:pt x="181" y="1016"/>
                        <a:pt x="151" y="1031"/>
                      </a:cubicBezTo>
                      <a:cubicBezTo>
                        <a:pt x="121" y="1046"/>
                        <a:pt x="30" y="1016"/>
                        <a:pt x="15" y="1031"/>
                      </a:cubicBezTo>
                      <a:cubicBezTo>
                        <a:pt x="0" y="1046"/>
                        <a:pt x="53" y="1098"/>
                        <a:pt x="60" y="1121"/>
                      </a:cubicBezTo>
                      <a:cubicBezTo>
                        <a:pt x="67" y="1144"/>
                        <a:pt x="37" y="1167"/>
                        <a:pt x="60" y="1167"/>
                      </a:cubicBezTo>
                      <a:cubicBezTo>
                        <a:pt x="83" y="1167"/>
                        <a:pt x="166" y="1121"/>
                        <a:pt x="196" y="1121"/>
                      </a:cubicBezTo>
                      <a:cubicBezTo>
                        <a:pt x="226" y="1121"/>
                        <a:pt x="234" y="1152"/>
                        <a:pt x="242" y="1167"/>
                      </a:cubicBezTo>
                      <a:cubicBezTo>
                        <a:pt x="250" y="1182"/>
                        <a:pt x="219" y="1197"/>
                        <a:pt x="242" y="1212"/>
                      </a:cubicBezTo>
                      <a:cubicBezTo>
                        <a:pt x="265" y="1227"/>
                        <a:pt x="325" y="1250"/>
                        <a:pt x="378" y="1257"/>
                      </a:cubicBezTo>
                      <a:cubicBezTo>
                        <a:pt x="431" y="1264"/>
                        <a:pt x="499" y="1272"/>
                        <a:pt x="559" y="1257"/>
                      </a:cubicBezTo>
                      <a:cubicBezTo>
                        <a:pt x="619" y="1242"/>
                        <a:pt x="703" y="1182"/>
                        <a:pt x="741" y="1167"/>
                      </a:cubicBezTo>
                      <a:cubicBezTo>
                        <a:pt x="779" y="1152"/>
                        <a:pt x="771" y="1160"/>
                        <a:pt x="786" y="1167"/>
                      </a:cubicBezTo>
                      <a:cubicBezTo>
                        <a:pt x="801" y="1174"/>
                        <a:pt x="831" y="1189"/>
                        <a:pt x="831" y="1212"/>
                      </a:cubicBezTo>
                      <a:cubicBezTo>
                        <a:pt x="831" y="1235"/>
                        <a:pt x="801" y="1273"/>
                        <a:pt x="786" y="1303"/>
                      </a:cubicBezTo>
                      <a:cubicBezTo>
                        <a:pt x="771" y="1333"/>
                        <a:pt x="726" y="1364"/>
                        <a:pt x="741" y="1394"/>
                      </a:cubicBezTo>
                      <a:cubicBezTo>
                        <a:pt x="756" y="1424"/>
                        <a:pt x="840" y="1461"/>
                        <a:pt x="877" y="1484"/>
                      </a:cubicBezTo>
                      <a:cubicBezTo>
                        <a:pt x="914" y="1507"/>
                        <a:pt x="914" y="1522"/>
                        <a:pt x="967" y="1530"/>
                      </a:cubicBezTo>
                      <a:cubicBezTo>
                        <a:pt x="1020" y="1538"/>
                        <a:pt x="1126" y="1530"/>
                        <a:pt x="1194" y="1530"/>
                      </a:cubicBezTo>
                      <a:cubicBezTo>
                        <a:pt x="1262" y="1530"/>
                        <a:pt x="1331" y="1538"/>
                        <a:pt x="1376" y="1530"/>
                      </a:cubicBezTo>
                      <a:cubicBezTo>
                        <a:pt x="1421" y="1522"/>
                        <a:pt x="1455" y="1509"/>
                        <a:pt x="1466" y="1484"/>
                      </a:cubicBezTo>
                      <a:cubicBezTo>
                        <a:pt x="1477" y="1459"/>
                        <a:pt x="1452" y="1407"/>
                        <a:pt x="1440" y="1382"/>
                      </a:cubicBezTo>
                      <a:cubicBezTo>
                        <a:pt x="1428" y="1357"/>
                        <a:pt x="1398" y="1362"/>
                        <a:pt x="1395" y="1334"/>
                      </a:cubicBezTo>
                      <a:cubicBezTo>
                        <a:pt x="1392" y="1306"/>
                        <a:pt x="1386" y="1236"/>
                        <a:pt x="1421" y="1212"/>
                      </a:cubicBezTo>
                      <a:cubicBezTo>
                        <a:pt x="1456" y="1188"/>
                        <a:pt x="1546" y="1205"/>
                        <a:pt x="1608" y="1187"/>
                      </a:cubicBezTo>
                      <a:cubicBezTo>
                        <a:pt x="1670" y="1169"/>
                        <a:pt x="1749" y="1147"/>
                        <a:pt x="1794" y="1106"/>
                      </a:cubicBezTo>
                      <a:cubicBezTo>
                        <a:pt x="1839" y="1065"/>
                        <a:pt x="1839" y="968"/>
                        <a:pt x="1875" y="940"/>
                      </a:cubicBezTo>
                      <a:cubicBezTo>
                        <a:pt x="1911" y="912"/>
                        <a:pt x="1975" y="958"/>
                        <a:pt x="2011" y="940"/>
                      </a:cubicBezTo>
                      <a:cubicBezTo>
                        <a:pt x="2047" y="922"/>
                        <a:pt x="2065" y="878"/>
                        <a:pt x="2088" y="833"/>
                      </a:cubicBezTo>
                      <a:cubicBezTo>
                        <a:pt x="2111" y="788"/>
                        <a:pt x="2130" y="703"/>
                        <a:pt x="2147" y="668"/>
                      </a:cubicBezTo>
                      <a:cubicBezTo>
                        <a:pt x="2164" y="633"/>
                        <a:pt x="2177" y="622"/>
                        <a:pt x="2192" y="622"/>
                      </a:cubicBezTo>
                      <a:cubicBezTo>
                        <a:pt x="2207" y="622"/>
                        <a:pt x="2222" y="668"/>
                        <a:pt x="2237" y="668"/>
                      </a:cubicBezTo>
                      <a:cubicBezTo>
                        <a:pt x="2252" y="668"/>
                        <a:pt x="2275" y="645"/>
                        <a:pt x="2283" y="622"/>
                      </a:cubicBezTo>
                      <a:cubicBezTo>
                        <a:pt x="2291" y="599"/>
                        <a:pt x="2313" y="569"/>
                        <a:pt x="2283" y="532"/>
                      </a:cubicBezTo>
                      <a:cubicBezTo>
                        <a:pt x="2253" y="495"/>
                        <a:pt x="2154" y="404"/>
                        <a:pt x="2101" y="396"/>
                      </a:cubicBezTo>
                      <a:cubicBezTo>
                        <a:pt x="2048" y="388"/>
                        <a:pt x="2003" y="471"/>
                        <a:pt x="1965" y="486"/>
                      </a:cubicBezTo>
                      <a:cubicBezTo>
                        <a:pt x="1927" y="501"/>
                        <a:pt x="1913" y="478"/>
                        <a:pt x="1875" y="486"/>
                      </a:cubicBezTo>
                      <a:cubicBezTo>
                        <a:pt x="1837" y="494"/>
                        <a:pt x="1781" y="538"/>
                        <a:pt x="1738" y="532"/>
                      </a:cubicBezTo>
                      <a:cubicBezTo>
                        <a:pt x="1695" y="526"/>
                        <a:pt x="1635" y="476"/>
                        <a:pt x="1614" y="449"/>
                      </a:cubicBezTo>
                      <a:cubicBezTo>
                        <a:pt x="1593" y="422"/>
                        <a:pt x="1598" y="402"/>
                        <a:pt x="1611" y="371"/>
                      </a:cubicBezTo>
                      <a:cubicBezTo>
                        <a:pt x="1624" y="340"/>
                        <a:pt x="1685" y="296"/>
                        <a:pt x="1693" y="260"/>
                      </a:cubicBezTo>
                      <a:cubicBezTo>
                        <a:pt x="1701" y="224"/>
                        <a:pt x="1690" y="177"/>
                        <a:pt x="1662" y="152"/>
                      </a:cubicBezTo>
                      <a:cubicBezTo>
                        <a:pt x="1634" y="127"/>
                        <a:pt x="1566" y="107"/>
                        <a:pt x="1527" y="107"/>
                      </a:cubicBezTo>
                      <a:cubicBezTo>
                        <a:pt x="1488" y="107"/>
                        <a:pt x="1456" y="144"/>
                        <a:pt x="1428" y="152"/>
                      </a:cubicBezTo>
                      <a:cubicBezTo>
                        <a:pt x="1400" y="160"/>
                        <a:pt x="1397" y="134"/>
                        <a:pt x="1359" y="155"/>
                      </a:cubicBezTo>
                      <a:cubicBezTo>
                        <a:pt x="1321" y="176"/>
                        <a:pt x="1248" y="253"/>
                        <a:pt x="1200" y="281"/>
                      </a:cubicBezTo>
                      <a:cubicBezTo>
                        <a:pt x="1152" y="309"/>
                        <a:pt x="1105" y="333"/>
                        <a:pt x="1071" y="323"/>
                      </a:cubicBezTo>
                      <a:cubicBezTo>
                        <a:pt x="1037" y="313"/>
                        <a:pt x="1044" y="244"/>
                        <a:pt x="996" y="221"/>
                      </a:cubicBezTo>
                      <a:cubicBezTo>
                        <a:pt x="948" y="198"/>
                        <a:pt x="813" y="205"/>
                        <a:pt x="780" y="185"/>
                      </a:cubicBezTo>
                      <a:cubicBezTo>
                        <a:pt x="747" y="165"/>
                        <a:pt x="802" y="131"/>
                        <a:pt x="795" y="101"/>
                      </a:cubicBezTo>
                      <a:cubicBezTo>
                        <a:pt x="788" y="71"/>
                        <a:pt x="764" y="4"/>
                        <a:pt x="735" y="2"/>
                      </a:cubicBezTo>
                      <a:cubicBezTo>
                        <a:pt x="706" y="0"/>
                        <a:pt x="699" y="84"/>
                        <a:pt x="618" y="89"/>
                      </a:cubicBezTo>
                      <a:cubicBezTo>
                        <a:pt x="537" y="94"/>
                        <a:pt x="323" y="26"/>
                        <a:pt x="246" y="35"/>
                      </a:cubicBezTo>
                      <a:cubicBezTo>
                        <a:pt x="169" y="44"/>
                        <a:pt x="175" y="118"/>
                        <a:pt x="156" y="140"/>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42" name="Group 42">
                  <a:extLst>
                    <a:ext uri="{FF2B5EF4-FFF2-40B4-BE49-F238E27FC236}">
                      <a16:creationId xmlns:a16="http://schemas.microsoft.com/office/drawing/2014/main" id="{B9D25ED5-966F-BDB1-BA5A-ED2B3FF1527C}"/>
                    </a:ext>
                  </a:extLst>
                </xdr:cNvPr>
                <xdr:cNvGrpSpPr>
                  <a:grpSpLocks/>
                </xdr:cNvGrpSpPr>
              </xdr:nvGrpSpPr>
              <xdr:grpSpPr bwMode="auto">
                <a:xfrm>
                  <a:off x="1526" y="1162"/>
                  <a:ext cx="1672" cy="1141"/>
                  <a:chOff x="1526" y="1162"/>
                  <a:chExt cx="1672" cy="1141"/>
                </a:xfrm>
                <a:grpFill/>
              </xdr:grpSpPr>
              <xdr:sp macro="" textlink="">
                <xdr:nvSpPr>
                  <xdr:cNvPr id="43" name="Freeform 43">
                    <a:extLst>
                      <a:ext uri="{FF2B5EF4-FFF2-40B4-BE49-F238E27FC236}">
                        <a16:creationId xmlns:a16="http://schemas.microsoft.com/office/drawing/2014/main" id="{DF9AD068-C3D1-9B07-F6EB-3CFFCD1B6FC2}"/>
                      </a:ext>
                    </a:extLst>
                  </xdr:cNvPr>
                  <xdr:cNvSpPr>
                    <a:spLocks/>
                  </xdr:cNvSpPr>
                </xdr:nvSpPr>
                <xdr:spPr bwMode="auto">
                  <a:xfrm>
                    <a:off x="1526" y="1797"/>
                    <a:ext cx="583" cy="454"/>
                  </a:xfrm>
                  <a:custGeom>
                    <a:avLst/>
                    <a:gdLst>
                      <a:gd name="T0" fmla="*/ 0 w 583"/>
                      <a:gd name="T1" fmla="*/ 57 h 454"/>
                      <a:gd name="T2" fmla="*/ 39 w 583"/>
                      <a:gd name="T3" fmla="*/ 91 h 454"/>
                      <a:gd name="T4" fmla="*/ 84 w 583"/>
                      <a:gd name="T5" fmla="*/ 91 h 454"/>
                      <a:gd name="T6" fmla="*/ 129 w 583"/>
                      <a:gd name="T7" fmla="*/ 45 h 454"/>
                      <a:gd name="T8" fmla="*/ 220 w 583"/>
                      <a:gd name="T9" fmla="*/ 0 h 454"/>
                      <a:gd name="T10" fmla="*/ 265 w 583"/>
                      <a:gd name="T11" fmla="*/ 45 h 454"/>
                      <a:gd name="T12" fmla="*/ 265 w 583"/>
                      <a:gd name="T13" fmla="*/ 91 h 454"/>
                      <a:gd name="T14" fmla="*/ 326 w 583"/>
                      <a:gd name="T15" fmla="*/ 71 h 454"/>
                      <a:gd name="T16" fmla="*/ 368 w 583"/>
                      <a:gd name="T17" fmla="*/ 109 h 454"/>
                      <a:gd name="T18" fmla="*/ 460 w 583"/>
                      <a:gd name="T19" fmla="*/ 105 h 454"/>
                      <a:gd name="T20" fmla="*/ 447 w 583"/>
                      <a:gd name="T21" fmla="*/ 227 h 454"/>
                      <a:gd name="T22" fmla="*/ 492 w 583"/>
                      <a:gd name="T23" fmla="*/ 318 h 454"/>
                      <a:gd name="T24" fmla="*/ 538 w 583"/>
                      <a:gd name="T25" fmla="*/ 408 h 454"/>
                      <a:gd name="T26" fmla="*/ 583 w 583"/>
                      <a:gd name="T27" fmla="*/ 454 h 4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83" h="454">
                        <a:moveTo>
                          <a:pt x="0" y="57"/>
                        </a:moveTo>
                        <a:cubicBezTo>
                          <a:pt x="7" y="63"/>
                          <a:pt x="25" y="85"/>
                          <a:pt x="39" y="91"/>
                        </a:cubicBezTo>
                        <a:cubicBezTo>
                          <a:pt x="53" y="97"/>
                          <a:pt x="69" y="99"/>
                          <a:pt x="84" y="91"/>
                        </a:cubicBezTo>
                        <a:cubicBezTo>
                          <a:pt x="99" y="83"/>
                          <a:pt x="106" y="60"/>
                          <a:pt x="129" y="45"/>
                        </a:cubicBezTo>
                        <a:cubicBezTo>
                          <a:pt x="152" y="30"/>
                          <a:pt x="197" y="0"/>
                          <a:pt x="220" y="0"/>
                        </a:cubicBezTo>
                        <a:cubicBezTo>
                          <a:pt x="243" y="0"/>
                          <a:pt x="258" y="30"/>
                          <a:pt x="265" y="45"/>
                        </a:cubicBezTo>
                        <a:cubicBezTo>
                          <a:pt x="272" y="60"/>
                          <a:pt x="255" y="87"/>
                          <a:pt x="265" y="91"/>
                        </a:cubicBezTo>
                        <a:cubicBezTo>
                          <a:pt x="275" y="95"/>
                          <a:pt x="309" y="68"/>
                          <a:pt x="326" y="71"/>
                        </a:cubicBezTo>
                        <a:cubicBezTo>
                          <a:pt x="343" y="74"/>
                          <a:pt x="346" y="103"/>
                          <a:pt x="368" y="109"/>
                        </a:cubicBezTo>
                        <a:cubicBezTo>
                          <a:pt x="390" y="115"/>
                          <a:pt x="447" y="85"/>
                          <a:pt x="460" y="105"/>
                        </a:cubicBezTo>
                        <a:cubicBezTo>
                          <a:pt x="473" y="125"/>
                          <a:pt x="442" y="192"/>
                          <a:pt x="447" y="227"/>
                        </a:cubicBezTo>
                        <a:cubicBezTo>
                          <a:pt x="452" y="262"/>
                          <a:pt x="477" y="288"/>
                          <a:pt x="492" y="318"/>
                        </a:cubicBezTo>
                        <a:cubicBezTo>
                          <a:pt x="507" y="348"/>
                          <a:pt x="523" y="385"/>
                          <a:pt x="538" y="408"/>
                        </a:cubicBezTo>
                        <a:cubicBezTo>
                          <a:pt x="553" y="431"/>
                          <a:pt x="568" y="442"/>
                          <a:pt x="583" y="454"/>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4" name="Freeform 44">
                    <a:extLst>
                      <a:ext uri="{FF2B5EF4-FFF2-40B4-BE49-F238E27FC236}">
                        <a16:creationId xmlns:a16="http://schemas.microsoft.com/office/drawing/2014/main" id="{8F7595E7-70C3-F273-E4AF-28D5ADD1DB98}"/>
                      </a:ext>
                    </a:extLst>
                  </xdr:cNvPr>
                  <xdr:cNvSpPr>
                    <a:spLocks/>
                  </xdr:cNvSpPr>
                </xdr:nvSpPr>
                <xdr:spPr bwMode="auto">
                  <a:xfrm>
                    <a:off x="2146" y="2160"/>
                    <a:ext cx="605" cy="143"/>
                  </a:xfrm>
                  <a:custGeom>
                    <a:avLst/>
                    <a:gdLst>
                      <a:gd name="T0" fmla="*/ 8 w 605"/>
                      <a:gd name="T1" fmla="*/ 91 h 143"/>
                      <a:gd name="T2" fmla="*/ 8 w 605"/>
                      <a:gd name="T3" fmla="*/ 45 h 143"/>
                      <a:gd name="T4" fmla="*/ 54 w 605"/>
                      <a:gd name="T5" fmla="*/ 0 h 143"/>
                      <a:gd name="T6" fmla="*/ 144 w 605"/>
                      <a:gd name="T7" fmla="*/ 45 h 143"/>
                      <a:gd name="T8" fmla="*/ 190 w 605"/>
                      <a:gd name="T9" fmla="*/ 45 h 143"/>
                      <a:gd name="T10" fmla="*/ 190 w 605"/>
                      <a:gd name="T11" fmla="*/ 91 h 143"/>
                      <a:gd name="T12" fmla="*/ 235 w 605"/>
                      <a:gd name="T13" fmla="*/ 91 h 143"/>
                      <a:gd name="T14" fmla="*/ 280 w 605"/>
                      <a:gd name="T15" fmla="*/ 136 h 143"/>
                      <a:gd name="T16" fmla="*/ 371 w 605"/>
                      <a:gd name="T17" fmla="*/ 136 h 143"/>
                      <a:gd name="T18" fmla="*/ 416 w 605"/>
                      <a:gd name="T19" fmla="*/ 91 h 143"/>
                      <a:gd name="T20" fmla="*/ 507 w 605"/>
                      <a:gd name="T21" fmla="*/ 45 h 143"/>
                      <a:gd name="T22" fmla="*/ 553 w 605"/>
                      <a:gd name="T23" fmla="*/ 91 h 143"/>
                      <a:gd name="T24" fmla="*/ 598 w 605"/>
                      <a:gd name="T25" fmla="*/ 91 h 143"/>
                      <a:gd name="T26" fmla="*/ 598 w 605"/>
                      <a:gd name="T27" fmla="*/ 136 h 14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605" h="143">
                        <a:moveTo>
                          <a:pt x="8" y="91"/>
                        </a:moveTo>
                        <a:cubicBezTo>
                          <a:pt x="4" y="75"/>
                          <a:pt x="0" y="60"/>
                          <a:pt x="8" y="45"/>
                        </a:cubicBezTo>
                        <a:cubicBezTo>
                          <a:pt x="16" y="30"/>
                          <a:pt x="31" y="0"/>
                          <a:pt x="54" y="0"/>
                        </a:cubicBezTo>
                        <a:cubicBezTo>
                          <a:pt x="77" y="0"/>
                          <a:pt x="121" y="38"/>
                          <a:pt x="144" y="45"/>
                        </a:cubicBezTo>
                        <a:cubicBezTo>
                          <a:pt x="167" y="52"/>
                          <a:pt x="182" y="37"/>
                          <a:pt x="190" y="45"/>
                        </a:cubicBezTo>
                        <a:cubicBezTo>
                          <a:pt x="198" y="53"/>
                          <a:pt x="183" y="83"/>
                          <a:pt x="190" y="91"/>
                        </a:cubicBezTo>
                        <a:cubicBezTo>
                          <a:pt x="197" y="99"/>
                          <a:pt x="220" y="84"/>
                          <a:pt x="235" y="91"/>
                        </a:cubicBezTo>
                        <a:cubicBezTo>
                          <a:pt x="250" y="98"/>
                          <a:pt x="257" y="129"/>
                          <a:pt x="280" y="136"/>
                        </a:cubicBezTo>
                        <a:cubicBezTo>
                          <a:pt x="303" y="143"/>
                          <a:pt x="348" y="143"/>
                          <a:pt x="371" y="136"/>
                        </a:cubicBezTo>
                        <a:cubicBezTo>
                          <a:pt x="394" y="129"/>
                          <a:pt x="393" y="106"/>
                          <a:pt x="416" y="91"/>
                        </a:cubicBezTo>
                        <a:cubicBezTo>
                          <a:pt x="439" y="76"/>
                          <a:pt x="484" y="45"/>
                          <a:pt x="507" y="45"/>
                        </a:cubicBezTo>
                        <a:cubicBezTo>
                          <a:pt x="530" y="45"/>
                          <a:pt x="538" y="83"/>
                          <a:pt x="553" y="91"/>
                        </a:cubicBezTo>
                        <a:cubicBezTo>
                          <a:pt x="568" y="99"/>
                          <a:pt x="591" y="84"/>
                          <a:pt x="598" y="91"/>
                        </a:cubicBezTo>
                        <a:cubicBezTo>
                          <a:pt x="605" y="98"/>
                          <a:pt x="601" y="117"/>
                          <a:pt x="598" y="13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5" name="Freeform 45">
                    <a:extLst>
                      <a:ext uri="{FF2B5EF4-FFF2-40B4-BE49-F238E27FC236}">
                        <a16:creationId xmlns:a16="http://schemas.microsoft.com/office/drawing/2014/main" id="{3470EF88-B494-A9EC-F956-07B5D1D397DF}"/>
                      </a:ext>
                    </a:extLst>
                  </xdr:cNvPr>
                  <xdr:cNvSpPr>
                    <a:spLocks/>
                  </xdr:cNvSpPr>
                </xdr:nvSpPr>
                <xdr:spPr bwMode="auto">
                  <a:xfrm>
                    <a:off x="1854" y="1562"/>
                    <a:ext cx="483" cy="469"/>
                  </a:xfrm>
                  <a:custGeom>
                    <a:avLst/>
                    <a:gdLst>
                      <a:gd name="T0" fmla="*/ 0 w 483"/>
                      <a:gd name="T1" fmla="*/ 306 h 469"/>
                      <a:gd name="T2" fmla="*/ 28 w 483"/>
                      <a:gd name="T3" fmla="*/ 280 h 469"/>
                      <a:gd name="T4" fmla="*/ 73 w 483"/>
                      <a:gd name="T5" fmla="*/ 280 h 469"/>
                      <a:gd name="T6" fmla="*/ 119 w 483"/>
                      <a:gd name="T7" fmla="*/ 144 h 469"/>
                      <a:gd name="T8" fmla="*/ 164 w 483"/>
                      <a:gd name="T9" fmla="*/ 144 h 469"/>
                      <a:gd name="T10" fmla="*/ 210 w 483"/>
                      <a:gd name="T11" fmla="*/ 54 h 469"/>
                      <a:gd name="T12" fmla="*/ 210 w 483"/>
                      <a:gd name="T13" fmla="*/ 8 h 469"/>
                      <a:gd name="T14" fmla="*/ 255 w 483"/>
                      <a:gd name="T15" fmla="*/ 8 h 469"/>
                      <a:gd name="T16" fmla="*/ 328 w 483"/>
                      <a:gd name="T17" fmla="*/ 20 h 469"/>
                      <a:gd name="T18" fmla="*/ 346 w 483"/>
                      <a:gd name="T19" fmla="*/ 54 h 469"/>
                      <a:gd name="T20" fmla="*/ 346 w 483"/>
                      <a:gd name="T21" fmla="*/ 99 h 469"/>
                      <a:gd name="T22" fmla="*/ 402 w 483"/>
                      <a:gd name="T23" fmla="*/ 158 h 469"/>
                      <a:gd name="T24" fmla="*/ 414 w 483"/>
                      <a:gd name="T25" fmla="*/ 188 h 469"/>
                      <a:gd name="T26" fmla="*/ 482 w 483"/>
                      <a:gd name="T27" fmla="*/ 190 h 469"/>
                      <a:gd name="T28" fmla="*/ 422 w 483"/>
                      <a:gd name="T29" fmla="*/ 242 h 469"/>
                      <a:gd name="T30" fmla="*/ 391 w 483"/>
                      <a:gd name="T31" fmla="*/ 326 h 469"/>
                      <a:gd name="T32" fmla="*/ 346 w 483"/>
                      <a:gd name="T33" fmla="*/ 371 h 469"/>
                      <a:gd name="T34" fmla="*/ 300 w 483"/>
                      <a:gd name="T35" fmla="*/ 326 h 469"/>
                      <a:gd name="T36" fmla="*/ 210 w 483"/>
                      <a:gd name="T37" fmla="*/ 417 h 469"/>
                      <a:gd name="T38" fmla="*/ 164 w 483"/>
                      <a:gd name="T39" fmla="*/ 462 h 469"/>
                      <a:gd name="T40" fmla="*/ 119 w 483"/>
                      <a:gd name="T41" fmla="*/ 462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Lst>
                    <a:rect l="0" t="0" r="r" b="b"/>
                    <a:pathLst>
                      <a:path w="483" h="469">
                        <a:moveTo>
                          <a:pt x="0" y="306"/>
                        </a:moveTo>
                        <a:cubicBezTo>
                          <a:pt x="5" y="302"/>
                          <a:pt x="16" y="284"/>
                          <a:pt x="28" y="280"/>
                        </a:cubicBezTo>
                        <a:cubicBezTo>
                          <a:pt x="40" y="276"/>
                          <a:pt x="58" y="303"/>
                          <a:pt x="73" y="280"/>
                        </a:cubicBezTo>
                        <a:cubicBezTo>
                          <a:pt x="88" y="257"/>
                          <a:pt x="104" y="167"/>
                          <a:pt x="119" y="144"/>
                        </a:cubicBezTo>
                        <a:cubicBezTo>
                          <a:pt x="134" y="121"/>
                          <a:pt x="149" y="159"/>
                          <a:pt x="164" y="144"/>
                        </a:cubicBezTo>
                        <a:cubicBezTo>
                          <a:pt x="179" y="129"/>
                          <a:pt x="202" y="77"/>
                          <a:pt x="210" y="54"/>
                        </a:cubicBezTo>
                        <a:cubicBezTo>
                          <a:pt x="218" y="31"/>
                          <a:pt x="203" y="16"/>
                          <a:pt x="210" y="8"/>
                        </a:cubicBezTo>
                        <a:cubicBezTo>
                          <a:pt x="217" y="0"/>
                          <a:pt x="235" y="6"/>
                          <a:pt x="255" y="8"/>
                        </a:cubicBezTo>
                        <a:cubicBezTo>
                          <a:pt x="275" y="10"/>
                          <a:pt x="313" y="12"/>
                          <a:pt x="328" y="20"/>
                        </a:cubicBezTo>
                        <a:cubicBezTo>
                          <a:pt x="343" y="28"/>
                          <a:pt x="343" y="41"/>
                          <a:pt x="346" y="54"/>
                        </a:cubicBezTo>
                        <a:cubicBezTo>
                          <a:pt x="349" y="67"/>
                          <a:pt x="337" y="82"/>
                          <a:pt x="346" y="99"/>
                        </a:cubicBezTo>
                        <a:cubicBezTo>
                          <a:pt x="355" y="116"/>
                          <a:pt x="391" y="143"/>
                          <a:pt x="402" y="158"/>
                        </a:cubicBezTo>
                        <a:cubicBezTo>
                          <a:pt x="413" y="173"/>
                          <a:pt x="401" y="183"/>
                          <a:pt x="414" y="188"/>
                        </a:cubicBezTo>
                        <a:cubicBezTo>
                          <a:pt x="427" y="193"/>
                          <a:pt x="481" y="181"/>
                          <a:pt x="482" y="190"/>
                        </a:cubicBezTo>
                        <a:cubicBezTo>
                          <a:pt x="483" y="199"/>
                          <a:pt x="437" y="219"/>
                          <a:pt x="422" y="242"/>
                        </a:cubicBezTo>
                        <a:cubicBezTo>
                          <a:pt x="407" y="265"/>
                          <a:pt x="404" y="305"/>
                          <a:pt x="391" y="326"/>
                        </a:cubicBezTo>
                        <a:cubicBezTo>
                          <a:pt x="378" y="347"/>
                          <a:pt x="361" y="371"/>
                          <a:pt x="346" y="371"/>
                        </a:cubicBezTo>
                        <a:cubicBezTo>
                          <a:pt x="331" y="371"/>
                          <a:pt x="323" y="318"/>
                          <a:pt x="300" y="326"/>
                        </a:cubicBezTo>
                        <a:cubicBezTo>
                          <a:pt x="277" y="334"/>
                          <a:pt x="233" y="394"/>
                          <a:pt x="210" y="417"/>
                        </a:cubicBezTo>
                        <a:cubicBezTo>
                          <a:pt x="187" y="440"/>
                          <a:pt x="179" y="455"/>
                          <a:pt x="164" y="462"/>
                        </a:cubicBezTo>
                        <a:cubicBezTo>
                          <a:pt x="149" y="469"/>
                          <a:pt x="134" y="465"/>
                          <a:pt x="119" y="46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6" name="Freeform 46">
                    <a:extLst>
                      <a:ext uri="{FF2B5EF4-FFF2-40B4-BE49-F238E27FC236}">
                        <a16:creationId xmlns:a16="http://schemas.microsoft.com/office/drawing/2014/main" id="{03F4E87A-C9C7-1BF9-53D0-D388479CDEE9}"/>
                      </a:ext>
                    </a:extLst>
                  </xdr:cNvPr>
                  <xdr:cNvSpPr>
                    <a:spLocks/>
                  </xdr:cNvSpPr>
                </xdr:nvSpPr>
                <xdr:spPr bwMode="auto">
                  <a:xfrm>
                    <a:off x="2200" y="1562"/>
                    <a:ext cx="453" cy="469"/>
                  </a:xfrm>
                  <a:custGeom>
                    <a:avLst/>
                    <a:gdLst>
                      <a:gd name="T0" fmla="*/ 136 w 453"/>
                      <a:gd name="T1" fmla="*/ 190 h 469"/>
                      <a:gd name="T2" fmla="*/ 136 w 453"/>
                      <a:gd name="T3" fmla="*/ 144 h 469"/>
                      <a:gd name="T4" fmla="*/ 181 w 453"/>
                      <a:gd name="T5" fmla="*/ 144 h 469"/>
                      <a:gd name="T6" fmla="*/ 226 w 453"/>
                      <a:gd name="T7" fmla="*/ 54 h 469"/>
                      <a:gd name="T8" fmla="*/ 272 w 453"/>
                      <a:gd name="T9" fmla="*/ 8 h 469"/>
                      <a:gd name="T10" fmla="*/ 317 w 453"/>
                      <a:gd name="T11" fmla="*/ 8 h 469"/>
                      <a:gd name="T12" fmla="*/ 362 w 453"/>
                      <a:gd name="T13" fmla="*/ 54 h 469"/>
                      <a:gd name="T14" fmla="*/ 317 w 453"/>
                      <a:gd name="T15" fmla="*/ 99 h 469"/>
                      <a:gd name="T16" fmla="*/ 317 w 453"/>
                      <a:gd name="T17" fmla="*/ 144 h 469"/>
                      <a:gd name="T18" fmla="*/ 362 w 453"/>
                      <a:gd name="T19" fmla="*/ 190 h 469"/>
                      <a:gd name="T20" fmla="*/ 408 w 453"/>
                      <a:gd name="T21" fmla="*/ 235 h 469"/>
                      <a:gd name="T22" fmla="*/ 453 w 453"/>
                      <a:gd name="T23" fmla="*/ 326 h 469"/>
                      <a:gd name="T24" fmla="*/ 408 w 453"/>
                      <a:gd name="T25" fmla="*/ 326 h 469"/>
                      <a:gd name="T26" fmla="*/ 453 w 453"/>
                      <a:gd name="T27" fmla="*/ 417 h 469"/>
                      <a:gd name="T28" fmla="*/ 408 w 453"/>
                      <a:gd name="T29" fmla="*/ 462 h 469"/>
                      <a:gd name="T30" fmla="*/ 317 w 453"/>
                      <a:gd name="T31" fmla="*/ 462 h 469"/>
                      <a:gd name="T32" fmla="*/ 272 w 453"/>
                      <a:gd name="T33" fmla="*/ 417 h 469"/>
                      <a:gd name="T34" fmla="*/ 136 w 453"/>
                      <a:gd name="T35" fmla="*/ 417 h 469"/>
                      <a:gd name="T36" fmla="*/ 45 w 453"/>
                      <a:gd name="T37" fmla="*/ 417 h 469"/>
                      <a:gd name="T38" fmla="*/ 0 w 453"/>
                      <a:gd name="T39" fmla="*/ 371 h 4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453" h="469">
                        <a:moveTo>
                          <a:pt x="136" y="190"/>
                        </a:moveTo>
                        <a:cubicBezTo>
                          <a:pt x="132" y="171"/>
                          <a:pt x="129" y="152"/>
                          <a:pt x="136" y="144"/>
                        </a:cubicBezTo>
                        <a:cubicBezTo>
                          <a:pt x="143" y="136"/>
                          <a:pt x="166" y="159"/>
                          <a:pt x="181" y="144"/>
                        </a:cubicBezTo>
                        <a:cubicBezTo>
                          <a:pt x="196" y="129"/>
                          <a:pt x="211" y="77"/>
                          <a:pt x="226" y="54"/>
                        </a:cubicBezTo>
                        <a:cubicBezTo>
                          <a:pt x="241" y="31"/>
                          <a:pt x="257" y="16"/>
                          <a:pt x="272" y="8"/>
                        </a:cubicBezTo>
                        <a:cubicBezTo>
                          <a:pt x="287" y="0"/>
                          <a:pt x="302" y="0"/>
                          <a:pt x="317" y="8"/>
                        </a:cubicBezTo>
                        <a:cubicBezTo>
                          <a:pt x="332" y="16"/>
                          <a:pt x="362" y="39"/>
                          <a:pt x="362" y="54"/>
                        </a:cubicBezTo>
                        <a:cubicBezTo>
                          <a:pt x="362" y="69"/>
                          <a:pt x="324" y="84"/>
                          <a:pt x="317" y="99"/>
                        </a:cubicBezTo>
                        <a:cubicBezTo>
                          <a:pt x="310" y="114"/>
                          <a:pt x="310" y="129"/>
                          <a:pt x="317" y="144"/>
                        </a:cubicBezTo>
                        <a:cubicBezTo>
                          <a:pt x="324" y="159"/>
                          <a:pt x="347" y="175"/>
                          <a:pt x="362" y="190"/>
                        </a:cubicBezTo>
                        <a:cubicBezTo>
                          <a:pt x="377" y="205"/>
                          <a:pt x="393" y="212"/>
                          <a:pt x="408" y="235"/>
                        </a:cubicBezTo>
                        <a:cubicBezTo>
                          <a:pt x="423" y="258"/>
                          <a:pt x="453" y="311"/>
                          <a:pt x="453" y="326"/>
                        </a:cubicBezTo>
                        <a:cubicBezTo>
                          <a:pt x="453" y="341"/>
                          <a:pt x="408" y="311"/>
                          <a:pt x="408" y="326"/>
                        </a:cubicBezTo>
                        <a:cubicBezTo>
                          <a:pt x="408" y="341"/>
                          <a:pt x="453" y="394"/>
                          <a:pt x="453" y="417"/>
                        </a:cubicBezTo>
                        <a:cubicBezTo>
                          <a:pt x="453" y="440"/>
                          <a:pt x="431" y="455"/>
                          <a:pt x="408" y="462"/>
                        </a:cubicBezTo>
                        <a:cubicBezTo>
                          <a:pt x="385" y="469"/>
                          <a:pt x="340" y="469"/>
                          <a:pt x="317" y="462"/>
                        </a:cubicBezTo>
                        <a:cubicBezTo>
                          <a:pt x="294" y="455"/>
                          <a:pt x="302" y="424"/>
                          <a:pt x="272" y="417"/>
                        </a:cubicBezTo>
                        <a:cubicBezTo>
                          <a:pt x="242" y="410"/>
                          <a:pt x="174" y="417"/>
                          <a:pt x="136" y="417"/>
                        </a:cubicBezTo>
                        <a:cubicBezTo>
                          <a:pt x="98" y="417"/>
                          <a:pt x="68" y="425"/>
                          <a:pt x="45" y="417"/>
                        </a:cubicBezTo>
                        <a:cubicBezTo>
                          <a:pt x="22" y="409"/>
                          <a:pt x="11" y="390"/>
                          <a:pt x="0" y="37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7" name="Freeform 47">
                    <a:extLst>
                      <a:ext uri="{FF2B5EF4-FFF2-40B4-BE49-F238E27FC236}">
                        <a16:creationId xmlns:a16="http://schemas.microsoft.com/office/drawing/2014/main" id="{B48080CA-6C5B-0B9E-3034-B9ACBC217C1B}"/>
                      </a:ext>
                    </a:extLst>
                  </xdr:cNvPr>
                  <xdr:cNvSpPr>
                    <a:spLocks/>
                  </xdr:cNvSpPr>
                </xdr:nvSpPr>
                <xdr:spPr bwMode="auto">
                  <a:xfrm>
                    <a:off x="2608" y="2017"/>
                    <a:ext cx="99" cy="195"/>
                  </a:xfrm>
                  <a:custGeom>
                    <a:avLst/>
                    <a:gdLst>
                      <a:gd name="T0" fmla="*/ 45 w 99"/>
                      <a:gd name="T1" fmla="*/ 188 h 195"/>
                      <a:gd name="T2" fmla="*/ 91 w 99"/>
                      <a:gd name="T3" fmla="*/ 188 h 195"/>
                      <a:gd name="T4" fmla="*/ 91 w 99"/>
                      <a:gd name="T5" fmla="*/ 143 h 195"/>
                      <a:gd name="T6" fmla="*/ 45 w 99"/>
                      <a:gd name="T7" fmla="*/ 52 h 195"/>
                      <a:gd name="T8" fmla="*/ 45 w 99"/>
                      <a:gd name="T9" fmla="*/ 7 h 195"/>
                      <a:gd name="T10" fmla="*/ 0 w 99"/>
                      <a:gd name="T11" fmla="*/ 7 h 195"/>
                    </a:gdLst>
                    <a:ahLst/>
                    <a:cxnLst>
                      <a:cxn ang="0">
                        <a:pos x="T0" y="T1"/>
                      </a:cxn>
                      <a:cxn ang="0">
                        <a:pos x="T2" y="T3"/>
                      </a:cxn>
                      <a:cxn ang="0">
                        <a:pos x="T4" y="T5"/>
                      </a:cxn>
                      <a:cxn ang="0">
                        <a:pos x="T6" y="T7"/>
                      </a:cxn>
                      <a:cxn ang="0">
                        <a:pos x="T8" y="T9"/>
                      </a:cxn>
                      <a:cxn ang="0">
                        <a:pos x="T10" y="T11"/>
                      </a:cxn>
                    </a:cxnLst>
                    <a:rect l="0" t="0" r="r" b="b"/>
                    <a:pathLst>
                      <a:path w="99" h="195">
                        <a:moveTo>
                          <a:pt x="45" y="188"/>
                        </a:moveTo>
                        <a:cubicBezTo>
                          <a:pt x="64" y="191"/>
                          <a:pt x="83" y="195"/>
                          <a:pt x="91" y="188"/>
                        </a:cubicBezTo>
                        <a:cubicBezTo>
                          <a:pt x="99" y="181"/>
                          <a:pt x="99" y="166"/>
                          <a:pt x="91" y="143"/>
                        </a:cubicBezTo>
                        <a:cubicBezTo>
                          <a:pt x="83" y="120"/>
                          <a:pt x="53" y="75"/>
                          <a:pt x="45" y="52"/>
                        </a:cubicBezTo>
                        <a:cubicBezTo>
                          <a:pt x="37" y="29"/>
                          <a:pt x="52" y="14"/>
                          <a:pt x="45" y="7"/>
                        </a:cubicBezTo>
                        <a:cubicBezTo>
                          <a:pt x="38" y="0"/>
                          <a:pt x="19" y="3"/>
                          <a:pt x="0" y="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8" name="Freeform 48">
                    <a:extLst>
                      <a:ext uri="{FF2B5EF4-FFF2-40B4-BE49-F238E27FC236}">
                        <a16:creationId xmlns:a16="http://schemas.microsoft.com/office/drawing/2014/main" id="{C7D679C3-80A7-19D5-DDAE-715CB9A47549}"/>
                      </a:ext>
                    </a:extLst>
                  </xdr:cNvPr>
                  <xdr:cNvSpPr>
                    <a:spLocks/>
                  </xdr:cNvSpPr>
                </xdr:nvSpPr>
                <xdr:spPr bwMode="auto">
                  <a:xfrm>
                    <a:off x="2653" y="1737"/>
                    <a:ext cx="545" cy="287"/>
                  </a:xfrm>
                  <a:custGeom>
                    <a:avLst/>
                    <a:gdLst>
                      <a:gd name="T0" fmla="*/ 0 w 545"/>
                      <a:gd name="T1" fmla="*/ 151 h 287"/>
                      <a:gd name="T2" fmla="*/ 46 w 545"/>
                      <a:gd name="T3" fmla="*/ 196 h 287"/>
                      <a:gd name="T4" fmla="*/ 91 w 545"/>
                      <a:gd name="T5" fmla="*/ 196 h 287"/>
                      <a:gd name="T6" fmla="*/ 91 w 545"/>
                      <a:gd name="T7" fmla="*/ 105 h 287"/>
                      <a:gd name="T8" fmla="*/ 182 w 545"/>
                      <a:gd name="T9" fmla="*/ 105 h 287"/>
                      <a:gd name="T10" fmla="*/ 182 w 545"/>
                      <a:gd name="T11" fmla="*/ 60 h 287"/>
                      <a:gd name="T12" fmla="*/ 272 w 545"/>
                      <a:gd name="T13" fmla="*/ 15 h 287"/>
                      <a:gd name="T14" fmla="*/ 318 w 545"/>
                      <a:gd name="T15" fmla="*/ 15 h 287"/>
                      <a:gd name="T16" fmla="*/ 363 w 545"/>
                      <a:gd name="T17" fmla="*/ 105 h 287"/>
                      <a:gd name="T18" fmla="*/ 408 w 545"/>
                      <a:gd name="T19" fmla="*/ 151 h 287"/>
                      <a:gd name="T20" fmla="*/ 454 w 545"/>
                      <a:gd name="T21" fmla="*/ 196 h 287"/>
                      <a:gd name="T22" fmla="*/ 454 w 545"/>
                      <a:gd name="T23" fmla="*/ 242 h 287"/>
                      <a:gd name="T24" fmla="*/ 499 w 545"/>
                      <a:gd name="T25" fmla="*/ 242 h 287"/>
                      <a:gd name="T26" fmla="*/ 545 w 545"/>
                      <a:gd name="T27" fmla="*/ 287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545" h="287">
                        <a:moveTo>
                          <a:pt x="0" y="151"/>
                        </a:moveTo>
                        <a:cubicBezTo>
                          <a:pt x="15" y="170"/>
                          <a:pt x="31" y="189"/>
                          <a:pt x="46" y="196"/>
                        </a:cubicBezTo>
                        <a:cubicBezTo>
                          <a:pt x="61" y="203"/>
                          <a:pt x="84" y="211"/>
                          <a:pt x="91" y="196"/>
                        </a:cubicBezTo>
                        <a:cubicBezTo>
                          <a:pt x="98" y="181"/>
                          <a:pt x="76" y="120"/>
                          <a:pt x="91" y="105"/>
                        </a:cubicBezTo>
                        <a:cubicBezTo>
                          <a:pt x="106" y="90"/>
                          <a:pt x="167" y="112"/>
                          <a:pt x="182" y="105"/>
                        </a:cubicBezTo>
                        <a:cubicBezTo>
                          <a:pt x="197" y="98"/>
                          <a:pt x="167" y="75"/>
                          <a:pt x="182" y="60"/>
                        </a:cubicBezTo>
                        <a:cubicBezTo>
                          <a:pt x="197" y="45"/>
                          <a:pt x="249" y="22"/>
                          <a:pt x="272" y="15"/>
                        </a:cubicBezTo>
                        <a:cubicBezTo>
                          <a:pt x="295" y="8"/>
                          <a:pt x="303" y="0"/>
                          <a:pt x="318" y="15"/>
                        </a:cubicBezTo>
                        <a:cubicBezTo>
                          <a:pt x="333" y="30"/>
                          <a:pt x="348" y="82"/>
                          <a:pt x="363" y="105"/>
                        </a:cubicBezTo>
                        <a:cubicBezTo>
                          <a:pt x="378" y="128"/>
                          <a:pt x="393" y="136"/>
                          <a:pt x="408" y="151"/>
                        </a:cubicBezTo>
                        <a:cubicBezTo>
                          <a:pt x="423" y="166"/>
                          <a:pt x="446" y="181"/>
                          <a:pt x="454" y="196"/>
                        </a:cubicBezTo>
                        <a:cubicBezTo>
                          <a:pt x="462" y="211"/>
                          <a:pt x="447" y="234"/>
                          <a:pt x="454" y="242"/>
                        </a:cubicBezTo>
                        <a:cubicBezTo>
                          <a:pt x="461" y="250"/>
                          <a:pt x="484" y="235"/>
                          <a:pt x="499" y="242"/>
                        </a:cubicBezTo>
                        <a:cubicBezTo>
                          <a:pt x="514" y="249"/>
                          <a:pt x="529" y="268"/>
                          <a:pt x="545" y="28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9" name="Freeform 49">
                    <a:extLst>
                      <a:ext uri="{FF2B5EF4-FFF2-40B4-BE49-F238E27FC236}">
                        <a16:creationId xmlns:a16="http://schemas.microsoft.com/office/drawing/2014/main" id="{FDDC29CB-9DC9-83D7-C854-77AA126C6AB5}"/>
                      </a:ext>
                    </a:extLst>
                  </xdr:cNvPr>
                  <xdr:cNvSpPr>
                    <a:spLocks/>
                  </xdr:cNvSpPr>
                </xdr:nvSpPr>
                <xdr:spPr bwMode="auto">
                  <a:xfrm>
                    <a:off x="3016" y="1616"/>
                    <a:ext cx="99" cy="233"/>
                  </a:xfrm>
                  <a:custGeom>
                    <a:avLst/>
                    <a:gdLst>
                      <a:gd name="T0" fmla="*/ 45 w 99"/>
                      <a:gd name="T1" fmla="*/ 0 h 233"/>
                      <a:gd name="T2" fmla="*/ 91 w 99"/>
                      <a:gd name="T3" fmla="*/ 90 h 233"/>
                      <a:gd name="T4" fmla="*/ 91 w 99"/>
                      <a:gd name="T5" fmla="*/ 136 h 233"/>
                      <a:gd name="T6" fmla="*/ 91 w 99"/>
                      <a:gd name="T7" fmla="*/ 181 h 233"/>
                      <a:gd name="T8" fmla="*/ 45 w 99"/>
                      <a:gd name="T9" fmla="*/ 226 h 233"/>
                      <a:gd name="T10" fmla="*/ 0 w 99"/>
                      <a:gd name="T11" fmla="*/ 226 h 233"/>
                    </a:gdLst>
                    <a:ahLst/>
                    <a:cxnLst>
                      <a:cxn ang="0">
                        <a:pos x="T0" y="T1"/>
                      </a:cxn>
                      <a:cxn ang="0">
                        <a:pos x="T2" y="T3"/>
                      </a:cxn>
                      <a:cxn ang="0">
                        <a:pos x="T4" y="T5"/>
                      </a:cxn>
                      <a:cxn ang="0">
                        <a:pos x="T6" y="T7"/>
                      </a:cxn>
                      <a:cxn ang="0">
                        <a:pos x="T8" y="T9"/>
                      </a:cxn>
                      <a:cxn ang="0">
                        <a:pos x="T10" y="T11"/>
                      </a:cxn>
                    </a:cxnLst>
                    <a:rect l="0" t="0" r="r" b="b"/>
                    <a:pathLst>
                      <a:path w="99" h="233">
                        <a:moveTo>
                          <a:pt x="45" y="0"/>
                        </a:moveTo>
                        <a:cubicBezTo>
                          <a:pt x="64" y="33"/>
                          <a:pt x="83" y="67"/>
                          <a:pt x="91" y="90"/>
                        </a:cubicBezTo>
                        <a:cubicBezTo>
                          <a:pt x="99" y="113"/>
                          <a:pt x="91" y="121"/>
                          <a:pt x="91" y="136"/>
                        </a:cubicBezTo>
                        <a:cubicBezTo>
                          <a:pt x="91" y="151"/>
                          <a:pt x="99" y="166"/>
                          <a:pt x="91" y="181"/>
                        </a:cubicBezTo>
                        <a:cubicBezTo>
                          <a:pt x="83" y="196"/>
                          <a:pt x="60" y="219"/>
                          <a:pt x="45" y="226"/>
                        </a:cubicBezTo>
                        <a:cubicBezTo>
                          <a:pt x="30" y="233"/>
                          <a:pt x="15" y="229"/>
                          <a:pt x="0" y="22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0" name="Freeform 50">
                    <a:extLst>
                      <a:ext uri="{FF2B5EF4-FFF2-40B4-BE49-F238E27FC236}">
                        <a16:creationId xmlns:a16="http://schemas.microsoft.com/office/drawing/2014/main" id="{44513B08-E64D-7931-58F7-22F2871DE170}"/>
                      </a:ext>
                    </a:extLst>
                  </xdr:cNvPr>
                  <xdr:cNvSpPr>
                    <a:spLocks/>
                  </xdr:cNvSpPr>
                </xdr:nvSpPr>
                <xdr:spPr bwMode="auto">
                  <a:xfrm>
                    <a:off x="2517" y="1518"/>
                    <a:ext cx="454" cy="59"/>
                  </a:xfrm>
                  <a:custGeom>
                    <a:avLst/>
                    <a:gdLst>
                      <a:gd name="T0" fmla="*/ 0 w 454"/>
                      <a:gd name="T1" fmla="*/ 52 h 59"/>
                      <a:gd name="T2" fmla="*/ 45 w 454"/>
                      <a:gd name="T3" fmla="*/ 7 h 59"/>
                      <a:gd name="T4" fmla="*/ 136 w 454"/>
                      <a:gd name="T5" fmla="*/ 7 h 59"/>
                      <a:gd name="T6" fmla="*/ 227 w 454"/>
                      <a:gd name="T7" fmla="*/ 7 h 59"/>
                      <a:gd name="T8" fmla="*/ 318 w 454"/>
                      <a:gd name="T9" fmla="*/ 52 h 59"/>
                      <a:gd name="T10" fmla="*/ 408 w 454"/>
                      <a:gd name="T11" fmla="*/ 52 h 59"/>
                      <a:gd name="T12" fmla="*/ 454 w 454"/>
                      <a:gd name="T13" fmla="*/ 52 h 59"/>
                    </a:gdLst>
                    <a:ahLst/>
                    <a:cxnLst>
                      <a:cxn ang="0">
                        <a:pos x="T0" y="T1"/>
                      </a:cxn>
                      <a:cxn ang="0">
                        <a:pos x="T2" y="T3"/>
                      </a:cxn>
                      <a:cxn ang="0">
                        <a:pos x="T4" y="T5"/>
                      </a:cxn>
                      <a:cxn ang="0">
                        <a:pos x="T6" y="T7"/>
                      </a:cxn>
                      <a:cxn ang="0">
                        <a:pos x="T8" y="T9"/>
                      </a:cxn>
                      <a:cxn ang="0">
                        <a:pos x="T10" y="T11"/>
                      </a:cxn>
                      <a:cxn ang="0">
                        <a:pos x="T12" y="T13"/>
                      </a:cxn>
                    </a:cxnLst>
                    <a:rect l="0" t="0" r="r" b="b"/>
                    <a:pathLst>
                      <a:path w="454" h="59">
                        <a:moveTo>
                          <a:pt x="0" y="52"/>
                        </a:moveTo>
                        <a:cubicBezTo>
                          <a:pt x="11" y="33"/>
                          <a:pt x="22" y="14"/>
                          <a:pt x="45" y="7"/>
                        </a:cubicBezTo>
                        <a:cubicBezTo>
                          <a:pt x="68" y="0"/>
                          <a:pt x="106" y="7"/>
                          <a:pt x="136" y="7"/>
                        </a:cubicBezTo>
                        <a:cubicBezTo>
                          <a:pt x="166" y="7"/>
                          <a:pt x="197" y="0"/>
                          <a:pt x="227" y="7"/>
                        </a:cubicBezTo>
                        <a:cubicBezTo>
                          <a:pt x="257" y="14"/>
                          <a:pt x="288" y="45"/>
                          <a:pt x="318" y="52"/>
                        </a:cubicBezTo>
                        <a:cubicBezTo>
                          <a:pt x="348" y="59"/>
                          <a:pt x="385" y="52"/>
                          <a:pt x="408" y="52"/>
                        </a:cubicBezTo>
                        <a:cubicBezTo>
                          <a:pt x="431" y="52"/>
                          <a:pt x="442" y="52"/>
                          <a:pt x="454" y="5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1" name="Freeform 51">
                    <a:extLst>
                      <a:ext uri="{FF2B5EF4-FFF2-40B4-BE49-F238E27FC236}">
                        <a16:creationId xmlns:a16="http://schemas.microsoft.com/office/drawing/2014/main" id="{E5099521-8A84-073D-6435-82FF805CDCDC}"/>
                      </a:ext>
                    </a:extLst>
                  </xdr:cNvPr>
                  <xdr:cNvSpPr>
                    <a:spLocks/>
                  </xdr:cNvSpPr>
                </xdr:nvSpPr>
                <xdr:spPr bwMode="auto">
                  <a:xfrm>
                    <a:off x="2504" y="1372"/>
                    <a:ext cx="94" cy="150"/>
                  </a:xfrm>
                  <a:custGeom>
                    <a:avLst/>
                    <a:gdLst>
                      <a:gd name="T0" fmla="*/ 0 w 94"/>
                      <a:gd name="T1" fmla="*/ 0 h 150"/>
                      <a:gd name="T2" fmla="*/ 58 w 94"/>
                      <a:gd name="T3" fmla="*/ 62 h 150"/>
                      <a:gd name="T4" fmla="*/ 58 w 94"/>
                      <a:gd name="T5" fmla="*/ 108 h 150"/>
                      <a:gd name="T6" fmla="*/ 94 w 94"/>
                      <a:gd name="T7" fmla="*/ 150 h 150"/>
                    </a:gdLst>
                    <a:ahLst/>
                    <a:cxnLst>
                      <a:cxn ang="0">
                        <a:pos x="T0" y="T1"/>
                      </a:cxn>
                      <a:cxn ang="0">
                        <a:pos x="T2" y="T3"/>
                      </a:cxn>
                      <a:cxn ang="0">
                        <a:pos x="T4" y="T5"/>
                      </a:cxn>
                      <a:cxn ang="0">
                        <a:pos x="T6" y="T7"/>
                      </a:cxn>
                    </a:cxnLst>
                    <a:rect l="0" t="0" r="r" b="b"/>
                    <a:pathLst>
                      <a:path w="94" h="150">
                        <a:moveTo>
                          <a:pt x="0" y="0"/>
                        </a:moveTo>
                        <a:cubicBezTo>
                          <a:pt x="9" y="10"/>
                          <a:pt x="48" y="44"/>
                          <a:pt x="58" y="62"/>
                        </a:cubicBezTo>
                        <a:cubicBezTo>
                          <a:pt x="68" y="80"/>
                          <a:pt x="52" y="93"/>
                          <a:pt x="58" y="108"/>
                        </a:cubicBezTo>
                        <a:cubicBezTo>
                          <a:pt x="64" y="123"/>
                          <a:pt x="87" y="141"/>
                          <a:pt x="94" y="15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2" name="Freeform 52">
                    <a:extLst>
                      <a:ext uri="{FF2B5EF4-FFF2-40B4-BE49-F238E27FC236}">
                        <a16:creationId xmlns:a16="http://schemas.microsoft.com/office/drawing/2014/main" id="{86D14776-9B87-3A06-F131-0D9833DF7CD0}"/>
                      </a:ext>
                    </a:extLst>
                  </xdr:cNvPr>
                  <xdr:cNvSpPr>
                    <a:spLocks/>
                  </xdr:cNvSpPr>
                </xdr:nvSpPr>
                <xdr:spPr bwMode="auto">
                  <a:xfrm>
                    <a:off x="2064" y="1404"/>
                    <a:ext cx="322" cy="166"/>
                  </a:xfrm>
                  <a:custGeom>
                    <a:avLst/>
                    <a:gdLst>
                      <a:gd name="T0" fmla="*/ 322 w 322"/>
                      <a:gd name="T1" fmla="*/ 0 h 166"/>
                      <a:gd name="T2" fmla="*/ 272 w 322"/>
                      <a:gd name="T3" fmla="*/ 30 h 166"/>
                      <a:gd name="T4" fmla="*/ 181 w 322"/>
                      <a:gd name="T5" fmla="*/ 30 h 166"/>
                      <a:gd name="T6" fmla="*/ 136 w 322"/>
                      <a:gd name="T7" fmla="*/ 76 h 166"/>
                      <a:gd name="T8" fmla="*/ 90 w 322"/>
                      <a:gd name="T9" fmla="*/ 76 h 166"/>
                      <a:gd name="T10" fmla="*/ 40 w 322"/>
                      <a:gd name="T11" fmla="*/ 144 h 166"/>
                      <a:gd name="T12" fmla="*/ 0 w 322"/>
                      <a:gd name="T13" fmla="*/ 166 h 166"/>
                    </a:gdLst>
                    <a:ahLst/>
                    <a:cxnLst>
                      <a:cxn ang="0">
                        <a:pos x="T0" y="T1"/>
                      </a:cxn>
                      <a:cxn ang="0">
                        <a:pos x="T2" y="T3"/>
                      </a:cxn>
                      <a:cxn ang="0">
                        <a:pos x="T4" y="T5"/>
                      </a:cxn>
                      <a:cxn ang="0">
                        <a:pos x="T6" y="T7"/>
                      </a:cxn>
                      <a:cxn ang="0">
                        <a:pos x="T8" y="T9"/>
                      </a:cxn>
                      <a:cxn ang="0">
                        <a:pos x="T10" y="T11"/>
                      </a:cxn>
                      <a:cxn ang="0">
                        <a:pos x="T12" y="T13"/>
                      </a:cxn>
                    </a:cxnLst>
                    <a:rect l="0" t="0" r="r" b="b"/>
                    <a:pathLst>
                      <a:path w="322" h="166">
                        <a:moveTo>
                          <a:pt x="322" y="0"/>
                        </a:moveTo>
                        <a:cubicBezTo>
                          <a:pt x="314" y="5"/>
                          <a:pt x="295" y="25"/>
                          <a:pt x="272" y="30"/>
                        </a:cubicBezTo>
                        <a:cubicBezTo>
                          <a:pt x="249" y="35"/>
                          <a:pt x="204" y="22"/>
                          <a:pt x="181" y="30"/>
                        </a:cubicBezTo>
                        <a:cubicBezTo>
                          <a:pt x="158" y="38"/>
                          <a:pt x="151" y="68"/>
                          <a:pt x="136" y="76"/>
                        </a:cubicBezTo>
                        <a:cubicBezTo>
                          <a:pt x="121" y="84"/>
                          <a:pt x="106" y="65"/>
                          <a:pt x="90" y="76"/>
                        </a:cubicBezTo>
                        <a:cubicBezTo>
                          <a:pt x="74" y="87"/>
                          <a:pt x="55" y="129"/>
                          <a:pt x="40" y="144"/>
                        </a:cubicBezTo>
                        <a:cubicBezTo>
                          <a:pt x="25" y="159"/>
                          <a:pt x="8" y="162"/>
                          <a:pt x="0" y="166"/>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53" name="Freeform 53">
                    <a:extLst>
                      <a:ext uri="{FF2B5EF4-FFF2-40B4-BE49-F238E27FC236}">
                        <a16:creationId xmlns:a16="http://schemas.microsoft.com/office/drawing/2014/main" id="{DFD994A0-5BE9-85AC-F5FD-B4ABC43B73F0}"/>
                      </a:ext>
                    </a:extLst>
                  </xdr:cNvPr>
                  <xdr:cNvSpPr>
                    <a:spLocks/>
                  </xdr:cNvSpPr>
                </xdr:nvSpPr>
                <xdr:spPr bwMode="auto">
                  <a:xfrm>
                    <a:off x="1927" y="1162"/>
                    <a:ext cx="137" cy="408"/>
                  </a:xfrm>
                  <a:custGeom>
                    <a:avLst/>
                    <a:gdLst>
                      <a:gd name="T0" fmla="*/ 0 w 137"/>
                      <a:gd name="T1" fmla="*/ 0 h 408"/>
                      <a:gd name="T2" fmla="*/ 46 w 137"/>
                      <a:gd name="T3" fmla="*/ 45 h 408"/>
                      <a:gd name="T4" fmla="*/ 91 w 137"/>
                      <a:gd name="T5" fmla="*/ 91 h 408"/>
                      <a:gd name="T6" fmla="*/ 46 w 137"/>
                      <a:gd name="T7" fmla="*/ 136 h 408"/>
                      <a:gd name="T8" fmla="*/ 91 w 137"/>
                      <a:gd name="T9" fmla="*/ 182 h 408"/>
                      <a:gd name="T10" fmla="*/ 91 w 137"/>
                      <a:gd name="T11" fmla="*/ 272 h 408"/>
                      <a:gd name="T12" fmla="*/ 46 w 137"/>
                      <a:gd name="T13" fmla="*/ 272 h 408"/>
                      <a:gd name="T14" fmla="*/ 91 w 137"/>
                      <a:gd name="T15" fmla="*/ 363 h 408"/>
                      <a:gd name="T16" fmla="*/ 137 w 137"/>
                      <a:gd name="T17" fmla="*/ 408 h 40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37" h="408">
                        <a:moveTo>
                          <a:pt x="0" y="0"/>
                        </a:moveTo>
                        <a:cubicBezTo>
                          <a:pt x="15" y="15"/>
                          <a:pt x="31" y="30"/>
                          <a:pt x="46" y="45"/>
                        </a:cubicBezTo>
                        <a:cubicBezTo>
                          <a:pt x="61" y="60"/>
                          <a:pt x="91" y="76"/>
                          <a:pt x="91" y="91"/>
                        </a:cubicBezTo>
                        <a:cubicBezTo>
                          <a:pt x="91" y="106"/>
                          <a:pt x="46" y="121"/>
                          <a:pt x="46" y="136"/>
                        </a:cubicBezTo>
                        <a:cubicBezTo>
                          <a:pt x="46" y="151"/>
                          <a:pt x="84" y="159"/>
                          <a:pt x="91" y="182"/>
                        </a:cubicBezTo>
                        <a:cubicBezTo>
                          <a:pt x="98" y="205"/>
                          <a:pt x="98" y="257"/>
                          <a:pt x="91" y="272"/>
                        </a:cubicBezTo>
                        <a:cubicBezTo>
                          <a:pt x="84" y="287"/>
                          <a:pt x="46" y="257"/>
                          <a:pt x="46" y="272"/>
                        </a:cubicBezTo>
                        <a:cubicBezTo>
                          <a:pt x="46" y="287"/>
                          <a:pt x="76" y="340"/>
                          <a:pt x="91" y="363"/>
                        </a:cubicBezTo>
                        <a:cubicBezTo>
                          <a:pt x="106" y="386"/>
                          <a:pt x="121" y="397"/>
                          <a:pt x="137"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3" name="Group 54">
                <a:extLst>
                  <a:ext uri="{FF2B5EF4-FFF2-40B4-BE49-F238E27FC236}">
                    <a16:creationId xmlns:a16="http://schemas.microsoft.com/office/drawing/2014/main" id="{70E33B15-0440-9F81-F2E7-7CB975A8BBF1}"/>
                  </a:ext>
                </a:extLst>
              </xdr:cNvPr>
              <xdr:cNvGrpSpPr>
                <a:grpSpLocks/>
              </xdr:cNvGrpSpPr>
            </xdr:nvGrpSpPr>
            <xdr:grpSpPr bwMode="auto">
              <a:xfrm>
                <a:off x="2700" y="1702"/>
                <a:ext cx="1002" cy="1327"/>
                <a:chOff x="2700" y="1702"/>
                <a:chExt cx="1002" cy="1327"/>
              </a:xfrm>
              <a:grpFill/>
            </xdr:grpSpPr>
            <xdr:sp macro="" textlink="">
              <xdr:nvSpPr>
                <xdr:cNvPr id="35" name="Freeform 55">
                  <a:extLst>
                    <a:ext uri="{FF2B5EF4-FFF2-40B4-BE49-F238E27FC236}">
                      <a16:creationId xmlns:a16="http://schemas.microsoft.com/office/drawing/2014/main" id="{08D57232-9F86-535E-CFC2-8A57847392EB}"/>
                    </a:ext>
                  </a:extLst>
                </xdr:cNvPr>
                <xdr:cNvSpPr>
                  <a:spLocks/>
                </xdr:cNvSpPr>
              </xdr:nvSpPr>
              <xdr:spPr bwMode="auto">
                <a:xfrm>
                  <a:off x="2700" y="1702"/>
                  <a:ext cx="1002" cy="1327"/>
                </a:xfrm>
                <a:custGeom>
                  <a:avLst/>
                  <a:gdLst>
                    <a:gd name="T0" fmla="*/ 942 w 1002"/>
                    <a:gd name="T1" fmla="*/ 26 h 1327"/>
                    <a:gd name="T2" fmla="*/ 906 w 1002"/>
                    <a:gd name="T3" fmla="*/ 4 h 1327"/>
                    <a:gd name="T4" fmla="*/ 860 w 1002"/>
                    <a:gd name="T5" fmla="*/ 50 h 1327"/>
                    <a:gd name="T6" fmla="*/ 815 w 1002"/>
                    <a:gd name="T7" fmla="*/ 4 h 1327"/>
                    <a:gd name="T8" fmla="*/ 770 w 1002"/>
                    <a:gd name="T9" fmla="*/ 50 h 1327"/>
                    <a:gd name="T10" fmla="*/ 724 w 1002"/>
                    <a:gd name="T11" fmla="*/ 186 h 1327"/>
                    <a:gd name="T12" fmla="*/ 679 w 1002"/>
                    <a:gd name="T13" fmla="*/ 277 h 1327"/>
                    <a:gd name="T14" fmla="*/ 634 w 1002"/>
                    <a:gd name="T15" fmla="*/ 322 h 1327"/>
                    <a:gd name="T16" fmla="*/ 498 w 1002"/>
                    <a:gd name="T17" fmla="*/ 322 h 1327"/>
                    <a:gd name="T18" fmla="*/ 452 w 1002"/>
                    <a:gd name="T19" fmla="*/ 413 h 1327"/>
                    <a:gd name="T20" fmla="*/ 407 w 1002"/>
                    <a:gd name="T21" fmla="*/ 503 h 1327"/>
                    <a:gd name="T22" fmla="*/ 282 w 1002"/>
                    <a:gd name="T23" fmla="*/ 563 h 1327"/>
                    <a:gd name="T24" fmla="*/ 44 w 1002"/>
                    <a:gd name="T25" fmla="*/ 594 h 1327"/>
                    <a:gd name="T26" fmla="*/ 18 w 1002"/>
                    <a:gd name="T27" fmla="*/ 710 h 1327"/>
                    <a:gd name="T28" fmla="*/ 75 w 1002"/>
                    <a:gd name="T29" fmla="*/ 797 h 1327"/>
                    <a:gd name="T30" fmla="*/ 84 w 1002"/>
                    <a:gd name="T31" fmla="*/ 893 h 1327"/>
                    <a:gd name="T32" fmla="*/ 135 w 1002"/>
                    <a:gd name="T33" fmla="*/ 1048 h 1327"/>
                    <a:gd name="T34" fmla="*/ 271 w 1002"/>
                    <a:gd name="T35" fmla="*/ 1138 h 1327"/>
                    <a:gd name="T36" fmla="*/ 271 w 1002"/>
                    <a:gd name="T37" fmla="*/ 1229 h 1327"/>
                    <a:gd name="T38" fmla="*/ 407 w 1002"/>
                    <a:gd name="T39" fmla="*/ 1320 h 1327"/>
                    <a:gd name="T40" fmla="*/ 498 w 1002"/>
                    <a:gd name="T41" fmla="*/ 1274 h 1327"/>
                    <a:gd name="T42" fmla="*/ 679 w 1002"/>
                    <a:gd name="T43" fmla="*/ 1229 h 1327"/>
                    <a:gd name="T44" fmla="*/ 679 w 1002"/>
                    <a:gd name="T45" fmla="*/ 1048 h 1327"/>
                    <a:gd name="T46" fmla="*/ 770 w 1002"/>
                    <a:gd name="T47" fmla="*/ 912 h 1327"/>
                    <a:gd name="T48" fmla="*/ 951 w 1002"/>
                    <a:gd name="T49" fmla="*/ 776 h 1327"/>
                    <a:gd name="T50" fmla="*/ 815 w 1002"/>
                    <a:gd name="T51" fmla="*/ 685 h 1327"/>
                    <a:gd name="T52" fmla="*/ 770 w 1002"/>
                    <a:gd name="T53" fmla="*/ 503 h 1327"/>
                    <a:gd name="T54" fmla="*/ 815 w 1002"/>
                    <a:gd name="T55" fmla="*/ 413 h 1327"/>
                    <a:gd name="T56" fmla="*/ 906 w 1002"/>
                    <a:gd name="T57" fmla="*/ 231 h 1327"/>
                    <a:gd name="T58" fmla="*/ 996 w 1002"/>
                    <a:gd name="T59" fmla="*/ 95 h 1327"/>
                    <a:gd name="T60" fmla="*/ 942 w 1002"/>
                    <a:gd name="T61" fmla="*/ 26 h 132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Lst>
                  <a:rect l="0" t="0" r="r" b="b"/>
                  <a:pathLst>
                    <a:path w="1002" h="1327">
                      <a:moveTo>
                        <a:pt x="942" y="26"/>
                      </a:moveTo>
                      <a:cubicBezTo>
                        <a:pt x="927" y="11"/>
                        <a:pt x="920" y="0"/>
                        <a:pt x="906" y="4"/>
                      </a:cubicBezTo>
                      <a:cubicBezTo>
                        <a:pt x="892" y="8"/>
                        <a:pt x="875" y="50"/>
                        <a:pt x="860" y="50"/>
                      </a:cubicBezTo>
                      <a:cubicBezTo>
                        <a:pt x="845" y="50"/>
                        <a:pt x="830" y="4"/>
                        <a:pt x="815" y="4"/>
                      </a:cubicBezTo>
                      <a:cubicBezTo>
                        <a:pt x="800" y="4"/>
                        <a:pt x="785" y="20"/>
                        <a:pt x="770" y="50"/>
                      </a:cubicBezTo>
                      <a:cubicBezTo>
                        <a:pt x="755" y="80"/>
                        <a:pt x="739" y="148"/>
                        <a:pt x="724" y="186"/>
                      </a:cubicBezTo>
                      <a:cubicBezTo>
                        <a:pt x="709" y="224"/>
                        <a:pt x="694" y="254"/>
                        <a:pt x="679" y="277"/>
                      </a:cubicBezTo>
                      <a:cubicBezTo>
                        <a:pt x="664" y="300"/>
                        <a:pt x="664" y="315"/>
                        <a:pt x="634" y="322"/>
                      </a:cubicBezTo>
                      <a:cubicBezTo>
                        <a:pt x="604" y="329"/>
                        <a:pt x="528" y="307"/>
                        <a:pt x="498" y="322"/>
                      </a:cubicBezTo>
                      <a:cubicBezTo>
                        <a:pt x="468" y="337"/>
                        <a:pt x="467" y="383"/>
                        <a:pt x="452" y="413"/>
                      </a:cubicBezTo>
                      <a:cubicBezTo>
                        <a:pt x="437" y="443"/>
                        <a:pt x="435" y="478"/>
                        <a:pt x="407" y="503"/>
                      </a:cubicBezTo>
                      <a:cubicBezTo>
                        <a:pt x="379" y="528"/>
                        <a:pt x="342" y="548"/>
                        <a:pt x="282" y="563"/>
                      </a:cubicBezTo>
                      <a:cubicBezTo>
                        <a:pt x="222" y="578"/>
                        <a:pt x="88" y="570"/>
                        <a:pt x="44" y="594"/>
                      </a:cubicBezTo>
                      <a:cubicBezTo>
                        <a:pt x="0" y="618"/>
                        <a:pt x="13" y="676"/>
                        <a:pt x="18" y="710"/>
                      </a:cubicBezTo>
                      <a:cubicBezTo>
                        <a:pt x="23" y="744"/>
                        <a:pt x="64" y="766"/>
                        <a:pt x="75" y="797"/>
                      </a:cubicBezTo>
                      <a:cubicBezTo>
                        <a:pt x="86" y="828"/>
                        <a:pt x="74" y="851"/>
                        <a:pt x="84" y="893"/>
                      </a:cubicBezTo>
                      <a:cubicBezTo>
                        <a:pt x="94" y="935"/>
                        <a:pt x="104" y="1007"/>
                        <a:pt x="135" y="1048"/>
                      </a:cubicBezTo>
                      <a:cubicBezTo>
                        <a:pt x="166" y="1089"/>
                        <a:pt x="248" y="1108"/>
                        <a:pt x="271" y="1138"/>
                      </a:cubicBezTo>
                      <a:cubicBezTo>
                        <a:pt x="294" y="1168"/>
                        <a:pt x="248" y="1199"/>
                        <a:pt x="271" y="1229"/>
                      </a:cubicBezTo>
                      <a:cubicBezTo>
                        <a:pt x="294" y="1259"/>
                        <a:pt x="369" y="1313"/>
                        <a:pt x="407" y="1320"/>
                      </a:cubicBezTo>
                      <a:cubicBezTo>
                        <a:pt x="445" y="1327"/>
                        <a:pt x="453" y="1289"/>
                        <a:pt x="498" y="1274"/>
                      </a:cubicBezTo>
                      <a:cubicBezTo>
                        <a:pt x="543" y="1259"/>
                        <a:pt x="649" y="1267"/>
                        <a:pt x="679" y="1229"/>
                      </a:cubicBezTo>
                      <a:cubicBezTo>
                        <a:pt x="709" y="1191"/>
                        <a:pt x="664" y="1101"/>
                        <a:pt x="679" y="1048"/>
                      </a:cubicBezTo>
                      <a:cubicBezTo>
                        <a:pt x="694" y="995"/>
                        <a:pt x="725" y="957"/>
                        <a:pt x="770" y="912"/>
                      </a:cubicBezTo>
                      <a:cubicBezTo>
                        <a:pt x="815" y="867"/>
                        <a:pt x="944" y="814"/>
                        <a:pt x="951" y="776"/>
                      </a:cubicBezTo>
                      <a:cubicBezTo>
                        <a:pt x="958" y="738"/>
                        <a:pt x="845" y="730"/>
                        <a:pt x="815" y="685"/>
                      </a:cubicBezTo>
                      <a:cubicBezTo>
                        <a:pt x="785" y="640"/>
                        <a:pt x="770" y="548"/>
                        <a:pt x="770" y="503"/>
                      </a:cubicBezTo>
                      <a:cubicBezTo>
                        <a:pt x="770" y="458"/>
                        <a:pt x="792" y="458"/>
                        <a:pt x="815" y="413"/>
                      </a:cubicBezTo>
                      <a:cubicBezTo>
                        <a:pt x="838" y="368"/>
                        <a:pt x="876" y="284"/>
                        <a:pt x="906" y="231"/>
                      </a:cubicBezTo>
                      <a:cubicBezTo>
                        <a:pt x="936" y="178"/>
                        <a:pt x="990" y="129"/>
                        <a:pt x="996" y="95"/>
                      </a:cubicBezTo>
                      <a:cubicBezTo>
                        <a:pt x="1002" y="61"/>
                        <a:pt x="957" y="41"/>
                        <a:pt x="942" y="2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36" name="Group 56">
                  <a:extLst>
                    <a:ext uri="{FF2B5EF4-FFF2-40B4-BE49-F238E27FC236}">
                      <a16:creationId xmlns:a16="http://schemas.microsoft.com/office/drawing/2014/main" id="{0FE453A3-FC2C-38E5-1F18-04F9D48C9FFF}"/>
                    </a:ext>
                  </a:extLst>
                </xdr:cNvPr>
                <xdr:cNvGrpSpPr>
                  <a:grpSpLocks/>
                </xdr:cNvGrpSpPr>
              </xdr:nvGrpSpPr>
              <xdr:grpSpPr bwMode="auto">
                <a:xfrm>
                  <a:off x="2880" y="2024"/>
                  <a:ext cx="680" cy="831"/>
                  <a:chOff x="2880" y="2024"/>
                  <a:chExt cx="680" cy="831"/>
                </a:xfrm>
                <a:grpFill/>
              </xdr:grpSpPr>
              <xdr:sp macro="" textlink="">
                <xdr:nvSpPr>
                  <xdr:cNvPr id="37" name="Freeform 57">
                    <a:extLst>
                      <a:ext uri="{FF2B5EF4-FFF2-40B4-BE49-F238E27FC236}">
                        <a16:creationId xmlns:a16="http://schemas.microsoft.com/office/drawing/2014/main" id="{5C4A45B9-030D-D4D4-605D-F2CAF5FE8439}"/>
                      </a:ext>
                    </a:extLst>
                  </xdr:cNvPr>
                  <xdr:cNvSpPr>
                    <a:spLocks/>
                  </xdr:cNvSpPr>
                </xdr:nvSpPr>
                <xdr:spPr bwMode="auto">
                  <a:xfrm>
                    <a:off x="3334" y="2024"/>
                    <a:ext cx="181" cy="91"/>
                  </a:xfrm>
                  <a:custGeom>
                    <a:avLst/>
                    <a:gdLst>
                      <a:gd name="T0" fmla="*/ 0 w 181"/>
                      <a:gd name="T1" fmla="*/ 0 h 91"/>
                      <a:gd name="T2" fmla="*/ 45 w 181"/>
                      <a:gd name="T3" fmla="*/ 45 h 91"/>
                      <a:gd name="T4" fmla="*/ 90 w 181"/>
                      <a:gd name="T5" fmla="*/ 91 h 91"/>
                      <a:gd name="T6" fmla="*/ 136 w 181"/>
                      <a:gd name="T7" fmla="*/ 45 h 91"/>
                      <a:gd name="T8" fmla="*/ 181 w 181"/>
                      <a:gd name="T9" fmla="*/ 91 h 91"/>
                    </a:gdLst>
                    <a:ahLst/>
                    <a:cxnLst>
                      <a:cxn ang="0">
                        <a:pos x="T0" y="T1"/>
                      </a:cxn>
                      <a:cxn ang="0">
                        <a:pos x="T2" y="T3"/>
                      </a:cxn>
                      <a:cxn ang="0">
                        <a:pos x="T4" y="T5"/>
                      </a:cxn>
                      <a:cxn ang="0">
                        <a:pos x="T6" y="T7"/>
                      </a:cxn>
                      <a:cxn ang="0">
                        <a:pos x="T8" y="T9"/>
                      </a:cxn>
                    </a:cxnLst>
                    <a:rect l="0" t="0" r="r" b="b"/>
                    <a:pathLst>
                      <a:path w="181" h="91">
                        <a:moveTo>
                          <a:pt x="0" y="0"/>
                        </a:moveTo>
                        <a:cubicBezTo>
                          <a:pt x="15" y="15"/>
                          <a:pt x="30" y="30"/>
                          <a:pt x="45" y="45"/>
                        </a:cubicBezTo>
                        <a:cubicBezTo>
                          <a:pt x="60" y="60"/>
                          <a:pt x="75" y="91"/>
                          <a:pt x="90" y="91"/>
                        </a:cubicBezTo>
                        <a:cubicBezTo>
                          <a:pt x="105" y="91"/>
                          <a:pt x="121" y="45"/>
                          <a:pt x="136" y="45"/>
                        </a:cubicBezTo>
                        <a:cubicBezTo>
                          <a:pt x="151" y="45"/>
                          <a:pt x="166" y="68"/>
                          <a:pt x="181" y="91"/>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8" name="Freeform 58">
                    <a:extLst>
                      <a:ext uri="{FF2B5EF4-FFF2-40B4-BE49-F238E27FC236}">
                        <a16:creationId xmlns:a16="http://schemas.microsoft.com/office/drawing/2014/main" id="{7C5AC3DA-40F7-0F00-6BB5-317A1DEC30FC}"/>
                      </a:ext>
                    </a:extLst>
                  </xdr:cNvPr>
                  <xdr:cNvSpPr>
                    <a:spLocks/>
                  </xdr:cNvSpPr>
                </xdr:nvSpPr>
                <xdr:spPr bwMode="auto">
                  <a:xfrm>
                    <a:off x="2880" y="2205"/>
                    <a:ext cx="371" cy="590"/>
                  </a:xfrm>
                  <a:custGeom>
                    <a:avLst/>
                    <a:gdLst>
                      <a:gd name="T0" fmla="*/ 227 w 371"/>
                      <a:gd name="T1" fmla="*/ 0 h 590"/>
                      <a:gd name="T2" fmla="*/ 272 w 371"/>
                      <a:gd name="T3" fmla="*/ 46 h 590"/>
                      <a:gd name="T4" fmla="*/ 318 w 371"/>
                      <a:gd name="T5" fmla="*/ 46 h 590"/>
                      <a:gd name="T6" fmla="*/ 318 w 371"/>
                      <a:gd name="T7" fmla="*/ 91 h 590"/>
                      <a:gd name="T8" fmla="*/ 318 w 371"/>
                      <a:gd name="T9" fmla="*/ 136 h 590"/>
                      <a:gd name="T10" fmla="*/ 363 w 371"/>
                      <a:gd name="T11" fmla="*/ 227 h 590"/>
                      <a:gd name="T12" fmla="*/ 272 w 371"/>
                      <a:gd name="T13" fmla="*/ 318 h 590"/>
                      <a:gd name="T14" fmla="*/ 256 w 371"/>
                      <a:gd name="T15" fmla="*/ 407 h 590"/>
                      <a:gd name="T16" fmla="*/ 228 w 371"/>
                      <a:gd name="T17" fmla="*/ 441 h 590"/>
                      <a:gd name="T18" fmla="*/ 178 w 371"/>
                      <a:gd name="T19" fmla="*/ 433 h 590"/>
                      <a:gd name="T20" fmla="*/ 136 w 371"/>
                      <a:gd name="T21" fmla="*/ 454 h 590"/>
                      <a:gd name="T22" fmla="*/ 66 w 371"/>
                      <a:gd name="T23" fmla="*/ 465 h 590"/>
                      <a:gd name="T24" fmla="*/ 0 w 371"/>
                      <a:gd name="T25" fmla="*/ 590 h 5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71" h="590">
                        <a:moveTo>
                          <a:pt x="227" y="0"/>
                        </a:moveTo>
                        <a:cubicBezTo>
                          <a:pt x="242" y="19"/>
                          <a:pt x="257" y="38"/>
                          <a:pt x="272" y="46"/>
                        </a:cubicBezTo>
                        <a:cubicBezTo>
                          <a:pt x="287" y="54"/>
                          <a:pt x="310" y="39"/>
                          <a:pt x="318" y="46"/>
                        </a:cubicBezTo>
                        <a:cubicBezTo>
                          <a:pt x="326" y="53"/>
                          <a:pt x="318" y="76"/>
                          <a:pt x="318" y="91"/>
                        </a:cubicBezTo>
                        <a:cubicBezTo>
                          <a:pt x="318" y="106"/>
                          <a:pt x="311" y="113"/>
                          <a:pt x="318" y="136"/>
                        </a:cubicBezTo>
                        <a:cubicBezTo>
                          <a:pt x="325" y="159"/>
                          <a:pt x="371" y="197"/>
                          <a:pt x="363" y="227"/>
                        </a:cubicBezTo>
                        <a:cubicBezTo>
                          <a:pt x="355" y="257"/>
                          <a:pt x="290" y="288"/>
                          <a:pt x="272" y="318"/>
                        </a:cubicBezTo>
                        <a:cubicBezTo>
                          <a:pt x="254" y="348"/>
                          <a:pt x="263" y="387"/>
                          <a:pt x="256" y="407"/>
                        </a:cubicBezTo>
                        <a:cubicBezTo>
                          <a:pt x="249" y="427"/>
                          <a:pt x="241" y="437"/>
                          <a:pt x="228" y="441"/>
                        </a:cubicBezTo>
                        <a:cubicBezTo>
                          <a:pt x="215" y="445"/>
                          <a:pt x="193" y="431"/>
                          <a:pt x="178" y="433"/>
                        </a:cubicBezTo>
                        <a:cubicBezTo>
                          <a:pt x="163" y="435"/>
                          <a:pt x="155" y="449"/>
                          <a:pt x="136" y="454"/>
                        </a:cubicBezTo>
                        <a:cubicBezTo>
                          <a:pt x="117" y="459"/>
                          <a:pt x="89" y="442"/>
                          <a:pt x="66" y="465"/>
                        </a:cubicBezTo>
                        <a:cubicBezTo>
                          <a:pt x="43" y="488"/>
                          <a:pt x="14" y="564"/>
                          <a:pt x="0" y="59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9" name="Freeform 59">
                    <a:extLst>
                      <a:ext uri="{FF2B5EF4-FFF2-40B4-BE49-F238E27FC236}">
                        <a16:creationId xmlns:a16="http://schemas.microsoft.com/office/drawing/2014/main" id="{7B6E71A8-9024-9424-BC6F-799B7BC20D25}"/>
                      </a:ext>
                    </a:extLst>
                  </xdr:cNvPr>
                  <xdr:cNvSpPr>
                    <a:spLocks/>
                  </xdr:cNvSpPr>
                </xdr:nvSpPr>
                <xdr:spPr bwMode="auto">
                  <a:xfrm>
                    <a:off x="3236" y="2432"/>
                    <a:ext cx="143" cy="423"/>
                  </a:xfrm>
                  <a:custGeom>
                    <a:avLst/>
                    <a:gdLst>
                      <a:gd name="T0" fmla="*/ 7 w 143"/>
                      <a:gd name="T1" fmla="*/ 0 h 423"/>
                      <a:gd name="T2" fmla="*/ 52 w 143"/>
                      <a:gd name="T3" fmla="*/ 91 h 423"/>
                      <a:gd name="T4" fmla="*/ 7 w 143"/>
                      <a:gd name="T5" fmla="*/ 91 h 423"/>
                      <a:gd name="T6" fmla="*/ 7 w 143"/>
                      <a:gd name="T7" fmla="*/ 182 h 423"/>
                      <a:gd name="T8" fmla="*/ 7 w 143"/>
                      <a:gd name="T9" fmla="*/ 227 h 423"/>
                      <a:gd name="T10" fmla="*/ 52 w 143"/>
                      <a:gd name="T11" fmla="*/ 227 h 423"/>
                      <a:gd name="T12" fmla="*/ 52 w 143"/>
                      <a:gd name="T13" fmla="*/ 318 h 423"/>
                      <a:gd name="T14" fmla="*/ 98 w 143"/>
                      <a:gd name="T15" fmla="*/ 408 h 423"/>
                      <a:gd name="T16" fmla="*/ 143 w 143"/>
                      <a:gd name="T17" fmla="*/ 408 h 4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43" h="423">
                        <a:moveTo>
                          <a:pt x="7" y="0"/>
                        </a:moveTo>
                        <a:cubicBezTo>
                          <a:pt x="29" y="38"/>
                          <a:pt x="52" y="76"/>
                          <a:pt x="52" y="91"/>
                        </a:cubicBezTo>
                        <a:cubicBezTo>
                          <a:pt x="52" y="106"/>
                          <a:pt x="14" y="76"/>
                          <a:pt x="7" y="91"/>
                        </a:cubicBezTo>
                        <a:cubicBezTo>
                          <a:pt x="0" y="106"/>
                          <a:pt x="7" y="159"/>
                          <a:pt x="7" y="182"/>
                        </a:cubicBezTo>
                        <a:cubicBezTo>
                          <a:pt x="7" y="205"/>
                          <a:pt x="0" y="220"/>
                          <a:pt x="7" y="227"/>
                        </a:cubicBezTo>
                        <a:cubicBezTo>
                          <a:pt x="14" y="234"/>
                          <a:pt x="45" y="212"/>
                          <a:pt x="52" y="227"/>
                        </a:cubicBezTo>
                        <a:cubicBezTo>
                          <a:pt x="59" y="242"/>
                          <a:pt x="44" y="288"/>
                          <a:pt x="52" y="318"/>
                        </a:cubicBezTo>
                        <a:cubicBezTo>
                          <a:pt x="60" y="348"/>
                          <a:pt x="83" y="393"/>
                          <a:pt x="98" y="408"/>
                        </a:cubicBezTo>
                        <a:cubicBezTo>
                          <a:pt x="113" y="423"/>
                          <a:pt x="128" y="415"/>
                          <a:pt x="143"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40" name="Freeform 60">
                    <a:extLst>
                      <a:ext uri="{FF2B5EF4-FFF2-40B4-BE49-F238E27FC236}">
                        <a16:creationId xmlns:a16="http://schemas.microsoft.com/office/drawing/2014/main" id="{C2D3EFF8-EB1B-8B64-FAC6-E65F9A5D216D}"/>
                      </a:ext>
                    </a:extLst>
                  </xdr:cNvPr>
                  <xdr:cNvSpPr>
                    <a:spLocks/>
                  </xdr:cNvSpPr>
                </xdr:nvSpPr>
                <xdr:spPr bwMode="auto">
                  <a:xfrm>
                    <a:off x="3288" y="2424"/>
                    <a:ext cx="272" cy="99"/>
                  </a:xfrm>
                  <a:custGeom>
                    <a:avLst/>
                    <a:gdLst>
                      <a:gd name="T0" fmla="*/ 272 w 272"/>
                      <a:gd name="T1" fmla="*/ 8 h 99"/>
                      <a:gd name="T2" fmla="*/ 182 w 272"/>
                      <a:gd name="T3" fmla="*/ 8 h 99"/>
                      <a:gd name="T4" fmla="*/ 91 w 272"/>
                      <a:gd name="T5" fmla="*/ 54 h 99"/>
                      <a:gd name="T6" fmla="*/ 0 w 272"/>
                      <a:gd name="T7" fmla="*/ 99 h 99"/>
                    </a:gdLst>
                    <a:ahLst/>
                    <a:cxnLst>
                      <a:cxn ang="0">
                        <a:pos x="T0" y="T1"/>
                      </a:cxn>
                      <a:cxn ang="0">
                        <a:pos x="T2" y="T3"/>
                      </a:cxn>
                      <a:cxn ang="0">
                        <a:pos x="T4" y="T5"/>
                      </a:cxn>
                      <a:cxn ang="0">
                        <a:pos x="T6" y="T7"/>
                      </a:cxn>
                    </a:cxnLst>
                    <a:rect l="0" t="0" r="r" b="b"/>
                    <a:pathLst>
                      <a:path w="272" h="99">
                        <a:moveTo>
                          <a:pt x="272" y="8"/>
                        </a:moveTo>
                        <a:cubicBezTo>
                          <a:pt x="242" y="4"/>
                          <a:pt x="212" y="0"/>
                          <a:pt x="182" y="8"/>
                        </a:cubicBezTo>
                        <a:cubicBezTo>
                          <a:pt x="152" y="16"/>
                          <a:pt x="121" y="39"/>
                          <a:pt x="91" y="54"/>
                        </a:cubicBezTo>
                        <a:cubicBezTo>
                          <a:pt x="61" y="69"/>
                          <a:pt x="15" y="92"/>
                          <a:pt x="0" y="99"/>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nvGrpSpPr>
              <xdr:cNvPr id="24" name="Group 61">
                <a:extLst>
                  <a:ext uri="{FF2B5EF4-FFF2-40B4-BE49-F238E27FC236}">
                    <a16:creationId xmlns:a16="http://schemas.microsoft.com/office/drawing/2014/main" id="{342183BF-4C6B-9DDC-A3BD-6597CB527437}"/>
                  </a:ext>
                </a:extLst>
              </xdr:cNvPr>
              <xdr:cNvGrpSpPr>
                <a:grpSpLocks/>
              </xdr:cNvGrpSpPr>
            </xdr:nvGrpSpPr>
            <xdr:grpSpPr bwMode="auto">
              <a:xfrm>
                <a:off x="1269" y="2205"/>
                <a:ext cx="1839" cy="1346"/>
                <a:chOff x="1269" y="2205"/>
                <a:chExt cx="1839" cy="1346"/>
              </a:xfrm>
              <a:grpFill/>
            </xdr:grpSpPr>
            <xdr:sp macro="" textlink="">
              <xdr:nvSpPr>
                <xdr:cNvPr id="25" name="Freeform 62">
                  <a:extLst>
                    <a:ext uri="{FF2B5EF4-FFF2-40B4-BE49-F238E27FC236}">
                      <a16:creationId xmlns:a16="http://schemas.microsoft.com/office/drawing/2014/main" id="{EE65ED8E-5F4C-B4B5-0EB2-B6FA6CE4E55D}"/>
                    </a:ext>
                  </a:extLst>
                </xdr:cNvPr>
                <xdr:cNvSpPr>
                  <a:spLocks/>
                </xdr:cNvSpPr>
              </xdr:nvSpPr>
              <xdr:spPr bwMode="auto">
                <a:xfrm>
                  <a:off x="1269" y="2205"/>
                  <a:ext cx="1839" cy="1346"/>
                </a:xfrm>
                <a:custGeom>
                  <a:avLst/>
                  <a:gdLst>
                    <a:gd name="T0" fmla="*/ 114 w 1839"/>
                    <a:gd name="T1" fmla="*/ 46 h 1346"/>
                    <a:gd name="T2" fmla="*/ 160 w 1839"/>
                    <a:gd name="T3" fmla="*/ 91 h 1346"/>
                    <a:gd name="T4" fmla="*/ 160 w 1839"/>
                    <a:gd name="T5" fmla="*/ 136 h 1346"/>
                    <a:gd name="T6" fmla="*/ 205 w 1839"/>
                    <a:gd name="T7" fmla="*/ 136 h 1346"/>
                    <a:gd name="T8" fmla="*/ 205 w 1839"/>
                    <a:gd name="T9" fmla="*/ 182 h 1346"/>
                    <a:gd name="T10" fmla="*/ 114 w 1839"/>
                    <a:gd name="T11" fmla="*/ 273 h 1346"/>
                    <a:gd name="T12" fmla="*/ 114 w 1839"/>
                    <a:gd name="T13" fmla="*/ 363 h 1346"/>
                    <a:gd name="T14" fmla="*/ 160 w 1839"/>
                    <a:gd name="T15" fmla="*/ 454 h 1346"/>
                    <a:gd name="T16" fmla="*/ 205 w 1839"/>
                    <a:gd name="T17" fmla="*/ 499 h 1346"/>
                    <a:gd name="T18" fmla="*/ 160 w 1839"/>
                    <a:gd name="T19" fmla="*/ 590 h 1346"/>
                    <a:gd name="T20" fmla="*/ 114 w 1839"/>
                    <a:gd name="T21" fmla="*/ 590 h 1346"/>
                    <a:gd name="T22" fmla="*/ 23 w 1839"/>
                    <a:gd name="T23" fmla="*/ 681 h 1346"/>
                    <a:gd name="T24" fmla="*/ 23 w 1839"/>
                    <a:gd name="T25" fmla="*/ 862 h 1346"/>
                    <a:gd name="T26" fmla="*/ 160 w 1839"/>
                    <a:gd name="T27" fmla="*/ 862 h 1346"/>
                    <a:gd name="T28" fmla="*/ 341 w 1839"/>
                    <a:gd name="T29" fmla="*/ 953 h 1346"/>
                    <a:gd name="T30" fmla="*/ 386 w 1839"/>
                    <a:gd name="T31" fmla="*/ 998 h 1346"/>
                    <a:gd name="T32" fmla="*/ 386 w 1839"/>
                    <a:gd name="T33" fmla="*/ 1089 h 1346"/>
                    <a:gd name="T34" fmla="*/ 386 w 1839"/>
                    <a:gd name="T35" fmla="*/ 1134 h 1346"/>
                    <a:gd name="T36" fmla="*/ 477 w 1839"/>
                    <a:gd name="T37" fmla="*/ 1270 h 1346"/>
                    <a:gd name="T38" fmla="*/ 568 w 1839"/>
                    <a:gd name="T39" fmla="*/ 1316 h 1346"/>
                    <a:gd name="T40" fmla="*/ 658 w 1839"/>
                    <a:gd name="T41" fmla="*/ 1316 h 1346"/>
                    <a:gd name="T42" fmla="*/ 840 w 1839"/>
                    <a:gd name="T43" fmla="*/ 1134 h 1346"/>
                    <a:gd name="T44" fmla="*/ 976 w 1839"/>
                    <a:gd name="T45" fmla="*/ 1089 h 1346"/>
                    <a:gd name="T46" fmla="*/ 1293 w 1839"/>
                    <a:gd name="T47" fmla="*/ 1089 h 1346"/>
                    <a:gd name="T48" fmla="*/ 1384 w 1839"/>
                    <a:gd name="T49" fmla="*/ 1044 h 1346"/>
                    <a:gd name="T50" fmla="*/ 1475 w 1839"/>
                    <a:gd name="T51" fmla="*/ 1089 h 1346"/>
                    <a:gd name="T52" fmla="*/ 1566 w 1839"/>
                    <a:gd name="T53" fmla="*/ 1044 h 1346"/>
                    <a:gd name="T54" fmla="*/ 1611 w 1839"/>
                    <a:gd name="T55" fmla="*/ 1044 h 1346"/>
                    <a:gd name="T56" fmla="*/ 1656 w 1839"/>
                    <a:gd name="T57" fmla="*/ 1089 h 1346"/>
                    <a:gd name="T58" fmla="*/ 1747 w 1839"/>
                    <a:gd name="T59" fmla="*/ 1044 h 1346"/>
                    <a:gd name="T60" fmla="*/ 1792 w 1839"/>
                    <a:gd name="T61" fmla="*/ 908 h 1346"/>
                    <a:gd name="T62" fmla="*/ 1824 w 1839"/>
                    <a:gd name="T63" fmla="*/ 822 h 1346"/>
                    <a:gd name="T64" fmla="*/ 1702 w 1839"/>
                    <a:gd name="T65" fmla="*/ 726 h 1346"/>
                    <a:gd name="T66" fmla="*/ 1702 w 1839"/>
                    <a:gd name="T67" fmla="*/ 635 h 1346"/>
                    <a:gd name="T68" fmla="*/ 1566 w 1839"/>
                    <a:gd name="T69" fmla="*/ 545 h 1346"/>
                    <a:gd name="T70" fmla="*/ 1520 w 1839"/>
                    <a:gd name="T71" fmla="*/ 409 h 1346"/>
                    <a:gd name="T72" fmla="*/ 1384 w 1839"/>
                    <a:gd name="T73" fmla="*/ 409 h 1346"/>
                    <a:gd name="T74" fmla="*/ 1014 w 1839"/>
                    <a:gd name="T75" fmla="*/ 408 h 1346"/>
                    <a:gd name="T76" fmla="*/ 870 w 1839"/>
                    <a:gd name="T77" fmla="*/ 330 h 1346"/>
                    <a:gd name="T78" fmla="*/ 795 w 1839"/>
                    <a:gd name="T79" fmla="*/ 273 h 1346"/>
                    <a:gd name="T80" fmla="*/ 885 w 1839"/>
                    <a:gd name="T81" fmla="*/ 91 h 1346"/>
                    <a:gd name="T82" fmla="*/ 819 w 1839"/>
                    <a:gd name="T83" fmla="*/ 42 h 1346"/>
                    <a:gd name="T84" fmla="*/ 627 w 1839"/>
                    <a:gd name="T85" fmla="*/ 129 h 1346"/>
                    <a:gd name="T86" fmla="*/ 495 w 1839"/>
                    <a:gd name="T87" fmla="*/ 144 h 1346"/>
                    <a:gd name="T88" fmla="*/ 296 w 1839"/>
                    <a:gd name="T89" fmla="*/ 91 h 1346"/>
                    <a:gd name="T90" fmla="*/ 296 w 1839"/>
                    <a:gd name="T91" fmla="*/ 46 h 1346"/>
                    <a:gd name="T92" fmla="*/ 250 w 1839"/>
                    <a:gd name="T93" fmla="*/ 0 h 1346"/>
                    <a:gd name="T94" fmla="*/ 114 w 1839"/>
                    <a:gd name="T95" fmla="*/ 46 h 13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1839" h="1346">
                      <a:moveTo>
                        <a:pt x="114" y="46"/>
                      </a:moveTo>
                      <a:cubicBezTo>
                        <a:pt x="99" y="61"/>
                        <a:pt x="152" y="76"/>
                        <a:pt x="160" y="91"/>
                      </a:cubicBezTo>
                      <a:cubicBezTo>
                        <a:pt x="168" y="106"/>
                        <a:pt x="153" y="129"/>
                        <a:pt x="160" y="136"/>
                      </a:cubicBezTo>
                      <a:cubicBezTo>
                        <a:pt x="167" y="143"/>
                        <a:pt x="198" y="128"/>
                        <a:pt x="205" y="136"/>
                      </a:cubicBezTo>
                      <a:cubicBezTo>
                        <a:pt x="212" y="144"/>
                        <a:pt x="220" y="159"/>
                        <a:pt x="205" y="182"/>
                      </a:cubicBezTo>
                      <a:cubicBezTo>
                        <a:pt x="190" y="205"/>
                        <a:pt x="129" y="243"/>
                        <a:pt x="114" y="273"/>
                      </a:cubicBezTo>
                      <a:cubicBezTo>
                        <a:pt x="99" y="303"/>
                        <a:pt x="106" y="333"/>
                        <a:pt x="114" y="363"/>
                      </a:cubicBezTo>
                      <a:cubicBezTo>
                        <a:pt x="122" y="393"/>
                        <a:pt x="145" y="431"/>
                        <a:pt x="160" y="454"/>
                      </a:cubicBezTo>
                      <a:cubicBezTo>
                        <a:pt x="175" y="477"/>
                        <a:pt x="205" y="476"/>
                        <a:pt x="205" y="499"/>
                      </a:cubicBezTo>
                      <a:cubicBezTo>
                        <a:pt x="205" y="522"/>
                        <a:pt x="175" y="575"/>
                        <a:pt x="160" y="590"/>
                      </a:cubicBezTo>
                      <a:cubicBezTo>
                        <a:pt x="145" y="605"/>
                        <a:pt x="137" y="575"/>
                        <a:pt x="114" y="590"/>
                      </a:cubicBezTo>
                      <a:cubicBezTo>
                        <a:pt x="91" y="605"/>
                        <a:pt x="38" y="636"/>
                        <a:pt x="23" y="681"/>
                      </a:cubicBezTo>
                      <a:cubicBezTo>
                        <a:pt x="8" y="726"/>
                        <a:pt x="0" y="832"/>
                        <a:pt x="23" y="862"/>
                      </a:cubicBezTo>
                      <a:cubicBezTo>
                        <a:pt x="46" y="892"/>
                        <a:pt x="107" y="847"/>
                        <a:pt x="160" y="862"/>
                      </a:cubicBezTo>
                      <a:cubicBezTo>
                        <a:pt x="213" y="877"/>
                        <a:pt x="304" y="930"/>
                        <a:pt x="341" y="953"/>
                      </a:cubicBezTo>
                      <a:cubicBezTo>
                        <a:pt x="378" y="976"/>
                        <a:pt x="379" y="975"/>
                        <a:pt x="386" y="998"/>
                      </a:cubicBezTo>
                      <a:cubicBezTo>
                        <a:pt x="393" y="1021"/>
                        <a:pt x="386" y="1066"/>
                        <a:pt x="386" y="1089"/>
                      </a:cubicBezTo>
                      <a:cubicBezTo>
                        <a:pt x="386" y="1112"/>
                        <a:pt x="371" y="1104"/>
                        <a:pt x="386" y="1134"/>
                      </a:cubicBezTo>
                      <a:cubicBezTo>
                        <a:pt x="401" y="1164"/>
                        <a:pt x="447" y="1240"/>
                        <a:pt x="477" y="1270"/>
                      </a:cubicBezTo>
                      <a:cubicBezTo>
                        <a:pt x="507" y="1300"/>
                        <a:pt x="538" y="1308"/>
                        <a:pt x="568" y="1316"/>
                      </a:cubicBezTo>
                      <a:cubicBezTo>
                        <a:pt x="598" y="1324"/>
                        <a:pt x="613" y="1346"/>
                        <a:pt x="658" y="1316"/>
                      </a:cubicBezTo>
                      <a:cubicBezTo>
                        <a:pt x="703" y="1286"/>
                        <a:pt x="787" y="1172"/>
                        <a:pt x="840" y="1134"/>
                      </a:cubicBezTo>
                      <a:cubicBezTo>
                        <a:pt x="893" y="1096"/>
                        <a:pt x="901" y="1096"/>
                        <a:pt x="976" y="1089"/>
                      </a:cubicBezTo>
                      <a:cubicBezTo>
                        <a:pt x="1051" y="1082"/>
                        <a:pt x="1225" y="1097"/>
                        <a:pt x="1293" y="1089"/>
                      </a:cubicBezTo>
                      <a:cubicBezTo>
                        <a:pt x="1361" y="1081"/>
                        <a:pt x="1354" y="1044"/>
                        <a:pt x="1384" y="1044"/>
                      </a:cubicBezTo>
                      <a:cubicBezTo>
                        <a:pt x="1414" y="1044"/>
                        <a:pt x="1445" y="1089"/>
                        <a:pt x="1475" y="1089"/>
                      </a:cubicBezTo>
                      <a:cubicBezTo>
                        <a:pt x="1505" y="1089"/>
                        <a:pt x="1543" y="1051"/>
                        <a:pt x="1566" y="1044"/>
                      </a:cubicBezTo>
                      <a:cubicBezTo>
                        <a:pt x="1589" y="1037"/>
                        <a:pt x="1596" y="1037"/>
                        <a:pt x="1611" y="1044"/>
                      </a:cubicBezTo>
                      <a:cubicBezTo>
                        <a:pt x="1626" y="1051"/>
                        <a:pt x="1633" y="1089"/>
                        <a:pt x="1656" y="1089"/>
                      </a:cubicBezTo>
                      <a:cubicBezTo>
                        <a:pt x="1679" y="1089"/>
                        <a:pt x="1724" y="1074"/>
                        <a:pt x="1747" y="1044"/>
                      </a:cubicBezTo>
                      <a:cubicBezTo>
                        <a:pt x="1770" y="1014"/>
                        <a:pt x="1779" y="945"/>
                        <a:pt x="1792" y="908"/>
                      </a:cubicBezTo>
                      <a:cubicBezTo>
                        <a:pt x="1805" y="871"/>
                        <a:pt x="1839" y="852"/>
                        <a:pt x="1824" y="822"/>
                      </a:cubicBezTo>
                      <a:cubicBezTo>
                        <a:pt x="1809" y="792"/>
                        <a:pt x="1722" y="757"/>
                        <a:pt x="1702" y="726"/>
                      </a:cubicBezTo>
                      <a:cubicBezTo>
                        <a:pt x="1682" y="695"/>
                        <a:pt x="1725" y="665"/>
                        <a:pt x="1702" y="635"/>
                      </a:cubicBezTo>
                      <a:cubicBezTo>
                        <a:pt x="1679" y="605"/>
                        <a:pt x="1596" y="582"/>
                        <a:pt x="1566" y="545"/>
                      </a:cubicBezTo>
                      <a:cubicBezTo>
                        <a:pt x="1536" y="508"/>
                        <a:pt x="1550" y="432"/>
                        <a:pt x="1520" y="409"/>
                      </a:cubicBezTo>
                      <a:cubicBezTo>
                        <a:pt x="1490" y="386"/>
                        <a:pt x="1468" y="409"/>
                        <a:pt x="1384" y="409"/>
                      </a:cubicBezTo>
                      <a:cubicBezTo>
                        <a:pt x="1300" y="409"/>
                        <a:pt x="1100" y="421"/>
                        <a:pt x="1014" y="408"/>
                      </a:cubicBezTo>
                      <a:cubicBezTo>
                        <a:pt x="928" y="395"/>
                        <a:pt x="906" y="352"/>
                        <a:pt x="870" y="330"/>
                      </a:cubicBezTo>
                      <a:cubicBezTo>
                        <a:pt x="834" y="308"/>
                        <a:pt x="793" y="313"/>
                        <a:pt x="795" y="273"/>
                      </a:cubicBezTo>
                      <a:cubicBezTo>
                        <a:pt x="797" y="233"/>
                        <a:pt x="881" y="129"/>
                        <a:pt x="885" y="91"/>
                      </a:cubicBezTo>
                      <a:cubicBezTo>
                        <a:pt x="889" y="53"/>
                        <a:pt x="862" y="36"/>
                        <a:pt x="819" y="42"/>
                      </a:cubicBezTo>
                      <a:cubicBezTo>
                        <a:pt x="776" y="48"/>
                        <a:pt x="681" y="112"/>
                        <a:pt x="627" y="129"/>
                      </a:cubicBezTo>
                      <a:cubicBezTo>
                        <a:pt x="573" y="146"/>
                        <a:pt x="550" y="150"/>
                        <a:pt x="495" y="144"/>
                      </a:cubicBezTo>
                      <a:cubicBezTo>
                        <a:pt x="440" y="138"/>
                        <a:pt x="329" y="107"/>
                        <a:pt x="296" y="91"/>
                      </a:cubicBezTo>
                      <a:cubicBezTo>
                        <a:pt x="263" y="75"/>
                        <a:pt x="304" y="61"/>
                        <a:pt x="296" y="46"/>
                      </a:cubicBezTo>
                      <a:cubicBezTo>
                        <a:pt x="288" y="31"/>
                        <a:pt x="280" y="0"/>
                        <a:pt x="250" y="0"/>
                      </a:cubicBezTo>
                      <a:cubicBezTo>
                        <a:pt x="220" y="0"/>
                        <a:pt x="129" y="31"/>
                        <a:pt x="114" y="46"/>
                      </a:cubicBezTo>
                      <a:close/>
                    </a:path>
                  </a:pathLst>
                </a:custGeom>
                <a:grpFill/>
                <a:ln w="38100" cmpd="sng">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26" name="Group 63">
                  <a:extLst>
                    <a:ext uri="{FF2B5EF4-FFF2-40B4-BE49-F238E27FC236}">
                      <a16:creationId xmlns:a16="http://schemas.microsoft.com/office/drawing/2014/main" id="{42652968-C079-D552-B38E-60DE83957D63}"/>
                    </a:ext>
                  </a:extLst>
                </xdr:cNvPr>
                <xdr:cNvGrpSpPr>
                  <a:grpSpLocks/>
                </xdr:cNvGrpSpPr>
              </xdr:nvGrpSpPr>
              <xdr:grpSpPr bwMode="auto">
                <a:xfrm>
                  <a:off x="1460" y="2478"/>
                  <a:ext cx="1465" cy="952"/>
                  <a:chOff x="1460" y="2478"/>
                  <a:chExt cx="1465" cy="952"/>
                </a:xfrm>
                <a:grpFill/>
              </xdr:grpSpPr>
              <xdr:sp macro="" textlink="">
                <xdr:nvSpPr>
                  <xdr:cNvPr id="27" name="Freeform 64">
                    <a:extLst>
                      <a:ext uri="{FF2B5EF4-FFF2-40B4-BE49-F238E27FC236}">
                        <a16:creationId xmlns:a16="http://schemas.microsoft.com/office/drawing/2014/main" id="{39C6AA30-21FE-4237-3777-395F69B68652}"/>
                      </a:ext>
                    </a:extLst>
                  </xdr:cNvPr>
                  <xdr:cNvSpPr>
                    <a:spLocks/>
                  </xdr:cNvSpPr>
                </xdr:nvSpPr>
                <xdr:spPr bwMode="auto">
                  <a:xfrm>
                    <a:off x="2653" y="2795"/>
                    <a:ext cx="272" cy="454"/>
                  </a:xfrm>
                  <a:custGeom>
                    <a:avLst/>
                    <a:gdLst>
                      <a:gd name="T0" fmla="*/ 0 w 272"/>
                      <a:gd name="T1" fmla="*/ 454 h 454"/>
                      <a:gd name="T2" fmla="*/ 46 w 272"/>
                      <a:gd name="T3" fmla="*/ 363 h 454"/>
                      <a:gd name="T4" fmla="*/ 46 w 272"/>
                      <a:gd name="T5" fmla="*/ 318 h 454"/>
                      <a:gd name="T6" fmla="*/ 91 w 272"/>
                      <a:gd name="T7" fmla="*/ 272 h 454"/>
                      <a:gd name="T8" fmla="*/ 136 w 272"/>
                      <a:gd name="T9" fmla="*/ 181 h 454"/>
                      <a:gd name="T10" fmla="*/ 227 w 272"/>
                      <a:gd name="T11" fmla="*/ 181 h 454"/>
                      <a:gd name="T12" fmla="*/ 227 w 272"/>
                      <a:gd name="T13" fmla="*/ 91 h 454"/>
                      <a:gd name="T14" fmla="*/ 272 w 272"/>
                      <a:gd name="T15" fmla="*/ 0 h 45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2" h="454">
                        <a:moveTo>
                          <a:pt x="0" y="454"/>
                        </a:moveTo>
                        <a:cubicBezTo>
                          <a:pt x="19" y="420"/>
                          <a:pt x="38" y="386"/>
                          <a:pt x="46" y="363"/>
                        </a:cubicBezTo>
                        <a:cubicBezTo>
                          <a:pt x="54" y="340"/>
                          <a:pt x="39" y="333"/>
                          <a:pt x="46" y="318"/>
                        </a:cubicBezTo>
                        <a:cubicBezTo>
                          <a:pt x="53" y="303"/>
                          <a:pt x="76" y="295"/>
                          <a:pt x="91" y="272"/>
                        </a:cubicBezTo>
                        <a:cubicBezTo>
                          <a:pt x="106" y="249"/>
                          <a:pt x="113" y="196"/>
                          <a:pt x="136" y="181"/>
                        </a:cubicBezTo>
                        <a:cubicBezTo>
                          <a:pt x="159" y="166"/>
                          <a:pt x="212" y="196"/>
                          <a:pt x="227" y="181"/>
                        </a:cubicBezTo>
                        <a:cubicBezTo>
                          <a:pt x="242" y="166"/>
                          <a:pt x="220" y="121"/>
                          <a:pt x="227" y="91"/>
                        </a:cubicBezTo>
                        <a:cubicBezTo>
                          <a:pt x="234" y="61"/>
                          <a:pt x="253" y="30"/>
                          <a:pt x="272"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8" name="Freeform 65">
                    <a:extLst>
                      <a:ext uri="{FF2B5EF4-FFF2-40B4-BE49-F238E27FC236}">
                        <a16:creationId xmlns:a16="http://schemas.microsoft.com/office/drawing/2014/main" id="{9A65B155-95BA-6F83-6B2F-71E976EF210F}"/>
                      </a:ext>
                    </a:extLst>
                  </xdr:cNvPr>
                  <xdr:cNvSpPr>
                    <a:spLocks/>
                  </xdr:cNvSpPr>
                </xdr:nvSpPr>
                <xdr:spPr bwMode="auto">
                  <a:xfrm>
                    <a:off x="2290" y="2750"/>
                    <a:ext cx="545" cy="544"/>
                  </a:xfrm>
                  <a:custGeom>
                    <a:avLst/>
                    <a:gdLst>
                      <a:gd name="T0" fmla="*/ 227 w 545"/>
                      <a:gd name="T1" fmla="*/ 544 h 544"/>
                      <a:gd name="T2" fmla="*/ 136 w 545"/>
                      <a:gd name="T3" fmla="*/ 499 h 544"/>
                      <a:gd name="T4" fmla="*/ 46 w 545"/>
                      <a:gd name="T5" fmla="*/ 408 h 544"/>
                      <a:gd name="T6" fmla="*/ 0 w 545"/>
                      <a:gd name="T7" fmla="*/ 317 h 544"/>
                      <a:gd name="T8" fmla="*/ 46 w 545"/>
                      <a:gd name="T9" fmla="*/ 272 h 544"/>
                      <a:gd name="T10" fmla="*/ 136 w 545"/>
                      <a:gd name="T11" fmla="*/ 272 h 544"/>
                      <a:gd name="T12" fmla="*/ 227 w 545"/>
                      <a:gd name="T13" fmla="*/ 181 h 544"/>
                      <a:gd name="T14" fmla="*/ 318 w 545"/>
                      <a:gd name="T15" fmla="*/ 181 h 544"/>
                      <a:gd name="T16" fmla="*/ 363 w 545"/>
                      <a:gd name="T17" fmla="*/ 181 h 544"/>
                      <a:gd name="T18" fmla="*/ 409 w 545"/>
                      <a:gd name="T19" fmla="*/ 136 h 544"/>
                      <a:gd name="T20" fmla="*/ 454 w 545"/>
                      <a:gd name="T21" fmla="*/ 45 h 544"/>
                      <a:gd name="T22" fmla="*/ 545 w 545"/>
                      <a:gd name="T23"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545" h="544">
                        <a:moveTo>
                          <a:pt x="227" y="544"/>
                        </a:moveTo>
                        <a:cubicBezTo>
                          <a:pt x="196" y="533"/>
                          <a:pt x="166" y="522"/>
                          <a:pt x="136" y="499"/>
                        </a:cubicBezTo>
                        <a:cubicBezTo>
                          <a:pt x="106" y="476"/>
                          <a:pt x="69" y="438"/>
                          <a:pt x="46" y="408"/>
                        </a:cubicBezTo>
                        <a:cubicBezTo>
                          <a:pt x="23" y="378"/>
                          <a:pt x="0" y="340"/>
                          <a:pt x="0" y="317"/>
                        </a:cubicBezTo>
                        <a:cubicBezTo>
                          <a:pt x="0" y="294"/>
                          <a:pt x="23" y="279"/>
                          <a:pt x="46" y="272"/>
                        </a:cubicBezTo>
                        <a:cubicBezTo>
                          <a:pt x="69" y="265"/>
                          <a:pt x="106" y="287"/>
                          <a:pt x="136" y="272"/>
                        </a:cubicBezTo>
                        <a:cubicBezTo>
                          <a:pt x="166" y="257"/>
                          <a:pt x="197" y="196"/>
                          <a:pt x="227" y="181"/>
                        </a:cubicBezTo>
                        <a:cubicBezTo>
                          <a:pt x="257" y="166"/>
                          <a:pt x="295" y="181"/>
                          <a:pt x="318" y="181"/>
                        </a:cubicBezTo>
                        <a:cubicBezTo>
                          <a:pt x="341" y="181"/>
                          <a:pt x="348" y="188"/>
                          <a:pt x="363" y="181"/>
                        </a:cubicBezTo>
                        <a:cubicBezTo>
                          <a:pt x="378" y="174"/>
                          <a:pt x="394" y="159"/>
                          <a:pt x="409" y="136"/>
                        </a:cubicBezTo>
                        <a:cubicBezTo>
                          <a:pt x="424" y="113"/>
                          <a:pt x="431" y="68"/>
                          <a:pt x="454" y="45"/>
                        </a:cubicBezTo>
                        <a:cubicBezTo>
                          <a:pt x="477" y="22"/>
                          <a:pt x="511" y="11"/>
                          <a:pt x="545"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29" name="Freeform 66">
                    <a:extLst>
                      <a:ext uri="{FF2B5EF4-FFF2-40B4-BE49-F238E27FC236}">
                        <a16:creationId xmlns:a16="http://schemas.microsoft.com/office/drawing/2014/main" id="{B466C122-4BD5-30A7-3C3E-BCA669CA20B1}"/>
                      </a:ext>
                    </a:extLst>
                  </xdr:cNvPr>
                  <xdr:cNvSpPr>
                    <a:spLocks/>
                  </xdr:cNvSpPr>
                </xdr:nvSpPr>
                <xdr:spPr bwMode="auto">
                  <a:xfrm>
                    <a:off x="2282" y="2614"/>
                    <a:ext cx="144" cy="408"/>
                  </a:xfrm>
                  <a:custGeom>
                    <a:avLst/>
                    <a:gdLst>
                      <a:gd name="T0" fmla="*/ 8 w 144"/>
                      <a:gd name="T1" fmla="*/ 0 h 408"/>
                      <a:gd name="T2" fmla="*/ 8 w 144"/>
                      <a:gd name="T3" fmla="*/ 45 h 408"/>
                      <a:gd name="T4" fmla="*/ 54 w 144"/>
                      <a:gd name="T5" fmla="*/ 90 h 408"/>
                      <a:gd name="T6" fmla="*/ 8 w 144"/>
                      <a:gd name="T7" fmla="*/ 136 h 408"/>
                      <a:gd name="T8" fmla="*/ 8 w 144"/>
                      <a:gd name="T9" fmla="*/ 226 h 408"/>
                      <a:gd name="T10" fmla="*/ 54 w 144"/>
                      <a:gd name="T11" fmla="*/ 272 h 408"/>
                      <a:gd name="T12" fmla="*/ 144 w 144"/>
                      <a:gd name="T13" fmla="*/ 408 h 408"/>
                    </a:gdLst>
                    <a:ahLst/>
                    <a:cxnLst>
                      <a:cxn ang="0">
                        <a:pos x="T0" y="T1"/>
                      </a:cxn>
                      <a:cxn ang="0">
                        <a:pos x="T2" y="T3"/>
                      </a:cxn>
                      <a:cxn ang="0">
                        <a:pos x="T4" y="T5"/>
                      </a:cxn>
                      <a:cxn ang="0">
                        <a:pos x="T6" y="T7"/>
                      </a:cxn>
                      <a:cxn ang="0">
                        <a:pos x="T8" y="T9"/>
                      </a:cxn>
                      <a:cxn ang="0">
                        <a:pos x="T10" y="T11"/>
                      </a:cxn>
                      <a:cxn ang="0">
                        <a:pos x="T12" y="T13"/>
                      </a:cxn>
                    </a:cxnLst>
                    <a:rect l="0" t="0" r="r" b="b"/>
                    <a:pathLst>
                      <a:path w="144" h="408">
                        <a:moveTo>
                          <a:pt x="8" y="0"/>
                        </a:moveTo>
                        <a:cubicBezTo>
                          <a:pt x="4" y="15"/>
                          <a:pt x="0" y="30"/>
                          <a:pt x="8" y="45"/>
                        </a:cubicBezTo>
                        <a:cubicBezTo>
                          <a:pt x="16" y="60"/>
                          <a:pt x="54" y="75"/>
                          <a:pt x="54" y="90"/>
                        </a:cubicBezTo>
                        <a:cubicBezTo>
                          <a:pt x="54" y="105"/>
                          <a:pt x="16" y="113"/>
                          <a:pt x="8" y="136"/>
                        </a:cubicBezTo>
                        <a:cubicBezTo>
                          <a:pt x="0" y="159"/>
                          <a:pt x="0" y="203"/>
                          <a:pt x="8" y="226"/>
                        </a:cubicBezTo>
                        <a:cubicBezTo>
                          <a:pt x="16" y="249"/>
                          <a:pt x="31" y="242"/>
                          <a:pt x="54" y="272"/>
                        </a:cubicBezTo>
                        <a:cubicBezTo>
                          <a:pt x="77" y="302"/>
                          <a:pt x="110" y="355"/>
                          <a:pt x="144" y="40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0" name="Freeform 67">
                    <a:extLst>
                      <a:ext uri="{FF2B5EF4-FFF2-40B4-BE49-F238E27FC236}">
                        <a16:creationId xmlns:a16="http://schemas.microsoft.com/office/drawing/2014/main" id="{44FD5EAF-FEA3-9FC7-3D5D-1F196EE67C06}"/>
                      </a:ext>
                    </a:extLst>
                  </xdr:cNvPr>
                  <xdr:cNvSpPr>
                    <a:spLocks/>
                  </xdr:cNvSpPr>
                </xdr:nvSpPr>
                <xdr:spPr bwMode="auto">
                  <a:xfrm>
                    <a:off x="1655" y="3153"/>
                    <a:ext cx="363" cy="277"/>
                  </a:xfrm>
                  <a:custGeom>
                    <a:avLst/>
                    <a:gdLst>
                      <a:gd name="T0" fmla="*/ 0 w 363"/>
                      <a:gd name="T1" fmla="*/ 50 h 277"/>
                      <a:gd name="T2" fmla="*/ 46 w 363"/>
                      <a:gd name="T3" fmla="*/ 50 h 277"/>
                      <a:gd name="T4" fmla="*/ 136 w 363"/>
                      <a:gd name="T5" fmla="*/ 50 h 277"/>
                      <a:gd name="T6" fmla="*/ 182 w 363"/>
                      <a:gd name="T7" fmla="*/ 5 h 277"/>
                      <a:gd name="T8" fmla="*/ 237 w 363"/>
                      <a:gd name="T9" fmla="*/ 17 h 277"/>
                      <a:gd name="T10" fmla="*/ 318 w 363"/>
                      <a:gd name="T11" fmla="*/ 5 h 277"/>
                      <a:gd name="T12" fmla="*/ 329 w 363"/>
                      <a:gd name="T13" fmla="*/ 45 h 277"/>
                      <a:gd name="T14" fmla="*/ 318 w 363"/>
                      <a:gd name="T15" fmla="*/ 96 h 277"/>
                      <a:gd name="T16" fmla="*/ 272 w 363"/>
                      <a:gd name="T17" fmla="*/ 141 h 277"/>
                      <a:gd name="T18" fmla="*/ 227 w 363"/>
                      <a:gd name="T19" fmla="*/ 141 h 277"/>
                      <a:gd name="T20" fmla="*/ 227 w 363"/>
                      <a:gd name="T21" fmla="*/ 186 h 277"/>
                      <a:gd name="T22" fmla="*/ 303 w 363"/>
                      <a:gd name="T23" fmla="*/ 225 h 277"/>
                      <a:gd name="T24" fmla="*/ 309 w 363"/>
                      <a:gd name="T25" fmla="*/ 261 h 277"/>
                      <a:gd name="T26" fmla="*/ 363 w 363"/>
                      <a:gd name="T27" fmla="*/ 277 h 27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363" h="277">
                        <a:moveTo>
                          <a:pt x="0" y="50"/>
                        </a:moveTo>
                        <a:cubicBezTo>
                          <a:pt x="11" y="50"/>
                          <a:pt x="23" y="50"/>
                          <a:pt x="46" y="50"/>
                        </a:cubicBezTo>
                        <a:cubicBezTo>
                          <a:pt x="69" y="50"/>
                          <a:pt x="113" y="57"/>
                          <a:pt x="136" y="50"/>
                        </a:cubicBezTo>
                        <a:cubicBezTo>
                          <a:pt x="159" y="43"/>
                          <a:pt x="165" y="10"/>
                          <a:pt x="182" y="5"/>
                        </a:cubicBezTo>
                        <a:cubicBezTo>
                          <a:pt x="199" y="0"/>
                          <a:pt x="214" y="17"/>
                          <a:pt x="237" y="17"/>
                        </a:cubicBezTo>
                        <a:cubicBezTo>
                          <a:pt x="260" y="17"/>
                          <a:pt x="303" y="0"/>
                          <a:pt x="318" y="5"/>
                        </a:cubicBezTo>
                        <a:cubicBezTo>
                          <a:pt x="333" y="10"/>
                          <a:pt x="329" y="30"/>
                          <a:pt x="329" y="45"/>
                        </a:cubicBezTo>
                        <a:cubicBezTo>
                          <a:pt x="329" y="60"/>
                          <a:pt x="327" y="80"/>
                          <a:pt x="318" y="96"/>
                        </a:cubicBezTo>
                        <a:cubicBezTo>
                          <a:pt x="309" y="112"/>
                          <a:pt x="287" y="134"/>
                          <a:pt x="272" y="141"/>
                        </a:cubicBezTo>
                        <a:cubicBezTo>
                          <a:pt x="257" y="148"/>
                          <a:pt x="234" y="134"/>
                          <a:pt x="227" y="141"/>
                        </a:cubicBezTo>
                        <a:cubicBezTo>
                          <a:pt x="220" y="148"/>
                          <a:pt x="214" y="172"/>
                          <a:pt x="227" y="186"/>
                        </a:cubicBezTo>
                        <a:cubicBezTo>
                          <a:pt x="240" y="200"/>
                          <a:pt x="289" y="213"/>
                          <a:pt x="303" y="225"/>
                        </a:cubicBezTo>
                        <a:cubicBezTo>
                          <a:pt x="317" y="237"/>
                          <a:pt x="299" y="252"/>
                          <a:pt x="309" y="261"/>
                        </a:cubicBezTo>
                        <a:cubicBezTo>
                          <a:pt x="319" y="270"/>
                          <a:pt x="352" y="274"/>
                          <a:pt x="363" y="277"/>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1" name="Freeform 68">
                    <a:extLst>
                      <a:ext uri="{FF2B5EF4-FFF2-40B4-BE49-F238E27FC236}">
                        <a16:creationId xmlns:a16="http://schemas.microsoft.com/office/drawing/2014/main" id="{A3190CDE-AD0A-0C36-E601-B8031FA349BE}"/>
                      </a:ext>
                    </a:extLst>
                  </xdr:cNvPr>
                  <xdr:cNvSpPr>
                    <a:spLocks/>
                  </xdr:cNvSpPr>
                </xdr:nvSpPr>
                <xdr:spPr bwMode="auto">
                  <a:xfrm>
                    <a:off x="1973" y="3059"/>
                    <a:ext cx="317" cy="106"/>
                  </a:xfrm>
                  <a:custGeom>
                    <a:avLst/>
                    <a:gdLst>
                      <a:gd name="T0" fmla="*/ 0 w 317"/>
                      <a:gd name="T1" fmla="*/ 99 h 106"/>
                      <a:gd name="T2" fmla="*/ 45 w 317"/>
                      <a:gd name="T3" fmla="*/ 99 h 106"/>
                      <a:gd name="T4" fmla="*/ 91 w 317"/>
                      <a:gd name="T5" fmla="*/ 54 h 106"/>
                      <a:gd name="T6" fmla="*/ 136 w 317"/>
                      <a:gd name="T7" fmla="*/ 54 h 106"/>
                      <a:gd name="T8" fmla="*/ 181 w 317"/>
                      <a:gd name="T9" fmla="*/ 8 h 106"/>
                      <a:gd name="T10" fmla="*/ 272 w 317"/>
                      <a:gd name="T11" fmla="*/ 8 h 106"/>
                      <a:gd name="T12" fmla="*/ 317 w 317"/>
                      <a:gd name="T13" fmla="*/ 8 h 106"/>
                    </a:gdLst>
                    <a:ahLst/>
                    <a:cxnLst>
                      <a:cxn ang="0">
                        <a:pos x="T0" y="T1"/>
                      </a:cxn>
                      <a:cxn ang="0">
                        <a:pos x="T2" y="T3"/>
                      </a:cxn>
                      <a:cxn ang="0">
                        <a:pos x="T4" y="T5"/>
                      </a:cxn>
                      <a:cxn ang="0">
                        <a:pos x="T6" y="T7"/>
                      </a:cxn>
                      <a:cxn ang="0">
                        <a:pos x="T8" y="T9"/>
                      </a:cxn>
                      <a:cxn ang="0">
                        <a:pos x="T10" y="T11"/>
                      </a:cxn>
                      <a:cxn ang="0">
                        <a:pos x="T12" y="T13"/>
                      </a:cxn>
                    </a:cxnLst>
                    <a:rect l="0" t="0" r="r" b="b"/>
                    <a:pathLst>
                      <a:path w="317" h="106">
                        <a:moveTo>
                          <a:pt x="0" y="99"/>
                        </a:moveTo>
                        <a:cubicBezTo>
                          <a:pt x="15" y="102"/>
                          <a:pt x="30" y="106"/>
                          <a:pt x="45" y="99"/>
                        </a:cubicBezTo>
                        <a:cubicBezTo>
                          <a:pt x="60" y="92"/>
                          <a:pt x="76" y="61"/>
                          <a:pt x="91" y="54"/>
                        </a:cubicBezTo>
                        <a:cubicBezTo>
                          <a:pt x="106" y="47"/>
                          <a:pt x="121" y="62"/>
                          <a:pt x="136" y="54"/>
                        </a:cubicBezTo>
                        <a:cubicBezTo>
                          <a:pt x="151" y="46"/>
                          <a:pt x="158" y="16"/>
                          <a:pt x="181" y="8"/>
                        </a:cubicBezTo>
                        <a:cubicBezTo>
                          <a:pt x="204" y="0"/>
                          <a:pt x="249" y="8"/>
                          <a:pt x="272" y="8"/>
                        </a:cubicBezTo>
                        <a:cubicBezTo>
                          <a:pt x="295" y="8"/>
                          <a:pt x="306" y="8"/>
                          <a:pt x="317" y="8"/>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2" name="Freeform 69">
                    <a:extLst>
                      <a:ext uri="{FF2B5EF4-FFF2-40B4-BE49-F238E27FC236}">
                        <a16:creationId xmlns:a16="http://schemas.microsoft.com/office/drawing/2014/main" id="{E7172511-510C-C9DE-B2F0-48CF633B2B0B}"/>
                      </a:ext>
                    </a:extLst>
                  </xdr:cNvPr>
                  <xdr:cNvSpPr>
                    <a:spLocks/>
                  </xdr:cNvSpPr>
                </xdr:nvSpPr>
                <xdr:spPr bwMode="auto">
                  <a:xfrm>
                    <a:off x="1591" y="2697"/>
                    <a:ext cx="578" cy="461"/>
                  </a:xfrm>
                  <a:custGeom>
                    <a:avLst/>
                    <a:gdLst>
                      <a:gd name="T0" fmla="*/ 19 w 578"/>
                      <a:gd name="T1" fmla="*/ 461 h 461"/>
                      <a:gd name="T2" fmla="*/ 49 w 578"/>
                      <a:gd name="T3" fmla="*/ 407 h 461"/>
                      <a:gd name="T4" fmla="*/ 47 w 578"/>
                      <a:gd name="T5" fmla="*/ 321 h 461"/>
                      <a:gd name="T6" fmla="*/ 41 w 578"/>
                      <a:gd name="T7" fmla="*/ 237 h 461"/>
                      <a:gd name="T8" fmla="*/ 1 w 578"/>
                      <a:gd name="T9" fmla="*/ 205 h 461"/>
                      <a:gd name="T10" fmla="*/ 33 w 578"/>
                      <a:gd name="T11" fmla="*/ 149 h 461"/>
                      <a:gd name="T12" fmla="*/ 87 w 578"/>
                      <a:gd name="T13" fmla="*/ 161 h 461"/>
                      <a:gd name="T14" fmla="*/ 110 w 578"/>
                      <a:gd name="T15" fmla="*/ 143 h 461"/>
                      <a:gd name="T16" fmla="*/ 131 w 578"/>
                      <a:gd name="T17" fmla="*/ 79 h 461"/>
                      <a:gd name="T18" fmla="*/ 189 w 578"/>
                      <a:gd name="T19" fmla="*/ 65 h 461"/>
                      <a:gd name="T20" fmla="*/ 200 w 578"/>
                      <a:gd name="T21" fmla="*/ 7 h 461"/>
                      <a:gd name="T22" fmla="*/ 267 w 578"/>
                      <a:gd name="T23" fmla="*/ 23 h 461"/>
                      <a:gd name="T24" fmla="*/ 315 w 578"/>
                      <a:gd name="T25" fmla="*/ 39 h 461"/>
                      <a:gd name="T26" fmla="*/ 336 w 578"/>
                      <a:gd name="T27" fmla="*/ 98 h 461"/>
                      <a:gd name="T28" fmla="*/ 381 w 578"/>
                      <a:gd name="T29" fmla="*/ 145 h 461"/>
                      <a:gd name="T30" fmla="*/ 382 w 578"/>
                      <a:gd name="T31" fmla="*/ 234 h 461"/>
                      <a:gd name="T32" fmla="*/ 473 w 578"/>
                      <a:gd name="T33" fmla="*/ 279 h 461"/>
                      <a:gd name="T34" fmla="*/ 563 w 578"/>
                      <a:gd name="T35" fmla="*/ 325 h 461"/>
                      <a:gd name="T36" fmla="*/ 563 w 578"/>
                      <a:gd name="T37" fmla="*/ 370 h 4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578" h="461">
                        <a:moveTo>
                          <a:pt x="19" y="461"/>
                        </a:moveTo>
                        <a:cubicBezTo>
                          <a:pt x="24" y="452"/>
                          <a:pt x="44" y="430"/>
                          <a:pt x="49" y="407"/>
                        </a:cubicBezTo>
                        <a:cubicBezTo>
                          <a:pt x="54" y="384"/>
                          <a:pt x="48" y="349"/>
                          <a:pt x="47" y="321"/>
                        </a:cubicBezTo>
                        <a:cubicBezTo>
                          <a:pt x="46" y="293"/>
                          <a:pt x="49" y="256"/>
                          <a:pt x="41" y="237"/>
                        </a:cubicBezTo>
                        <a:cubicBezTo>
                          <a:pt x="33" y="218"/>
                          <a:pt x="2" y="220"/>
                          <a:pt x="1" y="205"/>
                        </a:cubicBezTo>
                        <a:cubicBezTo>
                          <a:pt x="0" y="190"/>
                          <a:pt x="19" y="156"/>
                          <a:pt x="33" y="149"/>
                        </a:cubicBezTo>
                        <a:cubicBezTo>
                          <a:pt x="47" y="142"/>
                          <a:pt x="74" y="162"/>
                          <a:pt x="87" y="161"/>
                        </a:cubicBezTo>
                        <a:cubicBezTo>
                          <a:pt x="100" y="160"/>
                          <a:pt x="103" y="157"/>
                          <a:pt x="110" y="143"/>
                        </a:cubicBezTo>
                        <a:cubicBezTo>
                          <a:pt x="117" y="129"/>
                          <a:pt x="118" y="92"/>
                          <a:pt x="131" y="79"/>
                        </a:cubicBezTo>
                        <a:cubicBezTo>
                          <a:pt x="144" y="66"/>
                          <a:pt x="178" y="77"/>
                          <a:pt x="189" y="65"/>
                        </a:cubicBezTo>
                        <a:cubicBezTo>
                          <a:pt x="200" y="53"/>
                          <a:pt x="187" y="14"/>
                          <a:pt x="200" y="7"/>
                        </a:cubicBezTo>
                        <a:cubicBezTo>
                          <a:pt x="213" y="0"/>
                          <a:pt x="248" y="18"/>
                          <a:pt x="267" y="23"/>
                        </a:cubicBezTo>
                        <a:cubicBezTo>
                          <a:pt x="286" y="28"/>
                          <a:pt x="304" y="27"/>
                          <a:pt x="315" y="39"/>
                        </a:cubicBezTo>
                        <a:cubicBezTo>
                          <a:pt x="326" y="51"/>
                          <a:pt x="325" y="80"/>
                          <a:pt x="336" y="98"/>
                        </a:cubicBezTo>
                        <a:cubicBezTo>
                          <a:pt x="347" y="116"/>
                          <a:pt x="373" y="122"/>
                          <a:pt x="381" y="145"/>
                        </a:cubicBezTo>
                        <a:cubicBezTo>
                          <a:pt x="389" y="168"/>
                          <a:pt x="367" y="212"/>
                          <a:pt x="382" y="234"/>
                        </a:cubicBezTo>
                        <a:cubicBezTo>
                          <a:pt x="397" y="256"/>
                          <a:pt x="443" y="264"/>
                          <a:pt x="473" y="279"/>
                        </a:cubicBezTo>
                        <a:cubicBezTo>
                          <a:pt x="503" y="294"/>
                          <a:pt x="548" y="310"/>
                          <a:pt x="563" y="325"/>
                        </a:cubicBezTo>
                        <a:cubicBezTo>
                          <a:pt x="578" y="340"/>
                          <a:pt x="570" y="355"/>
                          <a:pt x="563" y="37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3" name="Freeform 70">
                    <a:extLst>
                      <a:ext uri="{FF2B5EF4-FFF2-40B4-BE49-F238E27FC236}">
                        <a16:creationId xmlns:a16="http://schemas.microsoft.com/office/drawing/2014/main" id="{DC5062F4-827A-F95B-3D47-2D9DA7DDFA8A}"/>
                      </a:ext>
                    </a:extLst>
                  </xdr:cNvPr>
                  <xdr:cNvSpPr>
                    <a:spLocks/>
                  </xdr:cNvSpPr>
                </xdr:nvSpPr>
                <xdr:spPr bwMode="auto">
                  <a:xfrm>
                    <a:off x="1878" y="2478"/>
                    <a:ext cx="186" cy="242"/>
                  </a:xfrm>
                  <a:custGeom>
                    <a:avLst/>
                    <a:gdLst>
                      <a:gd name="T0" fmla="*/ 0 w 186"/>
                      <a:gd name="T1" fmla="*/ 242 h 242"/>
                      <a:gd name="T2" fmla="*/ 49 w 186"/>
                      <a:gd name="T3" fmla="*/ 181 h 242"/>
                      <a:gd name="T4" fmla="*/ 4 w 186"/>
                      <a:gd name="T5" fmla="*/ 136 h 242"/>
                      <a:gd name="T6" fmla="*/ 49 w 186"/>
                      <a:gd name="T7" fmla="*/ 90 h 242"/>
                      <a:gd name="T8" fmla="*/ 140 w 186"/>
                      <a:gd name="T9" fmla="*/ 45 h 242"/>
                      <a:gd name="T10" fmla="*/ 186 w 186"/>
                      <a:gd name="T11" fmla="*/ 0 h 242"/>
                    </a:gdLst>
                    <a:ahLst/>
                    <a:cxnLst>
                      <a:cxn ang="0">
                        <a:pos x="T0" y="T1"/>
                      </a:cxn>
                      <a:cxn ang="0">
                        <a:pos x="T2" y="T3"/>
                      </a:cxn>
                      <a:cxn ang="0">
                        <a:pos x="T4" y="T5"/>
                      </a:cxn>
                      <a:cxn ang="0">
                        <a:pos x="T6" y="T7"/>
                      </a:cxn>
                      <a:cxn ang="0">
                        <a:pos x="T8" y="T9"/>
                      </a:cxn>
                      <a:cxn ang="0">
                        <a:pos x="T10" y="T11"/>
                      </a:cxn>
                    </a:cxnLst>
                    <a:rect l="0" t="0" r="r" b="b"/>
                    <a:pathLst>
                      <a:path w="186" h="242">
                        <a:moveTo>
                          <a:pt x="0" y="242"/>
                        </a:moveTo>
                        <a:cubicBezTo>
                          <a:pt x="8" y="232"/>
                          <a:pt x="48" y="199"/>
                          <a:pt x="49" y="181"/>
                        </a:cubicBezTo>
                        <a:cubicBezTo>
                          <a:pt x="50" y="163"/>
                          <a:pt x="4" y="151"/>
                          <a:pt x="4" y="136"/>
                        </a:cubicBezTo>
                        <a:cubicBezTo>
                          <a:pt x="4" y="121"/>
                          <a:pt x="26" y="105"/>
                          <a:pt x="49" y="90"/>
                        </a:cubicBezTo>
                        <a:cubicBezTo>
                          <a:pt x="72" y="75"/>
                          <a:pt x="117" y="60"/>
                          <a:pt x="140" y="45"/>
                        </a:cubicBezTo>
                        <a:cubicBezTo>
                          <a:pt x="163" y="30"/>
                          <a:pt x="174" y="15"/>
                          <a:pt x="186" y="0"/>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34" name="Freeform 71">
                    <a:extLst>
                      <a:ext uri="{FF2B5EF4-FFF2-40B4-BE49-F238E27FC236}">
                        <a16:creationId xmlns:a16="http://schemas.microsoft.com/office/drawing/2014/main" id="{92720BE3-9C4C-2A4C-079A-F7EE838D07F3}"/>
                      </a:ext>
                    </a:extLst>
                  </xdr:cNvPr>
                  <xdr:cNvSpPr>
                    <a:spLocks/>
                  </xdr:cNvSpPr>
                </xdr:nvSpPr>
                <xdr:spPr bwMode="auto">
                  <a:xfrm>
                    <a:off x="1460" y="2668"/>
                    <a:ext cx="252" cy="132"/>
                  </a:xfrm>
                  <a:custGeom>
                    <a:avLst/>
                    <a:gdLst>
                      <a:gd name="T0" fmla="*/ 0 w 252"/>
                      <a:gd name="T1" fmla="*/ 10 h 132"/>
                      <a:gd name="T2" fmla="*/ 32 w 252"/>
                      <a:gd name="T3" fmla="*/ 6 h 132"/>
                      <a:gd name="T4" fmla="*/ 70 w 252"/>
                      <a:gd name="T5" fmla="*/ 46 h 132"/>
                      <a:gd name="T6" fmla="*/ 108 w 252"/>
                      <a:gd name="T7" fmla="*/ 46 h 132"/>
                      <a:gd name="T8" fmla="*/ 140 w 252"/>
                      <a:gd name="T9" fmla="*/ 82 h 132"/>
                      <a:gd name="T10" fmla="*/ 186 w 252"/>
                      <a:gd name="T11" fmla="*/ 74 h 132"/>
                      <a:gd name="T12" fmla="*/ 252 w 252"/>
                      <a:gd name="T13" fmla="*/ 132 h 132"/>
                    </a:gdLst>
                    <a:ahLst/>
                    <a:cxnLst>
                      <a:cxn ang="0">
                        <a:pos x="T0" y="T1"/>
                      </a:cxn>
                      <a:cxn ang="0">
                        <a:pos x="T2" y="T3"/>
                      </a:cxn>
                      <a:cxn ang="0">
                        <a:pos x="T4" y="T5"/>
                      </a:cxn>
                      <a:cxn ang="0">
                        <a:pos x="T6" y="T7"/>
                      </a:cxn>
                      <a:cxn ang="0">
                        <a:pos x="T8" y="T9"/>
                      </a:cxn>
                      <a:cxn ang="0">
                        <a:pos x="T10" y="T11"/>
                      </a:cxn>
                      <a:cxn ang="0">
                        <a:pos x="T12" y="T13"/>
                      </a:cxn>
                    </a:cxnLst>
                    <a:rect l="0" t="0" r="r" b="b"/>
                    <a:pathLst>
                      <a:path w="252" h="132">
                        <a:moveTo>
                          <a:pt x="0" y="10"/>
                        </a:moveTo>
                        <a:cubicBezTo>
                          <a:pt x="5" y="9"/>
                          <a:pt x="20" y="0"/>
                          <a:pt x="32" y="6"/>
                        </a:cubicBezTo>
                        <a:cubicBezTo>
                          <a:pt x="44" y="12"/>
                          <a:pt x="57" y="39"/>
                          <a:pt x="70" y="46"/>
                        </a:cubicBezTo>
                        <a:cubicBezTo>
                          <a:pt x="83" y="53"/>
                          <a:pt x="96" y="40"/>
                          <a:pt x="108" y="46"/>
                        </a:cubicBezTo>
                        <a:cubicBezTo>
                          <a:pt x="120" y="52"/>
                          <a:pt x="127" y="77"/>
                          <a:pt x="140" y="82"/>
                        </a:cubicBezTo>
                        <a:cubicBezTo>
                          <a:pt x="153" y="87"/>
                          <a:pt x="167" y="66"/>
                          <a:pt x="186" y="74"/>
                        </a:cubicBezTo>
                        <a:cubicBezTo>
                          <a:pt x="205" y="82"/>
                          <a:pt x="238" y="120"/>
                          <a:pt x="252" y="132"/>
                        </a:cubicBezTo>
                      </a:path>
                    </a:pathLst>
                  </a:custGeom>
                  <a:grpFill/>
                  <a:ln w="9525">
                    <a:solidFill>
                      <a:srgbClr val="989898"/>
                    </a:solidFill>
                    <a:round/>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grpSp>
        </xdr:grpSp>
      </xdr:grpSp>
      <xdr:sp macro="" textlink="">
        <xdr:nvSpPr>
          <xdr:cNvPr id="4" name="Text Box 250">
            <a:extLst>
              <a:ext uri="{FF2B5EF4-FFF2-40B4-BE49-F238E27FC236}">
                <a16:creationId xmlns:a16="http://schemas.microsoft.com/office/drawing/2014/main" id="{A5FF486C-DE75-B8CF-7737-7AAD6235BF2C}"/>
              </a:ext>
            </a:extLst>
          </xdr:cNvPr>
          <xdr:cNvSpPr txBox="1">
            <a:spLocks noChangeArrowheads="1"/>
          </xdr:cNvSpPr>
        </xdr:nvSpPr>
        <xdr:spPr bwMode="auto">
          <a:xfrm>
            <a:off x="2836240" y="1341709"/>
            <a:ext cx="131200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NOROESTE</a:t>
            </a:r>
          </a:p>
        </xdr:txBody>
      </xdr:sp>
      <xdr:sp macro="" textlink="">
        <xdr:nvSpPr>
          <xdr:cNvPr id="5" name="Text Box 270">
            <a:extLst>
              <a:ext uri="{FF2B5EF4-FFF2-40B4-BE49-F238E27FC236}">
                <a16:creationId xmlns:a16="http://schemas.microsoft.com/office/drawing/2014/main" id="{584307D5-D993-D371-7844-5E59098179B0}"/>
              </a:ext>
            </a:extLst>
          </xdr:cNvPr>
          <xdr:cNvSpPr txBox="1">
            <a:spLocks noChangeArrowheads="1"/>
          </xdr:cNvSpPr>
        </xdr:nvSpPr>
        <xdr:spPr bwMode="auto">
          <a:xfrm>
            <a:off x="3469414" y="2444179"/>
            <a:ext cx="1682231"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RESTO CENTRO</a:t>
            </a:r>
          </a:p>
        </xdr:txBody>
      </xdr:sp>
      <xdr:sp macro="" textlink="">
        <xdr:nvSpPr>
          <xdr:cNvPr id="6" name="Text Box 280">
            <a:extLst>
              <a:ext uri="{FF2B5EF4-FFF2-40B4-BE49-F238E27FC236}">
                <a16:creationId xmlns:a16="http://schemas.microsoft.com/office/drawing/2014/main" id="{A4573C90-CB1C-7764-93A0-129595F43337}"/>
              </a:ext>
            </a:extLst>
          </xdr:cNvPr>
          <xdr:cNvSpPr txBox="1">
            <a:spLocks noChangeArrowheads="1"/>
          </xdr:cNvSpPr>
        </xdr:nvSpPr>
        <xdr:spPr bwMode="auto">
          <a:xfrm>
            <a:off x="3926395" y="4478185"/>
            <a:ext cx="1521123" cy="353680"/>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ANDALUCÍA</a:t>
            </a:r>
          </a:p>
        </xdr:txBody>
      </xdr:sp>
      <xdr:sp macro="" textlink="">
        <xdr:nvSpPr>
          <xdr:cNvPr id="7" name="Text Box 290">
            <a:extLst>
              <a:ext uri="{FF2B5EF4-FFF2-40B4-BE49-F238E27FC236}">
                <a16:creationId xmlns:a16="http://schemas.microsoft.com/office/drawing/2014/main" id="{5301F1E3-A497-840E-82C9-0086DF380224}"/>
              </a:ext>
            </a:extLst>
          </xdr:cNvPr>
          <xdr:cNvSpPr txBox="1">
            <a:spLocks noChangeArrowheads="1"/>
          </xdr:cNvSpPr>
        </xdr:nvSpPr>
        <xdr:spPr bwMode="auto">
          <a:xfrm>
            <a:off x="5640399" y="3770515"/>
            <a:ext cx="1220303"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LEVANTE</a:t>
            </a:r>
          </a:p>
        </xdr:txBody>
      </xdr:sp>
      <xdr:sp macro="" textlink="">
        <xdr:nvSpPr>
          <xdr:cNvPr id="8" name="Oval 297">
            <a:extLst>
              <a:ext uri="{FF2B5EF4-FFF2-40B4-BE49-F238E27FC236}">
                <a16:creationId xmlns:a16="http://schemas.microsoft.com/office/drawing/2014/main" id="{76B324D6-C1E2-A49F-0687-A305E88C2992}"/>
              </a:ext>
            </a:extLst>
          </xdr:cNvPr>
          <xdr:cNvSpPr>
            <a:spLocks/>
          </xdr:cNvSpPr>
        </xdr:nvSpPr>
        <xdr:spPr bwMode="auto">
          <a:xfrm>
            <a:off x="4925033" y="2799944"/>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9" name="Text Box 311">
            <a:extLst>
              <a:ext uri="{FF2B5EF4-FFF2-40B4-BE49-F238E27FC236}">
                <a16:creationId xmlns:a16="http://schemas.microsoft.com/office/drawing/2014/main" id="{7E7B11AC-8547-21B2-02A9-0260EC74172E}"/>
              </a:ext>
            </a:extLst>
          </xdr:cNvPr>
          <xdr:cNvSpPr txBox="1">
            <a:spLocks noChangeArrowheads="1"/>
          </xdr:cNvSpPr>
        </xdr:nvSpPr>
        <xdr:spPr bwMode="auto">
          <a:xfrm>
            <a:off x="6286366" y="1700840"/>
            <a:ext cx="2365906" cy="343221"/>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050" b="1" i="0" u="none" strike="noStrike" kern="0" cap="none" spc="0" normalizeH="0" baseline="0">
                <a:ln>
                  <a:noFill/>
                </a:ln>
                <a:solidFill>
                  <a:srgbClr val="000000"/>
                </a:solidFill>
                <a:effectLst/>
                <a:uLnTx/>
                <a:uFillTx/>
                <a:latin typeface="Calibri" panose="020F0502020204030204" pitchFamily="34" charset="0"/>
                <a:ea typeface="ＭＳ Ｐゴシック"/>
              </a:rPr>
              <a:t>REST. CAT/ARAGÓN</a:t>
            </a:r>
          </a:p>
        </xdr:txBody>
      </xdr:sp>
      <xdr:sp macro="" textlink="">
        <xdr:nvSpPr>
          <xdr:cNvPr id="10" name="Oval 335">
            <a:extLst>
              <a:ext uri="{FF2B5EF4-FFF2-40B4-BE49-F238E27FC236}">
                <a16:creationId xmlns:a16="http://schemas.microsoft.com/office/drawing/2014/main" id="{94C29112-C154-2DEA-7E4B-ABD9EDAD52B5}"/>
              </a:ext>
            </a:extLst>
          </xdr:cNvPr>
          <xdr:cNvSpPr>
            <a:spLocks/>
          </xdr:cNvSpPr>
        </xdr:nvSpPr>
        <xdr:spPr bwMode="auto">
          <a:xfrm>
            <a:off x="7584843" y="2091473"/>
            <a:ext cx="264658" cy="261096"/>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nvGrpSpPr>
          <xdr:cNvPr id="11" name="Group 353">
            <a:extLst>
              <a:ext uri="{FF2B5EF4-FFF2-40B4-BE49-F238E27FC236}">
                <a16:creationId xmlns:a16="http://schemas.microsoft.com/office/drawing/2014/main" id="{86EF53FF-56E8-D252-DE04-FF8DDFC787D9}"/>
              </a:ext>
            </a:extLst>
          </xdr:cNvPr>
          <xdr:cNvGrpSpPr>
            <a:grpSpLocks/>
          </xdr:cNvGrpSpPr>
        </xdr:nvGrpSpPr>
        <xdr:grpSpPr bwMode="auto">
          <a:xfrm>
            <a:off x="4516467" y="2835048"/>
            <a:ext cx="1194267" cy="329803"/>
            <a:chOff x="2128" y="1750"/>
            <a:chExt cx="722" cy="216"/>
          </a:xfrm>
          <a:grpFill/>
        </xdr:grpSpPr>
        <xdr:sp macro="" textlink="">
          <xdr:nvSpPr>
            <xdr:cNvPr id="15" name="Rectangle 354">
              <a:extLst>
                <a:ext uri="{FF2B5EF4-FFF2-40B4-BE49-F238E27FC236}">
                  <a16:creationId xmlns:a16="http://schemas.microsoft.com/office/drawing/2014/main" id="{9C550BA1-915D-F044-05C8-330B08823E4F}"/>
                </a:ext>
              </a:extLst>
            </xdr:cNvPr>
            <xdr:cNvSpPr>
              <a:spLocks/>
            </xdr:cNvSpPr>
          </xdr:nvSpPr>
          <xdr:spPr bwMode="auto">
            <a:xfrm>
              <a:off x="2128" y="1780"/>
              <a:ext cx="722" cy="186"/>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ct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AMM</a:t>
              </a:r>
            </a:p>
          </xdr:txBody>
        </xdr:sp>
        <xdr:sp macro="" textlink="">
          <xdr:nvSpPr>
            <xdr:cNvPr id="16" name="Oval 355">
              <a:extLst>
                <a:ext uri="{FF2B5EF4-FFF2-40B4-BE49-F238E27FC236}">
                  <a16:creationId xmlns:a16="http://schemas.microsoft.com/office/drawing/2014/main" id="{0ED690F9-CBAF-846B-EB0D-741266F31A87}"/>
                </a:ext>
              </a:extLst>
            </xdr:cNvPr>
            <xdr:cNvSpPr>
              <a:spLocks/>
            </xdr:cNvSpPr>
          </xdr:nvSpPr>
          <xdr:spPr bwMode="auto">
            <a:xfrm>
              <a:off x="2403" y="1750"/>
              <a:ext cx="105" cy="111"/>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grpSp>
      <xdr:sp macro="" textlink="">
        <xdr:nvSpPr>
          <xdr:cNvPr id="12" name="Rectangle 357">
            <a:extLst>
              <a:ext uri="{FF2B5EF4-FFF2-40B4-BE49-F238E27FC236}">
                <a16:creationId xmlns:a16="http://schemas.microsoft.com/office/drawing/2014/main" id="{BB89884E-069B-5A41-FB2A-DEF73AB79E7D}"/>
              </a:ext>
            </a:extLst>
          </xdr:cNvPr>
          <xdr:cNvSpPr>
            <a:spLocks/>
          </xdr:cNvSpPr>
        </xdr:nvSpPr>
        <xdr:spPr bwMode="auto">
          <a:xfrm>
            <a:off x="7323000" y="2053508"/>
            <a:ext cx="676415" cy="313010"/>
          </a:xfrm>
          <a:prstGeom prst="rect">
            <a:avLst/>
          </a:prstGeom>
          <a:grpFill/>
          <a:ln>
            <a:noFill/>
          </a:ln>
          <a:extLst>
            <a:ext uri="{91240B29-F687-4F45-9708-019B960494DF}">
              <a14:hiddenLine xmlns:a14="http://schemas.microsoft.com/office/drawing/2010/main" w="12700">
                <a:solidFill>
                  <a:schemeClr val="tx1"/>
                </a:solidFill>
                <a:miter lim="800000"/>
                <a:headEnd/>
                <a:tailEnd/>
              </a14:hiddenLine>
            </a:ext>
          </a:extLst>
        </xdr:spPr>
        <xdr:txBody>
          <a:bodyPr wrap="square" lIns="0" tIns="0" rIns="0" bIns="0" anchor="ct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algn="r" defTabSz="665163"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a:ln>
                  <a:noFill/>
                </a:ln>
                <a:solidFill>
                  <a:srgbClr val="000000"/>
                </a:solidFill>
                <a:effectLst/>
                <a:uLnTx/>
                <a:uFillTx/>
                <a:latin typeface="Calibri" panose="020F0502020204030204" pitchFamily="34" charset="0"/>
                <a:ea typeface="ＭＳ Ｐゴシック"/>
                <a:sym typeface="Arial Black" pitchFamily="34" charset="0"/>
              </a:rPr>
              <a:t>AMB</a:t>
            </a:r>
          </a:p>
        </xdr:txBody>
      </xdr:sp>
      <xdr:sp macro="" textlink="">
        <xdr:nvSpPr>
          <xdr:cNvPr id="13" name="Oval 358">
            <a:extLst>
              <a:ext uri="{FF2B5EF4-FFF2-40B4-BE49-F238E27FC236}">
                <a16:creationId xmlns:a16="http://schemas.microsoft.com/office/drawing/2014/main" id="{E35B9EDC-9E24-8741-6DD7-E3366B3273D3}"/>
              </a:ext>
            </a:extLst>
          </xdr:cNvPr>
          <xdr:cNvSpPr>
            <a:spLocks/>
          </xdr:cNvSpPr>
        </xdr:nvSpPr>
        <xdr:spPr bwMode="auto">
          <a:xfrm>
            <a:off x="7634465" y="2141860"/>
            <a:ext cx="173683" cy="169483"/>
          </a:xfrm>
          <a:prstGeom prst="ellipse">
            <a:avLst/>
          </a:prstGeom>
          <a:grpFill/>
          <a:ln w="25400">
            <a:solidFill>
              <a:srgbClr val="C0C0C0">
                <a:alpha val="0"/>
              </a:srgbClr>
            </a:solidFill>
            <a:miter lim="800000"/>
            <a:headEnd/>
            <a:tailEnd/>
          </a:ln>
        </xdr:spPr>
        <xdr:txBody>
          <a:bodyPr wrap="square" lIns="0" tIns="0" rIns="0" bIns="0"/>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s-ES" sz="1800" b="0" i="0" u="none" strike="noStrike" kern="0" cap="none" spc="0" normalizeH="0" baseline="0">
              <a:ln>
                <a:noFill/>
              </a:ln>
              <a:solidFill>
                <a:srgbClr val="989898"/>
              </a:solidFill>
              <a:effectLst/>
              <a:uLnTx/>
              <a:uFillTx/>
              <a:latin typeface="Arial"/>
              <a:ea typeface="ＭＳ Ｐゴシック"/>
            </a:endParaRPr>
          </a:p>
        </xdr:txBody>
      </xdr:sp>
      <xdr:sp macro="" textlink="">
        <xdr:nvSpPr>
          <xdr:cNvPr id="14" name="Text Box 373">
            <a:extLst>
              <a:ext uri="{FF2B5EF4-FFF2-40B4-BE49-F238E27FC236}">
                <a16:creationId xmlns:a16="http://schemas.microsoft.com/office/drawing/2014/main" id="{44CBAE57-AB6C-63BD-DFE9-36372606EC24}"/>
              </a:ext>
            </a:extLst>
          </xdr:cNvPr>
          <xdr:cNvSpPr txBox="1">
            <a:spLocks noChangeArrowheads="1"/>
          </xdr:cNvSpPr>
        </xdr:nvSpPr>
        <xdr:spPr bwMode="auto">
          <a:xfrm>
            <a:off x="4813943" y="1389649"/>
            <a:ext cx="1470504" cy="322479"/>
          </a:xfrm>
          <a:prstGeom prst="rect">
            <a:avLst/>
          </a:prstGeom>
          <a:grpFill/>
          <a:ln>
            <a:noFill/>
          </a:ln>
          <a:effectLst/>
          <a:extLs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1pPr>
            <a:lvl2pPr marL="4572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2pPr>
            <a:lvl3pPr marL="9144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3pPr>
            <a:lvl4pPr marL="13716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4pPr>
            <a:lvl5pPr marL="1828800" algn="l" defTabSz="457200" rtl="0" fontAlgn="base">
              <a:spcBef>
                <a:spcPct val="0"/>
              </a:spcBef>
              <a:spcAft>
                <a:spcPct val="0"/>
              </a:spcAft>
              <a:defRPr kern="1200">
                <a:solidFill>
                  <a:schemeClr val="tx1"/>
                </a:solidFill>
                <a:latin typeface="Arial" pitchFamily="-65" charset="0"/>
                <a:ea typeface="ＭＳ Ｐゴシック" pitchFamily="-65" charset="-128"/>
                <a:cs typeface="ＭＳ Ｐゴシック" pitchFamily="-65" charset="-128"/>
              </a:defRPr>
            </a:lvl5pPr>
            <a:lvl6pPr marL="22860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6pPr>
            <a:lvl7pPr marL="27432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7pPr>
            <a:lvl8pPr marL="32004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8pPr>
            <a:lvl9pPr marL="3657600" algn="l" defTabSz="457200" rtl="0" eaLnBrk="1" latinLnBrk="0" hangingPunct="1">
              <a:defRPr kern="1200">
                <a:solidFill>
                  <a:schemeClr val="tx1"/>
                </a:solidFill>
                <a:latin typeface="Arial" pitchFamily="-65" charset="0"/>
                <a:ea typeface="ＭＳ Ｐゴシック" pitchFamily="-65" charset="-128"/>
                <a:cs typeface="ＭＳ Ｐゴシック" pitchFamily="-65" charset="-128"/>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a:ln>
                  <a:noFill/>
                </a:ln>
                <a:solidFill>
                  <a:srgbClr val="000000"/>
                </a:solidFill>
                <a:effectLst/>
                <a:uLnTx/>
                <a:uFillTx/>
                <a:latin typeface="Calibri" panose="020F0502020204030204" pitchFamily="34" charset="0"/>
                <a:ea typeface="ＭＳ Ｐゴシック"/>
              </a:rPr>
              <a:t>NORTE CENTRO</a:t>
            </a:r>
          </a:p>
        </xdr:txBody>
      </xdr:sp>
    </xdr:grpSp>
    <xdr:clientData/>
  </xdr:twoCellAnchor>
  <xdr:twoCellAnchor editAs="oneCell">
    <xdr:from>
      <xdr:col>0</xdr:col>
      <xdr:colOff>0</xdr:colOff>
      <xdr:row>1</xdr:row>
      <xdr:rowOff>74990</xdr:rowOff>
    </xdr:from>
    <xdr:to>
      <xdr:col>0</xdr:col>
      <xdr:colOff>836083</xdr:colOff>
      <xdr:row>1</xdr:row>
      <xdr:rowOff>969709</xdr:rowOff>
    </xdr:to>
    <xdr:pic>
      <xdr:nvPicPr>
        <xdr:cNvPr id="82" name="Imagen 81">
          <a:hlinkClick xmlns:r="http://schemas.openxmlformats.org/officeDocument/2006/relationships" r:id="rId1"/>
          <a:extLst>
            <a:ext uri="{FF2B5EF4-FFF2-40B4-BE49-F238E27FC236}">
              <a16:creationId xmlns:a16="http://schemas.microsoft.com/office/drawing/2014/main" id="{1ECA4A29-5083-446F-B4A0-D91A4F58C565}"/>
            </a:ext>
          </a:extLst>
        </xdr:cNvPr>
        <xdr:cNvPicPr>
          <a:picLocks noChangeAspect="1"/>
        </xdr:cNvPicPr>
      </xdr:nvPicPr>
      <xdr:blipFill>
        <a:blip xmlns:r="http://schemas.openxmlformats.org/officeDocument/2006/relationships" r:embed="rId2"/>
        <a:stretch>
          <a:fillRect/>
        </a:stretch>
      </xdr:blipFill>
      <xdr:spPr>
        <a:xfrm>
          <a:off x="0" y="259140"/>
          <a:ext cx="836083" cy="894719"/>
        </a:xfrm>
        <a:prstGeom prst="rect">
          <a:avLst/>
        </a:prstGeom>
      </xdr:spPr>
    </xdr:pic>
    <xdr:clientData/>
  </xdr:twoCellAnchor>
  <xdr:twoCellAnchor>
    <xdr:from>
      <xdr:col>0</xdr:col>
      <xdr:colOff>1303466</xdr:colOff>
      <xdr:row>1</xdr:row>
      <xdr:rowOff>0</xdr:rowOff>
    </xdr:from>
    <xdr:to>
      <xdr:col>0</xdr:col>
      <xdr:colOff>3592641</xdr:colOff>
      <xdr:row>1</xdr:row>
      <xdr:rowOff>1054101</xdr:rowOff>
    </xdr:to>
    <xdr:sp macro="" textlink="">
      <xdr:nvSpPr>
        <xdr:cNvPr id="83" name="Freeform 2">
          <a:extLst>
            <a:ext uri="{FF2B5EF4-FFF2-40B4-BE49-F238E27FC236}">
              <a16:creationId xmlns:a16="http://schemas.microsoft.com/office/drawing/2014/main" id="{BAC7A07C-EE6C-4B2E-8F00-339A65A7AA4C}"/>
            </a:ext>
          </a:extLst>
        </xdr:cNvPr>
        <xdr:cNvSpPr/>
      </xdr:nvSpPr>
      <xdr:spPr>
        <a:xfrm>
          <a:off x="1303466" y="184150"/>
          <a:ext cx="2289175" cy="1054101"/>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8093528</xdr:colOff>
      <xdr:row>1</xdr:row>
      <xdr:rowOff>57809</xdr:rowOff>
    </xdr:from>
    <xdr:to>
      <xdr:col>0</xdr:col>
      <xdr:colOff>10791876</xdr:colOff>
      <xdr:row>1</xdr:row>
      <xdr:rowOff>838654</xdr:rowOff>
    </xdr:to>
    <xdr:sp macro="" textlink="">
      <xdr:nvSpPr>
        <xdr:cNvPr id="84" name="Freeform 11">
          <a:extLst>
            <a:ext uri="{FF2B5EF4-FFF2-40B4-BE49-F238E27FC236}">
              <a16:creationId xmlns:a16="http://schemas.microsoft.com/office/drawing/2014/main" id="{17CB07F0-4745-49E2-AF88-3C63A27B6574}"/>
            </a:ext>
          </a:extLst>
        </xdr:cNvPr>
        <xdr:cNvSpPr/>
      </xdr:nvSpPr>
      <xdr:spPr>
        <a:xfrm>
          <a:off x="8093528" y="241959"/>
          <a:ext cx="2698348"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1212903</xdr:colOff>
      <xdr:row>0</xdr:row>
      <xdr:rowOff>137584</xdr:rowOff>
    </xdr:from>
    <xdr:to>
      <xdr:col>0</xdr:col>
      <xdr:colOff>3489378</xdr:colOff>
      <xdr:row>1</xdr:row>
      <xdr:rowOff>570442</xdr:rowOff>
    </xdr:to>
    <xdr:sp macro="" textlink="">
      <xdr:nvSpPr>
        <xdr:cNvPr id="2" name="Freeform 2">
          <a:extLst>
            <a:ext uri="{FF2B5EF4-FFF2-40B4-BE49-F238E27FC236}">
              <a16:creationId xmlns:a16="http://schemas.microsoft.com/office/drawing/2014/main" id="{6CF44372-75D2-44B7-BC26-B3D9A81C893F}"/>
            </a:ext>
          </a:extLst>
        </xdr:cNvPr>
        <xdr:cNvSpPr/>
      </xdr:nvSpPr>
      <xdr:spPr>
        <a:xfrm>
          <a:off x="1212903" y="137584"/>
          <a:ext cx="2276475" cy="1048808"/>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0</xdr:col>
      <xdr:colOff>5408083</xdr:colOff>
      <xdr:row>0</xdr:row>
      <xdr:rowOff>208093</xdr:rowOff>
    </xdr:from>
    <xdr:to>
      <xdr:col>0</xdr:col>
      <xdr:colOff>8115956</xdr:colOff>
      <xdr:row>1</xdr:row>
      <xdr:rowOff>367695</xdr:rowOff>
    </xdr:to>
    <xdr:sp macro="" textlink="">
      <xdr:nvSpPr>
        <xdr:cNvPr id="3" name="Freeform 11">
          <a:extLst>
            <a:ext uri="{FF2B5EF4-FFF2-40B4-BE49-F238E27FC236}">
              <a16:creationId xmlns:a16="http://schemas.microsoft.com/office/drawing/2014/main" id="{013D6712-6E96-412B-B81F-FCB7A9327D7A}"/>
            </a:ext>
          </a:extLst>
        </xdr:cNvPr>
        <xdr:cNvSpPr/>
      </xdr:nvSpPr>
      <xdr:spPr>
        <a:xfrm>
          <a:off x="5408083" y="208093"/>
          <a:ext cx="2707873" cy="775552"/>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0</xdr:col>
      <xdr:colOff>201083</xdr:colOff>
      <xdr:row>0</xdr:row>
      <xdr:rowOff>127000</xdr:rowOff>
    </xdr:from>
    <xdr:to>
      <xdr:col>0</xdr:col>
      <xdr:colOff>1027641</xdr:colOff>
      <xdr:row>1</xdr:row>
      <xdr:rowOff>390952</xdr:rowOff>
    </xdr:to>
    <xdr:pic>
      <xdr:nvPicPr>
        <xdr:cNvPr id="4" name="Imagen 3">
          <a:hlinkClick xmlns:r="http://schemas.openxmlformats.org/officeDocument/2006/relationships" r:id="rId3"/>
          <a:extLst>
            <a:ext uri="{FF2B5EF4-FFF2-40B4-BE49-F238E27FC236}">
              <a16:creationId xmlns:a16="http://schemas.microsoft.com/office/drawing/2014/main" id="{AF54E939-15F3-480C-8C4A-D34C1787738B}"/>
            </a:ext>
          </a:extLst>
        </xdr:cNvPr>
        <xdr:cNvPicPr>
          <a:picLocks noChangeAspect="1"/>
        </xdr:cNvPicPr>
      </xdr:nvPicPr>
      <xdr:blipFill>
        <a:blip xmlns:r="http://schemas.openxmlformats.org/officeDocument/2006/relationships" r:embed="rId4"/>
        <a:stretch>
          <a:fillRect/>
        </a:stretch>
      </xdr:blipFill>
      <xdr:spPr>
        <a:xfrm>
          <a:off x="201083" y="127000"/>
          <a:ext cx="829733" cy="8862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82906</xdr:colOff>
      <xdr:row>0</xdr:row>
      <xdr:rowOff>54428</xdr:rowOff>
    </xdr:from>
    <xdr:to>
      <xdr:col>4</xdr:col>
      <xdr:colOff>766438</xdr:colOff>
      <xdr:row>1</xdr:row>
      <xdr:rowOff>101600</xdr:rowOff>
    </xdr:to>
    <xdr:sp macro="" textlink="">
      <xdr:nvSpPr>
        <xdr:cNvPr id="2" name="Freeform 2">
          <a:extLst>
            <a:ext uri="{FF2B5EF4-FFF2-40B4-BE49-F238E27FC236}">
              <a16:creationId xmlns:a16="http://schemas.microsoft.com/office/drawing/2014/main" id="{89F13F40-36BE-44A5-949D-6182174A5D5B}"/>
            </a:ext>
          </a:extLst>
        </xdr:cNvPr>
        <xdr:cNvSpPr/>
      </xdr:nvSpPr>
      <xdr:spPr>
        <a:xfrm>
          <a:off x="1314806" y="54428"/>
          <a:ext cx="2283732" cy="104412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1"/>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861785</xdr:colOff>
      <xdr:row>0</xdr:row>
      <xdr:rowOff>162583</xdr:rowOff>
    </xdr:from>
    <xdr:to>
      <xdr:col>9</xdr:col>
      <xdr:colOff>752980</xdr:colOff>
      <xdr:row>0</xdr:row>
      <xdr:rowOff>943428</xdr:rowOff>
    </xdr:to>
    <xdr:sp macro="" textlink="">
      <xdr:nvSpPr>
        <xdr:cNvPr id="3" name="Freeform 11">
          <a:extLst>
            <a:ext uri="{FF2B5EF4-FFF2-40B4-BE49-F238E27FC236}">
              <a16:creationId xmlns:a16="http://schemas.microsoft.com/office/drawing/2014/main" id="{203C0375-1992-4121-B5BA-1010F4018500}"/>
            </a:ext>
          </a:extLst>
        </xdr:cNvPr>
        <xdr:cNvSpPr/>
      </xdr:nvSpPr>
      <xdr:spPr>
        <a:xfrm>
          <a:off x="6894285" y="162583"/>
          <a:ext cx="2704245"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editAs="oneCell">
    <xdr:from>
      <xdr:col>1</xdr:col>
      <xdr:colOff>0</xdr:colOff>
      <xdr:row>0</xdr:row>
      <xdr:rowOff>0</xdr:rowOff>
    </xdr:from>
    <xdr:to>
      <xdr:col>2</xdr:col>
      <xdr:colOff>30087</xdr:colOff>
      <xdr:row>0</xdr:row>
      <xdr:rowOff>894719</xdr:rowOff>
    </xdr:to>
    <xdr:pic>
      <xdr:nvPicPr>
        <xdr:cNvPr id="4" name="Imagen 3">
          <a:hlinkClick xmlns:r="http://schemas.openxmlformats.org/officeDocument/2006/relationships" r:id="rId3"/>
          <a:extLst>
            <a:ext uri="{FF2B5EF4-FFF2-40B4-BE49-F238E27FC236}">
              <a16:creationId xmlns:a16="http://schemas.microsoft.com/office/drawing/2014/main" id="{73C2DF33-3045-4752-9374-B438A5FA7630}"/>
            </a:ext>
          </a:extLst>
        </xdr:cNvPr>
        <xdr:cNvPicPr>
          <a:picLocks noChangeAspect="1"/>
        </xdr:cNvPicPr>
      </xdr:nvPicPr>
      <xdr:blipFill>
        <a:blip xmlns:r="http://schemas.openxmlformats.org/officeDocument/2006/relationships" r:embed="rId4"/>
        <a:stretch>
          <a:fillRect/>
        </a:stretch>
      </xdr:blipFill>
      <xdr:spPr>
        <a:xfrm>
          <a:off x="431800" y="0"/>
          <a:ext cx="830187" cy="894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50800</xdr:colOff>
          <xdr:row>5</xdr:row>
          <xdr:rowOff>177800</xdr:rowOff>
        </xdr:from>
        <xdr:to>
          <xdr:col>1</xdr:col>
          <xdr:colOff>266700</xdr:colOff>
          <xdr:row>7</xdr:row>
          <xdr:rowOff>114300</xdr:rowOff>
        </xdr:to>
        <xdr:sp macro="" textlink="">
          <xdr:nvSpPr>
            <xdr:cNvPr id="7170" name="Drop Down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535782</xdr:colOff>
      <xdr:row>0</xdr:row>
      <xdr:rowOff>120234</xdr:rowOff>
    </xdr:from>
    <xdr:to>
      <xdr:col>0</xdr:col>
      <xdr:colOff>1368690</xdr:colOff>
      <xdr:row>1</xdr:row>
      <xdr:rowOff>336297</xdr:rowOff>
    </xdr:to>
    <xdr:pic>
      <xdr:nvPicPr>
        <xdr:cNvPr id="3" name="Imagen 2">
          <a:hlinkClick xmlns:r="http://schemas.openxmlformats.org/officeDocument/2006/relationships" r:id="rId1"/>
          <a:extLst>
            <a:ext uri="{FF2B5EF4-FFF2-40B4-BE49-F238E27FC236}">
              <a16:creationId xmlns:a16="http://schemas.microsoft.com/office/drawing/2014/main" id="{2F7BE495-B1AF-4FA7-A89B-B8298B3BE39B}"/>
            </a:ext>
          </a:extLst>
        </xdr:cNvPr>
        <xdr:cNvPicPr>
          <a:picLocks noChangeAspect="1"/>
        </xdr:cNvPicPr>
      </xdr:nvPicPr>
      <xdr:blipFill>
        <a:blip xmlns:r="http://schemas.openxmlformats.org/officeDocument/2006/relationships" r:embed="rId2"/>
        <a:stretch>
          <a:fillRect/>
        </a:stretch>
      </xdr:blipFill>
      <xdr:spPr>
        <a:xfrm>
          <a:off x="535782" y="120234"/>
          <a:ext cx="832908" cy="891544"/>
        </a:xfrm>
        <a:prstGeom prst="rect">
          <a:avLst/>
        </a:prstGeom>
      </xdr:spPr>
    </xdr:pic>
    <xdr:clientData/>
  </xdr:twoCellAnchor>
  <xdr:twoCellAnchor>
    <xdr:from>
      <xdr:col>0</xdr:col>
      <xdr:colOff>1836073</xdr:colOff>
      <xdr:row>0</xdr:row>
      <xdr:rowOff>35719</xdr:rowOff>
    </xdr:from>
    <xdr:to>
      <xdr:col>1</xdr:col>
      <xdr:colOff>302321</xdr:colOff>
      <xdr:row>1</xdr:row>
      <xdr:rowOff>415700</xdr:rowOff>
    </xdr:to>
    <xdr:sp macro="" textlink="">
      <xdr:nvSpPr>
        <xdr:cNvPr id="6" name="Freeform 2">
          <a:extLst>
            <a:ext uri="{FF2B5EF4-FFF2-40B4-BE49-F238E27FC236}">
              <a16:creationId xmlns:a16="http://schemas.microsoft.com/office/drawing/2014/main" id="{253E558B-5615-428E-BA5C-945C9480F4D4}"/>
            </a:ext>
          </a:extLst>
        </xdr:cNvPr>
        <xdr:cNvSpPr/>
      </xdr:nvSpPr>
      <xdr:spPr>
        <a:xfrm>
          <a:off x="1836073" y="35719"/>
          <a:ext cx="2300061" cy="1058637"/>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1257073</xdr:colOff>
      <xdr:row>0</xdr:row>
      <xdr:rowOff>195128</xdr:rowOff>
    </xdr:from>
    <xdr:to>
      <xdr:col>12</xdr:col>
      <xdr:colOff>1200882</xdr:colOff>
      <xdr:row>1</xdr:row>
      <xdr:rowOff>290967</xdr:rowOff>
    </xdr:to>
    <xdr:sp macro="" textlink="">
      <xdr:nvSpPr>
        <xdr:cNvPr id="5" name="Freeform 11">
          <a:extLst>
            <a:ext uri="{FF2B5EF4-FFF2-40B4-BE49-F238E27FC236}">
              <a16:creationId xmlns:a16="http://schemas.microsoft.com/office/drawing/2014/main" id="{17AB1CFF-5A3E-4DCF-8BBB-569627B08D2E}"/>
            </a:ext>
          </a:extLst>
        </xdr:cNvPr>
        <xdr:cNvSpPr/>
      </xdr:nvSpPr>
      <xdr:spPr>
        <a:xfrm>
          <a:off x="14770667" y="195128"/>
          <a:ext cx="2706059" cy="77449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304800</xdr:colOff>
          <xdr:row>8</xdr:row>
          <xdr:rowOff>12700</xdr:rowOff>
        </xdr:from>
        <xdr:to>
          <xdr:col>2</xdr:col>
          <xdr:colOff>228600</xdr:colOff>
          <xdr:row>8</xdr:row>
          <xdr:rowOff>457200</xdr:rowOff>
        </xdr:to>
        <xdr:sp macro="" textlink="">
          <xdr:nvSpPr>
            <xdr:cNvPr id="8193" name="Drop Down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488950</xdr:colOff>
          <xdr:row>8</xdr:row>
          <xdr:rowOff>0</xdr:rowOff>
        </xdr:from>
        <xdr:to>
          <xdr:col>5</xdr:col>
          <xdr:colOff>450850</xdr:colOff>
          <xdr:row>8</xdr:row>
          <xdr:rowOff>463550</xdr:rowOff>
        </xdr:to>
        <xdr:sp macro="" textlink="">
          <xdr:nvSpPr>
            <xdr:cNvPr id="8195" name="Drop Down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119063</xdr:colOff>
      <xdr:row>1</xdr:row>
      <xdr:rowOff>144047</xdr:rowOff>
    </xdr:from>
    <xdr:to>
      <xdr:col>0</xdr:col>
      <xdr:colOff>942446</xdr:colOff>
      <xdr:row>2</xdr:row>
      <xdr:rowOff>163259</xdr:rowOff>
    </xdr:to>
    <xdr:pic>
      <xdr:nvPicPr>
        <xdr:cNvPr id="3" name="Imagen 2">
          <a:hlinkClick xmlns:r="http://schemas.openxmlformats.org/officeDocument/2006/relationships" r:id="rId1"/>
          <a:extLst>
            <a:ext uri="{FF2B5EF4-FFF2-40B4-BE49-F238E27FC236}">
              <a16:creationId xmlns:a16="http://schemas.microsoft.com/office/drawing/2014/main" id="{47446129-7703-4415-B50F-E2F90DCDA947}"/>
            </a:ext>
          </a:extLst>
        </xdr:cNvPr>
        <xdr:cNvPicPr>
          <a:picLocks noChangeAspect="1"/>
        </xdr:cNvPicPr>
      </xdr:nvPicPr>
      <xdr:blipFill>
        <a:blip xmlns:r="http://schemas.openxmlformats.org/officeDocument/2006/relationships" r:embed="rId2"/>
        <a:stretch>
          <a:fillRect/>
        </a:stretch>
      </xdr:blipFill>
      <xdr:spPr>
        <a:xfrm>
          <a:off x="119063" y="822703"/>
          <a:ext cx="829733" cy="888369"/>
        </a:xfrm>
        <a:prstGeom prst="rect">
          <a:avLst/>
        </a:prstGeom>
      </xdr:spPr>
    </xdr:pic>
    <xdr:clientData/>
  </xdr:twoCellAnchor>
  <xdr:twoCellAnchor>
    <xdr:from>
      <xdr:col>0</xdr:col>
      <xdr:colOff>1425704</xdr:colOff>
      <xdr:row>1</xdr:row>
      <xdr:rowOff>59532</xdr:rowOff>
    </xdr:from>
    <xdr:to>
      <xdr:col>2</xdr:col>
      <xdr:colOff>114996</xdr:colOff>
      <xdr:row>2</xdr:row>
      <xdr:rowOff>242662</xdr:rowOff>
    </xdr:to>
    <xdr:sp macro="" textlink="">
      <xdr:nvSpPr>
        <xdr:cNvPr id="4" name="Freeform 2">
          <a:extLst>
            <a:ext uri="{FF2B5EF4-FFF2-40B4-BE49-F238E27FC236}">
              <a16:creationId xmlns:a16="http://schemas.microsoft.com/office/drawing/2014/main" id="{EC886A65-430D-46DC-A998-F698D0698DCD}"/>
            </a:ext>
          </a:extLst>
        </xdr:cNvPr>
        <xdr:cNvSpPr/>
      </xdr:nvSpPr>
      <xdr:spPr>
        <a:xfrm>
          <a:off x="1425704" y="738188"/>
          <a:ext cx="2296886" cy="1052287"/>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9</xdr:col>
      <xdr:colOff>795106</xdr:colOff>
      <xdr:row>1</xdr:row>
      <xdr:rowOff>245928</xdr:rowOff>
    </xdr:from>
    <xdr:to>
      <xdr:col>13</xdr:col>
      <xdr:colOff>107771</xdr:colOff>
      <xdr:row>2</xdr:row>
      <xdr:rowOff>141741</xdr:rowOff>
    </xdr:to>
    <xdr:sp macro="" textlink="">
      <xdr:nvSpPr>
        <xdr:cNvPr id="5" name="Freeform 11">
          <a:extLst>
            <a:ext uri="{FF2B5EF4-FFF2-40B4-BE49-F238E27FC236}">
              <a16:creationId xmlns:a16="http://schemas.microsoft.com/office/drawing/2014/main" id="{29EFA62C-B93C-4AC2-842A-0249470EEB0E}"/>
            </a:ext>
          </a:extLst>
        </xdr:cNvPr>
        <xdr:cNvSpPr/>
      </xdr:nvSpPr>
      <xdr:spPr>
        <a:xfrm>
          <a:off x="12259124" y="926285"/>
          <a:ext cx="2680433" cy="763269"/>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101600</xdr:colOff>
          <xdr:row>6</xdr:row>
          <xdr:rowOff>241300</xdr:rowOff>
        </xdr:from>
        <xdr:to>
          <xdr:col>1</xdr:col>
          <xdr:colOff>387350</xdr:colOff>
          <xdr:row>7</xdr:row>
          <xdr:rowOff>190500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A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488950</xdr:colOff>
          <xdr:row>6</xdr:row>
          <xdr:rowOff>247650</xdr:rowOff>
        </xdr:from>
        <xdr:to>
          <xdr:col>5</xdr:col>
          <xdr:colOff>0</xdr:colOff>
          <xdr:row>7</xdr:row>
          <xdr:rowOff>196850</xdr:rowOff>
        </xdr:to>
        <xdr:sp macro="" textlink="">
          <xdr:nvSpPr>
            <xdr:cNvPr id="9218" name="Drop Down 2" hidden="1">
              <a:extLst>
                <a:ext uri="{63B3BB69-23CF-44E3-9099-C40C66FF867C}">
                  <a14:compatExt spid="_x0000_s9218"/>
                </a:ext>
                <a:ext uri="{FF2B5EF4-FFF2-40B4-BE49-F238E27FC236}">
                  <a16:creationId xmlns:a16="http://schemas.microsoft.com/office/drawing/2014/main" id="{00000000-0008-0000-0A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87690</xdr:rowOff>
    </xdr:from>
    <xdr:to>
      <xdr:col>0</xdr:col>
      <xdr:colOff>829733</xdr:colOff>
      <xdr:row>0</xdr:row>
      <xdr:rowOff>979234</xdr:rowOff>
    </xdr:to>
    <xdr:pic>
      <xdr:nvPicPr>
        <xdr:cNvPr id="8" name="Imagen 7">
          <a:hlinkClick xmlns:r="http://schemas.openxmlformats.org/officeDocument/2006/relationships" r:id="rId1"/>
          <a:extLst>
            <a:ext uri="{FF2B5EF4-FFF2-40B4-BE49-F238E27FC236}">
              <a16:creationId xmlns:a16="http://schemas.microsoft.com/office/drawing/2014/main" id="{43CFF404-41EE-4322-91AB-9030E5F36585}"/>
            </a:ext>
          </a:extLst>
        </xdr:cNvPr>
        <xdr:cNvPicPr>
          <a:picLocks noChangeAspect="1"/>
        </xdr:cNvPicPr>
      </xdr:nvPicPr>
      <xdr:blipFill>
        <a:blip xmlns:r="http://schemas.openxmlformats.org/officeDocument/2006/relationships" r:embed="rId2"/>
        <a:stretch>
          <a:fillRect/>
        </a:stretch>
      </xdr:blipFill>
      <xdr:spPr>
        <a:xfrm>
          <a:off x="0" y="87690"/>
          <a:ext cx="832908" cy="891544"/>
        </a:xfrm>
        <a:prstGeom prst="rect">
          <a:avLst/>
        </a:prstGeom>
      </xdr:spPr>
    </xdr:pic>
    <xdr:clientData/>
  </xdr:twoCellAnchor>
  <xdr:twoCellAnchor>
    <xdr:from>
      <xdr:col>0</xdr:col>
      <xdr:colOff>1303466</xdr:colOff>
      <xdr:row>0</xdr:row>
      <xdr:rowOff>0</xdr:rowOff>
    </xdr:from>
    <xdr:to>
      <xdr:col>1</xdr:col>
      <xdr:colOff>88008</xdr:colOff>
      <xdr:row>1</xdr:row>
      <xdr:rowOff>19618</xdr:rowOff>
    </xdr:to>
    <xdr:sp macro="" textlink="">
      <xdr:nvSpPr>
        <xdr:cNvPr id="9" name="Freeform 2">
          <a:extLst>
            <a:ext uri="{FF2B5EF4-FFF2-40B4-BE49-F238E27FC236}">
              <a16:creationId xmlns:a16="http://schemas.microsoft.com/office/drawing/2014/main" id="{7A82DBA8-AD2C-46AD-BC05-EB352946F712}"/>
            </a:ext>
          </a:extLst>
        </xdr:cNvPr>
        <xdr:cNvSpPr/>
      </xdr:nvSpPr>
      <xdr:spPr>
        <a:xfrm>
          <a:off x="1303466" y="0"/>
          <a:ext cx="2296886" cy="1055462"/>
        </a:xfrm>
        <a:custGeom>
          <a:avLst/>
          <a:gdLst/>
          <a:ahLst/>
          <a:cxnLst/>
          <a:rect l="l" t="t" r="r" b="b"/>
          <a:pathLst>
            <a:path w="4904974" h="2191810">
              <a:moveTo>
                <a:pt x="0" y="0"/>
              </a:moveTo>
              <a:lnTo>
                <a:pt x="4904973" y="0"/>
              </a:lnTo>
              <a:lnTo>
                <a:pt x="4904973" y="2191810"/>
              </a:lnTo>
              <a:lnTo>
                <a:pt x="0" y="2191810"/>
              </a:lnTo>
              <a:lnTo>
                <a:pt x="0" y="0"/>
              </a:lnTo>
              <a:close/>
            </a:path>
          </a:pathLst>
        </a:custGeom>
        <a:blipFill>
          <a:blip xmlns:r="http://schemas.openxmlformats.org/officeDocument/2006/relationships" r:embed="rId3"/>
          <a:stretch>
            <a:fillRect b="-7614"/>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twoCellAnchor>
    <xdr:from>
      <xdr:col>8</xdr:col>
      <xdr:colOff>420460</xdr:colOff>
      <xdr:row>0</xdr:row>
      <xdr:rowOff>171315</xdr:rowOff>
    </xdr:from>
    <xdr:to>
      <xdr:col>10</xdr:col>
      <xdr:colOff>894494</xdr:colOff>
      <xdr:row>0</xdr:row>
      <xdr:rowOff>952160</xdr:rowOff>
    </xdr:to>
    <xdr:sp macro="" textlink="">
      <xdr:nvSpPr>
        <xdr:cNvPr id="10" name="Freeform 11">
          <a:extLst>
            <a:ext uri="{FF2B5EF4-FFF2-40B4-BE49-F238E27FC236}">
              <a16:creationId xmlns:a16="http://schemas.microsoft.com/office/drawing/2014/main" id="{AEA2855B-C83C-4B18-884E-352EEF5BCE8E}"/>
            </a:ext>
          </a:extLst>
        </xdr:cNvPr>
        <xdr:cNvSpPr/>
      </xdr:nvSpPr>
      <xdr:spPr>
        <a:xfrm>
          <a:off x="11171804" y="171315"/>
          <a:ext cx="2712409" cy="780845"/>
        </a:xfrm>
        <a:custGeom>
          <a:avLst/>
          <a:gdLst/>
          <a:ahLst/>
          <a:cxnLst/>
          <a:rect l="l" t="t" r="r" b="b"/>
          <a:pathLst>
            <a:path w="5413941" h="1560991">
              <a:moveTo>
                <a:pt x="0" y="0"/>
              </a:moveTo>
              <a:lnTo>
                <a:pt x="5413941" y="0"/>
              </a:lnTo>
              <a:lnTo>
                <a:pt x="5413941" y="1560991"/>
              </a:lnTo>
              <a:lnTo>
                <a:pt x="0" y="1560991"/>
              </a:lnTo>
              <a:lnTo>
                <a:pt x="0" y="0"/>
              </a:lnTo>
              <a:close/>
            </a:path>
          </a:pathLst>
        </a:custGeom>
        <a:blipFill>
          <a:blip xmlns:r="http://schemas.openxmlformats.org/officeDocument/2006/relationships" r:embed="rId4"/>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_tradnl"/>
        </a:p>
      </xdr:txBody>
    </xdr:sp>
    <xdr:clientData/>
  </xdr:twoCellAnchor>
</xdr:wsDr>
</file>

<file path=xl/persons/person.xml><?xml version="1.0" encoding="utf-8"?>
<personList xmlns="http://schemas.microsoft.com/office/spreadsheetml/2018/threadedcomments" xmlns:x="http://schemas.openxmlformats.org/spreadsheetml/2006/main">
  <person displayName="Cubillo, Gema (KWMAT)" id="{5845E761-CE42-43A7-8ADE-1B0DF49DD719}" userId="S::gema.cubillo@kantar.com::6c6a77e2-7c38-4a87-a090-0e5d01c4fde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8" dT="2020-11-12T13:39:13.04" personId="{5845E761-CE42-43A7-8ADE-1B0DF49DD719}" id="{C2FC50E9-05CD-49E6-998E-3D8843F1B69E}">
    <text>Dato expresado en % a excepción de cuando se selecciona la variable penetracion que está expresado en puntos.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11.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CCA7-FE3F-4A43-8A49-94B14F718BFE}">
  <sheetPr>
    <pageSetUpPr fitToPage="1"/>
  </sheetPr>
  <dimension ref="B1:P33"/>
  <sheetViews>
    <sheetView showGridLines="0" showRowColHeaders="0" tabSelected="1" zoomScale="85" zoomScaleNormal="85" workbookViewId="0">
      <selection activeCell="I13" sqref="I13"/>
    </sheetView>
  </sheetViews>
  <sheetFormatPr defaultColWidth="11.453125" defaultRowHeight="14.5" x14ac:dyDescent="0.35"/>
  <cols>
    <col min="13" max="13" width="14.453125" customWidth="1"/>
  </cols>
  <sheetData>
    <row r="1" spans="2:16" ht="73" customHeight="1" x14ac:dyDescent="0.35">
      <c r="B1" s="90"/>
      <c r="C1" s="90"/>
      <c r="D1" s="90"/>
      <c r="E1" s="102" t="s">
        <v>0</v>
      </c>
      <c r="F1" s="102"/>
      <c r="G1" s="102"/>
      <c r="H1" s="102"/>
      <c r="I1" s="102"/>
      <c r="J1" s="102"/>
      <c r="K1" s="102"/>
      <c r="L1" s="102"/>
      <c r="M1" s="102"/>
      <c r="N1" s="90"/>
      <c r="O1" s="90"/>
      <c r="P1" s="90"/>
    </row>
    <row r="4" spans="2:16" x14ac:dyDescent="0.35">
      <c r="B4" s="23"/>
    </row>
    <row r="5" spans="2:16" ht="47.5" customHeight="1" x14ac:dyDescent="0.35">
      <c r="J5" s="89" t="s">
        <v>1</v>
      </c>
    </row>
    <row r="6" spans="2:16" ht="47.5" customHeight="1" x14ac:dyDescent="0.35">
      <c r="J6" s="89" t="s">
        <v>2</v>
      </c>
    </row>
    <row r="7" spans="2:16" ht="47.5" customHeight="1" x14ac:dyDescent="0.35">
      <c r="J7" s="89" t="s">
        <v>3</v>
      </c>
    </row>
    <row r="8" spans="2:16" ht="47.5" customHeight="1" x14ac:dyDescent="0.35">
      <c r="J8" s="89" t="s">
        <v>4</v>
      </c>
    </row>
    <row r="9" spans="2:16" ht="47.5" customHeight="1" x14ac:dyDescent="0.35">
      <c r="J9" s="89" t="s">
        <v>5</v>
      </c>
    </row>
    <row r="10" spans="2:16" ht="47.5" customHeight="1" x14ac:dyDescent="0.35">
      <c r="J10" s="89" t="s">
        <v>6</v>
      </c>
    </row>
    <row r="11" spans="2:16" ht="26" x14ac:dyDescent="0.6">
      <c r="J11" s="99"/>
    </row>
    <row r="12" spans="2:16" ht="26" x14ac:dyDescent="0.6">
      <c r="J12" s="99"/>
    </row>
    <row r="13" spans="2:16" ht="26" x14ac:dyDescent="0.6">
      <c r="J13" s="99"/>
    </row>
    <row r="33" ht="57" customHeight="1" x14ac:dyDescent="0.35"/>
  </sheetData>
  <mergeCells count="1">
    <mergeCell ref="E1:M1"/>
  </mergeCells>
  <hyperlinks>
    <hyperlink ref="J5" location="KPI!A1" display="Principales variables" xr:uid="{9C095777-2656-4DC7-9B89-B34736653204}"/>
    <hyperlink ref="J6" location="PERFIL!A1" display="Perfil sociodemografico" xr:uid="{C6296200-1FFF-4618-97C3-B47838F3F6DF}"/>
    <hyperlink ref="J7" location="MOTIVOS!A1" display="Lugares y motivos de consumo" xr:uid="{205E42E0-6CFA-43D1-9C16-A7A7D6BA68E1}"/>
    <hyperlink ref="J8" location="'METODOLOGÍA '!A1" display="Metodología" xr:uid="{1E9FFA2F-ACC1-427B-8726-4EF204F2083F}"/>
    <hyperlink ref="J9" location="VARIABLES!A1" display="Glosario Variables" xr:uid="{A693EFBB-791C-493F-8A2A-FDC35EA7860C}"/>
    <hyperlink ref="J10" location="'Conclusiones '!A1" display="Conclusiones" xr:uid="{71A7D334-DC13-4D6A-AE75-17A1D96C8CCC}"/>
  </hyperlinks>
  <pageMargins left="0.23622047244094491" right="0.23622047244094491"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D8F1-1D06-4BE9-985A-DBB1EA1FED93}">
  <sheetPr>
    <pageSetUpPr fitToPage="1"/>
  </sheetPr>
  <dimension ref="A2:F37"/>
  <sheetViews>
    <sheetView showGridLines="0" showRowColHeaders="0" topLeftCell="A29" zoomScale="85" zoomScaleNormal="85" zoomScaleSheetLayoutView="100" workbookViewId="0">
      <selection activeCell="A36" sqref="A36"/>
    </sheetView>
  </sheetViews>
  <sheetFormatPr defaultColWidth="11.453125" defaultRowHeight="14.5" x14ac:dyDescent="0.35"/>
  <cols>
    <col min="1" max="1" width="156.7265625" customWidth="1"/>
    <col min="2" max="2" width="4.1796875" customWidth="1"/>
  </cols>
  <sheetData>
    <row r="2" spans="1:6" ht="91.5" customHeight="1" x14ac:dyDescent="0.35">
      <c r="A2" s="87"/>
      <c r="B2" s="26"/>
      <c r="C2" s="26"/>
      <c r="D2" s="26"/>
      <c r="E2" s="26"/>
      <c r="F2" s="26"/>
    </row>
    <row r="3" spans="1:6" ht="15" thickBot="1" x14ac:dyDescent="0.4"/>
    <row r="4" spans="1:6" ht="18.75" customHeight="1" thickTop="1" thickBot="1" x14ac:dyDescent="0.4">
      <c r="A4" s="91"/>
      <c r="B4" s="27"/>
      <c r="C4" s="27"/>
      <c r="D4" s="27"/>
      <c r="E4" s="27"/>
      <c r="F4" s="28"/>
    </row>
    <row r="5" spans="1:6" ht="3" customHeight="1" thickTop="1" x14ac:dyDescent="0.35"/>
    <row r="6" spans="1:6" s="29" customFormat="1" ht="18.75" customHeight="1" thickBot="1" x14ac:dyDescent="0.4">
      <c r="A6" s="92" t="s">
        <v>7</v>
      </c>
    </row>
    <row r="7" spans="1:6" ht="5.25" customHeight="1" thickTop="1" x14ac:dyDescent="0.35"/>
    <row r="8" spans="1:6" s="30" customFormat="1" ht="25" customHeight="1" x14ac:dyDescent="0.35">
      <c r="A8" s="31" t="s">
        <v>8</v>
      </c>
    </row>
    <row r="9" spans="1:6" s="30" customFormat="1" ht="25" customHeight="1" x14ac:dyDescent="0.35">
      <c r="A9" s="31" t="s">
        <v>9</v>
      </c>
    </row>
    <row r="10" spans="1:6" s="30" customFormat="1" ht="25" customHeight="1" x14ac:dyDescent="0.35">
      <c r="A10" s="31" t="s">
        <v>10</v>
      </c>
    </row>
    <row r="11" spans="1:6" s="30" customFormat="1" ht="25" customHeight="1" x14ac:dyDescent="0.35">
      <c r="A11" s="31" t="s">
        <v>11</v>
      </c>
    </row>
    <row r="12" spans="1:6" s="30" customFormat="1" ht="25" customHeight="1" x14ac:dyDescent="0.35">
      <c r="A12" s="31" t="s">
        <v>12</v>
      </c>
    </row>
    <row r="13" spans="1:6" s="30" customFormat="1" x14ac:dyDescent="0.35">
      <c r="A13" s="31"/>
    </row>
    <row r="14" spans="1:6" s="29" customFormat="1" ht="22.5" customHeight="1" thickBot="1" x14ac:dyDescent="0.4">
      <c r="A14" s="92" t="s">
        <v>13</v>
      </c>
    </row>
    <row r="15" spans="1:6" ht="5.25" customHeight="1" thickTop="1" x14ac:dyDescent="0.35"/>
    <row r="16" spans="1:6" s="32" customFormat="1" ht="25" customHeight="1" x14ac:dyDescent="0.35">
      <c r="A16" s="33" t="s">
        <v>14</v>
      </c>
    </row>
    <row r="17" spans="1:1" s="32" customFormat="1" ht="25" customHeight="1" x14ac:dyDescent="0.35">
      <c r="A17" s="33" t="s">
        <v>15</v>
      </c>
    </row>
    <row r="18" spans="1:1" s="32" customFormat="1" ht="25" customHeight="1" x14ac:dyDescent="0.35">
      <c r="A18" s="33" t="s">
        <v>16</v>
      </c>
    </row>
    <row r="19" spans="1:1" s="32" customFormat="1" ht="25" customHeight="1" x14ac:dyDescent="0.35">
      <c r="A19" s="33" t="s">
        <v>17</v>
      </c>
    </row>
    <row r="20" spans="1:1" s="32" customFormat="1" ht="25" customHeight="1" x14ac:dyDescent="0.35">
      <c r="A20" s="33" t="s">
        <v>18</v>
      </c>
    </row>
    <row r="21" spans="1:1" s="32" customFormat="1" ht="25" customHeight="1" x14ac:dyDescent="0.35">
      <c r="A21" s="33" t="s">
        <v>19</v>
      </c>
    </row>
    <row r="22" spans="1:1" s="32" customFormat="1" ht="25" customHeight="1" x14ac:dyDescent="0.35">
      <c r="A22" s="33" t="s">
        <v>20</v>
      </c>
    </row>
    <row r="23" spans="1:1" s="32" customFormat="1" ht="25" customHeight="1" x14ac:dyDescent="0.35">
      <c r="A23" s="33" t="s">
        <v>21</v>
      </c>
    </row>
    <row r="24" spans="1:1" s="32" customFormat="1" ht="25" customHeight="1" x14ac:dyDescent="0.35">
      <c r="A24" s="33" t="s">
        <v>22</v>
      </c>
    </row>
    <row r="25" spans="1:1" s="32" customFormat="1" ht="25" customHeight="1" x14ac:dyDescent="0.35">
      <c r="A25" s="33" t="s">
        <v>23</v>
      </c>
    </row>
    <row r="26" spans="1:1" s="32" customFormat="1" ht="25" customHeight="1" x14ac:dyDescent="0.35">
      <c r="A26" s="33" t="s">
        <v>24</v>
      </c>
    </row>
    <row r="27" spans="1:1" s="29" customFormat="1" ht="22.5" customHeight="1" thickBot="1" x14ac:dyDescent="0.4">
      <c r="A27" s="92" t="s">
        <v>25</v>
      </c>
    </row>
    <row r="28" spans="1:1" ht="5.25" customHeight="1" thickTop="1" x14ac:dyDescent="0.35"/>
    <row r="29" spans="1:1" s="30" customFormat="1" ht="25" customHeight="1" x14ac:dyDescent="0.35">
      <c r="A29" s="31" t="s">
        <v>26</v>
      </c>
    </row>
    <row r="30" spans="1:1" s="30" customFormat="1" ht="25" customHeight="1" x14ac:dyDescent="0.35">
      <c r="A30" s="31" t="s">
        <v>27</v>
      </c>
    </row>
    <row r="31" spans="1:1" s="30" customFormat="1" ht="25" customHeight="1" x14ac:dyDescent="0.35">
      <c r="A31" s="31" t="s">
        <v>28</v>
      </c>
    </row>
    <row r="32" spans="1:1" s="30" customFormat="1" ht="25" customHeight="1" x14ac:dyDescent="0.35">
      <c r="A32" s="31" t="s">
        <v>29</v>
      </c>
    </row>
    <row r="33" spans="1:1" s="30" customFormat="1" ht="25" customHeight="1" x14ac:dyDescent="0.35">
      <c r="A33" s="31" t="s">
        <v>30</v>
      </c>
    </row>
    <row r="34" spans="1:1" s="30" customFormat="1" ht="25" customHeight="1" x14ac:dyDescent="0.35">
      <c r="A34" s="31" t="s">
        <v>31</v>
      </c>
    </row>
    <row r="35" spans="1:1" s="30" customFormat="1" ht="25" customHeight="1" x14ac:dyDescent="0.35">
      <c r="A35" s="31" t="s">
        <v>32</v>
      </c>
    </row>
    <row r="36" spans="1:1" s="30" customFormat="1" ht="25" customHeight="1" x14ac:dyDescent="0.35">
      <c r="A36" s="31" t="s">
        <v>33</v>
      </c>
    </row>
    <row r="37" spans="1:1" ht="19.5" customHeight="1" x14ac:dyDescent="0.35">
      <c r="A37" s="34" t="s">
        <v>34</v>
      </c>
    </row>
  </sheetData>
  <pageMargins left="0.70866141732283472" right="0.70866141732283472" top="0.74803149606299213" bottom="0.74803149606299213" header="0.31496062992125984" footer="0.31496062992125984"/>
  <pageSetup paperSize="9" scale="65"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98C3D-3EA1-4B5A-840B-C72D7565370C}">
  <sheetPr>
    <pageSetUpPr fitToPage="1"/>
  </sheetPr>
  <dimension ref="A1:F20"/>
  <sheetViews>
    <sheetView showGridLines="0" showRowColHeaders="0" zoomScale="90" zoomScaleNormal="90" zoomScaleSheetLayoutView="80" workbookViewId="0">
      <selection activeCell="A7" sqref="A7"/>
    </sheetView>
  </sheetViews>
  <sheetFormatPr defaultColWidth="11.453125" defaultRowHeight="14.5" x14ac:dyDescent="0.35"/>
  <cols>
    <col min="1" max="1" width="117.81640625" customWidth="1"/>
    <col min="2" max="2" width="4.1796875" customWidth="1"/>
  </cols>
  <sheetData>
    <row r="1" spans="1:6" ht="48.75" customHeight="1" x14ac:dyDescent="0.35">
      <c r="A1" s="93"/>
      <c r="B1" s="26"/>
      <c r="C1" s="26"/>
      <c r="D1" s="26"/>
      <c r="E1" s="26"/>
      <c r="F1" s="26"/>
    </row>
    <row r="2" spans="1:6" ht="54" customHeight="1" thickBot="1" x14ac:dyDescent="0.4"/>
    <row r="3" spans="1:6" ht="18.75" customHeight="1" thickTop="1" thickBot="1" x14ac:dyDescent="0.4">
      <c r="A3" s="91"/>
      <c r="B3" s="27"/>
      <c r="C3" s="27"/>
      <c r="D3" s="27"/>
      <c r="E3" s="27"/>
      <c r="F3" s="28"/>
    </row>
    <row r="4" spans="1:6" ht="3" customHeight="1" thickTop="1" x14ac:dyDescent="0.35"/>
    <row r="5" spans="1:6" s="29" customFormat="1" ht="18.75" customHeight="1" thickBot="1" x14ac:dyDescent="0.4">
      <c r="A5" s="92"/>
    </row>
    <row r="6" spans="1:6" s="30" customFormat="1" ht="334.5" customHeight="1" thickTop="1" x14ac:dyDescent="0.35">
      <c r="A6" s="100" t="s">
        <v>208</v>
      </c>
    </row>
    <row r="7" spans="1:6" s="101" customFormat="1" ht="168" customHeight="1" x14ac:dyDescent="0.35">
      <c r="A7" s="100" t="s">
        <v>209</v>
      </c>
    </row>
    <row r="8" spans="1:6" x14ac:dyDescent="0.35">
      <c r="A8" s="74"/>
    </row>
    <row r="9" spans="1:6" x14ac:dyDescent="0.35">
      <c r="A9" s="74"/>
    </row>
    <row r="10" spans="1:6" x14ac:dyDescent="0.35">
      <c r="A10" s="74"/>
    </row>
    <row r="11" spans="1:6" x14ac:dyDescent="0.35">
      <c r="A11" s="74"/>
    </row>
    <row r="12" spans="1:6" x14ac:dyDescent="0.35">
      <c r="A12" s="74"/>
    </row>
    <row r="13" spans="1:6" x14ac:dyDescent="0.35">
      <c r="A13" s="74"/>
    </row>
    <row r="14" spans="1:6" x14ac:dyDescent="0.35">
      <c r="A14" s="74"/>
    </row>
    <row r="15" spans="1:6" x14ac:dyDescent="0.35">
      <c r="A15" s="74"/>
    </row>
    <row r="16" spans="1:6" x14ac:dyDescent="0.35">
      <c r="A16" s="74"/>
    </row>
    <row r="17" spans="1:1" x14ac:dyDescent="0.35">
      <c r="A17" s="74"/>
    </row>
    <row r="18" spans="1:1" x14ac:dyDescent="0.35">
      <c r="A18" s="74"/>
    </row>
    <row r="19" spans="1:1" s="29" customFormat="1" ht="18.75" customHeight="1" x14ac:dyDescent="0.35">
      <c r="A19" s="74"/>
    </row>
    <row r="20" spans="1:1" x14ac:dyDescent="0.35">
      <c r="A20" s="74"/>
    </row>
  </sheetData>
  <pageMargins left="0.70866141732283472" right="0.70866141732283472" top="0.74803149606299213" bottom="0.74803149606299213" header="0.31496062992125984" footer="0.31496062992125984"/>
  <pageSetup paperSize="9"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580A-1EBD-499F-9472-0021C648323E}">
  <sheetPr>
    <pageSetUpPr fitToPage="1"/>
  </sheetPr>
  <dimension ref="A1:L41"/>
  <sheetViews>
    <sheetView showGridLines="0" showRowColHeaders="0" zoomScale="70" zoomScaleNormal="70" zoomScaleSheetLayoutView="85" workbookViewId="0">
      <selection activeCell="A5" sqref="A5"/>
    </sheetView>
  </sheetViews>
  <sheetFormatPr defaultColWidth="11.453125" defaultRowHeight="14.5" x14ac:dyDescent="0.35"/>
  <cols>
    <col min="1" max="1" width="6.1796875" customWidth="1"/>
    <col min="9" max="9" width="40.26953125" customWidth="1"/>
  </cols>
  <sheetData>
    <row r="1" spans="1:12" ht="78.650000000000006" customHeight="1" x14ac:dyDescent="0.35"/>
    <row r="2" spans="1:12" ht="44.15" customHeight="1" x14ac:dyDescent="0.6">
      <c r="A2" s="103" t="s">
        <v>0</v>
      </c>
      <c r="B2" s="103"/>
      <c r="C2" s="103"/>
      <c r="D2" s="103"/>
      <c r="E2" s="103"/>
      <c r="F2" s="103"/>
      <c r="G2" s="103"/>
      <c r="H2" s="103"/>
      <c r="I2" s="103"/>
      <c r="J2" s="103"/>
      <c r="K2" s="26"/>
      <c r="L2" s="26"/>
    </row>
    <row r="4" spans="1:12" ht="32.5" customHeight="1" x14ac:dyDescent="0.35">
      <c r="A4" s="104" t="s">
        <v>35</v>
      </c>
      <c r="B4" s="105"/>
      <c r="C4" s="105"/>
      <c r="D4" s="105"/>
      <c r="E4" s="105"/>
      <c r="F4" s="105"/>
      <c r="G4" s="105"/>
      <c r="H4" s="105"/>
      <c r="I4" s="105"/>
      <c r="J4" s="106"/>
      <c r="K4" s="28"/>
      <c r="L4" s="28"/>
    </row>
    <row r="6" spans="1:12" ht="15" customHeight="1" x14ac:dyDescent="0.35">
      <c r="B6" s="107" t="s">
        <v>36</v>
      </c>
      <c r="C6" s="107"/>
      <c r="D6" s="107"/>
      <c r="E6" s="107"/>
      <c r="F6" s="107"/>
      <c r="G6" s="107"/>
      <c r="H6" s="107"/>
      <c r="I6" s="107"/>
    </row>
    <row r="7" spans="1:12" ht="14.5" customHeight="1" x14ac:dyDescent="0.35">
      <c r="B7" s="107"/>
      <c r="C7" s="107"/>
      <c r="D7" s="107"/>
      <c r="E7" s="107"/>
      <c r="F7" s="107"/>
      <c r="G7" s="107"/>
      <c r="H7" s="107"/>
      <c r="I7" s="107"/>
    </row>
    <row r="8" spans="1:12" ht="14.5" customHeight="1" x14ac:dyDescent="0.35">
      <c r="B8" s="107"/>
      <c r="C8" s="107"/>
      <c r="D8" s="107"/>
      <c r="E8" s="107"/>
      <c r="F8" s="107"/>
      <c r="G8" s="107"/>
      <c r="H8" s="107"/>
      <c r="I8" s="107"/>
    </row>
    <row r="9" spans="1:12" ht="14.5" customHeight="1" x14ac:dyDescent="0.35">
      <c r="B9" s="107"/>
      <c r="C9" s="107"/>
      <c r="D9" s="107"/>
      <c r="E9" s="107"/>
      <c r="F9" s="107"/>
      <c r="G9" s="107"/>
      <c r="H9" s="107"/>
      <c r="I9" s="107"/>
    </row>
    <row r="10" spans="1:12" ht="14.5" customHeight="1" x14ac:dyDescent="0.35">
      <c r="B10" s="107"/>
      <c r="C10" s="107"/>
      <c r="D10" s="107"/>
      <c r="E10" s="107"/>
      <c r="F10" s="107"/>
      <c r="G10" s="107"/>
      <c r="H10" s="107"/>
      <c r="I10" s="107"/>
    </row>
    <row r="11" spans="1:12" ht="14.5" customHeight="1" x14ac:dyDescent="0.35">
      <c r="B11" s="107"/>
      <c r="C11" s="107"/>
      <c r="D11" s="107"/>
      <c r="E11" s="107"/>
      <c r="F11" s="107"/>
      <c r="G11" s="107"/>
      <c r="H11" s="107"/>
      <c r="I11" s="107"/>
    </row>
    <row r="12" spans="1:12" ht="14.5" customHeight="1" x14ac:dyDescent="0.35">
      <c r="B12" s="107"/>
      <c r="C12" s="107"/>
      <c r="D12" s="107"/>
      <c r="E12" s="107"/>
      <c r="F12" s="107"/>
      <c r="G12" s="107"/>
      <c r="H12" s="107"/>
      <c r="I12" s="107"/>
    </row>
    <row r="13" spans="1:12" ht="14.5" customHeight="1" x14ac:dyDescent="0.35">
      <c r="B13" s="107"/>
      <c r="C13" s="107"/>
      <c r="D13" s="107"/>
      <c r="E13" s="107"/>
      <c r="F13" s="107"/>
      <c r="G13" s="107"/>
      <c r="H13" s="107"/>
      <c r="I13" s="107"/>
    </row>
    <row r="14" spans="1:12" ht="14.5" customHeight="1" x14ac:dyDescent="0.35">
      <c r="B14" s="107"/>
      <c r="C14" s="107"/>
      <c r="D14" s="107"/>
      <c r="E14" s="107"/>
      <c r="F14" s="107"/>
      <c r="G14" s="107"/>
      <c r="H14" s="107"/>
      <c r="I14" s="107"/>
    </row>
    <row r="15" spans="1:12" ht="14.5" customHeight="1" x14ac:dyDescent="0.35">
      <c r="B15" s="107"/>
      <c r="C15" s="107"/>
      <c r="D15" s="107"/>
      <c r="E15" s="107"/>
      <c r="F15" s="107"/>
      <c r="G15" s="107"/>
      <c r="H15" s="107"/>
      <c r="I15" s="107"/>
    </row>
    <row r="16" spans="1:12" ht="14.5" customHeight="1" x14ac:dyDescent="0.35">
      <c r="B16" s="107"/>
      <c r="C16" s="107"/>
      <c r="D16" s="107"/>
      <c r="E16" s="107"/>
      <c r="F16" s="107"/>
      <c r="G16" s="107"/>
      <c r="H16" s="107"/>
      <c r="I16" s="107"/>
    </row>
    <row r="17" spans="2:9" ht="14.5" customHeight="1" x14ac:dyDescent="0.35">
      <c r="B17" s="107"/>
      <c r="C17" s="107"/>
      <c r="D17" s="107"/>
      <c r="E17" s="107"/>
      <c r="F17" s="107"/>
      <c r="G17" s="107"/>
      <c r="H17" s="107"/>
      <c r="I17" s="107"/>
    </row>
    <row r="18" spans="2:9" ht="14.5" customHeight="1" x14ac:dyDescent="0.35">
      <c r="B18" s="107"/>
      <c r="C18" s="107"/>
      <c r="D18" s="107"/>
      <c r="E18" s="107"/>
      <c r="F18" s="107"/>
      <c r="G18" s="107"/>
      <c r="H18" s="107"/>
      <c r="I18" s="107"/>
    </row>
    <row r="19" spans="2:9" ht="14.5" customHeight="1" x14ac:dyDescent="0.35">
      <c r="B19" s="107"/>
      <c r="C19" s="107"/>
      <c r="D19" s="107"/>
      <c r="E19" s="107"/>
      <c r="F19" s="107"/>
      <c r="G19" s="107"/>
      <c r="H19" s="107"/>
      <c r="I19" s="107"/>
    </row>
    <row r="20" spans="2:9" ht="14.5" customHeight="1" x14ac:dyDescent="0.35">
      <c r="B20" s="107"/>
      <c r="C20" s="107"/>
      <c r="D20" s="107"/>
      <c r="E20" s="107"/>
      <c r="F20" s="107"/>
      <c r="G20" s="107"/>
      <c r="H20" s="107"/>
      <c r="I20" s="107"/>
    </row>
    <row r="21" spans="2:9" ht="14.5" customHeight="1" x14ac:dyDescent="0.35">
      <c r="B21" s="107"/>
      <c r="C21" s="107"/>
      <c r="D21" s="107"/>
      <c r="E21" s="107"/>
      <c r="F21" s="107"/>
      <c r="G21" s="107"/>
      <c r="H21" s="107"/>
      <c r="I21" s="107"/>
    </row>
    <row r="22" spans="2:9" ht="14.5" customHeight="1" x14ac:dyDescent="0.35">
      <c r="B22" s="107"/>
      <c r="C22" s="107"/>
      <c r="D22" s="107"/>
      <c r="E22" s="107"/>
      <c r="F22" s="107"/>
      <c r="G22" s="107"/>
      <c r="H22" s="107"/>
      <c r="I22" s="107"/>
    </row>
    <row r="23" spans="2:9" ht="14.5" customHeight="1" x14ac:dyDescent="0.35">
      <c r="B23" s="107"/>
      <c r="C23" s="107"/>
      <c r="D23" s="107"/>
      <c r="E23" s="107"/>
      <c r="F23" s="107"/>
      <c r="G23" s="107"/>
      <c r="H23" s="107"/>
      <c r="I23" s="107"/>
    </row>
    <row r="24" spans="2:9" ht="14.5" customHeight="1" x14ac:dyDescent="0.35">
      <c r="B24" s="107"/>
      <c r="C24" s="107"/>
      <c r="D24" s="107"/>
      <c r="E24" s="107"/>
      <c r="F24" s="107"/>
      <c r="G24" s="107"/>
      <c r="H24" s="107"/>
      <c r="I24" s="107"/>
    </row>
    <row r="25" spans="2:9" ht="14.5" customHeight="1" x14ac:dyDescent="0.35">
      <c r="B25" s="107"/>
      <c r="C25" s="107"/>
      <c r="D25" s="107"/>
      <c r="E25" s="107"/>
      <c r="F25" s="107"/>
      <c r="G25" s="107"/>
      <c r="H25" s="107"/>
      <c r="I25" s="107"/>
    </row>
    <row r="26" spans="2:9" ht="14.5" customHeight="1" x14ac:dyDescent="0.35">
      <c r="B26" s="107"/>
      <c r="C26" s="107"/>
      <c r="D26" s="107"/>
      <c r="E26" s="107"/>
      <c r="F26" s="107"/>
      <c r="G26" s="107"/>
      <c r="H26" s="107"/>
      <c r="I26" s="107"/>
    </row>
    <row r="27" spans="2:9" ht="14.5" customHeight="1" x14ac:dyDescent="0.35">
      <c r="B27" s="107"/>
      <c r="C27" s="107"/>
      <c r="D27" s="107"/>
      <c r="E27" s="107"/>
      <c r="F27" s="107"/>
      <c r="G27" s="107"/>
      <c r="H27" s="107"/>
      <c r="I27" s="107"/>
    </row>
    <row r="28" spans="2:9" ht="14.5" customHeight="1" x14ac:dyDescent="0.35">
      <c r="B28" s="107"/>
      <c r="C28" s="107"/>
      <c r="D28" s="107"/>
      <c r="E28" s="107"/>
      <c r="F28" s="107"/>
      <c r="G28" s="107"/>
      <c r="H28" s="107"/>
      <c r="I28" s="107"/>
    </row>
    <row r="29" spans="2:9" ht="14.5" customHeight="1" x14ac:dyDescent="0.35">
      <c r="B29" s="107"/>
      <c r="C29" s="107"/>
      <c r="D29" s="107"/>
      <c r="E29" s="107"/>
      <c r="F29" s="107"/>
      <c r="G29" s="107"/>
      <c r="H29" s="107"/>
      <c r="I29" s="107"/>
    </row>
    <row r="30" spans="2:9" ht="14.5" customHeight="1" x14ac:dyDescent="0.35">
      <c r="B30" s="107"/>
      <c r="C30" s="107"/>
      <c r="D30" s="107"/>
      <c r="E30" s="107"/>
      <c r="F30" s="107"/>
      <c r="G30" s="107"/>
      <c r="H30" s="107"/>
      <c r="I30" s="107"/>
    </row>
    <row r="31" spans="2:9" ht="14.5" customHeight="1" x14ac:dyDescent="0.35">
      <c r="B31" s="107"/>
      <c r="C31" s="107"/>
      <c r="D31" s="107"/>
      <c r="E31" s="107"/>
      <c r="F31" s="107"/>
      <c r="G31" s="107"/>
      <c r="H31" s="107"/>
      <c r="I31" s="107"/>
    </row>
    <row r="32" spans="2:9" ht="14.5" customHeight="1" x14ac:dyDescent="0.35">
      <c r="B32" s="107"/>
      <c r="C32" s="107"/>
      <c r="D32" s="107"/>
      <c r="E32" s="107"/>
      <c r="F32" s="107"/>
      <c r="G32" s="107"/>
      <c r="H32" s="107"/>
      <c r="I32" s="107"/>
    </row>
    <row r="33" spans="2:9" ht="14.5" customHeight="1" x14ac:dyDescent="0.35">
      <c r="B33" s="107"/>
      <c r="C33" s="107"/>
      <c r="D33" s="107"/>
      <c r="E33" s="107"/>
      <c r="F33" s="107"/>
      <c r="G33" s="107"/>
      <c r="H33" s="107"/>
      <c r="I33" s="107"/>
    </row>
    <row r="34" spans="2:9" ht="14.5" customHeight="1" x14ac:dyDescent="0.35">
      <c r="B34" s="107"/>
      <c r="C34" s="107"/>
      <c r="D34" s="107"/>
      <c r="E34" s="107"/>
      <c r="F34" s="107"/>
      <c r="G34" s="107"/>
      <c r="H34" s="107"/>
      <c r="I34" s="107"/>
    </row>
    <row r="35" spans="2:9" ht="14.5" customHeight="1" x14ac:dyDescent="0.35">
      <c r="B35" s="107"/>
      <c r="C35" s="107"/>
      <c r="D35" s="107"/>
      <c r="E35" s="107"/>
      <c r="F35" s="107"/>
      <c r="G35" s="107"/>
      <c r="H35" s="107"/>
      <c r="I35" s="107"/>
    </row>
    <row r="36" spans="2:9" ht="14.5" customHeight="1" x14ac:dyDescent="0.35">
      <c r="B36" s="107"/>
      <c r="C36" s="107"/>
      <c r="D36" s="107"/>
      <c r="E36" s="107"/>
      <c r="F36" s="107"/>
      <c r="G36" s="107"/>
      <c r="H36" s="107"/>
      <c r="I36" s="107"/>
    </row>
    <row r="37" spans="2:9" ht="45.65" customHeight="1" x14ac:dyDescent="0.35">
      <c r="B37" s="107"/>
      <c r="C37" s="107"/>
      <c r="D37" s="107"/>
      <c r="E37" s="107"/>
      <c r="F37" s="107"/>
      <c r="G37" s="107"/>
      <c r="H37" s="107"/>
      <c r="I37" s="107"/>
    </row>
    <row r="38" spans="2:9" ht="45.65" customHeight="1" x14ac:dyDescent="0.35">
      <c r="B38" s="107"/>
      <c r="C38" s="107"/>
      <c r="D38" s="107"/>
      <c r="E38" s="107"/>
      <c r="F38" s="107"/>
      <c r="G38" s="107"/>
      <c r="H38" s="107"/>
      <c r="I38" s="107"/>
    </row>
    <row r="39" spans="2:9" ht="45.65" customHeight="1" x14ac:dyDescent="0.35">
      <c r="B39" s="107"/>
      <c r="C39" s="107"/>
      <c r="D39" s="107"/>
      <c r="E39" s="107"/>
      <c r="F39" s="107"/>
      <c r="G39" s="107"/>
      <c r="H39" s="107"/>
      <c r="I39" s="107"/>
    </row>
    <row r="40" spans="2:9" ht="45.65" customHeight="1" x14ac:dyDescent="0.35">
      <c r="B40" s="107"/>
      <c r="C40" s="107"/>
      <c r="D40" s="107"/>
      <c r="E40" s="107"/>
      <c r="F40" s="107"/>
      <c r="G40" s="107"/>
      <c r="H40" s="107"/>
      <c r="I40" s="107"/>
    </row>
    <row r="41" spans="2:9" ht="45.65" customHeight="1" x14ac:dyDescent="0.35">
      <c r="B41" s="107"/>
      <c r="C41" s="107"/>
      <c r="D41" s="107"/>
      <c r="E41" s="107"/>
      <c r="F41" s="107"/>
      <c r="G41" s="107"/>
      <c r="H41" s="107"/>
      <c r="I41" s="107"/>
    </row>
  </sheetData>
  <mergeCells count="3">
    <mergeCell ref="A2:J2"/>
    <mergeCell ref="A4:J4"/>
    <mergeCell ref="B6:I41"/>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DC37A-66C3-4F16-B1FE-93ED8103BC16}">
  <sheetPr>
    <tabColor rgb="FFFFFF00"/>
  </sheetPr>
  <dimension ref="C2:P32"/>
  <sheetViews>
    <sheetView showGridLines="0" zoomScale="80" zoomScaleNormal="80" zoomScaleSheetLayoutView="82" workbookViewId="0">
      <selection activeCell="P12" sqref="P12:P13"/>
    </sheetView>
  </sheetViews>
  <sheetFormatPr defaultColWidth="11.453125" defaultRowHeight="14.5" x14ac:dyDescent="0.35"/>
  <cols>
    <col min="4" max="4" width="44.54296875" bestFit="1" customWidth="1"/>
    <col min="5" max="5" width="44.54296875" customWidth="1"/>
    <col min="6" max="6" width="15.81640625" customWidth="1"/>
    <col min="7" max="7" width="22.26953125" customWidth="1"/>
    <col min="11" max="11" width="3.81640625" customWidth="1"/>
    <col min="12" max="12" width="49.26953125" bestFit="1" customWidth="1"/>
    <col min="14" max="14" width="15.453125" customWidth="1"/>
    <col min="15" max="15" width="13.1796875" customWidth="1"/>
    <col min="16" max="16" width="16.81640625" style="2" customWidth="1"/>
  </cols>
  <sheetData>
    <row r="2" spans="3:16" x14ac:dyDescent="0.35">
      <c r="C2" s="108" t="s">
        <v>37</v>
      </c>
      <c r="D2" s="108"/>
      <c r="F2" s="108" t="s">
        <v>38</v>
      </c>
      <c r="G2" s="108"/>
      <c r="K2" s="108" t="s">
        <v>39</v>
      </c>
      <c r="L2" s="108"/>
      <c r="N2" t="s">
        <v>40</v>
      </c>
      <c r="O2" s="38">
        <v>0</v>
      </c>
      <c r="P2" s="38">
        <v>1</v>
      </c>
    </row>
    <row r="3" spans="3:16" x14ac:dyDescent="0.35">
      <c r="C3">
        <v>1</v>
      </c>
      <c r="D3" t="s">
        <v>41</v>
      </c>
      <c r="E3" t="s">
        <v>42</v>
      </c>
      <c r="F3">
        <v>1</v>
      </c>
      <c r="G3" t="s">
        <v>43</v>
      </c>
      <c r="K3">
        <v>1</v>
      </c>
      <c r="L3" t="s">
        <v>44</v>
      </c>
      <c r="N3" t="s">
        <v>45</v>
      </c>
      <c r="O3" t="s">
        <v>46</v>
      </c>
      <c r="P3">
        <v>100</v>
      </c>
    </row>
    <row r="4" spans="3:16" x14ac:dyDescent="0.35">
      <c r="C4">
        <v>2</v>
      </c>
      <c r="D4" t="s">
        <v>47</v>
      </c>
      <c r="E4" t="s">
        <v>48</v>
      </c>
      <c r="F4">
        <v>2</v>
      </c>
      <c r="G4" t="s">
        <v>45</v>
      </c>
      <c r="K4">
        <v>2</v>
      </c>
      <c r="L4" t="s">
        <v>49</v>
      </c>
      <c r="N4" s="38">
        <v>0</v>
      </c>
      <c r="O4" t="s">
        <v>50</v>
      </c>
      <c r="P4">
        <v>9.5390534870579398</v>
      </c>
    </row>
    <row r="5" spans="3:16" x14ac:dyDescent="0.35">
      <c r="C5">
        <v>3</v>
      </c>
      <c r="D5" t="s">
        <v>51</v>
      </c>
      <c r="E5" t="s">
        <v>52</v>
      </c>
      <c r="F5">
        <v>3</v>
      </c>
      <c r="G5" t="s">
        <v>53</v>
      </c>
      <c r="K5">
        <v>3</v>
      </c>
      <c r="L5" t="s">
        <v>54</v>
      </c>
      <c r="N5" s="38">
        <v>0</v>
      </c>
      <c r="O5" t="s">
        <v>55</v>
      </c>
      <c r="P5">
        <v>13.260335750666</v>
      </c>
    </row>
    <row r="6" spans="3:16" x14ac:dyDescent="0.35">
      <c r="C6">
        <v>4</v>
      </c>
      <c r="D6" t="s">
        <v>56</v>
      </c>
      <c r="E6" t="s">
        <v>57</v>
      </c>
      <c r="F6">
        <v>4</v>
      </c>
      <c r="G6" t="s">
        <v>58</v>
      </c>
      <c r="N6" s="38">
        <v>0</v>
      </c>
      <c r="O6" t="s">
        <v>59</v>
      </c>
      <c r="P6">
        <v>15.940248467447701</v>
      </c>
    </row>
    <row r="7" spans="3:16" x14ac:dyDescent="0.35">
      <c r="C7">
        <v>5</v>
      </c>
      <c r="D7" t="s">
        <v>60</v>
      </c>
      <c r="E7" t="s">
        <v>61</v>
      </c>
      <c r="F7">
        <v>5</v>
      </c>
      <c r="G7" t="s">
        <v>62</v>
      </c>
      <c r="N7" s="38">
        <v>0</v>
      </c>
      <c r="O7" t="s">
        <v>63</v>
      </c>
      <c r="P7">
        <v>20.080118181020602</v>
      </c>
    </row>
    <row r="8" spans="3:16" x14ac:dyDescent="0.35">
      <c r="C8">
        <v>6</v>
      </c>
      <c r="D8" t="s">
        <v>64</v>
      </c>
      <c r="E8" t="s">
        <v>65</v>
      </c>
      <c r="F8">
        <v>6</v>
      </c>
      <c r="G8" t="s">
        <v>66</v>
      </c>
      <c r="N8" s="38">
        <v>0</v>
      </c>
      <c r="O8" t="s">
        <v>67</v>
      </c>
      <c r="P8">
        <v>13.6173035634991</v>
      </c>
    </row>
    <row r="9" spans="3:16" x14ac:dyDescent="0.35">
      <c r="C9">
        <v>7</v>
      </c>
      <c r="D9" t="s">
        <v>68</v>
      </c>
      <c r="E9" t="s">
        <v>69</v>
      </c>
      <c r="N9" s="38">
        <v>0</v>
      </c>
      <c r="O9" t="s">
        <v>70</v>
      </c>
      <c r="P9">
        <v>9.5414631625827209</v>
      </c>
    </row>
    <row r="10" spans="3:16" x14ac:dyDescent="0.35">
      <c r="C10">
        <v>8</v>
      </c>
      <c r="D10" t="s">
        <v>71</v>
      </c>
      <c r="E10" t="s">
        <v>72</v>
      </c>
      <c r="N10" s="38">
        <v>0</v>
      </c>
      <c r="O10" t="s">
        <v>73</v>
      </c>
      <c r="P10">
        <v>9.2405597651113691</v>
      </c>
    </row>
    <row r="11" spans="3:16" x14ac:dyDescent="0.35">
      <c r="C11">
        <v>9</v>
      </c>
      <c r="D11" t="s">
        <v>74</v>
      </c>
      <c r="E11" t="s">
        <v>75</v>
      </c>
      <c r="N11" s="38">
        <v>0</v>
      </c>
      <c r="O11" t="s">
        <v>76</v>
      </c>
      <c r="P11">
        <v>8.7809217777824902</v>
      </c>
    </row>
    <row r="12" spans="3:16" x14ac:dyDescent="0.35">
      <c r="C12">
        <v>10</v>
      </c>
      <c r="D12" t="s">
        <v>77</v>
      </c>
      <c r="E12" t="s">
        <v>78</v>
      </c>
      <c r="N12" s="38">
        <v>0</v>
      </c>
      <c r="O12" t="s">
        <v>79</v>
      </c>
      <c r="P12">
        <v>5.71990690033254</v>
      </c>
    </row>
    <row r="13" spans="3:16" x14ac:dyDescent="0.35">
      <c r="C13">
        <v>11</v>
      </c>
      <c r="D13" t="s">
        <v>80</v>
      </c>
      <c r="E13" t="s">
        <v>81</v>
      </c>
      <c r="N13" s="38">
        <v>0</v>
      </c>
      <c r="O13" t="s">
        <v>82</v>
      </c>
      <c r="P13">
        <v>6.4097900965242802</v>
      </c>
    </row>
    <row r="14" spans="3:16" x14ac:dyDescent="0.35">
      <c r="N14" s="38">
        <v>0</v>
      </c>
      <c r="O14" t="s">
        <v>83</v>
      </c>
      <c r="P14">
        <v>7.9702166383212001</v>
      </c>
    </row>
    <row r="15" spans="3:16" x14ac:dyDescent="0.35">
      <c r="N15" s="38">
        <v>0</v>
      </c>
      <c r="O15" t="s">
        <v>84</v>
      </c>
      <c r="P15">
        <v>18.0118349040577</v>
      </c>
    </row>
    <row r="16" spans="3:16" x14ac:dyDescent="0.35">
      <c r="N16" s="38">
        <v>0</v>
      </c>
      <c r="O16" t="s">
        <v>85</v>
      </c>
      <c r="P16">
        <v>21.3144276796437</v>
      </c>
    </row>
    <row r="17" spans="14:16" x14ac:dyDescent="0.35">
      <c r="N17" s="38">
        <v>0</v>
      </c>
      <c r="O17" t="s">
        <v>86</v>
      </c>
      <c r="P17">
        <v>9.9002701343886201</v>
      </c>
    </row>
    <row r="18" spans="14:16" x14ac:dyDescent="0.35">
      <c r="N18" s="38">
        <v>0</v>
      </c>
      <c r="O18" t="s">
        <v>87</v>
      </c>
      <c r="P18">
        <v>13.4599764081859</v>
      </c>
    </row>
    <row r="19" spans="14:16" x14ac:dyDescent="0.35">
      <c r="N19" s="38">
        <v>0</v>
      </c>
      <c r="O19" t="s">
        <v>88</v>
      </c>
      <c r="P19">
        <v>17.213584724780301</v>
      </c>
    </row>
    <row r="20" spans="14:16" x14ac:dyDescent="0.35">
      <c r="N20" s="38">
        <v>0</v>
      </c>
      <c r="O20" t="s">
        <v>89</v>
      </c>
      <c r="P20">
        <v>7.0985500095759999</v>
      </c>
    </row>
    <row r="21" spans="14:16" x14ac:dyDescent="0.35">
      <c r="N21" s="38">
        <v>0</v>
      </c>
      <c r="O21" t="s">
        <v>90</v>
      </c>
      <c r="P21">
        <v>7.1000905267506704</v>
      </c>
    </row>
    <row r="22" spans="14:16" x14ac:dyDescent="0.35">
      <c r="N22" s="38">
        <v>0</v>
      </c>
      <c r="O22" t="s">
        <v>91</v>
      </c>
      <c r="P22">
        <v>14.640179896772301</v>
      </c>
    </row>
    <row r="23" spans="14:16" x14ac:dyDescent="0.35">
      <c r="N23" s="38">
        <v>0</v>
      </c>
      <c r="O23" t="s">
        <v>92</v>
      </c>
      <c r="P23">
        <v>27.6601963210456</v>
      </c>
    </row>
    <row r="24" spans="14:16" x14ac:dyDescent="0.35">
      <c r="N24" s="38">
        <v>0</v>
      </c>
      <c r="O24" t="s">
        <v>93</v>
      </c>
      <c r="P24">
        <v>19.960391230892199</v>
      </c>
    </row>
    <row r="25" spans="14:16" x14ac:dyDescent="0.35">
      <c r="N25" s="38">
        <v>0</v>
      </c>
      <c r="O25" t="s">
        <v>94</v>
      </c>
      <c r="P25">
        <v>23.540598894173201</v>
      </c>
    </row>
    <row r="26" spans="14:16" x14ac:dyDescent="0.35">
      <c r="N26" s="38">
        <v>0</v>
      </c>
      <c r="O26" t="s">
        <v>95</v>
      </c>
      <c r="P26">
        <v>22.514453139883301</v>
      </c>
    </row>
    <row r="27" spans="14:16" x14ac:dyDescent="0.35">
      <c r="N27" s="38">
        <v>0</v>
      </c>
      <c r="O27" t="s">
        <v>96</v>
      </c>
      <c r="P27">
        <v>15.011521571632899</v>
      </c>
    </row>
    <row r="28" spans="14:16" x14ac:dyDescent="0.35">
      <c r="N28" s="38">
        <v>0</v>
      </c>
      <c r="O28" t="s">
        <v>97</v>
      </c>
      <c r="P28">
        <v>25.025343573215601</v>
      </c>
    </row>
    <row r="29" spans="14:16" x14ac:dyDescent="0.35">
      <c r="N29" s="38">
        <v>0</v>
      </c>
      <c r="O29" t="s">
        <v>98</v>
      </c>
      <c r="P29">
        <v>15.053788849313699</v>
      </c>
    </row>
    <row r="30" spans="14:16" x14ac:dyDescent="0.35">
      <c r="N30" s="38">
        <v>0</v>
      </c>
      <c r="O30" t="s">
        <v>99</v>
      </c>
      <c r="P30">
        <v>22.394903167716599</v>
      </c>
    </row>
    <row r="31" spans="14:16" x14ac:dyDescent="0.35">
      <c r="N31" s="38">
        <v>0</v>
      </c>
      <c r="O31" t="s">
        <v>100</v>
      </c>
      <c r="P31">
        <v>49.799950457759699</v>
      </c>
    </row>
    <row r="32" spans="14:16" x14ac:dyDescent="0.35">
      <c r="O32" t="s">
        <v>101</v>
      </c>
      <c r="P32">
        <v>50.200077620593497</v>
      </c>
    </row>
  </sheetData>
  <mergeCells count="3">
    <mergeCell ref="F2:G2"/>
    <mergeCell ref="C2:D2"/>
    <mergeCell ref="K2:L2"/>
  </mergeCells>
  <pageMargins left="0.7" right="0.7" top="0.75" bottom="0.75" header="0.3" footer="0.3"/>
  <pageSetup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tabColor rgb="FFFFFF00"/>
  </sheetPr>
  <dimension ref="A2:O70"/>
  <sheetViews>
    <sheetView showGridLines="0" zoomScale="70" zoomScaleNormal="70" workbookViewId="0">
      <pane xSplit="3" ySplit="2" topLeftCell="D3" activePane="bottomRight" state="frozen"/>
      <selection pane="topRight" activeCell="N41" sqref="N41"/>
      <selection pane="bottomLeft" activeCell="N41" sqref="N41"/>
      <selection pane="bottomRight" activeCell="B33" sqref="B33"/>
    </sheetView>
  </sheetViews>
  <sheetFormatPr defaultColWidth="11.453125" defaultRowHeight="14.5" x14ac:dyDescent="0.35"/>
  <cols>
    <col min="1" max="1" width="48.81640625" style="23" bestFit="1" customWidth="1"/>
    <col min="2" max="2" width="28.81640625" style="23" customWidth="1"/>
    <col min="3" max="3" width="22" style="23" bestFit="1" customWidth="1"/>
    <col min="4" max="4" width="17" style="24" customWidth="1"/>
    <col min="5" max="5" width="17.81640625" style="24" customWidth="1"/>
    <col min="6" max="6" width="18.453125" style="24" customWidth="1"/>
    <col min="7" max="7" width="17.26953125" style="24" customWidth="1"/>
    <col min="8" max="8" width="17.81640625" style="24" customWidth="1"/>
    <col min="9" max="9" width="16.453125" style="24" customWidth="1"/>
    <col min="10" max="11" width="17" style="24" customWidth="1"/>
    <col min="12" max="12" width="16.26953125" style="81" customWidth="1"/>
    <col min="13" max="16384" width="11.453125" style="23"/>
  </cols>
  <sheetData>
    <row r="2" spans="1:15" x14ac:dyDescent="0.35">
      <c r="B2" s="23">
        <v>0</v>
      </c>
      <c r="C2" s="23">
        <v>0</v>
      </c>
      <c r="D2" s="24" t="s">
        <v>102</v>
      </c>
      <c r="E2" s="24" t="s">
        <v>103</v>
      </c>
      <c r="F2" s="52" t="s">
        <v>104</v>
      </c>
      <c r="G2" s="52" t="s">
        <v>105</v>
      </c>
      <c r="H2" s="52" t="s">
        <v>106</v>
      </c>
      <c r="I2" s="52" t="s">
        <v>107</v>
      </c>
      <c r="J2" s="52" t="s">
        <v>108</v>
      </c>
      <c r="K2" s="52" t="s">
        <v>109</v>
      </c>
      <c r="L2" s="52" t="s">
        <v>110</v>
      </c>
      <c r="M2"/>
    </row>
    <row r="3" spans="1:15" x14ac:dyDescent="0.35">
      <c r="A3" s="23" t="str">
        <f>B3&amp;C3</f>
        <v>VOLUMEN (miles Consumiciones)TotalAlimentacion</v>
      </c>
      <c r="B3" s="23" t="s">
        <v>111</v>
      </c>
      <c r="C3" s="23" t="s">
        <v>43</v>
      </c>
      <c r="D3" s="24">
        <v>2900176</v>
      </c>
      <c r="E3" s="24">
        <v>4046382</v>
      </c>
      <c r="F3" s="52">
        <v>2772704</v>
      </c>
      <c r="G3" s="52">
        <v>2733018</v>
      </c>
      <c r="H3" s="52">
        <v>2840569</v>
      </c>
      <c r="I3" s="52">
        <v>3874077</v>
      </c>
      <c r="J3" s="52">
        <v>2752227</v>
      </c>
      <c r="K3" s="52">
        <v>2687067</v>
      </c>
      <c r="L3" s="52">
        <v>2848800</v>
      </c>
      <c r="M3" s="24"/>
      <c r="N3" s="24"/>
      <c r="O3" s="24"/>
    </row>
    <row r="4" spans="1:15" x14ac:dyDescent="0.35">
      <c r="A4" s="23" t="str">
        <f>B3&amp;C4</f>
        <v>VOLUMEN (miles Consumiciones).T.Alimentos TOTAL ING</v>
      </c>
      <c r="B4" s="23">
        <v>0</v>
      </c>
      <c r="C4" s="23" t="s">
        <v>45</v>
      </c>
      <c r="D4" s="24">
        <v>1171655</v>
      </c>
      <c r="E4" s="24">
        <v>1643940</v>
      </c>
      <c r="F4" s="52">
        <v>1145535</v>
      </c>
      <c r="G4" s="52">
        <v>1130641</v>
      </c>
      <c r="H4" s="52">
        <v>1169273</v>
      </c>
      <c r="I4" s="52">
        <v>1585310</v>
      </c>
      <c r="J4" s="52">
        <v>1132279</v>
      </c>
      <c r="K4" s="52">
        <v>1128410</v>
      </c>
      <c r="L4" s="52">
        <v>1228221</v>
      </c>
      <c r="M4" s="24"/>
      <c r="N4" s="24"/>
      <c r="O4" s="24"/>
    </row>
    <row r="5" spans="1:15" x14ac:dyDescent="0.35">
      <c r="A5" s="23" t="str">
        <f>B3&amp;C5</f>
        <v>VOLUMEN (miles Consumiciones)Total Bebidas</v>
      </c>
      <c r="B5" s="23">
        <v>0</v>
      </c>
      <c r="C5" s="23" t="s">
        <v>53</v>
      </c>
      <c r="D5" s="24">
        <v>1618014</v>
      </c>
      <c r="E5" s="24">
        <v>2267297</v>
      </c>
      <c r="F5" s="52">
        <v>1515358</v>
      </c>
      <c r="G5" s="52">
        <v>1486302</v>
      </c>
      <c r="H5" s="52">
        <v>1557475</v>
      </c>
      <c r="I5" s="52">
        <v>2149927</v>
      </c>
      <c r="J5" s="52">
        <v>1505844</v>
      </c>
      <c r="K5" s="52">
        <v>1449869</v>
      </c>
      <c r="L5" s="52">
        <v>1489874</v>
      </c>
      <c r="M5" s="24"/>
      <c r="N5" s="24"/>
      <c r="O5" s="24"/>
    </row>
    <row r="6" spans="1:15" x14ac:dyDescent="0.35">
      <c r="A6" s="23" t="str">
        <f>B3&amp;C6</f>
        <v>VOLUMEN (miles Consumiciones)Total Bebidas Frias</v>
      </c>
      <c r="B6" s="23">
        <v>0</v>
      </c>
      <c r="C6" s="23" t="s">
        <v>58</v>
      </c>
      <c r="D6" s="24">
        <v>984158</v>
      </c>
      <c r="E6" s="24">
        <v>1491032</v>
      </c>
      <c r="F6" s="52">
        <v>890214.9</v>
      </c>
      <c r="G6" s="52">
        <v>852162.9</v>
      </c>
      <c r="H6" s="52">
        <v>964620.4</v>
      </c>
      <c r="I6" s="52">
        <v>1412090</v>
      </c>
      <c r="J6" s="52">
        <v>854306.8</v>
      </c>
      <c r="K6" s="52">
        <v>799335.1</v>
      </c>
      <c r="L6" s="52">
        <v>891336.9</v>
      </c>
      <c r="M6" s="24"/>
      <c r="N6" s="24"/>
      <c r="O6" s="24"/>
    </row>
    <row r="7" spans="1:15" x14ac:dyDescent="0.35">
      <c r="A7" s="23" t="str">
        <f>B3&amp;C7</f>
        <v>VOLUMEN (miles Consumiciones)Total Bebidas Calientes</v>
      </c>
      <c r="B7" s="23">
        <v>0</v>
      </c>
      <c r="C7" s="23" t="s">
        <v>62</v>
      </c>
      <c r="D7" s="24">
        <v>633856.5</v>
      </c>
      <c r="E7" s="24">
        <v>776264.6</v>
      </c>
      <c r="F7" s="52">
        <v>625143.6</v>
      </c>
      <c r="G7" s="52">
        <v>634139.5</v>
      </c>
      <c r="H7" s="52">
        <v>592854.69999999995</v>
      </c>
      <c r="I7" s="52">
        <v>737836.9</v>
      </c>
      <c r="J7" s="52">
        <v>651537.30000000005</v>
      </c>
      <c r="K7" s="52">
        <v>650534.19999999995</v>
      </c>
      <c r="L7" s="52">
        <v>598537.5</v>
      </c>
      <c r="M7" s="24"/>
      <c r="N7" s="24"/>
      <c r="O7" s="24"/>
    </row>
    <row r="8" spans="1:15" x14ac:dyDescent="0.35">
      <c r="A8" s="23" t="str">
        <f>B3&amp;C8</f>
        <v>VOLUMEN (miles Consumiciones)Total Aperitivos</v>
      </c>
      <c r="B8" s="23">
        <v>0</v>
      </c>
      <c r="C8" s="23" t="s">
        <v>66</v>
      </c>
      <c r="D8" s="24">
        <v>110506.6</v>
      </c>
      <c r="E8" s="24">
        <v>135145.60000000001</v>
      </c>
      <c r="F8" s="52">
        <v>111810.7</v>
      </c>
      <c r="G8" s="52">
        <v>116074.9</v>
      </c>
      <c r="H8" s="52">
        <v>113821.6</v>
      </c>
      <c r="I8" s="52">
        <v>138839.70000000001</v>
      </c>
      <c r="J8" s="52">
        <v>114104.4</v>
      </c>
      <c r="K8" s="52">
        <v>108787.4</v>
      </c>
      <c r="L8" s="52">
        <v>130703.8</v>
      </c>
      <c r="M8" s="24"/>
      <c r="N8" s="24"/>
      <c r="O8" s="24"/>
    </row>
    <row r="9" spans="1:15" x14ac:dyDescent="0.35">
      <c r="A9" s="23" t="str">
        <f>B9&amp;C9</f>
        <v>VOLUMEN (Miles kg ó litros)TotalAlimentacion</v>
      </c>
      <c r="B9" s="23" t="s">
        <v>112</v>
      </c>
      <c r="C9" s="23" t="s">
        <v>43</v>
      </c>
      <c r="D9" s="24">
        <v>883395.99811740499</v>
      </c>
      <c r="E9" s="24">
        <v>1315575.7744511899</v>
      </c>
      <c r="F9" s="52">
        <v>832287.336861677</v>
      </c>
      <c r="G9" s="52">
        <v>817354.675736284</v>
      </c>
      <c r="H9" s="52">
        <v>878197.75871143001</v>
      </c>
      <c r="I9" s="52">
        <v>1241772.61173119</v>
      </c>
      <c r="J9" s="52">
        <v>812866.05537071999</v>
      </c>
      <c r="K9" s="52">
        <v>805355.34366443497</v>
      </c>
      <c r="L9" s="52">
        <v>841906.90624150005</v>
      </c>
      <c r="M9" s="24"/>
      <c r="N9" s="24"/>
      <c r="O9" s="24"/>
    </row>
    <row r="10" spans="1:15" x14ac:dyDescent="0.35">
      <c r="A10" s="23" t="str">
        <f>B9&amp;C10</f>
        <v>VOLUMEN (Miles kg ó litros).T.Alimentos TOTAL ING</v>
      </c>
      <c r="B10" s="23">
        <v>0</v>
      </c>
      <c r="C10" s="23" t="s">
        <v>45</v>
      </c>
      <c r="D10" s="24">
        <v>372997.05444257503</v>
      </c>
      <c r="E10" s="24">
        <v>532973.66526555002</v>
      </c>
      <c r="F10" s="52">
        <v>360562.30710342003</v>
      </c>
      <c r="G10" s="52">
        <v>363167.44598219998</v>
      </c>
      <c r="H10" s="52">
        <v>374273.11183855002</v>
      </c>
      <c r="I10" s="52">
        <v>508098.01630394999</v>
      </c>
      <c r="J10" s="52">
        <v>358516.32762755</v>
      </c>
      <c r="K10" s="52">
        <v>367443.64801634999</v>
      </c>
      <c r="L10" s="52">
        <v>376084.36744785</v>
      </c>
      <c r="M10" s="24"/>
      <c r="N10" s="24"/>
      <c r="O10" s="24"/>
    </row>
    <row r="11" spans="1:15" x14ac:dyDescent="0.35">
      <c r="A11" s="23" t="str">
        <f>B9&amp;C11</f>
        <v>VOLUMEN (Miles kg ó litros)Total Bebidas</v>
      </c>
      <c r="B11" s="23">
        <v>0</v>
      </c>
      <c r="C11" s="23" t="s">
        <v>53</v>
      </c>
      <c r="D11" s="24">
        <v>499115.49383925</v>
      </c>
      <c r="E11" s="24">
        <v>767143.07991168997</v>
      </c>
      <c r="F11" s="52">
        <v>459500.00067536999</v>
      </c>
      <c r="G11" s="52">
        <v>442214.76659409399</v>
      </c>
      <c r="H11" s="52">
        <v>491381.02043824998</v>
      </c>
      <c r="I11" s="52">
        <v>718314.39904704003</v>
      </c>
      <c r="J11" s="52">
        <v>442961.09171315999</v>
      </c>
      <c r="K11" s="52">
        <v>426830.03846945998</v>
      </c>
      <c r="L11" s="52">
        <v>452018.95852252003</v>
      </c>
      <c r="M11" s="24"/>
      <c r="N11" s="24"/>
      <c r="O11" s="24"/>
    </row>
    <row r="12" spans="1:15" x14ac:dyDescent="0.35">
      <c r="A12" s="23" t="str">
        <f>B9&amp;C12</f>
        <v>VOLUMEN (Miles kg ó litros)Total Bebidas Frias</v>
      </c>
      <c r="B12" s="23">
        <v>0</v>
      </c>
      <c r="C12" s="23" t="s">
        <v>58</v>
      </c>
      <c r="D12" s="24">
        <v>435075.51476925</v>
      </c>
      <c r="E12" s="24">
        <v>688673.79428668995</v>
      </c>
      <c r="F12" s="52">
        <v>395295.66400037002</v>
      </c>
      <c r="G12" s="52">
        <v>377314.70961159398</v>
      </c>
      <c r="H12" s="52">
        <v>431195.99912825</v>
      </c>
      <c r="I12" s="52">
        <v>644305.99421203998</v>
      </c>
      <c r="J12" s="52">
        <v>376189.36119065998</v>
      </c>
      <c r="K12" s="52">
        <v>359094.54628945998</v>
      </c>
      <c r="L12" s="52">
        <v>390910.64310252003</v>
      </c>
      <c r="M12" s="24"/>
      <c r="N12" s="24"/>
      <c r="O12" s="24"/>
    </row>
    <row r="13" spans="1:15" x14ac:dyDescent="0.35">
      <c r="A13" s="23" t="str">
        <f>B9&amp;C13</f>
        <v>VOLUMEN (Miles kg ó litros)Total Bebidas Calientes</v>
      </c>
      <c r="B13" s="23">
        <v>0</v>
      </c>
      <c r="C13" s="23" t="s">
        <v>62</v>
      </c>
      <c r="D13" s="24">
        <v>64039.979070000001</v>
      </c>
      <c r="E13" s="24">
        <v>78469.285625000004</v>
      </c>
      <c r="F13" s="52">
        <v>64204.336674999999</v>
      </c>
      <c r="G13" s="52">
        <v>64900.056982499998</v>
      </c>
      <c r="H13" s="52">
        <v>60185.021309999996</v>
      </c>
      <c r="I13" s="52">
        <v>74008.404834999994</v>
      </c>
      <c r="J13" s="52">
        <v>66771.730522500002</v>
      </c>
      <c r="K13" s="52">
        <v>67735.492180000001</v>
      </c>
      <c r="L13" s="52">
        <v>61108.315419999999</v>
      </c>
      <c r="M13" s="24"/>
      <c r="N13" s="24"/>
      <c r="O13" s="24"/>
    </row>
    <row r="14" spans="1:15" x14ac:dyDescent="0.35">
      <c r="A14" s="23" t="str">
        <f>B9&amp;C14</f>
        <v>VOLUMEN (Miles kg ó litros)Total Aperitivos</v>
      </c>
      <c r="B14" s="23">
        <v>0</v>
      </c>
      <c r="C14" s="23" t="s">
        <v>66</v>
      </c>
      <c r="D14" s="24">
        <v>11283.449835580001</v>
      </c>
      <c r="E14" s="24">
        <v>15459.029273951999</v>
      </c>
      <c r="F14" s="52">
        <v>12225.029082887</v>
      </c>
      <c r="G14" s="52">
        <v>11972.46315999</v>
      </c>
      <c r="H14" s="52">
        <v>12543.626434629999</v>
      </c>
      <c r="I14" s="52">
        <v>15360.196380205</v>
      </c>
      <c r="J14" s="52">
        <v>11388.63603001</v>
      </c>
      <c r="K14" s="52">
        <v>11081.657178625001</v>
      </c>
      <c r="L14" s="52">
        <v>13803.58027113</v>
      </c>
      <c r="M14" s="24"/>
      <c r="N14" s="24"/>
      <c r="O14" s="24"/>
    </row>
    <row r="15" spans="1:15" x14ac:dyDescent="0.35">
      <c r="A15" s="23" t="str">
        <f>B15&amp;C15</f>
        <v>VALOR (Miles Euros)TotalAlimentacion</v>
      </c>
      <c r="B15" s="23" t="s">
        <v>113</v>
      </c>
      <c r="C15" s="23" t="s">
        <v>43</v>
      </c>
      <c r="D15" s="24">
        <v>8227662</v>
      </c>
      <c r="E15" s="24">
        <v>11951200</v>
      </c>
      <c r="F15" s="52">
        <v>7990992</v>
      </c>
      <c r="G15" s="52">
        <v>7830530</v>
      </c>
      <c r="H15" s="52">
        <v>8244287</v>
      </c>
      <c r="I15" s="52">
        <v>11699540</v>
      </c>
      <c r="J15" s="52">
        <v>8088205</v>
      </c>
      <c r="K15" s="52">
        <v>7849904</v>
      </c>
      <c r="L15" s="52">
        <v>8452106</v>
      </c>
      <c r="M15" s="24"/>
      <c r="N15" s="24"/>
      <c r="O15" s="24"/>
    </row>
    <row r="16" spans="1:15" x14ac:dyDescent="0.35">
      <c r="A16" s="23" t="str">
        <f>B15&amp;C16</f>
        <v>VALOR (Miles Euros).T.Alimentos TOTAL ING</v>
      </c>
      <c r="B16" s="23">
        <v>0</v>
      </c>
      <c r="C16" s="23" t="s">
        <v>45</v>
      </c>
      <c r="D16" s="24">
        <v>5477959</v>
      </c>
      <c r="E16" s="24">
        <v>8006886</v>
      </c>
      <c r="F16" s="52">
        <v>5379315</v>
      </c>
      <c r="G16" s="52">
        <v>5310900</v>
      </c>
      <c r="H16" s="52">
        <v>5571363</v>
      </c>
      <c r="I16" s="52">
        <v>7942736</v>
      </c>
      <c r="J16" s="52">
        <v>5524333</v>
      </c>
      <c r="K16" s="52">
        <v>5396978</v>
      </c>
      <c r="L16" s="52">
        <v>5876764</v>
      </c>
      <c r="M16" s="24"/>
      <c r="N16" s="24"/>
      <c r="O16" s="24"/>
    </row>
    <row r="17" spans="1:15" x14ac:dyDescent="0.35">
      <c r="A17" s="23" t="str">
        <f>B15&amp;C17</f>
        <v>VALOR (Miles Euros)Total Bebidas</v>
      </c>
      <c r="B17" s="23">
        <v>0</v>
      </c>
      <c r="C17" s="23" t="s">
        <v>53</v>
      </c>
      <c r="D17" s="24">
        <v>2652668</v>
      </c>
      <c r="E17" s="24">
        <v>3812512</v>
      </c>
      <c r="F17" s="52">
        <v>2512798</v>
      </c>
      <c r="G17" s="52">
        <v>2419150</v>
      </c>
      <c r="H17" s="52">
        <v>2568413</v>
      </c>
      <c r="I17" s="52">
        <v>3629556</v>
      </c>
      <c r="J17" s="52">
        <v>2465304</v>
      </c>
      <c r="K17" s="52">
        <v>2356272</v>
      </c>
      <c r="L17" s="52">
        <v>2453265</v>
      </c>
      <c r="M17" s="24"/>
      <c r="N17" s="24"/>
      <c r="O17" s="24"/>
    </row>
    <row r="18" spans="1:15" x14ac:dyDescent="0.35">
      <c r="A18" s="23" t="str">
        <f>B15&amp;C18</f>
        <v>VALOR (Miles Euros)Total Bebidas Frias</v>
      </c>
      <c r="B18" s="23">
        <v>0</v>
      </c>
      <c r="C18" s="23" t="s">
        <v>58</v>
      </c>
      <c r="D18" s="24">
        <v>1919954</v>
      </c>
      <c r="E18" s="24">
        <v>2914173</v>
      </c>
      <c r="F18" s="52">
        <v>1777767</v>
      </c>
      <c r="G18" s="52">
        <v>1674249</v>
      </c>
      <c r="H18" s="52">
        <v>1877952</v>
      </c>
      <c r="I18" s="52">
        <v>2774797</v>
      </c>
      <c r="J18" s="52">
        <v>1698576</v>
      </c>
      <c r="K18" s="52">
        <v>1589661</v>
      </c>
      <c r="L18" s="52">
        <v>1759680</v>
      </c>
      <c r="M18" s="24"/>
      <c r="N18" s="24"/>
      <c r="O18" s="24"/>
    </row>
    <row r="19" spans="1:15" x14ac:dyDescent="0.35">
      <c r="A19" s="23" t="str">
        <f>B15&amp;C19</f>
        <v>VALOR (Miles Euros)Total Bebidas Calientes</v>
      </c>
      <c r="B19" s="23">
        <v>0</v>
      </c>
      <c r="C19" s="23" t="s">
        <v>62</v>
      </c>
      <c r="D19" s="24">
        <v>732714.2</v>
      </c>
      <c r="E19" s="24">
        <v>898338.7</v>
      </c>
      <c r="F19" s="52">
        <v>735031.9</v>
      </c>
      <c r="G19" s="52">
        <v>744901.2</v>
      </c>
      <c r="H19" s="52">
        <v>690460.7</v>
      </c>
      <c r="I19" s="52">
        <v>854759.3</v>
      </c>
      <c r="J19" s="52">
        <v>766727.6</v>
      </c>
      <c r="K19" s="52">
        <v>766610.4</v>
      </c>
      <c r="L19" s="52">
        <v>693585.5</v>
      </c>
      <c r="M19" s="24"/>
      <c r="N19" s="24"/>
      <c r="O19" s="24"/>
    </row>
    <row r="20" spans="1:15" x14ac:dyDescent="0.35">
      <c r="A20" s="23" t="str">
        <f>B15&amp;C20</f>
        <v>VALOR (Miles Euros)Total Aperitivos</v>
      </c>
      <c r="B20" s="23">
        <v>0</v>
      </c>
      <c r="C20" s="23" t="s">
        <v>66</v>
      </c>
      <c r="D20" s="24">
        <v>97035.13</v>
      </c>
      <c r="E20" s="24">
        <v>131803.9</v>
      </c>
      <c r="F20" s="52">
        <v>98878.77</v>
      </c>
      <c r="G20" s="52">
        <v>100480.5</v>
      </c>
      <c r="H20" s="52">
        <v>104511.6</v>
      </c>
      <c r="I20" s="52">
        <v>127251.9</v>
      </c>
      <c r="J20" s="52">
        <v>98568.15</v>
      </c>
      <c r="K20" s="52">
        <v>96655.23</v>
      </c>
      <c r="L20" s="52">
        <v>122077</v>
      </c>
      <c r="M20" s="24"/>
      <c r="N20" s="24"/>
      <c r="O20" s="24"/>
    </row>
    <row r="21" spans="1:15" x14ac:dyDescent="0.35">
      <c r="A21" s="23" t="str">
        <f>B21&amp;C21</f>
        <v>PENETRACION (%)TotalAlimentacion</v>
      </c>
      <c r="B21" s="23" t="s">
        <v>57</v>
      </c>
      <c r="C21" s="23" t="s">
        <v>43</v>
      </c>
      <c r="D21" s="24">
        <v>90.622169999999997</v>
      </c>
      <c r="E21" s="24">
        <v>91.671000000000006</v>
      </c>
      <c r="F21" s="52">
        <v>91.002830000000003</v>
      </c>
      <c r="G21" s="52">
        <v>90.06156</v>
      </c>
      <c r="H21" s="52">
        <v>90.447400000000002</v>
      </c>
      <c r="I21" s="52">
        <v>91.207149999999999</v>
      </c>
      <c r="J21" s="52">
        <v>90.652289999999994</v>
      </c>
      <c r="K21" s="52">
        <v>91.371859999999998</v>
      </c>
      <c r="L21" s="52">
        <v>91.585300000000004</v>
      </c>
      <c r="M21" s="24"/>
      <c r="N21" s="24"/>
      <c r="O21" s="24"/>
    </row>
    <row r="22" spans="1:15" x14ac:dyDescent="0.35">
      <c r="A22" s="23" t="str">
        <f>B21&amp;C22</f>
        <v>PENETRACION (%).T.Alimentos TOTAL ING</v>
      </c>
      <c r="B22" s="23">
        <v>0</v>
      </c>
      <c r="C22" s="23" t="s">
        <v>45</v>
      </c>
      <c r="D22" s="24">
        <v>80.717179999999999</v>
      </c>
      <c r="E22" s="24">
        <v>82.422539999999998</v>
      </c>
      <c r="F22" s="52">
        <v>79.790790000000001</v>
      </c>
      <c r="G22" s="52">
        <v>78.710380000000001</v>
      </c>
      <c r="H22" s="52">
        <v>79.511060000000001</v>
      </c>
      <c r="I22" s="52">
        <v>81.423540000000003</v>
      </c>
      <c r="J22" s="52">
        <v>79.622460000000004</v>
      </c>
      <c r="K22" s="52">
        <v>79.686719999999994</v>
      </c>
      <c r="L22" s="52">
        <v>82.220690000000005</v>
      </c>
      <c r="M22" s="24"/>
      <c r="N22" s="24"/>
      <c r="O22" s="24"/>
    </row>
    <row r="23" spans="1:15" x14ac:dyDescent="0.35">
      <c r="A23" s="23" t="str">
        <f>B21&amp;C23</f>
        <v>PENETRACION (%)Total Bebidas</v>
      </c>
      <c r="B23" s="23">
        <v>0</v>
      </c>
      <c r="C23" s="23" t="s">
        <v>53</v>
      </c>
      <c r="D23" s="24">
        <v>86.04392</v>
      </c>
      <c r="E23" s="24">
        <v>88.393090000000001</v>
      </c>
      <c r="F23" s="52">
        <v>86.877430000000004</v>
      </c>
      <c r="G23" s="52">
        <v>85.961079999999995</v>
      </c>
      <c r="H23" s="52">
        <v>85.550399999999996</v>
      </c>
      <c r="I23" s="52">
        <v>87.709220000000002</v>
      </c>
      <c r="J23" s="52">
        <v>86.133480000000006</v>
      </c>
      <c r="K23" s="52">
        <v>86.134320000000002</v>
      </c>
      <c r="L23" s="52">
        <v>89.1999</v>
      </c>
      <c r="M23" s="24"/>
      <c r="N23" s="24"/>
      <c r="O23" s="24"/>
    </row>
    <row r="24" spans="1:15" x14ac:dyDescent="0.35">
      <c r="A24" s="23" t="str">
        <f>B21&amp;C24</f>
        <v>PENETRACION (%)Total Bebidas Frias</v>
      </c>
      <c r="B24" s="23">
        <v>0</v>
      </c>
      <c r="C24" s="23" t="s">
        <v>58</v>
      </c>
      <c r="D24" s="24">
        <v>80.759159999999994</v>
      </c>
      <c r="E24" s="24">
        <v>84.921570000000003</v>
      </c>
      <c r="F24" s="52">
        <v>80.110249999999994</v>
      </c>
      <c r="G24" s="52">
        <v>79.191900000000004</v>
      </c>
      <c r="H24" s="52">
        <v>80.219130000000007</v>
      </c>
      <c r="I24" s="52">
        <v>83.613600000000005</v>
      </c>
      <c r="J24" s="52">
        <v>78.746539999999996</v>
      </c>
      <c r="K24" s="52">
        <v>78.451070000000001</v>
      </c>
      <c r="L24" s="52">
        <v>84.085340000000002</v>
      </c>
      <c r="M24" s="24"/>
      <c r="N24" s="24"/>
      <c r="O24" s="24"/>
    </row>
    <row r="25" spans="1:15" x14ac:dyDescent="0.35">
      <c r="A25" s="23" t="str">
        <f>B21&amp;C25</f>
        <v>PENETRACION (%)Total Bebidas Calientes</v>
      </c>
      <c r="B25" s="23">
        <v>0</v>
      </c>
      <c r="C25" s="23" t="s">
        <v>62</v>
      </c>
      <c r="D25" s="24">
        <v>67.109870000000001</v>
      </c>
      <c r="E25" s="24">
        <v>68.23751</v>
      </c>
      <c r="F25" s="52">
        <v>69.444149999999993</v>
      </c>
      <c r="G25" s="52">
        <v>67.688879999999997</v>
      </c>
      <c r="H25" s="52">
        <v>66.136439999999993</v>
      </c>
      <c r="I25" s="52">
        <v>67.564639999999997</v>
      </c>
      <c r="J25" s="52">
        <v>69.39255</v>
      </c>
      <c r="K25" s="52">
        <v>68.431190000000001</v>
      </c>
      <c r="L25" s="52">
        <v>67.175470000000004</v>
      </c>
      <c r="M25" s="24"/>
      <c r="N25" s="24"/>
      <c r="O25" s="24"/>
    </row>
    <row r="26" spans="1:15" x14ac:dyDescent="0.35">
      <c r="A26" s="23" t="str">
        <f>B21&amp;C26</f>
        <v>PENETRACION (%)Total Aperitivos</v>
      </c>
      <c r="B26" s="23">
        <v>0</v>
      </c>
      <c r="C26" s="23" t="s">
        <v>66</v>
      </c>
      <c r="D26" s="24">
        <v>31.205480000000001</v>
      </c>
      <c r="E26" s="24">
        <v>36.529269999999997</v>
      </c>
      <c r="F26" s="52">
        <v>30.775069999999999</v>
      </c>
      <c r="G26" s="52">
        <v>29.51961</v>
      </c>
      <c r="H26" s="52">
        <v>31.8002</v>
      </c>
      <c r="I26" s="52">
        <v>35.343040000000002</v>
      </c>
      <c r="J26" s="52">
        <v>30.53125</v>
      </c>
      <c r="K26" s="52">
        <v>30.136209999999998</v>
      </c>
      <c r="L26" s="52">
        <v>37.15305</v>
      </c>
      <c r="M26" s="24"/>
      <c r="N26" s="24"/>
      <c r="O26" s="24"/>
    </row>
    <row r="27" spans="1:15" x14ac:dyDescent="0.35">
      <c r="A27" s="23" t="str">
        <f>B27&amp;C27</f>
        <v>FRECUENCIA COMPRA (Actos)TotalAlimentacion</v>
      </c>
      <c r="B27" s="23" t="s">
        <v>114</v>
      </c>
      <c r="C27" s="23" t="s">
        <v>43</v>
      </c>
      <c r="D27" s="24">
        <v>27.064147804419498</v>
      </c>
      <c r="E27" s="24">
        <v>36.696896999204398</v>
      </c>
      <c r="F27" s="52">
        <v>25.8224952848105</v>
      </c>
      <c r="G27" s="52">
        <v>25.594860829584199</v>
      </c>
      <c r="H27" s="52">
        <v>26.225948129585301</v>
      </c>
      <c r="I27" s="52">
        <v>35.070466668721103</v>
      </c>
      <c r="J27" s="52">
        <v>25.767800609718101</v>
      </c>
      <c r="K27" s="52">
        <v>24.807177281720001</v>
      </c>
      <c r="L27" s="52">
        <v>26.790875840504999</v>
      </c>
      <c r="M27" s="24"/>
      <c r="N27" s="24"/>
      <c r="O27" s="24"/>
    </row>
    <row r="28" spans="1:15" x14ac:dyDescent="0.35">
      <c r="A28" s="23" t="str">
        <f>B27&amp;C28</f>
        <v>FRECUENCIA COMPRA (Actos).T.Alimentos TOTAL ING</v>
      </c>
      <c r="B28" s="23">
        <v>0</v>
      </c>
      <c r="C28" s="23" t="s">
        <v>45</v>
      </c>
      <c r="D28" s="24">
        <v>12.888553700736599</v>
      </c>
      <c r="E28" s="24">
        <v>17.680839392670698</v>
      </c>
      <c r="F28" s="52">
        <v>12.537186231244499</v>
      </c>
      <c r="G28" s="52">
        <v>12.483237991528799</v>
      </c>
      <c r="H28" s="52">
        <v>12.817169422434899</v>
      </c>
      <c r="I28" s="52">
        <v>17.021745185726999</v>
      </c>
      <c r="J28" s="52">
        <v>12.378162858671701</v>
      </c>
      <c r="K28" s="52">
        <v>12.043777733738899</v>
      </c>
      <c r="L28" s="52">
        <v>12.6445768081203</v>
      </c>
      <c r="M28" s="24"/>
      <c r="N28" s="24"/>
      <c r="O28" s="24"/>
    </row>
    <row r="29" spans="1:15" x14ac:dyDescent="0.35">
      <c r="A29" s="23" t="str">
        <f>B27&amp;C29</f>
        <v>FRECUENCIA COMPRA (Actos)Total Bebidas</v>
      </c>
      <c r="B29" s="23">
        <v>0</v>
      </c>
      <c r="C29" s="23" t="s">
        <v>53</v>
      </c>
      <c r="D29" s="24">
        <v>23.247697483437499</v>
      </c>
      <c r="E29" s="24">
        <v>30.9061708660067</v>
      </c>
      <c r="F29" s="52">
        <v>22.294202141974701</v>
      </c>
      <c r="G29" s="52">
        <v>22.003583070219801</v>
      </c>
      <c r="H29" s="52">
        <v>22.6593026833932</v>
      </c>
      <c r="I29" s="52">
        <v>29.623263973165901</v>
      </c>
      <c r="J29" s="52">
        <v>22.174316334156</v>
      </c>
      <c r="K29" s="52">
        <v>21.387432969054</v>
      </c>
      <c r="L29" s="52">
        <v>22.373047774019799</v>
      </c>
      <c r="M29" s="24"/>
      <c r="N29" s="24"/>
      <c r="O29" s="24"/>
    </row>
    <row r="30" spans="1:15" x14ac:dyDescent="0.35">
      <c r="A30" s="23" t="str">
        <f>B27&amp;C30</f>
        <v>FRECUENCIA COMPRA (Actos)Total Bebidas Frias</v>
      </c>
      <c r="B30" s="23">
        <v>0</v>
      </c>
      <c r="C30" s="23" t="s">
        <v>58</v>
      </c>
      <c r="D30" s="24">
        <v>13.704605703761599</v>
      </c>
      <c r="E30" s="24">
        <v>19.481702280671801</v>
      </c>
      <c r="F30" s="52">
        <v>12.9181413447517</v>
      </c>
      <c r="G30" s="52">
        <v>12.4427843318607</v>
      </c>
      <c r="H30" s="52">
        <v>13.702156651679401</v>
      </c>
      <c r="I30" s="52">
        <v>18.868923802366599</v>
      </c>
      <c r="J30" s="52">
        <v>12.4020537568633</v>
      </c>
      <c r="K30" s="52">
        <v>11.6312822446344</v>
      </c>
      <c r="L30" s="52">
        <v>12.9199256483478</v>
      </c>
      <c r="M30" s="24"/>
      <c r="N30" s="24"/>
      <c r="O30" s="24"/>
    </row>
    <row r="31" spans="1:15" x14ac:dyDescent="0.35">
      <c r="A31" s="23" t="str">
        <f>B27&amp;C31</f>
        <v>FRECUENCIA COMPRA (Actos)Total Bebidas Calientes</v>
      </c>
      <c r="B31" s="23">
        <v>0</v>
      </c>
      <c r="C31" s="23" t="s">
        <v>62</v>
      </c>
      <c r="D31" s="24">
        <v>16.082980529243901</v>
      </c>
      <c r="E31" s="24">
        <v>19.537147313229301</v>
      </c>
      <c r="F31" s="52">
        <v>15.465592299866501</v>
      </c>
      <c r="G31" s="52">
        <v>15.998294665938699</v>
      </c>
      <c r="H31" s="52">
        <v>15.4928418869951</v>
      </c>
      <c r="I31" s="52">
        <v>18.7255423265768</v>
      </c>
      <c r="J31" s="52">
        <v>16.038621964086602</v>
      </c>
      <c r="K31" s="52">
        <v>16.000869303822501</v>
      </c>
      <c r="L31" s="52">
        <v>15.7551613807946</v>
      </c>
      <c r="M31" s="24"/>
      <c r="N31" s="24"/>
      <c r="O31" s="24"/>
    </row>
    <row r="32" spans="1:15" x14ac:dyDescent="0.35">
      <c r="A32" s="23" t="str">
        <f>B27&amp;C32</f>
        <v>FRECUENCIA COMPRA (Actos)Total Aperitivos</v>
      </c>
      <c r="B32" s="23">
        <v>0</v>
      </c>
      <c r="C32" s="23" t="s">
        <v>66</v>
      </c>
      <c r="D32" s="24">
        <v>4.8889143655660403</v>
      </c>
      <c r="E32" s="24">
        <v>5.6550384189469698</v>
      </c>
      <c r="F32" s="52">
        <v>4.7319830808055396</v>
      </c>
      <c r="G32" s="52">
        <v>5.1388204639446897</v>
      </c>
      <c r="H32" s="52">
        <v>5.0639684056509999</v>
      </c>
      <c r="I32" s="52">
        <v>5.6312986006783996</v>
      </c>
      <c r="J32" s="52">
        <v>4.8463205041499</v>
      </c>
      <c r="K32" s="52">
        <v>4.75905640259184</v>
      </c>
      <c r="L32" s="52">
        <v>5.1016968572473997</v>
      </c>
      <c r="M32" s="24"/>
      <c r="N32" s="24"/>
      <c r="O32" s="24"/>
    </row>
    <row r="33" spans="1:15" x14ac:dyDescent="0.35">
      <c r="A33" s="23" t="str">
        <f>B33&amp;C33</f>
        <v>COMPRA MEDIA (Consumiciones)TotalAlimentacion</v>
      </c>
      <c r="B33" s="23" t="s">
        <v>65</v>
      </c>
      <c r="C33" s="23" t="s">
        <v>43</v>
      </c>
      <c r="D33" s="24">
        <v>90.151345598145895</v>
      </c>
      <c r="E33" s="24">
        <v>124.341957884444</v>
      </c>
      <c r="F33" s="52">
        <v>85.828491229112899</v>
      </c>
      <c r="G33" s="52">
        <v>84.448324022346398</v>
      </c>
      <c r="H33" s="52">
        <v>87.396341472794902</v>
      </c>
      <c r="I33" s="52">
        <v>118.20194434367301</v>
      </c>
      <c r="J33" s="52">
        <v>84.487091762543301</v>
      </c>
      <c r="K33" s="52">
        <v>80.766872401141995</v>
      </c>
      <c r="L33" s="52">
        <v>85.4276676129642</v>
      </c>
      <c r="M33" s="24"/>
      <c r="N33" s="24"/>
      <c r="O33" s="24"/>
    </row>
    <row r="34" spans="1:15" x14ac:dyDescent="0.35">
      <c r="A34" s="23" t="str">
        <f>B33&amp;C34</f>
        <v>COMPRA MEDIA (Consumiciones).T.Alimentos TOTAL ING</v>
      </c>
      <c r="B34" s="23">
        <v>0</v>
      </c>
      <c r="C34" s="23" t="s">
        <v>45</v>
      </c>
      <c r="D34" s="24">
        <v>40.889910584566401</v>
      </c>
      <c r="E34" s="24">
        <v>56.185308919401599</v>
      </c>
      <c r="F34" s="52">
        <v>40.442541924095302</v>
      </c>
      <c r="G34" s="52">
        <v>39.974296603757601</v>
      </c>
      <c r="H34" s="52">
        <v>40.923464389674002</v>
      </c>
      <c r="I34" s="52">
        <v>54.181312982004002</v>
      </c>
      <c r="J34" s="52">
        <v>39.573335402383002</v>
      </c>
      <c r="K34" s="52">
        <v>38.890908934248998</v>
      </c>
      <c r="L34" s="52">
        <v>41.025869705508597</v>
      </c>
      <c r="M34" s="24"/>
      <c r="N34" s="24"/>
      <c r="O34" s="24"/>
    </row>
    <row r="35" spans="1:15" x14ac:dyDescent="0.35">
      <c r="A35" s="23" t="str">
        <f>B33&amp;C35</f>
        <v>COMPRA MEDIA (Consumiciones)Total Bebidas</v>
      </c>
      <c r="B35" s="23">
        <v>0</v>
      </c>
      <c r="C35" s="23" t="s">
        <v>53</v>
      </c>
      <c r="D35" s="24">
        <v>52.971762169976998</v>
      </c>
      <c r="E35" s="24">
        <v>72.255833089537703</v>
      </c>
      <c r="F35" s="52">
        <v>49.135006663272897</v>
      </c>
      <c r="G35" s="52">
        <v>48.116411581720897</v>
      </c>
      <c r="H35" s="52">
        <v>50.662081905068</v>
      </c>
      <c r="I35" s="52">
        <v>68.212477342376999</v>
      </c>
      <c r="J35" s="52">
        <v>48.651116296936998</v>
      </c>
      <c r="K35" s="52">
        <v>46.229559108715598</v>
      </c>
      <c r="L35" s="52">
        <v>45.871987856750302</v>
      </c>
      <c r="M35" s="24"/>
      <c r="N35" s="24"/>
      <c r="O35" s="24"/>
    </row>
    <row r="36" spans="1:15" x14ac:dyDescent="0.35">
      <c r="A36" s="23" t="str">
        <f>B33&amp;C36</f>
        <v>COMPRA MEDIA (Consumiciones)Total Bebidas Frias</v>
      </c>
      <c r="B36" s="23">
        <v>0</v>
      </c>
      <c r="C36" s="23" t="s">
        <v>58</v>
      </c>
      <c r="D36" s="24">
        <v>34.328538341332703</v>
      </c>
      <c r="E36" s="24">
        <v>49.459736127521801</v>
      </c>
      <c r="F36" s="52">
        <v>31.3032585155077</v>
      </c>
      <c r="G36" s="52">
        <v>29.945381210546099</v>
      </c>
      <c r="H36" s="52">
        <v>33.462822397206999</v>
      </c>
      <c r="I36" s="52">
        <v>46.997071856339197</v>
      </c>
      <c r="J36" s="52">
        <v>30.190282432208502</v>
      </c>
      <c r="K36" s="52">
        <v>27.9831912180118</v>
      </c>
      <c r="L36" s="52">
        <v>29.112797048143999</v>
      </c>
      <c r="M36" s="24"/>
      <c r="N36" s="24"/>
      <c r="O36" s="24"/>
    </row>
    <row r="37" spans="1:15" x14ac:dyDescent="0.35">
      <c r="A37" s="23" t="str">
        <f>B33&amp;C37</f>
        <v>COMPRA MEDIA (Consumiciones)Total Bebidas Calientes</v>
      </c>
      <c r="B37" s="23">
        <v>0</v>
      </c>
      <c r="C37" s="23" t="s">
        <v>62</v>
      </c>
      <c r="D37" s="24">
        <v>26.606444414781802</v>
      </c>
      <c r="E37" s="24">
        <v>32.0456792503537</v>
      </c>
      <c r="F37" s="52">
        <v>25.358696481102601</v>
      </c>
      <c r="G37" s="52">
        <v>26.070870032824001</v>
      </c>
      <c r="H37" s="52">
        <v>24.9454557848089</v>
      </c>
      <c r="I37" s="52">
        <v>30.3896835108585</v>
      </c>
      <c r="J37" s="52">
        <v>26.128307307446601</v>
      </c>
      <c r="K37" s="52">
        <v>26.108581104320901</v>
      </c>
      <c r="L37" s="52">
        <v>24.470513345713002</v>
      </c>
      <c r="M37" s="24"/>
      <c r="N37" s="24"/>
      <c r="O37" s="24"/>
    </row>
    <row r="38" spans="1:15" x14ac:dyDescent="0.35">
      <c r="A38" s="23" t="str">
        <f>B33&amp;C38</f>
        <v>COMPRA MEDIA (Consumiciones)Total Aperitivos</v>
      </c>
      <c r="B38" s="23">
        <v>0</v>
      </c>
      <c r="C38" s="23" t="s">
        <v>66</v>
      </c>
      <c r="D38" s="24">
        <v>9.9756176163398997</v>
      </c>
      <c r="E38" s="24">
        <v>10.421821838495401</v>
      </c>
      <c r="F38" s="52">
        <v>10.234510799670799</v>
      </c>
      <c r="G38" s="52">
        <v>10.942482510395701</v>
      </c>
      <c r="H38" s="52">
        <v>9.9604458072555708</v>
      </c>
      <c r="I38" s="52">
        <v>10.9318811001824</v>
      </c>
      <c r="J38" s="52">
        <v>10.4002245851464</v>
      </c>
      <c r="K38" s="52">
        <v>9.9141885918945807</v>
      </c>
      <c r="L38" s="52">
        <v>9.6617595422809792</v>
      </c>
      <c r="M38" s="24"/>
      <c r="N38" s="24"/>
      <c r="O38" s="24"/>
    </row>
    <row r="39" spans="1:15" x14ac:dyDescent="0.35">
      <c r="A39" s="23" t="str">
        <f>B39&amp;C39</f>
        <v>CONSUMO MEDIO (kg ó litros por consumidor)TotalAlimentacion</v>
      </c>
      <c r="B39" s="23" t="s">
        <v>69</v>
      </c>
      <c r="C39" s="23" t="s">
        <v>43</v>
      </c>
      <c r="D39" s="24">
        <v>27.460174115743701</v>
      </c>
      <c r="E39" s="24">
        <v>40.426550815173897</v>
      </c>
      <c r="F39" s="52">
        <v>25.763286088934901</v>
      </c>
      <c r="G39" s="52">
        <v>25.255681630255499</v>
      </c>
      <c r="H39" s="52">
        <v>27.019682042924199</v>
      </c>
      <c r="I39" s="52">
        <v>37.887718065322098</v>
      </c>
      <c r="J39" s="52">
        <v>24.953133956887498</v>
      </c>
      <c r="K39" s="52">
        <v>24.207074955452601</v>
      </c>
      <c r="L39" s="52">
        <v>25.246469863611999</v>
      </c>
      <c r="M39" s="24"/>
      <c r="N39" s="24"/>
      <c r="O39" s="24"/>
    </row>
    <row r="40" spans="1:15" x14ac:dyDescent="0.35">
      <c r="A40" s="23" t="str">
        <f>B39&amp;C40</f>
        <v>CONSUMO MEDIO (kg ó litros por consumidor).T.Alimentos TOTAL ING</v>
      </c>
      <c r="B40" s="23">
        <v>0</v>
      </c>
      <c r="C40" s="23" t="s">
        <v>45</v>
      </c>
      <c r="D40" s="24">
        <v>13.0173269473211</v>
      </c>
      <c r="E40" s="24">
        <v>18.215561412734399</v>
      </c>
      <c r="F40" s="52">
        <v>12.7294724484879</v>
      </c>
      <c r="G40" s="52">
        <v>12.8399405315406</v>
      </c>
      <c r="H40" s="52">
        <v>13.0992098204075</v>
      </c>
      <c r="I40" s="52">
        <v>17.365321386290201</v>
      </c>
      <c r="J40" s="52">
        <v>12.5302040225383</v>
      </c>
      <c r="K40" s="52">
        <v>12.664029433869</v>
      </c>
      <c r="L40" s="52">
        <v>12.5622247601972</v>
      </c>
      <c r="M40" s="24"/>
      <c r="N40" s="24"/>
      <c r="O40" s="24"/>
    </row>
    <row r="41" spans="1:15" x14ac:dyDescent="0.35">
      <c r="A41" s="23" t="str">
        <f>B39&amp;C41</f>
        <v>CONSUMO MEDIO (kg ó litros por consumidor)Total Bebidas</v>
      </c>
      <c r="B41" s="23">
        <v>0</v>
      </c>
      <c r="C41" s="23" t="s">
        <v>53</v>
      </c>
      <c r="D41" s="24">
        <v>16.340419325792801</v>
      </c>
      <c r="E41" s="24">
        <v>24.447861192377101</v>
      </c>
      <c r="F41" s="52">
        <v>14.8991430374593</v>
      </c>
      <c r="G41" s="52">
        <v>14.3159248369148</v>
      </c>
      <c r="H41" s="52">
        <v>15.983810657659699</v>
      </c>
      <c r="I41" s="52">
        <v>22.7905434322651</v>
      </c>
      <c r="J41" s="52">
        <v>14.311277654229199</v>
      </c>
      <c r="K41" s="52">
        <v>13.609618864048601</v>
      </c>
      <c r="L41" s="52">
        <v>13.917289768373699</v>
      </c>
      <c r="M41" s="24"/>
      <c r="N41" s="24"/>
      <c r="O41" s="24"/>
    </row>
    <row r="42" spans="1:15" x14ac:dyDescent="0.35">
      <c r="A42" s="23" t="str">
        <f>B39&amp;C42</f>
        <v>CONSUMO MEDIO (kg ó litros por consumidor)Total Bebidas Frias</v>
      </c>
      <c r="B42" s="23">
        <v>0</v>
      </c>
      <c r="C42" s="23" t="s">
        <v>58</v>
      </c>
      <c r="D42" s="24">
        <v>15.175923469738899</v>
      </c>
      <c r="E42" s="24">
        <v>22.8443280515501</v>
      </c>
      <c r="F42" s="52">
        <v>13.900062063961</v>
      </c>
      <c r="G42" s="52">
        <v>13.259005778901701</v>
      </c>
      <c r="H42" s="52">
        <v>14.9582521136966</v>
      </c>
      <c r="I42" s="52">
        <v>21.443743038654301</v>
      </c>
      <c r="J42" s="52">
        <v>13.294126960405899</v>
      </c>
      <c r="K42" s="52">
        <v>12.5712124416445</v>
      </c>
      <c r="L42" s="52">
        <v>12.767902031883899</v>
      </c>
      <c r="M42" s="24"/>
      <c r="N42" s="24"/>
      <c r="O42" s="24"/>
    </row>
    <row r="43" spans="1:15" x14ac:dyDescent="0.35">
      <c r="A43" s="23" t="str">
        <f>B39&amp;C43</f>
        <v>CONSUMO MEDIO (kg ó litros por consumidor)Total Bebidas Calientes</v>
      </c>
      <c r="B43" s="23">
        <v>0</v>
      </c>
      <c r="C43" s="23" t="s">
        <v>62</v>
      </c>
      <c r="D43" s="24">
        <v>2.6881102322840298</v>
      </c>
      <c r="E43" s="24">
        <v>3.23936137000597</v>
      </c>
      <c r="F43" s="52">
        <v>2.6044228662212099</v>
      </c>
      <c r="G43" s="52">
        <v>2.6681841309579801</v>
      </c>
      <c r="H43" s="52">
        <v>2.5323958602274499</v>
      </c>
      <c r="I43" s="52">
        <v>3.04822380132945</v>
      </c>
      <c r="J43" s="52">
        <v>2.6777166779889501</v>
      </c>
      <c r="K43" s="52">
        <v>2.7185005664923101</v>
      </c>
      <c r="L43" s="52">
        <v>2.4983427905839601</v>
      </c>
      <c r="M43" s="24"/>
      <c r="N43" s="24"/>
      <c r="O43" s="24"/>
    </row>
    <row r="44" spans="1:15" x14ac:dyDescent="0.35">
      <c r="A44" s="23" t="str">
        <f>B39&amp;C44</f>
        <v>CONSUMO MEDIO (kg ó litros por consumidor)Total Aperitivos</v>
      </c>
      <c r="B44" s="23">
        <v>0</v>
      </c>
      <c r="C44" s="23" t="s">
        <v>66</v>
      </c>
      <c r="D44" s="24">
        <v>1.01857609367132</v>
      </c>
      <c r="E44" s="24">
        <v>1.1921309231614901</v>
      </c>
      <c r="F44" s="52">
        <v>1.1190091125008399</v>
      </c>
      <c r="G44" s="52">
        <v>1.1286545905665</v>
      </c>
      <c r="H44" s="52">
        <v>1.0976836674988799</v>
      </c>
      <c r="I44" s="52">
        <v>1.20942238065807</v>
      </c>
      <c r="J44" s="52">
        <v>1.03803510145616</v>
      </c>
      <c r="K44" s="52">
        <v>1.00991143440886</v>
      </c>
      <c r="L44" s="52">
        <v>1.02037487358617</v>
      </c>
      <c r="M44" s="24"/>
      <c r="N44" s="24"/>
      <c r="O44" s="24"/>
    </row>
    <row r="45" spans="1:15" x14ac:dyDescent="0.35">
      <c r="A45" s="23" t="str">
        <f>B45&amp;C45</f>
        <v>VOLUMEN POR ACTO (consumiciones)TotalAlimentacion</v>
      </c>
      <c r="B45" s="23" t="s">
        <v>72</v>
      </c>
      <c r="C45" s="23" t="s">
        <v>43</v>
      </c>
      <c r="D45" s="24">
        <v>3.33102472871599</v>
      </c>
      <c r="E45" s="24">
        <v>3.38835073404544</v>
      </c>
      <c r="F45" s="52">
        <v>3.3237876619770201</v>
      </c>
      <c r="G45" s="52">
        <v>3.2994250128813101</v>
      </c>
      <c r="H45" s="52">
        <v>3.3324378223033202</v>
      </c>
      <c r="I45" s="52">
        <v>3.37041264549514</v>
      </c>
      <c r="J45" s="52">
        <v>3.2787855293586698</v>
      </c>
      <c r="K45" s="52">
        <v>3.2557864800143101</v>
      </c>
      <c r="L45" s="52">
        <v>3.1886851374902201</v>
      </c>
      <c r="M45" s="24"/>
      <c r="N45" s="24"/>
      <c r="O45" s="24"/>
    </row>
    <row r="46" spans="1:15" x14ac:dyDescent="0.35">
      <c r="A46" s="23" t="str">
        <f>B45&amp;C46</f>
        <v>VOLUMEN POR ACTO (consumiciones).T.Alimentos TOTAL ING</v>
      </c>
      <c r="B46" s="23">
        <v>0</v>
      </c>
      <c r="C46" s="23" t="s">
        <v>45</v>
      </c>
      <c r="D46" s="24">
        <v>3.17257556852398</v>
      </c>
      <c r="E46" s="24">
        <v>3.1777512182307501</v>
      </c>
      <c r="F46" s="52">
        <v>3.22580690580368</v>
      </c>
      <c r="G46" s="52">
        <v>3.2022378032754202</v>
      </c>
      <c r="H46" s="52">
        <v>3.1928628732988802</v>
      </c>
      <c r="I46" s="52">
        <v>3.1830645090043999</v>
      </c>
      <c r="J46" s="52">
        <v>3.1970281740686102</v>
      </c>
      <c r="K46" s="52">
        <v>3.2291287496365699</v>
      </c>
      <c r="L46" s="52">
        <v>3.2445427259504598</v>
      </c>
      <c r="M46" s="24"/>
      <c r="N46" s="24"/>
      <c r="O46" s="24"/>
    </row>
    <row r="47" spans="1:15" x14ac:dyDescent="0.35">
      <c r="A47" s="23" t="str">
        <f>B45&amp;C47</f>
        <v>VOLUMEN POR ACTO (consumiciones)Total Bebidas</v>
      </c>
      <c r="B47" s="23">
        <v>0</v>
      </c>
      <c r="C47" s="23" t="s">
        <v>53</v>
      </c>
      <c r="D47" s="24">
        <v>2.2785810167960099</v>
      </c>
      <c r="E47" s="24">
        <v>2.3379095845552</v>
      </c>
      <c r="F47" s="52">
        <v>2.2039365369691</v>
      </c>
      <c r="G47" s="52">
        <v>2.1867534677496598</v>
      </c>
      <c r="H47" s="52">
        <v>2.2358182249888001</v>
      </c>
      <c r="I47" s="52">
        <v>2.3026658171147898</v>
      </c>
      <c r="J47" s="52">
        <v>2.1940300464640599</v>
      </c>
      <c r="K47" s="52">
        <v>2.1615291173843199</v>
      </c>
      <c r="L47" s="52">
        <v>2.0503236000782201</v>
      </c>
      <c r="M47" s="24"/>
      <c r="N47" s="24"/>
      <c r="O47" s="24"/>
    </row>
    <row r="48" spans="1:15" x14ac:dyDescent="0.35">
      <c r="A48" s="23" t="str">
        <f>B45&amp;C48</f>
        <v>VOLUMEN POR ACTO (consumiciones)Total Bebidas Frias</v>
      </c>
      <c r="B48" s="23">
        <v>0</v>
      </c>
      <c r="C48" s="23" t="s">
        <v>58</v>
      </c>
      <c r="D48" s="24">
        <v>2.50489062461026</v>
      </c>
      <c r="E48" s="24">
        <v>2.5387789739807101</v>
      </c>
      <c r="F48" s="52">
        <v>2.4232014250428899</v>
      </c>
      <c r="G48" s="52">
        <v>2.4066463270498502</v>
      </c>
      <c r="H48" s="52">
        <v>2.4421573368237399</v>
      </c>
      <c r="I48" s="52">
        <v>2.4907128964315799</v>
      </c>
      <c r="J48" s="52">
        <v>2.4342970143554901</v>
      </c>
      <c r="K48" s="52">
        <v>2.4058560895915502</v>
      </c>
      <c r="L48" s="52">
        <v>2.2533254324003802</v>
      </c>
      <c r="M48" s="24"/>
      <c r="N48" s="24"/>
      <c r="O48" s="24"/>
    </row>
    <row r="49" spans="1:15" x14ac:dyDescent="0.35">
      <c r="A49" s="23" t="str">
        <f>B45&amp;C49</f>
        <v>VOLUMEN POR ACTO (consumiciones)Total Bebidas Calientes</v>
      </c>
      <c r="B49" s="23">
        <v>0</v>
      </c>
      <c r="C49" s="23" t="s">
        <v>62</v>
      </c>
      <c r="D49" s="24">
        <v>1.65432298860294</v>
      </c>
      <c r="E49" s="24">
        <v>1.6402435184923001</v>
      </c>
      <c r="F49" s="52">
        <v>1.6396847912072201</v>
      </c>
      <c r="G49" s="52">
        <v>1.6296030656523901</v>
      </c>
      <c r="H49" s="52">
        <v>1.6101278233368199</v>
      </c>
      <c r="I49" s="52">
        <v>1.6229000464102401</v>
      </c>
      <c r="J49" s="52">
        <v>1.6290867984763699</v>
      </c>
      <c r="K49" s="52">
        <v>1.63169766645639</v>
      </c>
      <c r="L49" s="52">
        <v>1.55317440134522</v>
      </c>
      <c r="M49" s="24"/>
      <c r="N49" s="24"/>
      <c r="O49" s="24"/>
    </row>
    <row r="50" spans="1:15" x14ac:dyDescent="0.35">
      <c r="A50" s="23" t="str">
        <f>B45&amp;C50</f>
        <v>VOLUMEN POR ACTO (consumiciones)Total Aperitivos</v>
      </c>
      <c r="B50" s="23">
        <v>0</v>
      </c>
      <c r="C50" s="23" t="s">
        <v>66</v>
      </c>
      <c r="D50" s="24">
        <v>2.0404566066038901</v>
      </c>
      <c r="E50" s="24">
        <v>1.8429267966734899</v>
      </c>
      <c r="F50" s="52">
        <v>2.1628375725148601</v>
      </c>
      <c r="G50" s="52">
        <v>2.1293763008789699</v>
      </c>
      <c r="H50" s="52">
        <v>1.96692495082325</v>
      </c>
      <c r="I50" s="52">
        <v>1.94127178744622</v>
      </c>
      <c r="J50" s="52">
        <v>2.1460042884577399</v>
      </c>
      <c r="K50" s="52">
        <v>2.0832256971140701</v>
      </c>
      <c r="L50" s="52">
        <v>1.8938325448631099</v>
      </c>
      <c r="M50" s="24"/>
      <c r="N50" s="24"/>
      <c r="O50" s="24"/>
    </row>
    <row r="51" spans="1:15" x14ac:dyDescent="0.35">
      <c r="A51" s="23" t="str">
        <f>B51&amp;C51</f>
        <v>CONSUMO PER CAPITA (kg ó litros por individuo)TotalAlimentacion</v>
      </c>
      <c r="B51" s="23" t="s">
        <v>75</v>
      </c>
      <c r="C51" s="23" t="s">
        <v>43</v>
      </c>
      <c r="D51" s="24">
        <v>24.885005669465301</v>
      </c>
      <c r="E51" s="24">
        <v>37.059423397778097</v>
      </c>
      <c r="F51" s="52">
        <v>23.445319441927101</v>
      </c>
      <c r="G51" s="52">
        <v>22.745660864841501</v>
      </c>
      <c r="H51" s="52">
        <v>24.438599896091901</v>
      </c>
      <c r="I51" s="52">
        <v>34.556307847415397</v>
      </c>
      <c r="J51" s="52">
        <v>22.620587358686102</v>
      </c>
      <c r="K51" s="52">
        <v>22.118454638391199</v>
      </c>
      <c r="L51" s="52">
        <v>23.122055163998599</v>
      </c>
      <c r="M51" s="24"/>
      <c r="N51" s="24"/>
      <c r="O51" s="24"/>
    </row>
    <row r="52" spans="1:15" x14ac:dyDescent="0.35">
      <c r="A52" s="23" t="str">
        <f>B51&amp;C52</f>
        <v>CONSUMO PER CAPITA (kg ó litros por individuo).T.Alimentos TOTAL ING</v>
      </c>
      <c r="B52" s="23">
        <v>0</v>
      </c>
      <c r="C52" s="23" t="s">
        <v>45</v>
      </c>
      <c r="D52" s="24">
        <v>10.5072192232577</v>
      </c>
      <c r="E52" s="24">
        <v>15.013728391635601</v>
      </c>
      <c r="F52" s="52">
        <v>10.1569466294808</v>
      </c>
      <c r="G52" s="52">
        <v>10.106365984149599</v>
      </c>
      <c r="H52" s="52">
        <v>10.4153205798301</v>
      </c>
      <c r="I52" s="52">
        <v>14.1394594050946</v>
      </c>
      <c r="J52" s="52">
        <v>9.9768566857639591</v>
      </c>
      <c r="K52" s="52">
        <v>10.091549675684799</v>
      </c>
      <c r="L52" s="52">
        <v>10.328747877185</v>
      </c>
      <c r="M52" s="24"/>
      <c r="N52" s="24"/>
      <c r="O52" s="24"/>
    </row>
    <row r="53" spans="1:15" x14ac:dyDescent="0.35">
      <c r="A53" s="23" t="str">
        <f>B51&amp;C53</f>
        <v>CONSUMO PER CAPITA (kg ó litros por individuo)Total Bebidas</v>
      </c>
      <c r="B53" s="23">
        <v>0</v>
      </c>
      <c r="C53" s="23" t="s">
        <v>53</v>
      </c>
      <c r="D53" s="24">
        <v>14.059937332349699</v>
      </c>
      <c r="E53" s="24">
        <v>21.610219946852901</v>
      </c>
      <c r="F53" s="52">
        <v>12.9439925629685</v>
      </c>
      <c r="G53" s="52">
        <v>12.3061236018002</v>
      </c>
      <c r="H53" s="52">
        <v>13.674213952870501</v>
      </c>
      <c r="I53" s="52">
        <v>19.9894078782009</v>
      </c>
      <c r="J53" s="52">
        <v>12.326801476050001</v>
      </c>
      <c r="K53" s="52">
        <v>11.72255266314</v>
      </c>
      <c r="L53" s="52">
        <v>12.414208556099499</v>
      </c>
      <c r="M53" s="24"/>
      <c r="N53" s="24"/>
      <c r="O53" s="24"/>
    </row>
    <row r="54" spans="1:15" x14ac:dyDescent="0.35">
      <c r="A54" s="23" t="str">
        <f>B51&amp;C54</f>
        <v>CONSUMO PER CAPITA (kg ó litros por individuo)Total Bebidas Frias</v>
      </c>
      <c r="B54" s="23">
        <v>0</v>
      </c>
      <c r="C54" s="23" t="s">
        <v>58</v>
      </c>
      <c r="D54" s="24">
        <v>12.255948316404</v>
      </c>
      <c r="E54" s="24">
        <v>19.399762037326798</v>
      </c>
      <c r="F54" s="52">
        <v>11.1353744695943</v>
      </c>
      <c r="G54" s="52">
        <v>10.5000585974221</v>
      </c>
      <c r="H54" s="52">
        <v>11.999379708814001</v>
      </c>
      <c r="I54" s="52">
        <v>17.9298855293682</v>
      </c>
      <c r="J54" s="52">
        <v>10.4686650045268</v>
      </c>
      <c r="K54" s="52">
        <v>9.8622506724432295</v>
      </c>
      <c r="L54" s="52">
        <v>10.7359338343765</v>
      </c>
      <c r="M54" s="24"/>
      <c r="N54" s="24"/>
      <c r="O54" s="24"/>
    </row>
    <row r="55" spans="1:15" x14ac:dyDescent="0.35">
      <c r="A55" s="23" t="str">
        <f>B51&amp;C55</f>
        <v>CONSUMO PER CAPITA (kg ó litros por individuo)Total Bebidas Calientes</v>
      </c>
      <c r="B55" s="23">
        <v>0</v>
      </c>
      <c r="C55" s="23" t="s">
        <v>62</v>
      </c>
      <c r="D55" s="24">
        <v>1.80398728234251</v>
      </c>
      <c r="E55" s="24">
        <v>2.2104595387939598</v>
      </c>
      <c r="F55" s="52">
        <v>1.80861932185296</v>
      </c>
      <c r="G55" s="52">
        <v>1.80606395458319</v>
      </c>
      <c r="H55" s="52">
        <v>1.67483646866181</v>
      </c>
      <c r="I55" s="52">
        <v>2.0595214377625601</v>
      </c>
      <c r="J55" s="52">
        <v>1.8581358846318199</v>
      </c>
      <c r="K55" s="52">
        <v>1.86030228780743</v>
      </c>
      <c r="L55" s="52">
        <v>1.67827351178589</v>
      </c>
      <c r="M55" s="24"/>
      <c r="N55" s="24"/>
      <c r="O55" s="24"/>
    </row>
    <row r="56" spans="1:15" x14ac:dyDescent="0.35">
      <c r="A56" s="23" t="str">
        <f>B51&amp;C56</f>
        <v>CONSUMO PER CAPITA (kg ó litros por individuo)Total Aperitivos</v>
      </c>
      <c r="B56" s="23">
        <v>0</v>
      </c>
      <c r="C56" s="23" t="s">
        <v>66</v>
      </c>
      <c r="D56" s="24">
        <v>0.31785155919538599</v>
      </c>
      <c r="E56" s="24">
        <v>0.435476723675153</v>
      </c>
      <c r="F56" s="52">
        <v>0.34437583767851099</v>
      </c>
      <c r="G56" s="52">
        <v>0.33317443338232799</v>
      </c>
      <c r="H56" s="52">
        <v>0.34906560163197897</v>
      </c>
      <c r="I56" s="52">
        <v>0.42744663576493502</v>
      </c>
      <c r="J56" s="52">
        <v>0.31692509191333301</v>
      </c>
      <c r="K56" s="52">
        <v>0.30434903068746699</v>
      </c>
      <c r="L56" s="52">
        <v>0.37910038697090598</v>
      </c>
      <c r="M56" s="24"/>
      <c r="N56" s="24"/>
      <c r="O56" s="24"/>
    </row>
    <row r="57" spans="1:15" x14ac:dyDescent="0.35">
      <c r="A57" s="23" t="str">
        <f>B57&amp;C57</f>
        <v>GASTO PER CAPITA (€ por individuo)TotalAlimentacion</v>
      </c>
      <c r="B57" s="23" t="s">
        <v>78</v>
      </c>
      <c r="C57" s="23" t="s">
        <v>43</v>
      </c>
      <c r="D57" s="24">
        <v>231.770820733595</v>
      </c>
      <c r="E57" s="24">
        <v>336.66215927112898</v>
      </c>
      <c r="F57" s="52">
        <v>225.10418193352999</v>
      </c>
      <c r="G57" s="52">
        <v>217.91100615106001</v>
      </c>
      <c r="H57" s="52">
        <v>229.42307632073599</v>
      </c>
      <c r="I57" s="52">
        <v>325.57724505576903</v>
      </c>
      <c r="J57" s="52">
        <v>225.08006893462999</v>
      </c>
      <c r="K57" s="52">
        <v>215.59147388245401</v>
      </c>
      <c r="L57" s="52">
        <v>232.12787510725701</v>
      </c>
      <c r="M57" s="24"/>
      <c r="N57" s="24"/>
      <c r="O57" s="24"/>
    </row>
    <row r="58" spans="1:15" x14ac:dyDescent="0.35">
      <c r="A58" s="23" t="str">
        <f>B57&amp;C58</f>
        <v>GASTO PER CAPITA (€ por individuo).T.Alimentos TOTAL ING</v>
      </c>
      <c r="B58" s="23">
        <v>0</v>
      </c>
      <c r="C58" s="23" t="s">
        <v>45</v>
      </c>
      <c r="D58" s="24">
        <v>154.31252183756601</v>
      </c>
      <c r="E58" s="24">
        <v>225.551879016188</v>
      </c>
      <c r="F58" s="52">
        <v>151.53390768185301</v>
      </c>
      <c r="G58" s="52">
        <v>147.79380613275299</v>
      </c>
      <c r="H58" s="52">
        <v>155.040610388906</v>
      </c>
      <c r="I58" s="52">
        <v>221.03214268445501</v>
      </c>
      <c r="J58" s="52">
        <v>153.73212983118</v>
      </c>
      <c r="K58" s="52">
        <v>148.22373955734901</v>
      </c>
      <c r="L58" s="52">
        <v>161.39892785661701</v>
      </c>
      <c r="M58" s="24"/>
      <c r="N58" s="24"/>
      <c r="O58" s="24"/>
    </row>
    <row r="59" spans="1:15" x14ac:dyDescent="0.35">
      <c r="A59" s="23" t="str">
        <f>B57&amp;C59</f>
        <v>GASTO PER CAPITA (€ por individuo)Total Bebidas</v>
      </c>
      <c r="B59" s="23">
        <v>0</v>
      </c>
      <c r="C59" s="23" t="s">
        <v>53</v>
      </c>
      <c r="D59" s="24">
        <v>74.724880922132797</v>
      </c>
      <c r="E59" s="24">
        <v>107.39746603658401</v>
      </c>
      <c r="F59" s="52">
        <v>70.784850003125797</v>
      </c>
      <c r="G59" s="52">
        <v>67.321042082298604</v>
      </c>
      <c r="H59" s="52">
        <v>71.474125821974994</v>
      </c>
      <c r="I59" s="52">
        <v>101.004066460347</v>
      </c>
      <c r="J59" s="52">
        <v>68.604926154079806</v>
      </c>
      <c r="K59" s="52">
        <v>64.713164770989906</v>
      </c>
      <c r="L59" s="52">
        <v>67.376252210585605</v>
      </c>
      <c r="M59" s="24"/>
      <c r="N59" s="24"/>
      <c r="O59" s="24"/>
    </row>
    <row r="60" spans="1:15" x14ac:dyDescent="0.35">
      <c r="A60" s="23" t="str">
        <f>B57&amp;C60</f>
        <v>GASTO PER CAPITA (€ por individuo)Total Bebidas Frias</v>
      </c>
      <c r="B60" s="23">
        <v>0</v>
      </c>
      <c r="C60" s="23" t="s">
        <v>58</v>
      </c>
      <c r="D60" s="24">
        <v>54.084535201557102</v>
      </c>
      <c r="E60" s="24">
        <v>82.091497026047605</v>
      </c>
      <c r="F60" s="52">
        <v>50.0792269370017</v>
      </c>
      <c r="G60" s="52">
        <v>46.591643948288699</v>
      </c>
      <c r="H60" s="52">
        <v>52.259898441739502</v>
      </c>
      <c r="I60" s="52">
        <v>77.217646621585203</v>
      </c>
      <c r="J60" s="52">
        <v>47.268277530360599</v>
      </c>
      <c r="K60" s="52">
        <v>43.658795234303902</v>
      </c>
      <c r="L60" s="52">
        <v>48.327689161231397</v>
      </c>
      <c r="M60" s="24"/>
      <c r="N60" s="24"/>
      <c r="O60" s="24"/>
    </row>
    <row r="61" spans="1:15" x14ac:dyDescent="0.35">
      <c r="A61" s="23" t="str">
        <f>B57&amp;C61</f>
        <v>GASTO PER CAPITA (€ por individuo)Total Bebidas Calientes</v>
      </c>
      <c r="B61" s="23">
        <v>0</v>
      </c>
      <c r="C61" s="23" t="s">
        <v>62</v>
      </c>
      <c r="D61" s="24">
        <v>20.6403424483781</v>
      </c>
      <c r="E61" s="24">
        <v>25.305969497065501</v>
      </c>
      <c r="F61" s="52">
        <v>20.705655807140101</v>
      </c>
      <c r="G61" s="52">
        <v>20.729399473540202</v>
      </c>
      <c r="H61" s="52">
        <v>19.2142286463828</v>
      </c>
      <c r="I61" s="52">
        <v>23.786421372027601</v>
      </c>
      <c r="J61" s="52">
        <v>21.336635371724601</v>
      </c>
      <c r="K61" s="52">
        <v>21.0543547419303</v>
      </c>
      <c r="L61" s="52">
        <v>19.048572437455899</v>
      </c>
      <c r="M61" s="24"/>
      <c r="N61" s="24"/>
      <c r="O61" s="24"/>
    </row>
    <row r="62" spans="1:15" x14ac:dyDescent="0.35">
      <c r="A62" s="23" t="str">
        <f>B57&amp;C62</f>
        <v>GASTO PER CAPITA (€ por individuo)Total Aperitivos</v>
      </c>
      <c r="B62" s="23">
        <v>0</v>
      </c>
      <c r="C62" s="23" t="s">
        <v>66</v>
      </c>
      <c r="D62" s="24">
        <v>2.73345189783808</v>
      </c>
      <c r="E62" s="24">
        <v>3.7128806422742602</v>
      </c>
      <c r="F62" s="52">
        <v>2.7853888131061502</v>
      </c>
      <c r="G62" s="52">
        <v>2.7962110391242998</v>
      </c>
      <c r="H62" s="52">
        <v>2.9083618458856599</v>
      </c>
      <c r="I62" s="52">
        <v>3.54119147980385</v>
      </c>
      <c r="J62" s="52">
        <v>2.74297290001723</v>
      </c>
      <c r="K62" s="52">
        <v>2.65456015171769</v>
      </c>
      <c r="L62" s="52">
        <v>3.3527126318843599</v>
      </c>
      <c r="M62" s="24"/>
      <c r="N62" s="24"/>
      <c r="O62" s="24"/>
    </row>
    <row r="63" spans="1:15" x14ac:dyDescent="0.35">
      <c r="A63" s="23" t="str">
        <f>B63&amp;C63</f>
        <v>PRECIO MEDIO (kg ó litros)TotalAlimentacion</v>
      </c>
      <c r="B63" s="23" t="s">
        <v>81</v>
      </c>
      <c r="C63" s="23" t="s">
        <v>43</v>
      </c>
      <c r="D63" s="24">
        <v>9.3136736158346594</v>
      </c>
      <c r="E63" s="24">
        <v>9.0843874082324003</v>
      </c>
      <c r="F63" s="52">
        <v>9.6012418381034106</v>
      </c>
      <c r="G63" s="52">
        <v>9.5803330334486105</v>
      </c>
      <c r="H63" s="52">
        <v>9.38773404762129</v>
      </c>
      <c r="I63" s="52">
        <v>9.4216444214285708</v>
      </c>
      <c r="J63" s="52">
        <v>9.9502309717081907</v>
      </c>
      <c r="K63" s="52">
        <v>9.7471309549922101</v>
      </c>
      <c r="L63" s="52">
        <v>10.0392406064614</v>
      </c>
      <c r="M63" s="24"/>
      <c r="N63" s="24"/>
      <c r="O63" s="24"/>
    </row>
    <row r="64" spans="1:15" x14ac:dyDescent="0.35">
      <c r="A64" s="23" t="str">
        <f>B63&amp;C64</f>
        <v>PRECIO MEDIO (kg ó litros).T.Alimentos TOTAL ING</v>
      </c>
      <c r="B64" s="23">
        <v>0</v>
      </c>
      <c r="C64" s="23" t="s">
        <v>45</v>
      </c>
      <c r="D64" s="24">
        <v>14.686333135221499</v>
      </c>
      <c r="E64" s="24">
        <v>15.0230424537217</v>
      </c>
      <c r="F64" s="52">
        <v>14.919238350826999</v>
      </c>
      <c r="G64" s="52">
        <v>14.6238327767415</v>
      </c>
      <c r="H64" s="52">
        <v>14.8858222078302</v>
      </c>
      <c r="I64" s="52">
        <v>15.6322909067383</v>
      </c>
      <c r="J64" s="52">
        <v>15.408874224939201</v>
      </c>
      <c r="K64" s="52">
        <v>14.6879066467353</v>
      </c>
      <c r="L64" s="52">
        <v>15.6261852623133</v>
      </c>
      <c r="M64" s="24"/>
      <c r="N64" s="24"/>
      <c r="O64" s="24"/>
    </row>
    <row r="65" spans="1:15" x14ac:dyDescent="0.35">
      <c r="A65" s="23" t="str">
        <f>B63&amp;C65</f>
        <v>PRECIO MEDIO (kg ó litros)Total Bebidas</v>
      </c>
      <c r="B65" s="23">
        <v>0</v>
      </c>
      <c r="C65" s="23" t="s">
        <v>53</v>
      </c>
      <c r="D65" s="24">
        <v>5.3147378367186997</v>
      </c>
      <c r="E65" s="24">
        <v>4.9697534916679196</v>
      </c>
      <c r="F65" s="52">
        <v>5.4685484141604102</v>
      </c>
      <c r="G65" s="52">
        <v>5.4705319287099297</v>
      </c>
      <c r="H65" s="52">
        <v>5.2269275636842902</v>
      </c>
      <c r="I65" s="52">
        <v>5.0528793586975196</v>
      </c>
      <c r="J65" s="52">
        <v>5.5655091296289498</v>
      </c>
      <c r="K65" s="52">
        <v>5.5203987246286399</v>
      </c>
      <c r="L65" s="52">
        <v>5.42734979085568</v>
      </c>
      <c r="M65" s="24"/>
      <c r="N65" s="24"/>
      <c r="O65" s="24"/>
    </row>
    <row r="66" spans="1:15" x14ac:dyDescent="0.35">
      <c r="A66" s="23" t="str">
        <f>B63&amp;C66</f>
        <v>PRECIO MEDIO (kg ó litros)Total Bebidas Frias</v>
      </c>
      <c r="B66" s="23">
        <v>0</v>
      </c>
      <c r="C66" s="23" t="s">
        <v>58</v>
      </c>
      <c r="D66" s="24">
        <v>4.4129212856721702</v>
      </c>
      <c r="E66" s="24">
        <v>4.2315723702227199</v>
      </c>
      <c r="F66" s="52">
        <v>4.4973096390916503</v>
      </c>
      <c r="G66" s="52">
        <v>4.4372746605173798</v>
      </c>
      <c r="H66" s="52">
        <v>4.35521666202066</v>
      </c>
      <c r="I66" s="52">
        <v>4.3066447075251304</v>
      </c>
      <c r="J66" s="52">
        <v>4.5152154080697899</v>
      </c>
      <c r="K66" s="52">
        <v>4.4268592113860796</v>
      </c>
      <c r="L66" s="52">
        <v>4.5014891025581703</v>
      </c>
      <c r="M66" s="24"/>
      <c r="N66" s="24"/>
      <c r="O66" s="24"/>
    </row>
    <row r="67" spans="1:15" x14ac:dyDescent="0.35">
      <c r="A67" s="23" t="str">
        <f>B63&amp;C67</f>
        <v>PRECIO MEDIO (kg ó litros)Total Bebidas Calientes</v>
      </c>
      <c r="B67" s="23">
        <v>0</v>
      </c>
      <c r="C67" s="23" t="s">
        <v>62</v>
      </c>
      <c r="D67" s="24">
        <v>11.441512171624799</v>
      </c>
      <c r="E67" s="24">
        <v>11.448284419117901</v>
      </c>
      <c r="F67" s="52">
        <v>11.448321687687599</v>
      </c>
      <c r="G67" s="52">
        <v>11.477666347825499</v>
      </c>
      <c r="H67" s="52">
        <v>11.472301329654499</v>
      </c>
      <c r="I67" s="52">
        <v>11.549489573591901</v>
      </c>
      <c r="J67" s="52">
        <v>11.482817563664</v>
      </c>
      <c r="K67" s="52">
        <v>11.317706202869401</v>
      </c>
      <c r="L67" s="52">
        <v>11.350100149757999</v>
      </c>
      <c r="M67" s="24"/>
      <c r="N67" s="24"/>
      <c r="O67" s="24"/>
    </row>
    <row r="68" spans="1:15" x14ac:dyDescent="0.35">
      <c r="A68" s="23" t="str">
        <f>B63&amp;C68</f>
        <v>PRECIO MEDIO (kg ó litros)Total Aperitivos</v>
      </c>
      <c r="B68" s="23">
        <v>0</v>
      </c>
      <c r="C68" s="23" t="s">
        <v>66</v>
      </c>
      <c r="D68" s="24">
        <v>8.5997750168587608</v>
      </c>
      <c r="E68" s="24">
        <v>8.5260139989569499</v>
      </c>
      <c r="F68" s="52">
        <v>8.0882237031577908</v>
      </c>
      <c r="G68" s="52">
        <v>8.3926338847121507</v>
      </c>
      <c r="H68" s="52">
        <v>8.3318488911203605</v>
      </c>
      <c r="I68" s="52">
        <v>8.2845229872185797</v>
      </c>
      <c r="J68" s="52">
        <v>8.6549565496925798</v>
      </c>
      <c r="K68" s="52">
        <v>8.7220916909823494</v>
      </c>
      <c r="L68" s="52">
        <v>8.8438649685199699</v>
      </c>
      <c r="M68" s="24"/>
      <c r="N68" s="24"/>
      <c r="O68" s="24"/>
    </row>
    <row r="69" spans="1:15" x14ac:dyDescent="0.35">
      <c r="F69" s="52"/>
      <c r="G69" s="52"/>
      <c r="H69" s="52"/>
      <c r="I69" s="52"/>
      <c r="J69" s="52"/>
      <c r="K69" s="52"/>
      <c r="L69" s="52"/>
    </row>
    <row r="70" spans="1:15" x14ac:dyDescent="0.35">
      <c r="F70" s="52"/>
      <c r="G70" s="52"/>
      <c r="H70" s="52"/>
      <c r="I70" s="52"/>
      <c r="J70" s="52"/>
      <c r="K70" s="52"/>
      <c r="L70" s="5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tabColor rgb="FF92D050"/>
    <pageSetUpPr fitToPage="1"/>
  </sheetPr>
  <dimension ref="A1:O82"/>
  <sheetViews>
    <sheetView showGridLines="0" showRowColHeaders="0" zoomScale="80" zoomScaleNormal="80" zoomScaleSheetLayoutView="70" workbookViewId="0"/>
  </sheetViews>
  <sheetFormatPr defaultColWidth="11.453125" defaultRowHeight="14.5" x14ac:dyDescent="0.35"/>
  <cols>
    <col min="1" max="1" width="54.81640625" style="44" customWidth="1"/>
    <col min="2" max="2" width="8.453125" style="44" customWidth="1"/>
    <col min="3" max="11" width="18.54296875" style="44" customWidth="1"/>
    <col min="12" max="12" width="2.453125" style="44" customWidth="1"/>
    <col min="13" max="13" width="18.54296875" style="44" customWidth="1"/>
    <col min="14" max="14" width="1.26953125" style="44" customWidth="1"/>
    <col min="15" max="15" width="53.81640625" style="5" customWidth="1"/>
    <col min="16" max="16" width="21.7265625" style="5" bestFit="1" customWidth="1"/>
    <col min="17" max="17" width="25.7265625" style="5" customWidth="1"/>
    <col min="18" max="18" width="19.54296875" style="5" customWidth="1"/>
    <col min="19" max="16384" width="11.453125" style="5"/>
  </cols>
  <sheetData>
    <row r="1" spans="1:15" ht="53.5" customHeight="1" x14ac:dyDescent="0.35"/>
    <row r="2" spans="1:15" ht="48.75" customHeight="1" x14ac:dyDescent="0.35">
      <c r="A2" s="109" t="s">
        <v>115</v>
      </c>
      <c r="B2" s="109"/>
      <c r="C2" s="110"/>
      <c r="D2" s="110"/>
      <c r="E2" s="110"/>
      <c r="F2" s="110"/>
      <c r="G2" s="110"/>
      <c r="H2" s="110"/>
      <c r="I2" s="110"/>
      <c r="J2" s="110"/>
      <c r="K2" s="110"/>
      <c r="L2" s="110"/>
      <c r="M2" s="110"/>
      <c r="N2" s="110"/>
    </row>
    <row r="3" spans="1:15" x14ac:dyDescent="0.35">
      <c r="A3" s="76">
        <v>2</v>
      </c>
      <c r="B3" s="76"/>
      <c r="C3" s="77"/>
      <c r="D3" s="77"/>
      <c r="E3" s="77"/>
      <c r="F3" s="77"/>
      <c r="G3" s="77"/>
      <c r="H3" s="77"/>
      <c r="I3" s="77"/>
      <c r="J3" s="77"/>
      <c r="K3" s="77"/>
      <c r="L3" s="77"/>
      <c r="M3" s="77"/>
      <c r="N3" s="77"/>
    </row>
    <row r="4" spans="1:15" ht="21" customHeight="1" x14ac:dyDescent="0.35">
      <c r="A4" s="77"/>
      <c r="C4" s="77"/>
      <c r="D4" s="77"/>
      <c r="E4" s="77"/>
      <c r="F4" s="77"/>
      <c r="G4" s="77"/>
      <c r="H4" s="77"/>
      <c r="I4" s="77"/>
      <c r="J4" s="77"/>
      <c r="K4" s="77"/>
      <c r="L4" s="77"/>
      <c r="M4" s="77"/>
      <c r="N4" s="77"/>
    </row>
    <row r="5" spans="1:15" ht="19" thickBot="1" x14ac:dyDescent="0.4">
      <c r="A5" s="75" t="s">
        <v>116</v>
      </c>
      <c r="B5" s="71"/>
      <c r="C5" s="77"/>
      <c r="D5" s="77"/>
      <c r="E5" s="77"/>
      <c r="F5" s="77"/>
      <c r="G5" s="77"/>
      <c r="H5" s="77"/>
      <c r="I5" s="77"/>
      <c r="J5" s="77"/>
      <c r="K5" s="77"/>
      <c r="L5" s="77"/>
      <c r="M5" s="77"/>
      <c r="N5" s="77"/>
    </row>
    <row r="6" spans="1:15" ht="15" thickTop="1" x14ac:dyDescent="0.35">
      <c r="A6" s="69"/>
      <c r="B6" s="70"/>
      <c r="C6" s="77"/>
      <c r="D6" s="77"/>
      <c r="E6" s="77"/>
      <c r="F6" s="77"/>
      <c r="G6" s="77"/>
      <c r="H6" s="77"/>
      <c r="I6" s="77"/>
      <c r="J6" s="77"/>
      <c r="K6" s="77"/>
      <c r="L6" s="77"/>
      <c r="M6" s="77"/>
      <c r="N6" s="77"/>
    </row>
    <row r="7" spans="1:15" ht="32.25" customHeight="1" x14ac:dyDescent="0.35">
      <c r="A7" s="71">
        <v>11</v>
      </c>
      <c r="B7" s="71"/>
      <c r="C7" s="70">
        <v>4</v>
      </c>
      <c r="D7" s="70">
        <v>5</v>
      </c>
      <c r="E7" s="70">
        <v>6</v>
      </c>
      <c r="F7" s="70">
        <v>7</v>
      </c>
      <c r="G7" s="70">
        <v>8</v>
      </c>
      <c r="H7" s="70">
        <v>9</v>
      </c>
      <c r="I7" s="70">
        <v>10</v>
      </c>
      <c r="J7" s="70">
        <v>11</v>
      </c>
      <c r="K7" s="70">
        <v>12</v>
      </c>
      <c r="L7" s="5"/>
      <c r="M7" s="5"/>
      <c r="N7" s="77"/>
    </row>
    <row r="8" spans="1:15" ht="25" customHeight="1" x14ac:dyDescent="0.35">
      <c r="A8" s="72" t="str">
        <f>VLOOKUP(A7,DESPLEGABLES!C3:E13,3,0)</f>
        <v>PRECIO MEDIO (kg ó litros)</v>
      </c>
      <c r="B8" s="72"/>
      <c r="C8" s="82" t="str">
        <f>KPI_DATOS!D2</f>
        <v>TRIM 2 24</v>
      </c>
      <c r="D8" s="82" t="str">
        <f>KPI_DATOS!E2</f>
        <v>TRIM 3 24</v>
      </c>
      <c r="E8" s="82" t="str">
        <f>KPI_DATOS!F2</f>
        <v>TRIM 4 24</v>
      </c>
      <c r="F8" s="82" t="str">
        <f>KPI_DATOS!G2</f>
        <v>TRIM 1 25</v>
      </c>
      <c r="G8" s="82" t="str">
        <f>KPI_DATOS!H2</f>
        <v>TRIM 2 25</v>
      </c>
      <c r="H8" s="82" t="str">
        <f>KPI_DATOS!I2</f>
        <v>TRIM 3 25</v>
      </c>
      <c r="I8" s="82" t="str">
        <f>KPI_DATOS!J2</f>
        <v>TRIM 4 25</v>
      </c>
      <c r="J8" s="82" t="str">
        <f>KPI_DATOS!K2</f>
        <v>TRIM 1 26</v>
      </c>
      <c r="K8" s="82" t="str">
        <f>KPI_DATOS!L2</f>
        <v>TRIM 2 26</v>
      </c>
      <c r="L8" s="83"/>
      <c r="M8" s="84" t="str">
        <f>"Evolución "&amp;K8&amp;" vs "&amp;G8</f>
        <v>Evolución TRIM 2 26 vs TRIM 2 25</v>
      </c>
      <c r="N8" s="77"/>
    </row>
    <row r="9" spans="1:15" ht="25" customHeight="1" x14ac:dyDescent="0.35">
      <c r="A9" s="73" t="s">
        <v>117</v>
      </c>
      <c r="B9" s="44" t="s">
        <v>43</v>
      </c>
      <c r="C9" s="85">
        <f>IF($A$7&lt;4,VLOOKUP($A$8&amp;$B9,KPI_DATOS!$A:$L,C$7,0)/1000,VLOOKUP($A$8&amp;$B9,KPI_DATOS!$A:$L,C$7,0))</f>
        <v>9.3136736158346594</v>
      </c>
      <c r="D9" s="85">
        <f>IF($A$7&lt;4,VLOOKUP($A$8&amp;$B9,KPI_DATOS!$A:$L,D$7,0)/1000,VLOOKUP($A$8&amp;$B9,KPI_DATOS!$A:$L,D$7,0))</f>
        <v>9.0843874082324003</v>
      </c>
      <c r="E9" s="85">
        <f>IF($A$7&lt;4,VLOOKUP($A$8&amp;$B9,KPI_DATOS!$A:$L,E$7,0)/1000,VLOOKUP($A$8&amp;$B9,KPI_DATOS!$A:$L,E$7,0))</f>
        <v>9.6012418381034106</v>
      </c>
      <c r="F9" s="85">
        <f>IF($A$7&lt;4,VLOOKUP($A$8&amp;$B9,KPI_DATOS!$A:$L,F$7,0)/1000,VLOOKUP($A$8&amp;$B9,KPI_DATOS!$A:$L,F$7,0))</f>
        <v>9.5803330334486105</v>
      </c>
      <c r="G9" s="85">
        <f>IF($A$7&lt;4,VLOOKUP($A$8&amp;$B9,KPI_DATOS!$A:$L,G$7,0)/1000,VLOOKUP($A$8&amp;$B9,KPI_DATOS!$A:$L,G$7,0))</f>
        <v>9.38773404762129</v>
      </c>
      <c r="H9" s="85">
        <f>IF($A$7&lt;4,VLOOKUP($A$8&amp;$B9,KPI_DATOS!$A:$L,H$7,0)/1000,VLOOKUP($A$8&amp;$B9,KPI_DATOS!$A:$L,H$7,0))</f>
        <v>9.4216444214285708</v>
      </c>
      <c r="I9" s="85">
        <f>IF($A$7&lt;4,VLOOKUP($A$8&amp;$B9,KPI_DATOS!$A:$L,I$7,0)/1000,VLOOKUP($A$8&amp;$B9,KPI_DATOS!$A:$L,I$7,0))</f>
        <v>9.9502309717081907</v>
      </c>
      <c r="J9" s="85">
        <f>IF($A$7&lt;4,VLOOKUP($A$8&amp;$B9,KPI_DATOS!$A:$L,J$7,0)/1000,VLOOKUP($A$8&amp;$B9,KPI_DATOS!$A:$L,J$7,0))</f>
        <v>9.7471309549922101</v>
      </c>
      <c r="K9" s="85">
        <f>IF($A$7&lt;4,VLOOKUP($A$8&amp;$B9,KPI_DATOS!$A:$L,K$7,0)/1000,VLOOKUP($A$8&amp;$B9,KPI_DATOS!$A:$L,K$7,0))</f>
        <v>10.0392406064614</v>
      </c>
      <c r="L9" s="83"/>
      <c r="M9" s="86">
        <f>IFERROR(IF($A$7=4,(K9-G9),((K9/G9-1)*100)),"-")</f>
        <v>6.9399767349096475</v>
      </c>
      <c r="N9" s="77"/>
      <c r="O9" s="78"/>
    </row>
    <row r="10" spans="1:15" ht="25" customHeight="1" x14ac:dyDescent="0.35">
      <c r="A10" s="79" t="s">
        <v>45</v>
      </c>
      <c r="C10" s="85">
        <f>IF($A$7&lt;4,VLOOKUP($A$8&amp;$A10,KPI_DATOS!$A:$L,C$7,0)/1000,VLOOKUP($A$8&amp;$A10,KPI_DATOS!$A:$L,C$7,0))</f>
        <v>14.686333135221499</v>
      </c>
      <c r="D10" s="85">
        <f>IF($A$7&lt;4,VLOOKUP($A$8&amp;$A10,KPI_DATOS!$A:$L,D$7,0)/1000,VLOOKUP($A$8&amp;$A10,KPI_DATOS!$A:$L,D$7,0))</f>
        <v>15.0230424537217</v>
      </c>
      <c r="E10" s="85">
        <f>IF($A$7&lt;4,VLOOKUP($A$8&amp;$A10,KPI_DATOS!$A:$L,E$7,0)/1000,VLOOKUP($A$8&amp;$A10,KPI_DATOS!$A:$L,E$7,0))</f>
        <v>14.919238350826999</v>
      </c>
      <c r="F10" s="85">
        <f>IF($A$7&lt;4,VLOOKUP($A$8&amp;$A10,KPI_DATOS!$A:$L,F$7,0)/1000,VLOOKUP($A$8&amp;$A10,KPI_DATOS!$A:$L,F$7,0))</f>
        <v>14.6238327767415</v>
      </c>
      <c r="G10" s="85">
        <f>IF($A$7&lt;4,VLOOKUP($A$8&amp;$A10,KPI_DATOS!$A:$L,G$7,0)/1000,VLOOKUP($A$8&amp;$A10,KPI_DATOS!$A:$L,G$7,0))</f>
        <v>14.8858222078302</v>
      </c>
      <c r="H10" s="85">
        <f>IF($A$7&lt;4,VLOOKUP($A$8&amp;$A10,KPI_DATOS!$A:$L,H$7,0)/1000,VLOOKUP($A$8&amp;$A10,KPI_DATOS!$A:$L,H$7,0))</f>
        <v>15.6322909067383</v>
      </c>
      <c r="I10" s="85">
        <f>IF($A$7&lt;4,VLOOKUP($A$8&amp;$A10,KPI_DATOS!$A:$L,I$7,0)/1000,VLOOKUP($A$8&amp;$A10,KPI_DATOS!$A:$L,I$7,0))</f>
        <v>15.408874224939201</v>
      </c>
      <c r="J10" s="85">
        <f>IF($A$7&lt;4,VLOOKUP($A$8&amp;$A10,KPI_DATOS!$A:$L,J$7,0)/1000,VLOOKUP($A$8&amp;$A10,KPI_DATOS!$A:$L,J$7,0))</f>
        <v>14.6879066467353</v>
      </c>
      <c r="K10" s="85">
        <f>IF($A$7&lt;4,VLOOKUP($A$8&amp;$A10,KPI_DATOS!$A:$L,K$7,0)/1000,VLOOKUP($A$8&amp;$A10,KPI_DATOS!$A:$L,K$7,0))</f>
        <v>15.6261852623133</v>
      </c>
      <c r="L10" s="83"/>
      <c r="M10" s="86">
        <f t="shared" ref="M10:M14" si="0">IFERROR(IF($A$7=4,(K10-G10),((K10/G10-1)*100)),"-")</f>
        <v>4.9736120997982525</v>
      </c>
      <c r="N10" s="77"/>
      <c r="O10" s="78"/>
    </row>
    <row r="11" spans="1:15" ht="25" customHeight="1" x14ac:dyDescent="0.35">
      <c r="A11" s="79" t="s">
        <v>53</v>
      </c>
      <c r="C11" s="85">
        <f>IF($A$7&lt;4,VLOOKUP($A$8&amp;$A11,KPI_DATOS!$A:$L,C$7,0)/1000,VLOOKUP($A$8&amp;$A11,KPI_DATOS!$A:$L,C$7,0))</f>
        <v>5.3147378367186997</v>
      </c>
      <c r="D11" s="85">
        <f>IF($A$7&lt;4,VLOOKUP($A$8&amp;$A11,KPI_DATOS!$A:$L,D$7,0)/1000,VLOOKUP($A$8&amp;$A11,KPI_DATOS!$A:$L,D$7,0))</f>
        <v>4.9697534916679196</v>
      </c>
      <c r="E11" s="85">
        <f>IF($A$7&lt;4,VLOOKUP($A$8&amp;$A11,KPI_DATOS!$A:$L,E$7,0)/1000,VLOOKUP($A$8&amp;$A11,KPI_DATOS!$A:$L,E$7,0))</f>
        <v>5.4685484141604102</v>
      </c>
      <c r="F11" s="85">
        <f>IF($A$7&lt;4,VLOOKUP($A$8&amp;$A11,KPI_DATOS!$A:$L,F$7,0)/1000,VLOOKUP($A$8&amp;$A11,KPI_DATOS!$A:$L,F$7,0))</f>
        <v>5.4705319287099297</v>
      </c>
      <c r="G11" s="85">
        <f>IF($A$7&lt;4,VLOOKUP($A$8&amp;$A11,KPI_DATOS!$A:$L,G$7,0)/1000,VLOOKUP($A$8&amp;$A11,KPI_DATOS!$A:$L,G$7,0))</f>
        <v>5.2269275636842902</v>
      </c>
      <c r="H11" s="85">
        <f>IF($A$7&lt;4,VLOOKUP($A$8&amp;$A11,KPI_DATOS!$A:$L,H$7,0)/1000,VLOOKUP($A$8&amp;$A11,KPI_DATOS!$A:$L,H$7,0))</f>
        <v>5.0528793586975196</v>
      </c>
      <c r="I11" s="85">
        <f>IF($A$7&lt;4,VLOOKUP($A$8&amp;$A11,KPI_DATOS!$A:$L,I$7,0)/1000,VLOOKUP($A$8&amp;$A11,KPI_DATOS!$A:$L,I$7,0))</f>
        <v>5.5655091296289498</v>
      </c>
      <c r="J11" s="85">
        <f>IF($A$7&lt;4,VLOOKUP($A$8&amp;$A11,KPI_DATOS!$A:$L,J$7,0)/1000,VLOOKUP($A$8&amp;$A11,KPI_DATOS!$A:$L,J$7,0))</f>
        <v>5.5203987246286399</v>
      </c>
      <c r="K11" s="85">
        <f>IF($A$7&lt;4,VLOOKUP($A$8&amp;$A11,KPI_DATOS!$A:$L,K$7,0)/1000,VLOOKUP($A$8&amp;$A11,KPI_DATOS!$A:$L,K$7,0))</f>
        <v>5.42734979085568</v>
      </c>
      <c r="L11" s="83"/>
      <c r="M11" s="86">
        <f t="shared" si="0"/>
        <v>3.8344175374437128</v>
      </c>
      <c r="N11" s="77"/>
      <c r="O11" s="78"/>
    </row>
    <row r="12" spans="1:15" ht="25" customHeight="1" x14ac:dyDescent="0.35">
      <c r="A12" s="80" t="s">
        <v>58</v>
      </c>
      <c r="C12" s="85">
        <f>IF($A$7&lt;4,VLOOKUP($A$8&amp;$A12,KPI_DATOS!$A:$L,C$7,0)/1000,VLOOKUP($A$8&amp;$A12,KPI_DATOS!$A:$L,C$7,0))</f>
        <v>4.4129212856721702</v>
      </c>
      <c r="D12" s="85">
        <f>IF($A$7&lt;4,VLOOKUP($A$8&amp;$A12,KPI_DATOS!$A:$L,D$7,0)/1000,VLOOKUP($A$8&amp;$A12,KPI_DATOS!$A:$L,D$7,0))</f>
        <v>4.2315723702227199</v>
      </c>
      <c r="E12" s="85">
        <f>IF($A$7&lt;4,VLOOKUP($A$8&amp;$A12,KPI_DATOS!$A:$L,E$7,0)/1000,VLOOKUP($A$8&amp;$A12,KPI_DATOS!$A:$L,E$7,0))</f>
        <v>4.4973096390916503</v>
      </c>
      <c r="F12" s="85">
        <f>IF($A$7&lt;4,VLOOKUP($A$8&amp;$A12,KPI_DATOS!$A:$L,F$7,0)/1000,VLOOKUP($A$8&amp;$A12,KPI_DATOS!$A:$L,F$7,0))</f>
        <v>4.4372746605173798</v>
      </c>
      <c r="G12" s="85">
        <f>IF($A$7&lt;4,VLOOKUP($A$8&amp;$A12,KPI_DATOS!$A:$L,G$7,0)/1000,VLOOKUP($A$8&amp;$A12,KPI_DATOS!$A:$L,G$7,0))</f>
        <v>4.35521666202066</v>
      </c>
      <c r="H12" s="85">
        <f>IF($A$7&lt;4,VLOOKUP($A$8&amp;$A12,KPI_DATOS!$A:$L,H$7,0)/1000,VLOOKUP($A$8&amp;$A12,KPI_DATOS!$A:$L,H$7,0))</f>
        <v>4.3066447075251304</v>
      </c>
      <c r="I12" s="85">
        <f>IF($A$7&lt;4,VLOOKUP($A$8&amp;$A12,KPI_DATOS!$A:$L,I$7,0)/1000,VLOOKUP($A$8&amp;$A12,KPI_DATOS!$A:$L,I$7,0))</f>
        <v>4.5152154080697899</v>
      </c>
      <c r="J12" s="85">
        <f>IF($A$7&lt;4,VLOOKUP($A$8&amp;$A12,KPI_DATOS!$A:$L,J$7,0)/1000,VLOOKUP($A$8&amp;$A12,KPI_DATOS!$A:$L,J$7,0))</f>
        <v>4.4268592113860796</v>
      </c>
      <c r="K12" s="85">
        <f>IF($A$7&lt;4,VLOOKUP($A$8&amp;$A12,KPI_DATOS!$A:$L,K$7,0)/1000,VLOOKUP($A$8&amp;$A12,KPI_DATOS!$A:$L,K$7,0))</f>
        <v>4.5014891025581703</v>
      </c>
      <c r="L12" s="83"/>
      <c r="M12" s="86">
        <f t="shared" si="0"/>
        <v>3.3585571485585941</v>
      </c>
      <c r="N12" s="77"/>
      <c r="O12" s="78"/>
    </row>
    <row r="13" spans="1:15" ht="25" customHeight="1" x14ac:dyDescent="0.35">
      <c r="A13" s="80" t="s">
        <v>62</v>
      </c>
      <c r="C13" s="85">
        <f>IF($A$7&lt;4,VLOOKUP($A$8&amp;$A13,KPI_DATOS!$A:$L,C$7,0)/1000,VLOOKUP($A$8&amp;$A13,KPI_DATOS!$A:$L,C$7,0))</f>
        <v>11.441512171624799</v>
      </c>
      <c r="D13" s="85">
        <f>IF($A$7&lt;4,VLOOKUP($A$8&amp;$A13,KPI_DATOS!$A:$L,D$7,0)/1000,VLOOKUP($A$8&amp;$A13,KPI_DATOS!$A:$L,D$7,0))</f>
        <v>11.448284419117901</v>
      </c>
      <c r="E13" s="85">
        <f>IF($A$7&lt;4,VLOOKUP($A$8&amp;$A13,KPI_DATOS!$A:$L,E$7,0)/1000,VLOOKUP($A$8&amp;$A13,KPI_DATOS!$A:$L,E$7,0))</f>
        <v>11.448321687687599</v>
      </c>
      <c r="F13" s="85">
        <f>IF($A$7&lt;4,VLOOKUP($A$8&amp;$A13,KPI_DATOS!$A:$L,F$7,0)/1000,VLOOKUP($A$8&amp;$A13,KPI_DATOS!$A:$L,F$7,0))</f>
        <v>11.477666347825499</v>
      </c>
      <c r="G13" s="85">
        <f>IF($A$7&lt;4,VLOOKUP($A$8&amp;$A13,KPI_DATOS!$A:$L,G$7,0)/1000,VLOOKUP($A$8&amp;$A13,KPI_DATOS!$A:$L,G$7,0))</f>
        <v>11.472301329654499</v>
      </c>
      <c r="H13" s="85">
        <f>IF($A$7&lt;4,VLOOKUP($A$8&amp;$A13,KPI_DATOS!$A:$L,H$7,0)/1000,VLOOKUP($A$8&amp;$A13,KPI_DATOS!$A:$L,H$7,0))</f>
        <v>11.549489573591901</v>
      </c>
      <c r="I13" s="85">
        <f>IF($A$7&lt;4,VLOOKUP($A$8&amp;$A13,KPI_DATOS!$A:$L,I$7,0)/1000,VLOOKUP($A$8&amp;$A13,KPI_DATOS!$A:$L,I$7,0))</f>
        <v>11.482817563664</v>
      </c>
      <c r="J13" s="85">
        <f>IF($A$7&lt;4,VLOOKUP($A$8&amp;$A13,KPI_DATOS!$A:$L,J$7,0)/1000,VLOOKUP($A$8&amp;$A13,KPI_DATOS!$A:$L,J$7,0))</f>
        <v>11.317706202869401</v>
      </c>
      <c r="K13" s="85">
        <f>IF($A$7&lt;4,VLOOKUP($A$8&amp;$A13,KPI_DATOS!$A:$L,K$7,0)/1000,VLOOKUP($A$8&amp;$A13,KPI_DATOS!$A:$L,K$7,0))</f>
        <v>11.350100149757999</v>
      </c>
      <c r="L13" s="83"/>
      <c r="M13" s="86">
        <f t="shared" si="0"/>
        <v>-1.0651845378278568</v>
      </c>
      <c r="N13" s="77"/>
      <c r="O13" s="78"/>
    </row>
    <row r="14" spans="1:15" ht="25" customHeight="1" x14ac:dyDescent="0.35">
      <c r="A14" s="79" t="s">
        <v>66</v>
      </c>
      <c r="C14" s="85">
        <f>IF($A$7&lt;4,VLOOKUP($A$8&amp;$A14,KPI_DATOS!$A:$L,C$7,0)/1000,VLOOKUP($A$8&amp;$A14,KPI_DATOS!$A:$L,C$7,0))</f>
        <v>8.5997750168587608</v>
      </c>
      <c r="D14" s="85">
        <f>IF($A$7&lt;4,VLOOKUP($A$8&amp;$A14,KPI_DATOS!$A:$L,D$7,0)/1000,VLOOKUP($A$8&amp;$A14,KPI_DATOS!$A:$L,D$7,0))</f>
        <v>8.5260139989569499</v>
      </c>
      <c r="E14" s="85">
        <f>IF($A$7&lt;4,VLOOKUP($A$8&amp;$A14,KPI_DATOS!$A:$L,E$7,0)/1000,VLOOKUP($A$8&amp;$A14,KPI_DATOS!$A:$L,E$7,0))</f>
        <v>8.0882237031577908</v>
      </c>
      <c r="F14" s="85">
        <f>IF($A$7&lt;4,VLOOKUP($A$8&amp;$A14,KPI_DATOS!$A:$L,F$7,0)/1000,VLOOKUP($A$8&amp;$A14,KPI_DATOS!$A:$L,F$7,0))</f>
        <v>8.3926338847121507</v>
      </c>
      <c r="G14" s="85">
        <f>IF($A$7&lt;4,VLOOKUP($A$8&amp;$A14,KPI_DATOS!$A:$L,G$7,0)/1000,VLOOKUP($A$8&amp;$A14,KPI_DATOS!$A:$L,G$7,0))</f>
        <v>8.3318488911203605</v>
      </c>
      <c r="H14" s="85">
        <f>IF($A$7&lt;4,VLOOKUP($A$8&amp;$A14,KPI_DATOS!$A:$L,H$7,0)/1000,VLOOKUP($A$8&amp;$A14,KPI_DATOS!$A:$L,H$7,0))</f>
        <v>8.2845229872185797</v>
      </c>
      <c r="I14" s="85">
        <f>IF($A$7&lt;4,VLOOKUP($A$8&amp;$A14,KPI_DATOS!$A:$L,I$7,0)/1000,VLOOKUP($A$8&amp;$A14,KPI_DATOS!$A:$L,I$7,0))</f>
        <v>8.6549565496925798</v>
      </c>
      <c r="J14" s="85">
        <f>IF($A$7&lt;4,VLOOKUP($A$8&amp;$A14,KPI_DATOS!$A:$L,J$7,0)/1000,VLOOKUP($A$8&amp;$A14,KPI_DATOS!$A:$L,J$7,0))</f>
        <v>8.7220916909823494</v>
      </c>
      <c r="K14" s="85">
        <f>IF($A$7&lt;4,VLOOKUP($A$8&amp;$A14,KPI_DATOS!$A:$L,K$7,0)/1000,VLOOKUP($A$8&amp;$A14,KPI_DATOS!$A:$L,K$7,0))</f>
        <v>8.8438649685199699</v>
      </c>
      <c r="L14" s="83"/>
      <c r="M14" s="86">
        <f t="shared" si="0"/>
        <v>6.1452876077155993</v>
      </c>
      <c r="N14" s="77"/>
      <c r="O14" s="78"/>
    </row>
    <row r="15" spans="1:15" ht="25" customHeight="1" x14ac:dyDescent="0.35">
      <c r="A15" s="5"/>
      <c r="B15" s="5"/>
      <c r="C15" s="5"/>
      <c r="D15" s="5"/>
      <c r="E15" s="5"/>
      <c r="F15" s="5"/>
      <c r="G15" s="5"/>
      <c r="H15" s="5"/>
      <c r="I15" s="5"/>
      <c r="J15" s="5"/>
      <c r="K15" s="5"/>
      <c r="L15" s="5"/>
      <c r="M15" s="5"/>
      <c r="N15" s="77"/>
      <c r="O15" s="78"/>
    </row>
    <row r="16" spans="1:15" ht="25" customHeight="1" x14ac:dyDescent="0.35">
      <c r="A16" s="5"/>
      <c r="B16" s="5"/>
      <c r="C16" s="5"/>
      <c r="D16" s="5"/>
      <c r="E16" s="5"/>
      <c r="F16" s="5"/>
      <c r="G16" s="5"/>
      <c r="H16" s="5"/>
      <c r="I16" s="5"/>
      <c r="J16" s="5"/>
      <c r="K16" s="5"/>
      <c r="L16" s="5"/>
      <c r="M16" s="5"/>
      <c r="N16" s="77"/>
      <c r="O16" s="78"/>
    </row>
    <row r="17" spans="1:15" ht="25" customHeight="1" x14ac:dyDescent="0.35">
      <c r="A17" s="5"/>
      <c r="B17" s="5"/>
      <c r="C17" s="5"/>
      <c r="D17" s="5"/>
      <c r="E17" s="5"/>
      <c r="F17" s="5"/>
      <c r="G17" s="5"/>
      <c r="H17" s="5"/>
      <c r="I17" s="5"/>
      <c r="J17" s="5"/>
      <c r="K17" s="5"/>
      <c r="L17" s="5"/>
      <c r="M17" s="5"/>
      <c r="N17" s="77"/>
      <c r="O17" s="78"/>
    </row>
    <row r="18" spans="1:15" ht="25" customHeight="1" x14ac:dyDescent="0.35">
      <c r="A18" s="5"/>
      <c r="B18" s="5"/>
      <c r="C18" s="5"/>
      <c r="D18" s="5"/>
      <c r="E18" s="5"/>
      <c r="F18" s="5"/>
      <c r="G18" s="5"/>
      <c r="H18" s="5"/>
      <c r="I18" s="5"/>
      <c r="J18" s="5"/>
      <c r="K18" s="5"/>
      <c r="L18" s="5"/>
      <c r="M18" s="5"/>
      <c r="N18" s="77"/>
    </row>
    <row r="19" spans="1:15" ht="25" customHeight="1" x14ac:dyDescent="0.35">
      <c r="A19" s="5"/>
      <c r="B19" s="5"/>
      <c r="C19" s="5"/>
      <c r="D19" s="5"/>
      <c r="E19" s="5"/>
      <c r="F19" s="5"/>
      <c r="G19" s="5"/>
      <c r="H19" s="5"/>
      <c r="I19" s="5"/>
      <c r="J19" s="5"/>
      <c r="K19" s="5"/>
      <c r="L19" s="5"/>
      <c r="M19" s="5"/>
      <c r="N19" s="77"/>
    </row>
    <row r="20" spans="1:15" ht="25" customHeight="1" x14ac:dyDescent="0.35">
      <c r="A20" s="5"/>
      <c r="B20" s="5"/>
      <c r="C20" s="5"/>
      <c r="D20" s="5"/>
      <c r="E20" s="5"/>
      <c r="F20" s="5"/>
      <c r="G20" s="5"/>
      <c r="H20" s="5"/>
      <c r="I20" s="5"/>
      <c r="J20" s="5"/>
      <c r="K20" s="5"/>
      <c r="L20" s="5"/>
      <c r="M20" s="5"/>
      <c r="N20" s="77"/>
    </row>
    <row r="21" spans="1:15" ht="25" customHeight="1" x14ac:dyDescent="0.35">
      <c r="A21" s="5"/>
      <c r="B21" s="5"/>
      <c r="C21" s="5"/>
      <c r="D21" s="5"/>
      <c r="E21" s="5"/>
      <c r="F21" s="5"/>
      <c r="G21" s="5"/>
      <c r="H21" s="5"/>
      <c r="I21" s="5"/>
      <c r="J21" s="5"/>
      <c r="K21" s="5"/>
      <c r="L21" s="5"/>
      <c r="M21" s="5"/>
      <c r="N21" s="77"/>
    </row>
    <row r="22" spans="1:15" ht="25" customHeight="1" x14ac:dyDescent="0.35">
      <c r="A22" s="5"/>
      <c r="B22" s="5"/>
      <c r="C22" s="5"/>
      <c r="D22" s="5"/>
      <c r="E22" s="5"/>
      <c r="F22" s="5"/>
      <c r="G22" s="5"/>
      <c r="H22" s="5"/>
      <c r="I22" s="5"/>
      <c r="J22" s="5"/>
      <c r="K22" s="5"/>
      <c r="L22" s="5"/>
      <c r="M22" s="5"/>
      <c r="N22" s="77"/>
    </row>
    <row r="23" spans="1:15" ht="25" customHeight="1" x14ac:dyDescent="0.35">
      <c r="A23" s="5"/>
      <c r="B23" s="5"/>
      <c r="C23" s="5"/>
      <c r="D23" s="5"/>
      <c r="E23" s="5"/>
      <c r="F23" s="5"/>
      <c r="G23" s="5"/>
      <c r="H23" s="5"/>
      <c r="I23" s="5"/>
      <c r="J23" s="5"/>
      <c r="K23" s="5"/>
      <c r="L23" s="5"/>
      <c r="M23" s="5"/>
      <c r="N23" s="77"/>
    </row>
    <row r="24" spans="1:15" ht="25" customHeight="1" x14ac:dyDescent="0.35">
      <c r="A24" s="5"/>
      <c r="B24" s="5"/>
      <c r="C24" s="5"/>
      <c r="D24" s="5"/>
      <c r="E24" s="5"/>
      <c r="F24" s="5"/>
      <c r="G24" s="5"/>
      <c r="H24" s="5"/>
      <c r="I24" s="5"/>
      <c r="J24" s="5"/>
      <c r="K24" s="5"/>
      <c r="L24" s="5"/>
      <c r="M24" s="5"/>
      <c r="N24" s="77"/>
    </row>
    <row r="25" spans="1:15" ht="25" customHeight="1" x14ac:dyDescent="0.35">
      <c r="A25" s="5"/>
      <c r="B25" s="5"/>
      <c r="C25" s="5"/>
      <c r="D25" s="5"/>
      <c r="E25" s="5"/>
      <c r="F25" s="5"/>
      <c r="G25" s="5"/>
      <c r="H25" s="5"/>
      <c r="I25" s="5"/>
      <c r="J25" s="5"/>
      <c r="K25" s="5"/>
      <c r="L25" s="5"/>
      <c r="M25" s="5"/>
      <c r="N25" s="77"/>
    </row>
    <row r="26" spans="1:15" ht="25" customHeight="1" x14ac:dyDescent="0.35">
      <c r="A26" s="5"/>
      <c r="B26" s="5"/>
      <c r="C26" s="5"/>
      <c r="D26" s="5"/>
      <c r="E26" s="5"/>
      <c r="F26" s="5"/>
      <c r="G26" s="5"/>
      <c r="H26" s="5"/>
      <c r="I26" s="5"/>
      <c r="J26" s="5"/>
      <c r="K26" s="5"/>
      <c r="L26" s="5"/>
      <c r="M26" s="5"/>
      <c r="N26" s="77"/>
    </row>
    <row r="27" spans="1:15" ht="25" customHeight="1" x14ac:dyDescent="0.35">
      <c r="A27" s="5"/>
      <c r="B27" s="5"/>
      <c r="C27" s="5"/>
      <c r="D27" s="5"/>
      <c r="E27" s="5"/>
      <c r="F27" s="5"/>
      <c r="G27" s="5"/>
      <c r="H27" s="5"/>
      <c r="I27" s="5"/>
      <c r="J27" s="5"/>
      <c r="K27" s="5"/>
      <c r="L27" s="5"/>
      <c r="M27" s="5"/>
      <c r="N27" s="77"/>
    </row>
    <row r="28" spans="1:15" ht="25" customHeight="1" x14ac:dyDescent="0.35">
      <c r="A28" s="5"/>
      <c r="B28" s="5"/>
      <c r="C28" s="5"/>
      <c r="D28" s="5"/>
      <c r="E28" s="5"/>
      <c r="F28" s="5"/>
      <c r="G28" s="5"/>
      <c r="H28" s="5"/>
      <c r="I28" s="5"/>
      <c r="J28" s="5"/>
      <c r="K28" s="5"/>
      <c r="L28" s="5"/>
      <c r="M28" s="5"/>
      <c r="N28" s="77"/>
    </row>
    <row r="29" spans="1:15" ht="25" customHeight="1" x14ac:dyDescent="0.35">
      <c r="A29" s="5"/>
      <c r="B29" s="5"/>
      <c r="C29" s="5"/>
      <c r="D29" s="5"/>
      <c r="E29" s="5"/>
      <c r="F29" s="5"/>
      <c r="G29" s="5"/>
      <c r="H29" s="5"/>
      <c r="I29" s="5"/>
      <c r="J29" s="5"/>
      <c r="K29" s="5"/>
      <c r="L29" s="5"/>
      <c r="M29" s="5"/>
      <c r="N29" s="77"/>
    </row>
    <row r="30" spans="1:15" ht="25" customHeight="1" x14ac:dyDescent="0.35">
      <c r="A30" s="5"/>
      <c r="B30" s="5"/>
      <c r="C30" s="5"/>
      <c r="D30" s="5"/>
      <c r="E30" s="5"/>
      <c r="F30" s="5"/>
      <c r="G30" s="5"/>
      <c r="H30" s="5"/>
      <c r="I30" s="5"/>
      <c r="J30" s="5"/>
      <c r="K30" s="5"/>
      <c r="L30" s="5"/>
      <c r="M30" s="5"/>
      <c r="N30" s="77"/>
    </row>
    <row r="31" spans="1:15" ht="25" customHeight="1" x14ac:dyDescent="0.35">
      <c r="A31" s="5"/>
      <c r="B31" s="5"/>
      <c r="C31" s="5"/>
      <c r="D31" s="5"/>
      <c r="E31" s="5"/>
      <c r="F31" s="5"/>
      <c r="G31" s="5"/>
      <c r="H31" s="5"/>
      <c r="I31" s="5"/>
      <c r="J31" s="5"/>
      <c r="K31" s="5"/>
      <c r="L31" s="5"/>
      <c r="M31" s="5"/>
      <c r="N31" s="77"/>
    </row>
    <row r="32" spans="1:15" ht="25" customHeight="1" x14ac:dyDescent="0.35">
      <c r="A32" s="5"/>
      <c r="B32" s="5"/>
      <c r="C32" s="5"/>
      <c r="D32" s="5"/>
      <c r="E32" s="5"/>
      <c r="F32" s="5"/>
      <c r="G32" s="5"/>
      <c r="H32" s="5"/>
      <c r="I32" s="5"/>
      <c r="J32" s="5"/>
      <c r="K32" s="5"/>
      <c r="L32" s="5"/>
      <c r="M32" s="5"/>
      <c r="N32" s="77"/>
    </row>
    <row r="33" spans="1:14" ht="25" customHeight="1" x14ac:dyDescent="0.35">
      <c r="A33" s="5"/>
      <c r="B33" s="5"/>
      <c r="C33" s="5"/>
      <c r="D33" s="5"/>
      <c r="E33" s="5"/>
      <c r="F33" s="5"/>
      <c r="G33" s="5"/>
      <c r="H33" s="5"/>
      <c r="I33" s="5"/>
      <c r="J33" s="5"/>
      <c r="K33" s="5"/>
      <c r="L33" s="5"/>
      <c r="M33" s="5"/>
      <c r="N33" s="77"/>
    </row>
    <row r="34" spans="1:14" ht="25" customHeight="1" x14ac:dyDescent="0.35">
      <c r="A34" s="5"/>
      <c r="B34" s="5"/>
      <c r="C34" s="5"/>
      <c r="D34" s="5"/>
      <c r="E34" s="5"/>
      <c r="F34" s="5"/>
      <c r="G34" s="5"/>
      <c r="H34" s="5"/>
      <c r="I34" s="5"/>
      <c r="J34" s="5"/>
      <c r="K34" s="5"/>
      <c r="L34" s="5"/>
      <c r="M34" s="5"/>
      <c r="N34" s="77"/>
    </row>
    <row r="35" spans="1:14" ht="25" customHeight="1" x14ac:dyDescent="0.35">
      <c r="A35" s="5"/>
      <c r="B35" s="5"/>
      <c r="C35" s="5"/>
      <c r="D35" s="5"/>
      <c r="E35" s="5"/>
      <c r="F35" s="5"/>
      <c r="G35" s="5"/>
      <c r="H35" s="5"/>
      <c r="I35" s="5"/>
      <c r="J35" s="5"/>
      <c r="K35" s="5"/>
      <c r="L35" s="5"/>
      <c r="M35" s="5"/>
      <c r="N35" s="77"/>
    </row>
    <row r="36" spans="1:14" ht="25" customHeight="1" x14ac:dyDescent="0.35">
      <c r="A36" s="5"/>
      <c r="B36" s="5"/>
      <c r="C36" s="5"/>
      <c r="D36" s="5"/>
      <c r="E36" s="5"/>
      <c r="F36" s="5"/>
      <c r="G36" s="5"/>
      <c r="H36" s="5"/>
      <c r="I36" s="5"/>
      <c r="J36" s="5"/>
      <c r="K36" s="5"/>
      <c r="L36" s="5"/>
      <c r="M36" s="5"/>
      <c r="N36" s="77"/>
    </row>
    <row r="37" spans="1:14" ht="25" customHeight="1" x14ac:dyDescent="0.35">
      <c r="A37" s="5"/>
      <c r="B37" s="5"/>
      <c r="C37" s="5"/>
      <c r="D37" s="5"/>
      <c r="E37" s="5"/>
      <c r="F37" s="5"/>
      <c r="G37" s="5"/>
      <c r="H37" s="5"/>
      <c r="I37" s="5"/>
      <c r="J37" s="5"/>
      <c r="K37" s="5"/>
      <c r="L37" s="5"/>
      <c r="M37" s="5"/>
      <c r="N37" s="77"/>
    </row>
    <row r="38" spans="1:14" ht="25" customHeight="1" x14ac:dyDescent="0.35">
      <c r="A38" s="5"/>
      <c r="B38" s="5"/>
      <c r="C38" s="5"/>
      <c r="D38" s="5"/>
      <c r="E38" s="5"/>
      <c r="F38" s="5"/>
      <c r="G38" s="5"/>
      <c r="H38" s="5"/>
      <c r="I38" s="5"/>
      <c r="J38" s="5"/>
      <c r="K38" s="5"/>
      <c r="L38" s="5"/>
      <c r="M38" s="5"/>
      <c r="N38" s="77"/>
    </row>
    <row r="39" spans="1:14" ht="25" customHeight="1" x14ac:dyDescent="0.35">
      <c r="A39" s="5"/>
      <c r="B39" s="5"/>
      <c r="C39" s="5"/>
      <c r="D39" s="5"/>
      <c r="E39" s="5"/>
      <c r="F39" s="5"/>
      <c r="G39" s="5"/>
      <c r="H39" s="5"/>
      <c r="I39" s="5"/>
      <c r="J39" s="5"/>
      <c r="K39" s="5"/>
      <c r="L39" s="5"/>
      <c r="M39" s="5"/>
      <c r="N39" s="77"/>
    </row>
    <row r="40" spans="1:14" ht="25" customHeight="1" x14ac:dyDescent="0.35">
      <c r="A40" s="5"/>
      <c r="B40" s="5"/>
      <c r="C40" s="5"/>
      <c r="D40" s="5"/>
      <c r="E40" s="5"/>
      <c r="F40" s="5"/>
      <c r="G40" s="5"/>
      <c r="H40" s="5"/>
      <c r="I40" s="5"/>
      <c r="J40" s="5"/>
      <c r="K40" s="5"/>
      <c r="L40" s="5"/>
      <c r="M40" s="5"/>
      <c r="N40" s="77"/>
    </row>
    <row r="41" spans="1:14" ht="25" customHeight="1" x14ac:dyDescent="0.35">
      <c r="A41" s="5"/>
      <c r="B41" s="5"/>
      <c r="C41" s="5"/>
      <c r="D41" s="5"/>
      <c r="E41" s="5"/>
      <c r="F41" s="5"/>
      <c r="G41" s="5"/>
      <c r="H41" s="5"/>
      <c r="I41" s="5"/>
      <c r="J41" s="5"/>
      <c r="K41" s="5"/>
      <c r="L41" s="5"/>
      <c r="M41" s="5"/>
      <c r="N41" s="77"/>
    </row>
    <row r="42" spans="1:14" ht="25" customHeight="1" x14ac:dyDescent="0.35">
      <c r="A42" s="5"/>
      <c r="B42" s="5"/>
      <c r="C42" s="5"/>
      <c r="D42" s="5"/>
      <c r="E42" s="5"/>
      <c r="F42" s="5"/>
      <c r="G42" s="5"/>
      <c r="H42" s="5"/>
      <c r="I42" s="5"/>
      <c r="J42" s="5"/>
      <c r="K42" s="5"/>
      <c r="L42" s="5"/>
      <c r="M42" s="5"/>
      <c r="N42" s="77"/>
    </row>
    <row r="43" spans="1:14" ht="25" customHeight="1" x14ac:dyDescent="0.35">
      <c r="A43" s="5"/>
      <c r="B43" s="5"/>
      <c r="C43" s="5"/>
      <c r="D43" s="5"/>
      <c r="E43" s="5"/>
      <c r="F43" s="5"/>
      <c r="G43" s="5"/>
      <c r="H43" s="5"/>
      <c r="I43" s="5"/>
      <c r="J43" s="5"/>
      <c r="K43" s="5"/>
      <c r="L43" s="5"/>
      <c r="M43" s="5"/>
      <c r="N43" s="77"/>
    </row>
    <row r="44" spans="1:14" ht="25" customHeight="1" x14ac:dyDescent="0.35">
      <c r="A44" s="5"/>
      <c r="B44" s="5"/>
      <c r="C44" s="5"/>
      <c r="D44" s="5"/>
      <c r="E44" s="5"/>
      <c r="F44" s="5"/>
      <c r="G44" s="5"/>
      <c r="H44" s="5"/>
      <c r="I44" s="5"/>
      <c r="J44" s="5"/>
      <c r="K44" s="5"/>
      <c r="L44" s="5"/>
      <c r="M44" s="5"/>
      <c r="N44" s="77"/>
    </row>
    <row r="45" spans="1:14" ht="25" customHeight="1" x14ac:dyDescent="0.35">
      <c r="A45" s="5"/>
      <c r="B45" s="5"/>
      <c r="C45" s="5"/>
      <c r="D45" s="5"/>
      <c r="E45" s="5"/>
      <c r="F45" s="5"/>
      <c r="G45" s="5"/>
      <c r="H45" s="5"/>
      <c r="I45" s="5"/>
      <c r="J45" s="5"/>
      <c r="K45" s="5"/>
      <c r="L45" s="5"/>
      <c r="M45" s="5"/>
      <c r="N45" s="77"/>
    </row>
    <row r="46" spans="1:14" ht="25" customHeight="1" x14ac:dyDescent="0.35">
      <c r="A46" s="5"/>
      <c r="B46" s="5"/>
      <c r="C46" s="5"/>
      <c r="D46" s="5"/>
      <c r="E46" s="5"/>
      <c r="F46" s="5"/>
      <c r="G46" s="5"/>
      <c r="H46" s="5"/>
      <c r="I46" s="5"/>
      <c r="J46" s="5"/>
      <c r="K46" s="5"/>
      <c r="L46" s="77"/>
      <c r="M46" s="77"/>
      <c r="N46" s="77"/>
    </row>
    <row r="47" spans="1:14" ht="25" customHeight="1" x14ac:dyDescent="0.35">
      <c r="A47" s="5"/>
      <c r="B47" s="5"/>
      <c r="C47" s="5"/>
      <c r="D47" s="5"/>
      <c r="E47" s="5"/>
      <c r="F47" s="5"/>
      <c r="G47" s="5"/>
      <c r="H47" s="5"/>
      <c r="I47" s="5"/>
      <c r="J47" s="5"/>
      <c r="K47" s="5"/>
      <c r="L47" s="77"/>
      <c r="M47" s="77"/>
      <c r="N47" s="77"/>
    </row>
    <row r="48" spans="1:14" ht="25" customHeight="1" x14ac:dyDescent="0.35">
      <c r="A48" s="5"/>
      <c r="B48" s="5"/>
      <c r="C48" s="5"/>
      <c r="D48" s="5"/>
      <c r="E48" s="5"/>
      <c r="F48" s="5"/>
      <c r="G48" s="5"/>
      <c r="H48" s="5"/>
      <c r="I48" s="5"/>
      <c r="J48" s="5"/>
      <c r="K48" s="5"/>
      <c r="L48" s="77"/>
      <c r="M48" s="77"/>
      <c r="N48" s="77"/>
    </row>
    <row r="49" spans="1:14" ht="25" customHeight="1" x14ac:dyDescent="0.35">
      <c r="A49" s="5"/>
      <c r="B49" s="5"/>
      <c r="C49" s="5"/>
      <c r="D49" s="5"/>
      <c r="E49" s="5"/>
      <c r="F49" s="5"/>
      <c r="G49" s="5"/>
      <c r="H49" s="5"/>
      <c r="I49" s="5"/>
      <c r="J49" s="5"/>
      <c r="K49" s="5"/>
      <c r="L49" s="77"/>
      <c r="M49" s="77"/>
      <c r="N49" s="77"/>
    </row>
    <row r="50" spans="1:14" ht="25" customHeight="1" x14ac:dyDescent="0.35">
      <c r="A50" s="5"/>
      <c r="B50" s="5"/>
      <c r="C50" s="5"/>
      <c r="D50" s="5"/>
      <c r="E50" s="5"/>
      <c r="F50" s="5"/>
      <c r="G50" s="5"/>
      <c r="H50" s="5"/>
      <c r="I50" s="5"/>
      <c r="J50" s="5"/>
      <c r="K50" s="5"/>
      <c r="L50" s="77"/>
      <c r="M50" s="77"/>
      <c r="N50" s="77"/>
    </row>
    <row r="51" spans="1:14" ht="25" customHeight="1" x14ac:dyDescent="0.35">
      <c r="A51" s="5"/>
      <c r="B51" s="5"/>
      <c r="C51" s="5"/>
      <c r="D51" s="5"/>
      <c r="E51" s="5"/>
      <c r="F51" s="5"/>
      <c r="G51" s="5"/>
      <c r="H51" s="5"/>
      <c r="I51" s="5"/>
      <c r="J51" s="5"/>
      <c r="K51" s="5"/>
      <c r="L51" s="77"/>
      <c r="M51" s="77"/>
      <c r="N51" s="77"/>
    </row>
    <row r="52" spans="1:14" ht="25" customHeight="1" x14ac:dyDescent="0.35">
      <c r="A52" s="5"/>
      <c r="B52" s="5"/>
      <c r="C52" s="5"/>
      <c r="D52" s="5"/>
      <c r="E52" s="5"/>
      <c r="F52" s="5"/>
      <c r="G52" s="5"/>
      <c r="H52" s="5"/>
      <c r="I52" s="5"/>
      <c r="J52" s="5"/>
      <c r="K52" s="5"/>
      <c r="L52" s="77"/>
      <c r="M52" s="77"/>
      <c r="N52" s="77"/>
    </row>
    <row r="53" spans="1:14" ht="25" customHeight="1" x14ac:dyDescent="0.35">
      <c r="A53" s="5"/>
      <c r="B53" s="5"/>
      <c r="C53" s="5"/>
      <c r="D53" s="5"/>
      <c r="E53" s="5"/>
      <c r="F53" s="5"/>
      <c r="G53" s="5"/>
      <c r="H53" s="5"/>
      <c r="I53" s="5"/>
      <c r="J53" s="5"/>
      <c r="K53" s="5"/>
      <c r="L53" s="77"/>
      <c r="M53" s="77"/>
      <c r="N53" s="77"/>
    </row>
    <row r="54" spans="1:14" ht="25" customHeight="1" x14ac:dyDescent="0.35">
      <c r="A54" s="5"/>
      <c r="B54" s="5"/>
      <c r="C54" s="5"/>
      <c r="D54" s="5"/>
      <c r="E54" s="5"/>
      <c r="F54" s="5"/>
      <c r="G54" s="5"/>
      <c r="H54" s="5"/>
      <c r="I54" s="5"/>
      <c r="J54" s="5"/>
      <c r="K54" s="5"/>
      <c r="L54" s="7"/>
    </row>
    <row r="55" spans="1:14" ht="25" customHeight="1" x14ac:dyDescent="0.35">
      <c r="A55" s="5"/>
      <c r="B55" s="5"/>
      <c r="C55" s="5"/>
      <c r="D55" s="5"/>
      <c r="E55" s="5"/>
      <c r="F55" s="5"/>
      <c r="G55" s="5"/>
      <c r="H55" s="5"/>
      <c r="I55" s="5"/>
      <c r="J55" s="5"/>
      <c r="K55" s="5"/>
    </row>
    <row r="56" spans="1:14" ht="25" customHeight="1" x14ac:dyDescent="0.35">
      <c r="A56" s="5"/>
      <c r="B56" s="5"/>
      <c r="C56" s="5"/>
      <c r="D56" s="5"/>
      <c r="E56" s="5"/>
      <c r="F56" s="5"/>
      <c r="G56" s="5"/>
      <c r="H56" s="5"/>
      <c r="I56" s="5"/>
      <c r="J56" s="5"/>
      <c r="K56" s="5"/>
    </row>
    <row r="57" spans="1:14" ht="25" customHeight="1" x14ac:dyDescent="0.35">
      <c r="A57" s="5"/>
      <c r="B57" s="5"/>
      <c r="C57" s="5"/>
      <c r="D57" s="5"/>
      <c r="E57" s="5"/>
      <c r="F57" s="5"/>
      <c r="G57" s="5"/>
      <c r="H57" s="5"/>
      <c r="I57" s="5"/>
      <c r="J57" s="5"/>
      <c r="K57" s="5"/>
    </row>
    <row r="58" spans="1:14" ht="25" customHeight="1" x14ac:dyDescent="0.35">
      <c r="A58" s="5"/>
      <c r="B58" s="5"/>
      <c r="C58" s="5"/>
      <c r="D58" s="5"/>
      <c r="E58" s="5"/>
      <c r="F58" s="5"/>
      <c r="G58" s="5"/>
      <c r="H58" s="5"/>
      <c r="I58" s="5"/>
      <c r="J58" s="5"/>
      <c r="K58" s="5"/>
    </row>
    <row r="59" spans="1:14" ht="25" customHeight="1" x14ac:dyDescent="0.35">
      <c r="A59" s="5"/>
      <c r="B59" s="5"/>
      <c r="C59" s="5"/>
      <c r="D59" s="5"/>
      <c r="E59" s="5"/>
      <c r="F59" s="5"/>
      <c r="G59" s="5"/>
      <c r="H59" s="5"/>
      <c r="I59" s="5"/>
      <c r="J59" s="5"/>
      <c r="K59" s="5"/>
    </row>
    <row r="60" spans="1:14" ht="25" customHeight="1" x14ac:dyDescent="0.35">
      <c r="A60" s="5"/>
      <c r="B60" s="5"/>
      <c r="C60" s="5"/>
      <c r="D60" s="5"/>
      <c r="E60" s="5"/>
      <c r="F60" s="5"/>
      <c r="G60" s="5"/>
      <c r="H60" s="5"/>
      <c r="I60" s="5"/>
      <c r="J60" s="5"/>
      <c r="K60" s="5"/>
    </row>
    <row r="61" spans="1:14" ht="25" customHeight="1" x14ac:dyDescent="0.35">
      <c r="A61" s="5"/>
      <c r="B61" s="5"/>
      <c r="C61" s="5"/>
      <c r="D61" s="5"/>
      <c r="E61" s="5"/>
      <c r="F61" s="5"/>
      <c r="G61" s="5"/>
      <c r="H61" s="5"/>
      <c r="I61" s="5"/>
      <c r="J61" s="5"/>
      <c r="K61" s="5"/>
    </row>
    <row r="62" spans="1:14" ht="25" customHeight="1" x14ac:dyDescent="0.35">
      <c r="A62" s="5"/>
      <c r="B62" s="5"/>
      <c r="C62" s="5"/>
      <c r="D62" s="5"/>
      <c r="E62" s="5"/>
      <c r="F62" s="5"/>
      <c r="G62" s="5"/>
      <c r="H62" s="5"/>
      <c r="I62" s="5"/>
      <c r="J62" s="5"/>
      <c r="K62" s="5"/>
    </row>
    <row r="63" spans="1:14" ht="25" customHeight="1" x14ac:dyDescent="0.35">
      <c r="A63" s="5"/>
      <c r="B63" s="5"/>
      <c r="C63" s="5"/>
      <c r="D63" s="5"/>
      <c r="E63" s="5"/>
      <c r="F63" s="5"/>
      <c r="G63" s="5"/>
      <c r="H63" s="5"/>
      <c r="I63" s="5"/>
      <c r="J63" s="5"/>
      <c r="K63" s="5"/>
    </row>
    <row r="64" spans="1:14" ht="25" customHeight="1" x14ac:dyDescent="0.35">
      <c r="A64" s="5"/>
      <c r="B64" s="5"/>
      <c r="C64" s="5"/>
      <c r="D64" s="5"/>
      <c r="E64" s="5"/>
      <c r="F64" s="5"/>
      <c r="G64" s="5"/>
      <c r="H64" s="5"/>
      <c r="I64" s="5"/>
      <c r="J64" s="5"/>
      <c r="K64" s="5"/>
    </row>
    <row r="65" spans="1:12" ht="25" customHeight="1" x14ac:dyDescent="0.35">
      <c r="A65" s="5"/>
      <c r="B65" s="5"/>
      <c r="C65" s="5"/>
      <c r="D65" s="5"/>
      <c r="E65" s="5"/>
      <c r="F65" s="5"/>
      <c r="G65" s="5"/>
      <c r="H65" s="5"/>
      <c r="I65" s="5"/>
      <c r="J65" s="5"/>
      <c r="K65" s="5"/>
    </row>
    <row r="66" spans="1:12" ht="25" customHeight="1" x14ac:dyDescent="0.35">
      <c r="A66" s="5"/>
      <c r="B66" s="5"/>
      <c r="C66" s="5"/>
      <c r="D66" s="5"/>
      <c r="E66" s="5"/>
      <c r="F66" s="5"/>
      <c r="G66" s="5"/>
      <c r="H66" s="5"/>
      <c r="I66" s="5"/>
      <c r="J66" s="5"/>
      <c r="K66" s="5"/>
    </row>
    <row r="67" spans="1:12" ht="25" customHeight="1" x14ac:dyDescent="0.35">
      <c r="A67" s="5"/>
      <c r="B67" s="5"/>
      <c r="C67" s="5"/>
      <c r="D67" s="5"/>
      <c r="E67" s="5"/>
      <c r="F67" s="5"/>
      <c r="G67" s="5"/>
      <c r="H67" s="5"/>
      <c r="I67" s="5"/>
      <c r="J67" s="5"/>
      <c r="K67" s="5"/>
    </row>
    <row r="68" spans="1:12" ht="25" customHeight="1" x14ac:dyDescent="0.35">
      <c r="A68" s="5"/>
      <c r="B68" s="5"/>
      <c r="C68" s="5"/>
      <c r="D68" s="5"/>
      <c r="E68" s="5"/>
      <c r="F68" s="5"/>
      <c r="G68" s="5"/>
      <c r="H68" s="5"/>
      <c r="I68" s="5"/>
      <c r="J68" s="5"/>
      <c r="K68" s="5"/>
    </row>
    <row r="69" spans="1:12" ht="25" customHeight="1" x14ac:dyDescent="0.35">
      <c r="A69" s="5"/>
      <c r="B69" s="5"/>
      <c r="C69" s="5"/>
      <c r="D69" s="5"/>
      <c r="E69" s="5"/>
      <c r="F69" s="5"/>
      <c r="G69" s="5"/>
      <c r="H69" s="5"/>
      <c r="I69" s="5"/>
      <c r="J69" s="5"/>
      <c r="K69" s="5"/>
    </row>
    <row r="70" spans="1:12" ht="25" customHeight="1" x14ac:dyDescent="0.35">
      <c r="A70" s="5"/>
      <c r="B70" s="5"/>
      <c r="C70" s="5"/>
      <c r="D70" s="5"/>
      <c r="E70" s="5"/>
      <c r="F70" s="5"/>
      <c r="G70" s="5"/>
      <c r="H70" s="5"/>
      <c r="I70" s="5"/>
      <c r="J70" s="5"/>
      <c r="K70" s="5"/>
    </row>
    <row r="71" spans="1:12" ht="25" customHeight="1" x14ac:dyDescent="0.35">
      <c r="A71" s="5"/>
      <c r="B71" s="5"/>
      <c r="C71" s="5"/>
      <c r="D71" s="5"/>
      <c r="E71" s="5"/>
      <c r="F71" s="5"/>
      <c r="G71" s="5"/>
      <c r="H71" s="5"/>
      <c r="I71" s="5"/>
      <c r="J71" s="5"/>
      <c r="K71" s="5"/>
    </row>
    <row r="72" spans="1:12" ht="25" customHeight="1" x14ac:dyDescent="0.35">
      <c r="A72" s="5"/>
      <c r="B72" s="5"/>
      <c r="C72" s="5"/>
      <c r="D72" s="5"/>
      <c r="E72" s="5"/>
      <c r="F72" s="5"/>
      <c r="G72" s="5"/>
      <c r="H72" s="5"/>
      <c r="I72" s="5"/>
      <c r="J72" s="5"/>
      <c r="K72" s="5"/>
    </row>
    <row r="73" spans="1:12" ht="25" customHeight="1" x14ac:dyDescent="0.35">
      <c r="A73" s="5"/>
      <c r="B73" s="5"/>
      <c r="C73" s="5"/>
      <c r="D73" s="5"/>
      <c r="E73" s="5"/>
      <c r="F73" s="5"/>
      <c r="G73" s="5"/>
      <c r="H73" s="5"/>
      <c r="I73" s="5"/>
      <c r="J73" s="5"/>
      <c r="K73" s="5"/>
    </row>
    <row r="74" spans="1:12" ht="25" customHeight="1" x14ac:dyDescent="0.35">
      <c r="A74" s="5"/>
      <c r="B74" s="5"/>
      <c r="C74" s="5"/>
      <c r="D74" s="5"/>
      <c r="E74" s="5"/>
      <c r="F74" s="5"/>
      <c r="G74" s="5"/>
      <c r="H74" s="5"/>
      <c r="I74" s="5"/>
      <c r="J74" s="5"/>
      <c r="K74" s="5"/>
    </row>
    <row r="75" spans="1:12" ht="25" customHeight="1" x14ac:dyDescent="0.35">
      <c r="A75" s="5"/>
      <c r="B75" s="5"/>
      <c r="C75" s="5"/>
      <c r="D75" s="5"/>
      <c r="E75" s="5"/>
      <c r="F75" s="5"/>
      <c r="G75" s="5"/>
      <c r="H75" s="5"/>
      <c r="I75" s="5"/>
      <c r="J75" s="5"/>
      <c r="K75" s="5"/>
    </row>
    <row r="76" spans="1:12" ht="25" customHeight="1" x14ac:dyDescent="0.35">
      <c r="A76" s="5"/>
      <c r="B76" s="5"/>
      <c r="C76" s="5"/>
      <c r="D76" s="5"/>
      <c r="E76" s="5"/>
      <c r="F76" s="5"/>
      <c r="G76" s="5"/>
      <c r="H76" s="5"/>
      <c r="I76" s="5"/>
      <c r="J76" s="5"/>
      <c r="K76" s="5"/>
    </row>
    <row r="77" spans="1:12" ht="25" customHeight="1" x14ac:dyDescent="0.35">
      <c r="A77" s="5"/>
      <c r="B77" s="5"/>
      <c r="C77" s="5"/>
      <c r="D77" s="5"/>
      <c r="E77" s="5"/>
      <c r="F77" s="5"/>
      <c r="G77" s="5"/>
      <c r="H77" s="5"/>
      <c r="I77" s="5"/>
      <c r="J77" s="5"/>
      <c r="K77" s="5"/>
    </row>
    <row r="78" spans="1:12" ht="25" customHeight="1" x14ac:dyDescent="0.35">
      <c r="A78" s="5"/>
      <c r="B78" s="5"/>
      <c r="C78" s="5"/>
      <c r="D78" s="5"/>
      <c r="E78" s="5"/>
      <c r="F78" s="5"/>
      <c r="G78" s="5"/>
      <c r="H78" s="5"/>
      <c r="I78" s="5"/>
      <c r="J78" s="5"/>
      <c r="K78" s="5"/>
      <c r="L78" s="7"/>
    </row>
    <row r="79" spans="1:12" ht="25" customHeight="1" x14ac:dyDescent="0.35">
      <c r="A79" s="5"/>
      <c r="B79" s="5"/>
      <c r="C79" s="5"/>
      <c r="D79" s="5"/>
      <c r="E79" s="5"/>
      <c r="F79" s="5"/>
      <c r="G79" s="5"/>
      <c r="H79" s="5"/>
      <c r="I79" s="5"/>
      <c r="J79" s="5"/>
      <c r="K79" s="5"/>
    </row>
    <row r="80" spans="1:12" ht="25" customHeight="1" x14ac:dyDescent="0.35">
      <c r="A80" s="5"/>
      <c r="B80" s="5"/>
      <c r="C80" s="5"/>
      <c r="D80" s="5"/>
      <c r="E80" s="5"/>
      <c r="F80" s="5"/>
      <c r="G80" s="5"/>
      <c r="H80" s="5"/>
      <c r="I80" s="5"/>
      <c r="J80" s="5"/>
      <c r="K80" s="5"/>
    </row>
    <row r="81" ht="25" customHeight="1" x14ac:dyDescent="0.35"/>
    <row r="82" ht="25" customHeight="1" x14ac:dyDescent="0.35"/>
  </sheetData>
  <mergeCells count="1">
    <mergeCell ref="A2:N2"/>
  </mergeCells>
  <conditionalFormatting sqref="C10:K14">
    <cfRule type="containsErrors" dxfId="1" priority="3">
      <formula>ISERROR(C10)</formula>
    </cfRule>
  </conditionalFormatting>
  <conditionalFormatting sqref="M9:M14">
    <cfRule type="containsErrors" dxfId="0" priority="1">
      <formula>ISERROR(M9)</formula>
    </cfRule>
  </conditionalFormatting>
  <pageMargins left="0.70866141732283472" right="0.70866141732283472" top="0.74803149606299213" bottom="0.74803149606299213" header="0.31496062992125984" footer="0.31496062992125984"/>
  <pageSetup paperSize="9" scale="51" orientation="landscape" r:id="rId1"/>
  <ignoredErrors>
    <ignoredError sqref="C8:M14"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70" r:id="rId4" name="Drop Down 2">
              <controlPr defaultSize="0" autoLine="0" autoPict="0">
                <anchor moveWithCells="1">
                  <from>
                    <xdr:col>0</xdr:col>
                    <xdr:colOff>50800</xdr:colOff>
                    <xdr:row>5</xdr:row>
                    <xdr:rowOff>177800</xdr:rowOff>
                  </from>
                  <to>
                    <xdr:col>1</xdr:col>
                    <xdr:colOff>266700</xdr:colOff>
                    <xdr:row>7</xdr:row>
                    <xdr:rowOff>114300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rgb="FFFFFF00"/>
  </sheetPr>
  <dimension ref="A2:N544"/>
  <sheetViews>
    <sheetView showGridLines="0" zoomScale="75" zoomScaleNormal="110" workbookViewId="0">
      <pane xSplit="3" ySplit="2" topLeftCell="D513" activePane="bottomRight" state="frozen"/>
      <selection pane="topRight" activeCell="N41" sqref="N41"/>
      <selection pane="bottomLeft" activeCell="N41" sqref="N41"/>
      <selection pane="bottomRight" activeCell="B364" sqref="B364"/>
    </sheetView>
  </sheetViews>
  <sheetFormatPr defaultColWidth="11.453125" defaultRowHeight="14.5" x14ac:dyDescent="0.35"/>
  <cols>
    <col min="1" max="3" width="33.453125" style="23" customWidth="1"/>
    <col min="4" max="4" width="11.453125" style="23"/>
    <col min="5" max="12" width="11.453125" style="24"/>
    <col min="13" max="13" width="11.453125" style="81"/>
    <col min="14" max="14" width="11.453125" style="24"/>
    <col min="15" max="16384" width="11.453125" style="23"/>
  </cols>
  <sheetData>
    <row r="2" spans="1:13" x14ac:dyDescent="0.35">
      <c r="B2" s="23">
        <v>0</v>
      </c>
      <c r="C2" s="23">
        <v>0</v>
      </c>
      <c r="D2">
        <v>0</v>
      </c>
      <c r="E2" s="52" t="s">
        <v>102</v>
      </c>
      <c r="F2" s="52" t="s">
        <v>103</v>
      </c>
      <c r="G2" s="52" t="s">
        <v>104</v>
      </c>
      <c r="H2" s="52" t="s">
        <v>105</v>
      </c>
      <c r="I2" s="52" t="s">
        <v>106</v>
      </c>
      <c r="J2" s="52" t="s">
        <v>107</v>
      </c>
      <c r="K2" s="52" t="s">
        <v>108</v>
      </c>
      <c r="L2" s="52" t="s">
        <v>109</v>
      </c>
      <c r="M2" s="81" t="s">
        <v>110</v>
      </c>
    </row>
    <row r="3" spans="1:13" x14ac:dyDescent="0.35">
      <c r="A3" s="23" t="str">
        <f>B3&amp;C3&amp;D3</f>
        <v>DISTRIBUCION VOLUMEN POR CRITERIO (Consumiciones)TotalAlimentacionT.ESPAÑA</v>
      </c>
      <c r="B3" s="23" t="s">
        <v>118</v>
      </c>
      <c r="C3" s="23" t="s">
        <v>43</v>
      </c>
      <c r="D3" t="s">
        <v>46</v>
      </c>
      <c r="E3" s="52">
        <v>100</v>
      </c>
      <c r="F3" s="52">
        <v>100</v>
      </c>
      <c r="G3" s="52">
        <v>100</v>
      </c>
      <c r="H3" s="52">
        <v>100</v>
      </c>
      <c r="I3" s="52">
        <v>100</v>
      </c>
      <c r="J3" s="52">
        <v>100</v>
      </c>
      <c r="K3" s="52">
        <v>100</v>
      </c>
      <c r="L3" s="52">
        <v>100</v>
      </c>
      <c r="M3" s="81">
        <v>100</v>
      </c>
    </row>
    <row r="4" spans="1:13" x14ac:dyDescent="0.35">
      <c r="A4" s="23" t="str">
        <f t="shared" ref="A4:A67" si="0">B4&amp;C4&amp;D4</f>
        <v>DISTRIBUCION VOLUMEN POR CRITERIO (Consumiciones)TotalAlimentacionBCN AM</v>
      </c>
      <c r="B4" s="23" t="str">
        <f>B$3</f>
        <v>DISTRIBUCION VOLUMEN POR CRITERIO (Consumiciones)</v>
      </c>
      <c r="C4" s="23" t="str">
        <f>$C$3</f>
        <v>TotalAlimentacion</v>
      </c>
      <c r="D4" t="s">
        <v>50</v>
      </c>
      <c r="E4" s="52">
        <v>9.5656470503859108</v>
      </c>
      <c r="F4" s="52">
        <v>9.4915284814928498</v>
      </c>
      <c r="G4" s="52">
        <v>9.7318249622029604</v>
      </c>
      <c r="H4" s="52">
        <v>9.6881030421314396</v>
      </c>
      <c r="I4" s="52">
        <v>9.6465919328134593</v>
      </c>
      <c r="J4" s="52">
        <v>10.197554152898901</v>
      </c>
      <c r="K4" s="52">
        <v>9.8205743930279006</v>
      </c>
      <c r="L4" s="52">
        <v>10.239953078951901</v>
      </c>
      <c r="M4" s="81">
        <v>10.296661752316799</v>
      </c>
    </row>
    <row r="5" spans="1:13" x14ac:dyDescent="0.35">
      <c r="A5" s="23" t="str">
        <f t="shared" si="0"/>
        <v>DISTRIBUCION VOLUMEN POR CRITERIO (Consumiciones)TotalAlimentacionREST.CAT ARAGON</v>
      </c>
      <c r="B5" s="23" t="str">
        <f t="shared" ref="B5:B68" si="1">B$3</f>
        <v>DISTRIBUCION VOLUMEN POR CRITERIO (Consumiciones)</v>
      </c>
      <c r="C5" s="23" t="str">
        <f t="shared" ref="C5:C32" si="2">$C$3</f>
        <v>TotalAlimentacion</v>
      </c>
      <c r="D5" t="s">
        <v>55</v>
      </c>
      <c r="E5" s="52">
        <v>14.266279012032401</v>
      </c>
      <c r="F5" s="52">
        <v>14.3472984013867</v>
      </c>
      <c r="G5" s="52">
        <v>15.442596829665201</v>
      </c>
      <c r="H5" s="52">
        <v>15.1484659083841</v>
      </c>
      <c r="I5" s="52">
        <v>14.860959195147201</v>
      </c>
      <c r="J5" s="52">
        <v>15.6586975426663</v>
      </c>
      <c r="K5" s="52">
        <v>15.5466682072373</v>
      </c>
      <c r="L5" s="52">
        <v>15.5462182372081</v>
      </c>
      <c r="M5" s="81">
        <v>14.3473638023027</v>
      </c>
    </row>
    <row r="6" spans="1:13" x14ac:dyDescent="0.35">
      <c r="A6" s="23" t="str">
        <f t="shared" si="0"/>
        <v>DISTRIBUCION VOLUMEN POR CRITERIO (Consumiciones)TotalAlimentacionLEVANTE</v>
      </c>
      <c r="B6" s="23" t="str">
        <f t="shared" si="1"/>
        <v>DISTRIBUCION VOLUMEN POR CRITERIO (Consumiciones)</v>
      </c>
      <c r="C6" s="23" t="str">
        <f t="shared" si="2"/>
        <v>TotalAlimentacion</v>
      </c>
      <c r="D6" t="s">
        <v>59</v>
      </c>
      <c r="E6" s="52">
        <v>14.424207358449999</v>
      </c>
      <c r="F6" s="52">
        <v>14.3617236336065</v>
      </c>
      <c r="G6" s="52">
        <v>14.379692170530999</v>
      </c>
      <c r="H6" s="52">
        <v>14.681063205584399</v>
      </c>
      <c r="I6" s="52">
        <v>14.9698563914483</v>
      </c>
      <c r="J6" s="52">
        <v>14.5042109385023</v>
      </c>
      <c r="K6" s="52">
        <v>15.196533570813701</v>
      </c>
      <c r="L6" s="52">
        <v>14.819451840985</v>
      </c>
      <c r="M6" s="81">
        <v>15.6832385565852</v>
      </c>
    </row>
    <row r="7" spans="1:13" x14ac:dyDescent="0.35">
      <c r="A7" s="23" t="str">
        <f t="shared" si="0"/>
        <v>DISTRIBUCION VOLUMEN POR CRITERIO (Consumiciones)TotalAlimentacionANDALUCIA</v>
      </c>
      <c r="B7" s="23" t="str">
        <f t="shared" si="1"/>
        <v>DISTRIBUCION VOLUMEN POR CRITERIO (Consumiciones)</v>
      </c>
      <c r="C7" s="23" t="str">
        <f t="shared" si="2"/>
        <v>TotalAlimentacion</v>
      </c>
      <c r="D7" t="s">
        <v>63</v>
      </c>
      <c r="E7" s="52">
        <v>20.1166687814809</v>
      </c>
      <c r="F7" s="52">
        <v>20.2788762899795</v>
      </c>
      <c r="G7" s="52">
        <v>19.951278607453201</v>
      </c>
      <c r="H7" s="52">
        <v>19.772884774267901</v>
      </c>
      <c r="I7" s="52">
        <v>19.4011164664544</v>
      </c>
      <c r="J7" s="52">
        <v>19.073221828063801</v>
      </c>
      <c r="K7" s="52">
        <v>19.633147992516601</v>
      </c>
      <c r="L7" s="52">
        <v>19.7169032257104</v>
      </c>
      <c r="M7" s="81">
        <v>19.798539736029198</v>
      </c>
    </row>
    <row r="8" spans="1:13" x14ac:dyDescent="0.35">
      <c r="A8" s="23" t="str">
        <f t="shared" si="0"/>
        <v>DISTRIBUCION VOLUMEN POR CRITERIO (Consumiciones)TotalAlimentacionMDD AM</v>
      </c>
      <c r="B8" s="23" t="str">
        <f t="shared" si="1"/>
        <v>DISTRIBUCION VOLUMEN POR CRITERIO (Consumiciones)</v>
      </c>
      <c r="C8" s="23" t="str">
        <f t="shared" si="2"/>
        <v>TotalAlimentacion</v>
      </c>
      <c r="D8" t="s">
        <v>67</v>
      </c>
      <c r="E8" s="52">
        <v>13.7532653190703</v>
      </c>
      <c r="F8" s="52">
        <v>13.1651682910808</v>
      </c>
      <c r="G8" s="52">
        <v>13.0781179671541</v>
      </c>
      <c r="H8" s="52">
        <v>12.7144753528883</v>
      </c>
      <c r="I8" s="52">
        <v>13.7890964803179</v>
      </c>
      <c r="J8" s="52">
        <v>13.0823806547986</v>
      </c>
      <c r="K8" s="52">
        <v>12.7904202669329</v>
      </c>
      <c r="L8" s="52">
        <v>12.5020738224987</v>
      </c>
      <c r="M8" s="81">
        <v>12.9007862959843</v>
      </c>
    </row>
    <row r="9" spans="1:13" x14ac:dyDescent="0.35">
      <c r="A9" s="23" t="str">
        <f t="shared" si="0"/>
        <v>DISTRIBUCION VOLUMEN POR CRITERIO (Consumiciones)TotalAlimentacionRTO CENTRO</v>
      </c>
      <c r="B9" s="23" t="str">
        <f t="shared" si="1"/>
        <v>DISTRIBUCION VOLUMEN POR CRITERIO (Consumiciones)</v>
      </c>
      <c r="C9" s="23" t="str">
        <f t="shared" si="2"/>
        <v>TotalAlimentacion</v>
      </c>
      <c r="D9" t="s">
        <v>70</v>
      </c>
      <c r="E9" s="52">
        <v>8.5054458763881904</v>
      </c>
      <c r="F9" s="52">
        <v>8.5617522023377894</v>
      </c>
      <c r="G9" s="52">
        <v>8.8182005724375898</v>
      </c>
      <c r="H9" s="52">
        <v>8.7914715526937606</v>
      </c>
      <c r="I9" s="52">
        <v>8.2818266340300095</v>
      </c>
      <c r="J9" s="52">
        <v>8.6194027635485799</v>
      </c>
      <c r="K9" s="52">
        <v>8.8209657124939191</v>
      </c>
      <c r="L9" s="52">
        <v>9.0733502365218293</v>
      </c>
      <c r="M9" s="81">
        <v>9.0406592249368103</v>
      </c>
    </row>
    <row r="10" spans="1:13" x14ac:dyDescent="0.35">
      <c r="A10" s="23" t="str">
        <f t="shared" si="0"/>
        <v>DISTRIBUCION VOLUMEN POR CRITERIO (Consumiciones)TotalAlimentacionNORTE-CENTRO</v>
      </c>
      <c r="B10" s="23" t="str">
        <f t="shared" si="1"/>
        <v>DISTRIBUCION VOLUMEN POR CRITERIO (Consumiciones)</v>
      </c>
      <c r="C10" s="23" t="str">
        <f t="shared" si="2"/>
        <v>TotalAlimentacion</v>
      </c>
      <c r="D10" t="s">
        <v>73</v>
      </c>
      <c r="E10" s="52">
        <v>9.60155176789271</v>
      </c>
      <c r="F10" s="52">
        <v>10.314107763429201</v>
      </c>
      <c r="G10" s="52">
        <v>9.5559569286876602</v>
      </c>
      <c r="H10" s="52">
        <v>9.4839148516402005</v>
      </c>
      <c r="I10" s="52">
        <v>9.7332259839489907</v>
      </c>
      <c r="J10" s="52">
        <v>9.4715541276025199</v>
      </c>
      <c r="K10" s="52">
        <v>8.8333738459800006</v>
      </c>
      <c r="L10" s="52">
        <v>9.1186635837513492</v>
      </c>
      <c r="M10" s="81">
        <v>9.3080560235888807</v>
      </c>
    </row>
    <row r="11" spans="1:13" x14ac:dyDescent="0.35">
      <c r="A11" s="23" t="str">
        <f t="shared" si="0"/>
        <v>DISTRIBUCION VOLUMEN POR CRITERIO (Consumiciones)TotalAlimentacionNOROESTE</v>
      </c>
      <c r="B11" s="23" t="str">
        <f t="shared" si="1"/>
        <v>DISTRIBUCION VOLUMEN POR CRITERIO (Consumiciones)</v>
      </c>
      <c r="C11" s="23" t="str">
        <f t="shared" si="2"/>
        <v>TotalAlimentacion</v>
      </c>
      <c r="D11" t="s">
        <v>76</v>
      </c>
      <c r="E11" s="52">
        <v>9.76694517849951</v>
      </c>
      <c r="F11" s="52">
        <v>9.4795424653431102</v>
      </c>
      <c r="G11" s="52">
        <v>9.0423355684559201</v>
      </c>
      <c r="H11" s="52">
        <v>9.7196359482447594</v>
      </c>
      <c r="I11" s="52">
        <v>9.3173409975255002</v>
      </c>
      <c r="J11" s="52">
        <v>9.3929676668791</v>
      </c>
      <c r="K11" s="52">
        <v>9.3583305446825396</v>
      </c>
      <c r="L11" s="52">
        <v>8.9833859743727995</v>
      </c>
      <c r="M11" s="81">
        <v>8.6246805672563909</v>
      </c>
    </row>
    <row r="12" spans="1:13" x14ac:dyDescent="0.35">
      <c r="A12" s="23" t="str">
        <f t="shared" si="0"/>
        <v>DISTRIBUCION VOLUMEN POR CRITERIO (Consumiciones)TotalAlimentacion&lt;2MIL</v>
      </c>
      <c r="B12" s="23" t="str">
        <f t="shared" si="1"/>
        <v>DISTRIBUCION VOLUMEN POR CRITERIO (Consumiciones)</v>
      </c>
      <c r="C12" s="23" t="str">
        <f t="shared" si="2"/>
        <v>TotalAlimentacion</v>
      </c>
      <c r="D12" t="s">
        <v>79</v>
      </c>
      <c r="E12" s="52">
        <v>5.5038108032064299</v>
      </c>
      <c r="F12" s="52">
        <v>5.4811705864646498</v>
      </c>
      <c r="G12" s="52">
        <v>5.3324624626357497</v>
      </c>
      <c r="H12" s="52">
        <v>5.6440425932064899</v>
      </c>
      <c r="I12" s="52">
        <v>5.3222505772611104</v>
      </c>
      <c r="J12" s="52">
        <v>5.5097949782619198</v>
      </c>
      <c r="K12" s="52">
        <v>5.4647345585956399</v>
      </c>
      <c r="L12" s="52">
        <v>5.6859467962652204</v>
      </c>
      <c r="M12" s="81">
        <v>4.7831683515866299</v>
      </c>
    </row>
    <row r="13" spans="1:13" x14ac:dyDescent="0.35">
      <c r="A13" s="23" t="str">
        <f t="shared" si="0"/>
        <v>DISTRIBUCION VOLUMEN POR CRITERIO (Consumiciones)TotalAlimentacion2-5MIL</v>
      </c>
      <c r="B13" s="23" t="str">
        <f t="shared" si="1"/>
        <v>DISTRIBUCION VOLUMEN POR CRITERIO (Consumiciones)</v>
      </c>
      <c r="C13" s="23" t="str">
        <f t="shared" si="2"/>
        <v>TotalAlimentacion</v>
      </c>
      <c r="D13" t="s">
        <v>82</v>
      </c>
      <c r="E13" s="52">
        <v>4.5335593426054102</v>
      </c>
      <c r="F13" s="52">
        <v>4.6242594001258404</v>
      </c>
      <c r="G13" s="52">
        <v>4.0919369683889801</v>
      </c>
      <c r="H13" s="52">
        <v>4.0235044189244302</v>
      </c>
      <c r="I13" s="52">
        <v>4.0653826750907998</v>
      </c>
      <c r="J13" s="52">
        <v>4.0758198662545899</v>
      </c>
      <c r="K13" s="52">
        <v>4.3418729632403101</v>
      </c>
      <c r="L13" s="52">
        <v>4.9121104907320898</v>
      </c>
      <c r="M13" s="81">
        <v>4.4679759898904798</v>
      </c>
    </row>
    <row r="14" spans="1:13" x14ac:dyDescent="0.35">
      <c r="A14" s="23" t="str">
        <f t="shared" si="0"/>
        <v>DISTRIBUCION VOLUMEN POR CRITERIO (Consumiciones)TotalAlimentacion5-10MIL</v>
      </c>
      <c r="B14" s="23" t="str">
        <f t="shared" si="1"/>
        <v>DISTRIBUCION VOLUMEN POR CRITERIO (Consumiciones)</v>
      </c>
      <c r="C14" s="23" t="str">
        <f t="shared" si="2"/>
        <v>TotalAlimentacion</v>
      </c>
      <c r="D14" t="s">
        <v>83</v>
      </c>
      <c r="E14" s="52">
        <v>7.7464160795758596</v>
      </c>
      <c r="F14" s="52">
        <v>7.4341671152155202</v>
      </c>
      <c r="G14" s="52">
        <v>7.5857574411116397</v>
      </c>
      <c r="H14" s="52">
        <v>7.6456686344546601</v>
      </c>
      <c r="I14" s="52">
        <v>7.99567621839146</v>
      </c>
      <c r="J14" s="52">
        <v>7.6559990934614897</v>
      </c>
      <c r="K14" s="52">
        <v>7.8359815523937497</v>
      </c>
      <c r="L14" s="52">
        <v>7.6886769105496802</v>
      </c>
      <c r="M14" s="81">
        <v>7.294250210615</v>
      </c>
    </row>
    <row r="15" spans="1:13" x14ac:dyDescent="0.35">
      <c r="A15" s="23" t="str">
        <f t="shared" si="0"/>
        <v>DISTRIBUCION VOLUMEN POR CRITERIO (Consumiciones)TotalAlimentacion10-30MIL</v>
      </c>
      <c r="B15" s="23" t="str">
        <f t="shared" si="1"/>
        <v>DISTRIBUCION VOLUMEN POR CRITERIO (Consumiciones)</v>
      </c>
      <c r="C15" s="23" t="str">
        <f t="shared" si="2"/>
        <v>TotalAlimentacion</v>
      </c>
      <c r="D15" t="s">
        <v>84</v>
      </c>
      <c r="E15" s="52">
        <v>17.9508416040958</v>
      </c>
      <c r="F15" s="52">
        <v>17.5427777209369</v>
      </c>
      <c r="G15" s="52">
        <v>17.9580474511524</v>
      </c>
      <c r="H15" s="52">
        <v>17.1963814361998</v>
      </c>
      <c r="I15" s="52">
        <v>17.538901536980799</v>
      </c>
      <c r="J15" s="52">
        <v>17.598424089144299</v>
      </c>
      <c r="K15" s="52">
        <v>17.361794648479201</v>
      </c>
      <c r="L15" s="52">
        <v>17.450521330506501</v>
      </c>
      <c r="M15" s="81">
        <v>18.658143779837101</v>
      </c>
    </row>
    <row r="16" spans="1:13" x14ac:dyDescent="0.35">
      <c r="A16" s="23" t="str">
        <f t="shared" si="0"/>
        <v>DISTRIBUCION VOLUMEN POR CRITERIO (Consumiciones)TotalAlimentacion30-100MIL</v>
      </c>
      <c r="B16" s="23" t="str">
        <f t="shared" si="1"/>
        <v>DISTRIBUCION VOLUMEN POR CRITERIO (Consumiciones)</v>
      </c>
      <c r="C16" s="23" t="str">
        <f t="shared" si="2"/>
        <v>TotalAlimentacion</v>
      </c>
      <c r="D16" t="s">
        <v>85</v>
      </c>
      <c r="E16" s="52">
        <v>20.9824300318326</v>
      </c>
      <c r="F16" s="52">
        <v>22.5084186317555</v>
      </c>
      <c r="G16" s="52">
        <v>22.737879701547701</v>
      </c>
      <c r="H16" s="52">
        <v>24.009926023172898</v>
      </c>
      <c r="I16" s="52">
        <v>23.284401822311001</v>
      </c>
      <c r="J16" s="52">
        <v>22.911601911887701</v>
      </c>
      <c r="K16" s="52">
        <v>22.932032859208199</v>
      </c>
      <c r="L16" s="52">
        <v>22.610348011419099</v>
      </c>
      <c r="M16" s="81">
        <v>22.646261583824799</v>
      </c>
    </row>
    <row r="17" spans="1:13" x14ac:dyDescent="0.35">
      <c r="A17" s="23" t="str">
        <f t="shared" si="0"/>
        <v>DISTRIBUCION VOLUMEN POR CRITERIO (Consumiciones)TotalAlimentacion100-200MIL</v>
      </c>
      <c r="B17" s="23" t="str">
        <f t="shared" si="1"/>
        <v>DISTRIBUCION VOLUMEN POR CRITERIO (Consumiciones)</v>
      </c>
      <c r="C17" s="23" t="str">
        <f t="shared" si="2"/>
        <v>TotalAlimentacion</v>
      </c>
      <c r="D17" t="s">
        <v>86</v>
      </c>
      <c r="E17" s="52">
        <v>10.736662188777499</v>
      </c>
      <c r="F17" s="52">
        <v>10.6675148317682</v>
      </c>
      <c r="G17" s="52">
        <v>10.136603113783501</v>
      </c>
      <c r="H17" s="52">
        <v>9.6267020561152492</v>
      </c>
      <c r="I17" s="52">
        <v>9.3668522046111207</v>
      </c>
      <c r="J17" s="52">
        <v>9.8610275428185901</v>
      </c>
      <c r="K17" s="52">
        <v>9.7072443515742002</v>
      </c>
      <c r="L17" s="52">
        <v>9.4782266314907702</v>
      </c>
      <c r="M17" s="81">
        <v>9.7468021623139602</v>
      </c>
    </row>
    <row r="18" spans="1:13" x14ac:dyDescent="0.35">
      <c r="A18" s="23" t="str">
        <f t="shared" si="0"/>
        <v>DISTRIBUCION VOLUMEN POR CRITERIO (Consumiciones)TotalAlimentacion200-500MIL</v>
      </c>
      <c r="B18" s="23" t="str">
        <f t="shared" si="1"/>
        <v>DISTRIBUCION VOLUMEN POR CRITERIO (Consumiciones)</v>
      </c>
      <c r="C18" s="23" t="str">
        <f t="shared" si="2"/>
        <v>TotalAlimentacion</v>
      </c>
      <c r="D18" t="s">
        <v>87</v>
      </c>
      <c r="E18" s="52">
        <v>13.372171206161299</v>
      </c>
      <c r="F18" s="52">
        <v>13.592154670517999</v>
      </c>
      <c r="G18" s="52">
        <v>13.5312604591042</v>
      </c>
      <c r="H18" s="52">
        <v>13.631849479220399</v>
      </c>
      <c r="I18" s="52">
        <v>13.225938183511801</v>
      </c>
      <c r="J18" s="52">
        <v>13.8970263110413</v>
      </c>
      <c r="K18" s="52">
        <v>13.967855849099699</v>
      </c>
      <c r="L18" s="52">
        <v>13.8098975574483</v>
      </c>
      <c r="M18" s="81">
        <v>14.373683656276301</v>
      </c>
    </row>
    <row r="19" spans="1:13" x14ac:dyDescent="0.35">
      <c r="A19" s="23" t="str">
        <f t="shared" si="0"/>
        <v>DISTRIBUCION VOLUMEN POR CRITERIO (Consumiciones)TotalAlimentacion&gt;500MIL</v>
      </c>
      <c r="B19" s="23" t="str">
        <f t="shared" si="1"/>
        <v>DISTRIBUCION VOLUMEN POR CRITERIO (Consumiciones)</v>
      </c>
      <c r="C19" s="23" t="str">
        <f t="shared" si="2"/>
        <v>TotalAlimentacion</v>
      </c>
      <c r="D19" t="s">
        <v>88</v>
      </c>
      <c r="E19" s="52">
        <v>19.174122536011598</v>
      </c>
      <c r="F19" s="52">
        <v>18.1495370432154</v>
      </c>
      <c r="G19" s="52">
        <v>18.6260560088636</v>
      </c>
      <c r="H19" s="52">
        <v>18.2219363355821</v>
      </c>
      <c r="I19" s="52">
        <v>19.200614383949102</v>
      </c>
      <c r="J19" s="52">
        <v>18.4902933008301</v>
      </c>
      <c r="K19" s="52">
        <v>18.3884941176727</v>
      </c>
      <c r="L19" s="52">
        <v>18.364275993118099</v>
      </c>
      <c r="M19" s="81">
        <v>18.029703734905901</v>
      </c>
    </row>
    <row r="20" spans="1:13" x14ac:dyDescent="0.35">
      <c r="A20" s="23" t="str">
        <f t="shared" si="0"/>
        <v>DISTRIBUCION VOLUMEN POR CRITERIO (Consumiciones)TotalAlimentacionDE 15 A 19 AÑOS</v>
      </c>
      <c r="B20" s="23" t="str">
        <f t="shared" si="1"/>
        <v>DISTRIBUCION VOLUMEN POR CRITERIO (Consumiciones)</v>
      </c>
      <c r="C20" s="23" t="str">
        <f t="shared" si="2"/>
        <v>TotalAlimentacion</v>
      </c>
      <c r="D20" t="s">
        <v>89</v>
      </c>
      <c r="E20" s="52">
        <v>1.64303407793182</v>
      </c>
      <c r="F20" s="52">
        <v>2.2045286381760301</v>
      </c>
      <c r="G20" s="52">
        <v>2.51179714819901</v>
      </c>
      <c r="H20" s="52">
        <v>1.67554439817081</v>
      </c>
      <c r="I20" s="52">
        <v>1.7565875006028699</v>
      </c>
      <c r="J20" s="52">
        <v>1.9646246060674599</v>
      </c>
      <c r="K20" s="52">
        <v>2.03299655151991</v>
      </c>
      <c r="L20" s="52">
        <v>2.5060071073776702</v>
      </c>
      <c r="M20" s="81">
        <v>3.3042235327155298</v>
      </c>
    </row>
    <row r="21" spans="1:13" x14ac:dyDescent="0.35">
      <c r="A21" s="23" t="str">
        <f t="shared" si="0"/>
        <v>DISTRIBUCION VOLUMEN POR CRITERIO (Consumiciones)TotalAlimentacionDE 20 A 24 AÑOS</v>
      </c>
      <c r="B21" s="23" t="str">
        <f t="shared" si="1"/>
        <v>DISTRIBUCION VOLUMEN POR CRITERIO (Consumiciones)</v>
      </c>
      <c r="C21" s="23" t="str">
        <f t="shared" si="2"/>
        <v>TotalAlimentacion</v>
      </c>
      <c r="D21" t="s">
        <v>90</v>
      </c>
      <c r="E21" s="52">
        <v>2.5782490441959398</v>
      </c>
      <c r="F21" s="52">
        <v>2.5703257873329801</v>
      </c>
      <c r="G21" s="52">
        <v>2.3652470656802902</v>
      </c>
      <c r="H21" s="52">
        <v>2.7292425443227999</v>
      </c>
      <c r="I21" s="52">
        <v>2.5667808104643801</v>
      </c>
      <c r="J21" s="52">
        <v>2.8227084799811699</v>
      </c>
      <c r="K21" s="52">
        <v>3.33965257952923</v>
      </c>
      <c r="L21" s="52">
        <v>3.2322390919169499</v>
      </c>
      <c r="M21" s="81">
        <v>3.8183550968828999</v>
      </c>
    </row>
    <row r="22" spans="1:13" x14ac:dyDescent="0.35">
      <c r="A22" s="23" t="str">
        <f t="shared" si="0"/>
        <v>DISTRIBUCION VOLUMEN POR CRITERIO (Consumiciones)TotalAlimentacionDE 25 A 34 AÑOS</v>
      </c>
      <c r="B22" s="23" t="str">
        <f t="shared" si="1"/>
        <v>DISTRIBUCION VOLUMEN POR CRITERIO (Consumiciones)</v>
      </c>
      <c r="C22" s="23" t="str">
        <f t="shared" si="2"/>
        <v>TotalAlimentacion</v>
      </c>
      <c r="D22" t="s">
        <v>91</v>
      </c>
      <c r="E22" s="52">
        <v>7.1230021902119098</v>
      </c>
      <c r="F22" s="52">
        <v>7.14989835364036</v>
      </c>
      <c r="G22" s="52">
        <v>7.7532113056424397</v>
      </c>
      <c r="H22" s="52">
        <v>6.8532625837078296</v>
      </c>
      <c r="I22" s="52">
        <v>6.7534180651834204</v>
      </c>
      <c r="J22" s="52">
        <v>6.5308485092061899</v>
      </c>
      <c r="K22" s="52">
        <v>6.8167233298706797</v>
      </c>
      <c r="L22" s="52">
        <v>6.6172819658013697</v>
      </c>
      <c r="M22" s="81">
        <v>7.9379422914911499</v>
      </c>
    </row>
    <row r="23" spans="1:13" x14ac:dyDescent="0.35">
      <c r="A23" s="23" t="str">
        <f t="shared" si="0"/>
        <v>DISTRIBUCION VOLUMEN POR CRITERIO (Consumiciones)TotalAlimentacionDE 35 A 49 AÑOS</v>
      </c>
      <c r="B23" s="23" t="str">
        <f t="shared" si="1"/>
        <v>DISTRIBUCION VOLUMEN POR CRITERIO (Consumiciones)</v>
      </c>
      <c r="C23" s="23" t="str">
        <f t="shared" si="2"/>
        <v>TotalAlimentacion</v>
      </c>
      <c r="D23" t="s">
        <v>92</v>
      </c>
      <c r="E23" s="52">
        <v>23.707275006758199</v>
      </c>
      <c r="F23" s="52">
        <v>23.2993301176211</v>
      </c>
      <c r="G23" s="52">
        <v>23.481850208316501</v>
      </c>
      <c r="H23" s="52">
        <v>23.093210509407498</v>
      </c>
      <c r="I23" s="52">
        <v>23.171100578792501</v>
      </c>
      <c r="J23" s="52">
        <v>22.915721602848901</v>
      </c>
      <c r="K23" s="52">
        <v>23.5101392436016</v>
      </c>
      <c r="L23" s="52">
        <v>21.856708448282099</v>
      </c>
      <c r="M23" s="81">
        <v>22.6387742207245</v>
      </c>
    </row>
    <row r="24" spans="1:13" x14ac:dyDescent="0.35">
      <c r="A24" s="23" t="str">
        <f t="shared" si="0"/>
        <v>DISTRIBUCION VOLUMEN POR CRITERIO (Consumiciones)TotalAlimentacionDE 50 A 59 AÑOS</v>
      </c>
      <c r="B24" s="23" t="str">
        <f t="shared" si="1"/>
        <v>DISTRIBUCION VOLUMEN POR CRITERIO (Consumiciones)</v>
      </c>
      <c r="C24" s="23" t="str">
        <f t="shared" si="2"/>
        <v>TotalAlimentacion</v>
      </c>
      <c r="D24" t="s">
        <v>93</v>
      </c>
      <c r="E24" s="52">
        <v>26.071259123584198</v>
      </c>
      <c r="F24" s="52">
        <v>25.931758296670999</v>
      </c>
      <c r="G24" s="52">
        <v>25.147170415594299</v>
      </c>
      <c r="H24" s="52">
        <v>25.093252221536801</v>
      </c>
      <c r="I24" s="52">
        <v>25.325580895940199</v>
      </c>
      <c r="J24" s="52">
        <v>24.9203539320463</v>
      </c>
      <c r="K24" s="52">
        <v>24.8179892138258</v>
      </c>
      <c r="L24" s="52">
        <v>25.277936873178099</v>
      </c>
      <c r="M24" s="81">
        <v>24.742189693906202</v>
      </c>
    </row>
    <row r="25" spans="1:13" x14ac:dyDescent="0.35">
      <c r="A25" s="23" t="str">
        <f t="shared" si="0"/>
        <v>DISTRIBUCION VOLUMEN POR CRITERIO (Consumiciones)TotalAlimentacionDE 60 A 75 AÑOS</v>
      </c>
      <c r="B25" s="23" t="str">
        <f t="shared" si="1"/>
        <v>DISTRIBUCION VOLUMEN POR CRITERIO (Consumiciones)</v>
      </c>
      <c r="C25" s="23" t="str">
        <f t="shared" si="2"/>
        <v>TotalAlimentacion</v>
      </c>
      <c r="D25" t="s">
        <v>94</v>
      </c>
      <c r="E25" s="52">
        <v>38.877192280744303</v>
      </c>
      <c r="F25" s="52">
        <v>38.8441575708868</v>
      </c>
      <c r="G25" s="52">
        <v>38.740738282918002</v>
      </c>
      <c r="H25" s="52">
        <v>40.555495792563399</v>
      </c>
      <c r="I25" s="52">
        <v>40.426548342955201</v>
      </c>
      <c r="J25" s="52">
        <v>40.845729189171998</v>
      </c>
      <c r="K25" s="52">
        <v>39.482499081652797</v>
      </c>
      <c r="L25" s="52">
        <v>40.509819814690097</v>
      </c>
      <c r="M25" s="81">
        <v>37.558515866329699</v>
      </c>
    </row>
    <row r="26" spans="1:13" x14ac:dyDescent="0.35">
      <c r="A26" s="23" t="str">
        <f t="shared" si="0"/>
        <v>DISTRIBUCION VOLUMEN POR CRITERIO (Consumiciones)TotalAlimentacionNIVEL ALTO</v>
      </c>
      <c r="B26" s="23" t="str">
        <f t="shared" si="1"/>
        <v>DISTRIBUCION VOLUMEN POR CRITERIO (Consumiciones)</v>
      </c>
      <c r="C26" s="23" t="str">
        <f t="shared" si="2"/>
        <v>TotalAlimentacion</v>
      </c>
      <c r="D26" t="s">
        <v>95</v>
      </c>
      <c r="E26" s="52">
        <v>24.820141950005802</v>
      </c>
      <c r="F26" s="52">
        <v>25.311327501951101</v>
      </c>
      <c r="G26" s="52">
        <v>24.1818419852967</v>
      </c>
      <c r="H26" s="52">
        <v>23.2386980254064</v>
      </c>
      <c r="I26" s="52">
        <v>22.203505706075099</v>
      </c>
      <c r="J26" s="52">
        <v>23.847894608186699</v>
      </c>
      <c r="K26" s="52">
        <v>23.556617967922001</v>
      </c>
      <c r="L26" s="52">
        <v>22.320091013733599</v>
      </c>
      <c r="M26" s="81">
        <v>23.084565431058699</v>
      </c>
    </row>
    <row r="27" spans="1:13" x14ac:dyDescent="0.35">
      <c r="A27" s="23" t="str">
        <f t="shared" si="0"/>
        <v>DISTRIBUCION VOLUMEN POR CRITERIO (Consumiciones)TotalAlimentacionNIVEL MEDIO ALTO</v>
      </c>
      <c r="B27" s="23" t="str">
        <f t="shared" si="1"/>
        <v>DISTRIBUCION VOLUMEN POR CRITERIO (Consumiciones)</v>
      </c>
      <c r="C27" s="23" t="str">
        <f t="shared" si="2"/>
        <v>TotalAlimentacion</v>
      </c>
      <c r="D27" t="s">
        <v>96</v>
      </c>
      <c r="E27" s="52">
        <v>14.0349723602981</v>
      </c>
      <c r="F27" s="52">
        <v>13.9938344921463</v>
      </c>
      <c r="G27" s="52">
        <v>14.0100277562985</v>
      </c>
      <c r="H27" s="52">
        <v>14.6291645353232</v>
      </c>
      <c r="I27" s="52">
        <v>14.1908610563588</v>
      </c>
      <c r="J27" s="52">
        <v>13.774300304304701</v>
      </c>
      <c r="K27" s="52">
        <v>14.2365110145348</v>
      </c>
      <c r="L27" s="52">
        <v>15.046156273736401</v>
      </c>
      <c r="M27" s="81">
        <v>14.95949873631</v>
      </c>
    </row>
    <row r="28" spans="1:13" x14ac:dyDescent="0.35">
      <c r="A28" s="23" t="str">
        <f t="shared" si="0"/>
        <v>DISTRIBUCION VOLUMEN POR CRITERIO (Consumiciones)TotalAlimentacionNIVEL MEDIO</v>
      </c>
      <c r="B28" s="23" t="str">
        <f t="shared" si="1"/>
        <v>DISTRIBUCION VOLUMEN POR CRITERIO (Consumiciones)</v>
      </c>
      <c r="C28" s="23" t="str">
        <f t="shared" si="2"/>
        <v>TotalAlimentacion</v>
      </c>
      <c r="D28" t="s">
        <v>97</v>
      </c>
      <c r="E28" s="52">
        <v>23.626976431775201</v>
      </c>
      <c r="F28" s="52">
        <v>24.486996037447799</v>
      </c>
      <c r="G28" s="52">
        <v>24.7077509896477</v>
      </c>
      <c r="H28" s="52">
        <v>25.2885345065419</v>
      </c>
      <c r="I28" s="52">
        <v>24.769319104728702</v>
      </c>
      <c r="J28" s="52">
        <v>24.6534542292267</v>
      </c>
      <c r="K28" s="52">
        <v>24.641394041988502</v>
      </c>
      <c r="L28" s="52">
        <v>24.200736341892501</v>
      </c>
      <c r="M28" s="81">
        <v>25.294015023869701</v>
      </c>
    </row>
    <row r="29" spans="1:13" x14ac:dyDescent="0.35">
      <c r="A29" s="23" t="str">
        <f t="shared" si="0"/>
        <v>DISTRIBUCION VOLUMEN POR CRITERIO (Consumiciones)TotalAlimentacionNIVEL MEDIO BAJO</v>
      </c>
      <c r="B29" s="23" t="str">
        <f t="shared" si="1"/>
        <v>DISTRIBUCION VOLUMEN POR CRITERIO (Consumiciones)</v>
      </c>
      <c r="C29" s="23" t="str">
        <f t="shared" si="2"/>
        <v>TotalAlimentacion</v>
      </c>
      <c r="D29" t="s">
        <v>98</v>
      </c>
      <c r="E29" s="52">
        <v>14.576849818769601</v>
      </c>
      <c r="F29" s="52">
        <v>14.838734948900001</v>
      </c>
      <c r="G29" s="52">
        <v>15.339953345182201</v>
      </c>
      <c r="H29" s="52">
        <v>16.556773500942899</v>
      </c>
      <c r="I29" s="52">
        <v>16.924721772292799</v>
      </c>
      <c r="J29" s="52">
        <v>16.00662299691</v>
      </c>
      <c r="K29" s="52">
        <v>15.856159393829101</v>
      </c>
      <c r="L29" s="52">
        <v>16.56560108103</v>
      </c>
      <c r="M29" s="81">
        <v>16.5044158944117</v>
      </c>
    </row>
    <row r="30" spans="1:13" x14ac:dyDescent="0.35">
      <c r="A30" s="23" t="str">
        <f t="shared" si="0"/>
        <v>DISTRIBUCION VOLUMEN POR CRITERIO (Consumiciones)TotalAlimentacionNIVEL BAJO</v>
      </c>
      <c r="B30" s="23" t="str">
        <f t="shared" si="1"/>
        <v>DISTRIBUCION VOLUMEN POR CRITERIO (Consumiciones)</v>
      </c>
      <c r="C30" s="23" t="str">
        <f t="shared" si="2"/>
        <v>TotalAlimentacion</v>
      </c>
      <c r="D30" t="s">
        <v>99</v>
      </c>
      <c r="E30" s="52">
        <v>22.9410697833511</v>
      </c>
      <c r="F30" s="52">
        <v>21.3691070195548</v>
      </c>
      <c r="G30" s="52">
        <v>21.760425923574999</v>
      </c>
      <c r="H30" s="52">
        <v>20.2868440676205</v>
      </c>
      <c r="I30" s="52">
        <v>21.911606442230401</v>
      </c>
      <c r="J30" s="52">
        <v>21.717714955071902</v>
      </c>
      <c r="K30" s="52">
        <v>21.709328481989299</v>
      </c>
      <c r="L30" s="52">
        <v>21.8674152896076</v>
      </c>
      <c r="M30" s="81">
        <v>20.15749789385</v>
      </c>
    </row>
    <row r="31" spans="1:13" x14ac:dyDescent="0.35">
      <c r="A31" s="23" t="str">
        <f t="shared" si="0"/>
        <v>DISTRIBUCION VOLUMEN POR CRITERIO (Consumiciones)TotalAlimentacionHOMBRE</v>
      </c>
      <c r="B31" s="23" t="str">
        <f t="shared" si="1"/>
        <v>DISTRIBUCION VOLUMEN POR CRITERIO (Consumiciones)</v>
      </c>
      <c r="C31" s="23" t="str">
        <f t="shared" si="2"/>
        <v>TotalAlimentacion</v>
      </c>
      <c r="D31" t="s">
        <v>100</v>
      </c>
      <c r="E31" s="52">
        <v>56.375509624243499</v>
      </c>
      <c r="F31" s="52">
        <v>56.313615471796801</v>
      </c>
      <c r="G31" s="52">
        <v>56.512884173716301</v>
      </c>
      <c r="H31" s="52">
        <v>56.414813221134999</v>
      </c>
      <c r="I31" s="52">
        <v>56.4893864574316</v>
      </c>
      <c r="J31" s="52">
        <v>56.449084517421802</v>
      </c>
      <c r="K31" s="52">
        <v>55.989713057825497</v>
      </c>
      <c r="L31" s="52">
        <v>57.107284634138303</v>
      </c>
      <c r="M31" s="81">
        <v>54.5825961808481</v>
      </c>
    </row>
    <row r="32" spans="1:13" x14ac:dyDescent="0.35">
      <c r="A32" s="23" t="str">
        <f t="shared" si="0"/>
        <v>DISTRIBUCION VOLUMEN POR CRITERIO (Consumiciones)TotalAlimentacionMUJER</v>
      </c>
      <c r="B32" s="23" t="str">
        <f t="shared" si="1"/>
        <v>DISTRIBUCION VOLUMEN POR CRITERIO (Consumiciones)</v>
      </c>
      <c r="C32" s="23" t="str">
        <f t="shared" si="2"/>
        <v>TotalAlimentacion</v>
      </c>
      <c r="D32" t="s">
        <v>101</v>
      </c>
      <c r="E32" s="52">
        <v>43.624524856422497</v>
      </c>
      <c r="F32" s="52">
        <v>43.686384528203199</v>
      </c>
      <c r="G32" s="52">
        <v>43.487115826283699</v>
      </c>
      <c r="H32" s="52">
        <v>43.585186778865001</v>
      </c>
      <c r="I32" s="52">
        <v>43.510648746782799</v>
      </c>
      <c r="J32" s="52">
        <v>43.550915482578198</v>
      </c>
      <c r="K32" s="52">
        <v>44.010286942174503</v>
      </c>
      <c r="L32" s="52">
        <v>42.892715365861697</v>
      </c>
      <c r="M32" s="81">
        <v>45.4174038191519</v>
      </c>
    </row>
    <row r="33" spans="1:13" x14ac:dyDescent="0.35">
      <c r="A33" s="23" t="str">
        <f t="shared" si="0"/>
        <v>DISTRIBUCION VOLUMEN POR CRITERIO (Consumiciones).T.Alimentos TOTAL INGT.ESPAÑA</v>
      </c>
      <c r="B33" s="23" t="str">
        <f t="shared" si="1"/>
        <v>DISTRIBUCION VOLUMEN POR CRITERIO (Consumiciones)</v>
      </c>
      <c r="C33" s="23" t="s">
        <v>45</v>
      </c>
      <c r="D33" t="s">
        <v>46</v>
      </c>
      <c r="E33" s="52">
        <v>100</v>
      </c>
      <c r="F33" s="52">
        <v>100</v>
      </c>
      <c r="G33" s="52">
        <v>100</v>
      </c>
      <c r="H33" s="52">
        <v>100</v>
      </c>
      <c r="I33" s="52">
        <v>100</v>
      </c>
      <c r="J33" s="52">
        <v>100</v>
      </c>
      <c r="K33" s="52">
        <v>100</v>
      </c>
      <c r="L33" s="52">
        <v>100</v>
      </c>
      <c r="M33" s="81">
        <v>100</v>
      </c>
    </row>
    <row r="34" spans="1:13" x14ac:dyDescent="0.35">
      <c r="A34" s="23" t="str">
        <f t="shared" si="0"/>
        <v>DISTRIBUCION VOLUMEN POR CRITERIO (Consumiciones).T.Alimentos TOTAL INGBCN AM</v>
      </c>
      <c r="B34" s="23" t="str">
        <f t="shared" si="1"/>
        <v>DISTRIBUCION VOLUMEN POR CRITERIO (Consumiciones)</v>
      </c>
      <c r="C34" s="23" t="str">
        <f>C$33</f>
        <v>.T.Alimentos TOTAL ING</v>
      </c>
      <c r="D34" t="s">
        <v>50</v>
      </c>
      <c r="E34" s="52">
        <v>10.267467812624</v>
      </c>
      <c r="F34" s="52">
        <v>10.198796793070301</v>
      </c>
      <c r="G34" s="52">
        <v>10.1605363432807</v>
      </c>
      <c r="H34" s="52">
        <v>10.083085612497699</v>
      </c>
      <c r="I34" s="52">
        <v>9.3698905217173394</v>
      </c>
      <c r="J34" s="52">
        <v>10.768991553702399</v>
      </c>
      <c r="K34" s="52">
        <v>10.321802311974301</v>
      </c>
      <c r="L34" s="52">
        <v>10.7353532847103</v>
      </c>
      <c r="M34" s="81">
        <v>10.9653800089723</v>
      </c>
    </row>
    <row r="35" spans="1:13" x14ac:dyDescent="0.35">
      <c r="A35" s="23" t="str">
        <f t="shared" si="0"/>
        <v>DISTRIBUCION VOLUMEN POR CRITERIO (Consumiciones).T.Alimentos TOTAL INGREST.CAT ARAGON</v>
      </c>
      <c r="B35" s="23" t="str">
        <f t="shared" si="1"/>
        <v>DISTRIBUCION VOLUMEN POR CRITERIO (Consumiciones)</v>
      </c>
      <c r="C35" s="23" t="str">
        <f t="shared" ref="C35:C62" si="3">C$33</f>
        <v>.T.Alimentos TOTAL ING</v>
      </c>
      <c r="D35" t="s">
        <v>55</v>
      </c>
      <c r="E35" s="52">
        <v>13.7420913152763</v>
      </c>
      <c r="F35" s="52">
        <v>14.3662542428556</v>
      </c>
      <c r="G35" s="52">
        <v>16.125033281392501</v>
      </c>
      <c r="H35" s="52">
        <v>15.800081546662501</v>
      </c>
      <c r="I35" s="52">
        <v>14.802898895296501</v>
      </c>
      <c r="J35" s="52">
        <v>16.061212002699801</v>
      </c>
      <c r="K35" s="52">
        <v>17.051256801548</v>
      </c>
      <c r="L35" s="52">
        <v>16.3790997952872</v>
      </c>
      <c r="M35" s="81">
        <v>15.3905689611234</v>
      </c>
    </row>
    <row r="36" spans="1:13" x14ac:dyDescent="0.35">
      <c r="A36" s="23" t="str">
        <f t="shared" si="0"/>
        <v>DISTRIBUCION VOLUMEN POR CRITERIO (Consumiciones).T.Alimentos TOTAL INGLEVANTE</v>
      </c>
      <c r="B36" s="23" t="str">
        <f t="shared" si="1"/>
        <v>DISTRIBUCION VOLUMEN POR CRITERIO (Consumiciones)</v>
      </c>
      <c r="C36" s="23" t="str">
        <f t="shared" si="3"/>
        <v>.T.Alimentos TOTAL ING</v>
      </c>
      <c r="D36" t="s">
        <v>59</v>
      </c>
      <c r="E36" s="52">
        <v>16.0278921696233</v>
      </c>
      <c r="F36" s="52">
        <v>15.9497670231274</v>
      </c>
      <c r="G36" s="52">
        <v>15.822973545112101</v>
      </c>
      <c r="H36" s="52">
        <v>15.8425530296531</v>
      </c>
      <c r="I36" s="52">
        <v>17.006875212204498</v>
      </c>
      <c r="J36" s="52">
        <v>15.8576492925674</v>
      </c>
      <c r="K36" s="52">
        <v>16.388001543789098</v>
      </c>
      <c r="L36" s="52">
        <v>16.0413856665574</v>
      </c>
      <c r="M36" s="81">
        <v>17.4206677788444</v>
      </c>
    </row>
    <row r="37" spans="1:13" x14ac:dyDescent="0.35">
      <c r="A37" s="23" t="str">
        <f t="shared" si="0"/>
        <v>DISTRIBUCION VOLUMEN POR CRITERIO (Consumiciones).T.Alimentos TOTAL INGANDALUCIA</v>
      </c>
      <c r="B37" s="23" t="str">
        <f t="shared" si="1"/>
        <v>DISTRIBUCION VOLUMEN POR CRITERIO (Consumiciones)</v>
      </c>
      <c r="C37" s="23" t="str">
        <f t="shared" si="3"/>
        <v>.T.Alimentos TOTAL ING</v>
      </c>
      <c r="D37" t="s">
        <v>63</v>
      </c>
      <c r="E37" s="52">
        <v>21.033674588509399</v>
      </c>
      <c r="F37" s="52">
        <v>21.019112619682002</v>
      </c>
      <c r="G37" s="52">
        <v>20.4770347479562</v>
      </c>
      <c r="H37" s="52">
        <v>20.347838084767801</v>
      </c>
      <c r="I37" s="52">
        <v>20.021055818444498</v>
      </c>
      <c r="J37" s="52">
        <v>19.263683443616699</v>
      </c>
      <c r="K37" s="52">
        <v>19.652921232311101</v>
      </c>
      <c r="L37" s="52">
        <v>19.572229951879201</v>
      </c>
      <c r="M37" s="81">
        <v>19.110249702618699</v>
      </c>
    </row>
    <row r="38" spans="1:13" x14ac:dyDescent="0.35">
      <c r="A38" s="23" t="str">
        <f t="shared" si="0"/>
        <v>DISTRIBUCION VOLUMEN POR CRITERIO (Consumiciones).T.Alimentos TOTAL INGMDD AM</v>
      </c>
      <c r="B38" s="23" t="str">
        <f t="shared" si="1"/>
        <v>DISTRIBUCION VOLUMEN POR CRITERIO (Consumiciones)</v>
      </c>
      <c r="C38" s="23" t="str">
        <f t="shared" si="3"/>
        <v>.T.Alimentos TOTAL ING</v>
      </c>
      <c r="D38" t="s">
        <v>67</v>
      </c>
      <c r="E38" s="52">
        <v>15.7814032287661</v>
      </c>
      <c r="F38" s="52">
        <v>14.330377021059199</v>
      </c>
      <c r="G38" s="52">
        <v>14.7466729519395</v>
      </c>
      <c r="H38" s="52">
        <v>14.6002577299072</v>
      </c>
      <c r="I38" s="52">
        <v>15.764675999531301</v>
      </c>
      <c r="J38" s="52">
        <v>14.527385810977</v>
      </c>
      <c r="K38" s="52">
        <v>14.549108479447201</v>
      </c>
      <c r="L38" s="52">
        <v>14.7113992254588</v>
      </c>
      <c r="M38" s="81">
        <v>14.2710961626613</v>
      </c>
    </row>
    <row r="39" spans="1:13" x14ac:dyDescent="0.35">
      <c r="A39" s="23" t="str">
        <f t="shared" si="0"/>
        <v>DISTRIBUCION VOLUMEN POR CRITERIO (Consumiciones).T.Alimentos TOTAL INGRTO CENTRO</v>
      </c>
      <c r="B39" s="23" t="str">
        <f t="shared" si="1"/>
        <v>DISTRIBUCION VOLUMEN POR CRITERIO (Consumiciones)</v>
      </c>
      <c r="C39" s="23" t="str">
        <f t="shared" si="3"/>
        <v>.T.Alimentos TOTAL ING</v>
      </c>
      <c r="D39" t="s">
        <v>70</v>
      </c>
      <c r="E39" s="52">
        <v>7.8518761922238198</v>
      </c>
      <c r="F39" s="52">
        <v>7.76214460381766</v>
      </c>
      <c r="G39" s="52">
        <v>8.1794323176507007</v>
      </c>
      <c r="H39" s="52">
        <v>8.1045380452327507</v>
      </c>
      <c r="I39" s="52">
        <v>7.7153119930076199</v>
      </c>
      <c r="J39" s="52">
        <v>8.4154392516290208</v>
      </c>
      <c r="K39" s="52">
        <v>8.2769617735558096</v>
      </c>
      <c r="L39" s="52">
        <v>8.6702200441329005</v>
      </c>
      <c r="M39" s="81">
        <v>8.4253485325523592</v>
      </c>
    </row>
    <row r="40" spans="1:13" x14ac:dyDescent="0.35">
      <c r="A40" s="23" t="str">
        <f t="shared" si="0"/>
        <v>DISTRIBUCION VOLUMEN POR CRITERIO (Consumiciones).T.Alimentos TOTAL INGNORTE-CENTRO</v>
      </c>
      <c r="B40" s="23" t="str">
        <f t="shared" si="1"/>
        <v>DISTRIBUCION VOLUMEN POR CRITERIO (Consumiciones)</v>
      </c>
      <c r="C40" s="23" t="str">
        <f t="shared" si="3"/>
        <v>.T.Alimentos TOTAL ING</v>
      </c>
      <c r="D40" t="s">
        <v>73</v>
      </c>
      <c r="E40" s="52">
        <v>7.5304838028259198</v>
      </c>
      <c r="F40" s="52">
        <v>8.7840918768324894</v>
      </c>
      <c r="G40" s="52">
        <v>7.7000274980685903</v>
      </c>
      <c r="H40" s="52">
        <v>7.8909653904289696</v>
      </c>
      <c r="I40" s="52">
        <v>8.3429327453896605</v>
      </c>
      <c r="J40" s="52">
        <v>8.1152392907380904</v>
      </c>
      <c r="K40" s="52">
        <v>6.9900377910391303</v>
      </c>
      <c r="L40" s="52">
        <v>7.3390265949433298</v>
      </c>
      <c r="M40" s="81">
        <v>7.8262796353424999</v>
      </c>
    </row>
    <row r="41" spans="1:13" x14ac:dyDescent="0.35">
      <c r="A41" s="23" t="str">
        <f t="shared" si="0"/>
        <v>DISTRIBUCION VOLUMEN POR CRITERIO (Consumiciones).T.Alimentos TOTAL INGNOROESTE</v>
      </c>
      <c r="B41" s="23" t="str">
        <f t="shared" si="1"/>
        <v>DISTRIBUCION VOLUMEN POR CRITERIO (Consumiciones)</v>
      </c>
      <c r="C41" s="23" t="str">
        <f t="shared" si="3"/>
        <v>.T.Alimentos TOTAL ING</v>
      </c>
      <c r="D41" t="s">
        <v>76</v>
      </c>
      <c r="E41" s="52">
        <v>7.7651475903743004</v>
      </c>
      <c r="F41" s="52">
        <v>7.5894314877671896</v>
      </c>
      <c r="G41" s="52">
        <v>6.7882648718720899</v>
      </c>
      <c r="H41" s="52">
        <v>7.3306787919419198</v>
      </c>
      <c r="I41" s="52">
        <v>6.9763374336019002</v>
      </c>
      <c r="J41" s="52">
        <v>6.9903741224113896</v>
      </c>
      <c r="K41" s="52">
        <v>6.7699056504624702</v>
      </c>
      <c r="L41" s="52">
        <v>6.5513120231121702</v>
      </c>
      <c r="M41" s="81">
        <v>6.5904474846139198</v>
      </c>
    </row>
    <row r="42" spans="1:13" x14ac:dyDescent="0.35">
      <c r="A42" s="23" t="str">
        <f t="shared" si="0"/>
        <v>DISTRIBUCION VOLUMEN POR CRITERIO (Consumiciones).T.Alimentos TOTAL ING&lt;2MIL</v>
      </c>
      <c r="B42" s="23" t="str">
        <f t="shared" si="1"/>
        <v>DISTRIBUCION VOLUMEN POR CRITERIO (Consumiciones)</v>
      </c>
      <c r="C42" s="23" t="str">
        <f t="shared" si="3"/>
        <v>.T.Alimentos TOTAL ING</v>
      </c>
      <c r="D42" t="s">
        <v>79</v>
      </c>
      <c r="E42" s="52">
        <v>4.7371845807852999</v>
      </c>
      <c r="F42" s="52">
        <v>4.7054776938331102</v>
      </c>
      <c r="G42" s="52">
        <v>4.7099948932158302</v>
      </c>
      <c r="H42" s="52">
        <v>4.7941300554287398</v>
      </c>
      <c r="I42" s="52">
        <v>4.6194840725818498</v>
      </c>
      <c r="J42" s="52">
        <v>4.6510411212948899</v>
      </c>
      <c r="K42" s="52">
        <v>5.1163918080261102</v>
      </c>
      <c r="L42" s="52">
        <v>5.3203312625730002</v>
      </c>
      <c r="M42" s="81">
        <v>4.5913219200778999</v>
      </c>
    </row>
    <row r="43" spans="1:13" x14ac:dyDescent="0.35">
      <c r="A43" s="23" t="str">
        <f t="shared" si="0"/>
        <v>DISTRIBUCION VOLUMEN POR CRITERIO (Consumiciones).T.Alimentos TOTAL ING2-5MIL</v>
      </c>
      <c r="B43" s="23" t="str">
        <f t="shared" si="1"/>
        <v>DISTRIBUCION VOLUMEN POR CRITERIO (Consumiciones)</v>
      </c>
      <c r="C43" s="23" t="str">
        <f t="shared" si="3"/>
        <v>.T.Alimentos TOTAL ING</v>
      </c>
      <c r="D43" t="s">
        <v>82</v>
      </c>
      <c r="E43" s="52">
        <v>3.9717357071834298</v>
      </c>
      <c r="F43" s="52">
        <v>4.2431554679611203</v>
      </c>
      <c r="G43" s="52">
        <v>3.5498086047130801</v>
      </c>
      <c r="H43" s="52">
        <v>3.6447944130807199</v>
      </c>
      <c r="I43" s="52">
        <v>3.57079398908553</v>
      </c>
      <c r="J43" s="52">
        <v>3.7195293034170001</v>
      </c>
      <c r="K43" s="52">
        <v>3.94953187332804</v>
      </c>
      <c r="L43" s="52">
        <v>4.5988860431935201</v>
      </c>
      <c r="M43" s="81">
        <v>4.1215856104072497</v>
      </c>
    </row>
    <row r="44" spans="1:13" x14ac:dyDescent="0.35">
      <c r="A44" s="23" t="str">
        <f t="shared" si="0"/>
        <v>DISTRIBUCION VOLUMEN POR CRITERIO (Consumiciones).T.Alimentos TOTAL ING5-10MIL</v>
      </c>
      <c r="B44" s="23" t="str">
        <f t="shared" si="1"/>
        <v>DISTRIBUCION VOLUMEN POR CRITERIO (Consumiciones)</v>
      </c>
      <c r="C44" s="23" t="str">
        <f t="shared" si="3"/>
        <v>.T.Alimentos TOTAL ING</v>
      </c>
      <c r="D44" t="s">
        <v>83</v>
      </c>
      <c r="E44" s="52">
        <v>7.8380564244594204</v>
      </c>
      <c r="F44" s="52">
        <v>7.3529447546747404</v>
      </c>
      <c r="G44" s="52">
        <v>7.44591828272379</v>
      </c>
      <c r="H44" s="52">
        <v>7.5313401866728702</v>
      </c>
      <c r="I44" s="52">
        <v>8.2225416989873192</v>
      </c>
      <c r="J44" s="52">
        <v>7.5081151320561901</v>
      </c>
      <c r="K44" s="52">
        <v>7.4478586991368703</v>
      </c>
      <c r="L44" s="52">
        <v>7.4070426529364299</v>
      </c>
      <c r="M44" s="81">
        <v>7.2206541005242499</v>
      </c>
    </row>
    <row r="45" spans="1:13" x14ac:dyDescent="0.35">
      <c r="A45" s="23" t="str">
        <f t="shared" si="0"/>
        <v>DISTRIBUCION VOLUMEN POR CRITERIO (Consumiciones).T.Alimentos TOTAL ING10-30MIL</v>
      </c>
      <c r="B45" s="23" t="str">
        <f t="shared" si="1"/>
        <v>DISTRIBUCION VOLUMEN POR CRITERIO (Consumiciones)</v>
      </c>
      <c r="C45" s="23" t="str">
        <f t="shared" si="3"/>
        <v>.T.Alimentos TOTAL ING</v>
      </c>
      <c r="D45" t="s">
        <v>84</v>
      </c>
      <c r="E45" s="52">
        <v>16.996103801887099</v>
      </c>
      <c r="F45" s="52">
        <v>16.803526892709002</v>
      </c>
      <c r="G45" s="52">
        <v>17.454141514663501</v>
      </c>
      <c r="H45" s="52">
        <v>16.0996019072367</v>
      </c>
      <c r="I45" s="52">
        <v>16.6899945521705</v>
      </c>
      <c r="J45" s="52">
        <v>16.443067917315901</v>
      </c>
      <c r="K45" s="52">
        <v>16.521175434676401</v>
      </c>
      <c r="L45" s="52">
        <v>16.385019629390001</v>
      </c>
      <c r="M45" s="81">
        <v>18.197637070201498</v>
      </c>
    </row>
    <row r="46" spans="1:13" x14ac:dyDescent="0.35">
      <c r="A46" s="23" t="str">
        <f t="shared" si="0"/>
        <v>DISTRIBUCION VOLUMEN POR CRITERIO (Consumiciones).T.Alimentos TOTAL ING30-100MIL</v>
      </c>
      <c r="B46" s="23" t="str">
        <f t="shared" si="1"/>
        <v>DISTRIBUCION VOLUMEN POR CRITERIO (Consumiciones)</v>
      </c>
      <c r="C46" s="23" t="str">
        <f t="shared" si="3"/>
        <v>.T.Alimentos TOTAL ING</v>
      </c>
      <c r="D46" t="s">
        <v>85</v>
      </c>
      <c r="E46" s="52">
        <v>22.080057696164801</v>
      </c>
      <c r="F46" s="52">
        <v>24.218341301993998</v>
      </c>
      <c r="G46" s="52">
        <v>24.616096409101399</v>
      </c>
      <c r="H46" s="52">
        <v>26.328604747218598</v>
      </c>
      <c r="I46" s="52">
        <v>25.2249132580672</v>
      </c>
      <c r="J46" s="52">
        <v>25.186537648787901</v>
      </c>
      <c r="K46" s="52">
        <v>24.571205506769999</v>
      </c>
      <c r="L46" s="52">
        <v>24.722946446770202</v>
      </c>
      <c r="M46" s="81">
        <v>23.4138155918194</v>
      </c>
    </row>
    <row r="47" spans="1:13" x14ac:dyDescent="0.35">
      <c r="A47" s="23" t="str">
        <f t="shared" si="0"/>
        <v>DISTRIBUCION VOLUMEN POR CRITERIO (Consumiciones).T.Alimentos TOTAL ING100-200MIL</v>
      </c>
      <c r="B47" s="23" t="str">
        <f t="shared" si="1"/>
        <v>DISTRIBUCION VOLUMEN POR CRITERIO (Consumiciones)</v>
      </c>
      <c r="C47" s="23" t="str">
        <f t="shared" si="3"/>
        <v>.T.Alimentos TOTAL ING</v>
      </c>
      <c r="D47" t="s">
        <v>86</v>
      </c>
      <c r="E47" s="52">
        <v>10.769603680264201</v>
      </c>
      <c r="F47" s="52">
        <v>10.428263805248401</v>
      </c>
      <c r="G47" s="52">
        <v>9.4334612211761293</v>
      </c>
      <c r="H47" s="52">
        <v>9.4970286766533292</v>
      </c>
      <c r="I47" s="52">
        <v>9.0930860457737399</v>
      </c>
      <c r="J47" s="52">
        <v>9.5461644725637207</v>
      </c>
      <c r="K47" s="52">
        <v>9.1086472503685094</v>
      </c>
      <c r="L47" s="52">
        <v>9.1103499614501793</v>
      </c>
      <c r="M47" s="81">
        <v>9.5709159833612993</v>
      </c>
    </row>
    <row r="48" spans="1:13" x14ac:dyDescent="0.35">
      <c r="A48" s="23" t="str">
        <f t="shared" si="0"/>
        <v>DISTRIBUCION VOLUMEN POR CRITERIO (Consumiciones).T.Alimentos TOTAL ING200-500MIL</v>
      </c>
      <c r="B48" s="23" t="str">
        <f t="shared" si="1"/>
        <v>DISTRIBUCION VOLUMEN POR CRITERIO (Consumiciones)</v>
      </c>
      <c r="C48" s="23" t="str">
        <f t="shared" si="3"/>
        <v>.T.Alimentos TOTAL ING</v>
      </c>
      <c r="D48" t="s">
        <v>87</v>
      </c>
      <c r="E48" s="52">
        <v>13.759203861204901</v>
      </c>
      <c r="F48" s="52">
        <v>13.8116658758835</v>
      </c>
      <c r="G48" s="52">
        <v>13.5071211268097</v>
      </c>
      <c r="H48" s="52">
        <v>13.388661829882301</v>
      </c>
      <c r="I48" s="52">
        <v>12.879883483155799</v>
      </c>
      <c r="J48" s="52">
        <v>14.1446278645817</v>
      </c>
      <c r="K48" s="52">
        <v>13.8678276290561</v>
      </c>
      <c r="L48" s="52">
        <v>12.992068485745399</v>
      </c>
      <c r="M48" s="81">
        <v>13.9918793116223</v>
      </c>
    </row>
    <row r="49" spans="1:13" x14ac:dyDescent="0.35">
      <c r="A49" s="23" t="str">
        <f t="shared" si="0"/>
        <v>DISTRIBUCION VOLUMEN POR CRITERIO (Consumiciones).T.Alimentos TOTAL ING&gt;500MIL</v>
      </c>
      <c r="B49" s="23" t="str">
        <f t="shared" si="1"/>
        <v>DISTRIBUCION VOLUMEN POR CRITERIO (Consumiciones)</v>
      </c>
      <c r="C49" s="23" t="str">
        <f t="shared" si="3"/>
        <v>.T.Alimentos TOTAL ING</v>
      </c>
      <c r="D49" t="s">
        <v>88</v>
      </c>
      <c r="E49" s="52">
        <v>19.848078145870598</v>
      </c>
      <c r="F49" s="52">
        <v>18.436603525676102</v>
      </c>
      <c r="G49" s="52">
        <v>19.283435250777998</v>
      </c>
      <c r="H49" s="52">
        <v>18.715843490550899</v>
      </c>
      <c r="I49" s="52">
        <v>19.699291782158699</v>
      </c>
      <c r="J49" s="52">
        <v>18.800890677533101</v>
      </c>
      <c r="K49" s="52">
        <v>19.417369747208902</v>
      </c>
      <c r="L49" s="52">
        <v>19.463395397063099</v>
      </c>
      <c r="M49" s="81">
        <v>18.8922351922008</v>
      </c>
    </row>
    <row r="50" spans="1:13" x14ac:dyDescent="0.35">
      <c r="A50" s="23" t="str">
        <f t="shared" si="0"/>
        <v>DISTRIBUCION VOLUMEN POR CRITERIO (Consumiciones).T.Alimentos TOTAL INGDE 15 A 19 AÑOS</v>
      </c>
      <c r="B50" s="23" t="str">
        <f t="shared" si="1"/>
        <v>DISTRIBUCION VOLUMEN POR CRITERIO (Consumiciones)</v>
      </c>
      <c r="C50" s="23" t="str">
        <f t="shared" si="3"/>
        <v>.T.Alimentos TOTAL ING</v>
      </c>
      <c r="D50" t="s">
        <v>89</v>
      </c>
      <c r="E50" s="52">
        <v>2.1707021264792101</v>
      </c>
      <c r="F50" s="52">
        <v>2.8402569436840799</v>
      </c>
      <c r="G50" s="52">
        <v>3.1496261572103901</v>
      </c>
      <c r="H50" s="52">
        <v>2.1774701253536701</v>
      </c>
      <c r="I50" s="52">
        <v>2.3282757747762899</v>
      </c>
      <c r="J50" s="52">
        <v>2.1850426730418699</v>
      </c>
      <c r="K50" s="52">
        <v>2.02404531038728</v>
      </c>
      <c r="L50" s="52">
        <v>3.18953040118397</v>
      </c>
      <c r="M50" s="81">
        <v>3.8494879993095701</v>
      </c>
    </row>
    <row r="51" spans="1:13" x14ac:dyDescent="0.35">
      <c r="A51" s="23" t="str">
        <f t="shared" si="0"/>
        <v>DISTRIBUCION VOLUMEN POR CRITERIO (Consumiciones).T.Alimentos TOTAL INGDE 20 A 24 AÑOS</v>
      </c>
      <c r="B51" s="23" t="str">
        <f t="shared" si="1"/>
        <v>DISTRIBUCION VOLUMEN POR CRITERIO (Consumiciones)</v>
      </c>
      <c r="C51" s="23" t="str">
        <f t="shared" si="3"/>
        <v>.T.Alimentos TOTAL ING</v>
      </c>
      <c r="D51" t="s">
        <v>90</v>
      </c>
      <c r="E51" s="52">
        <v>2.9752905078713399</v>
      </c>
      <c r="F51" s="52">
        <v>3.1754334099784698</v>
      </c>
      <c r="G51" s="52">
        <v>2.7130397587153601</v>
      </c>
      <c r="H51" s="52">
        <v>3.3420015725592802</v>
      </c>
      <c r="I51" s="52">
        <v>3.00331488027176</v>
      </c>
      <c r="J51" s="52">
        <v>3.5393115542070599</v>
      </c>
      <c r="K51" s="52">
        <v>4.3255584533493998</v>
      </c>
      <c r="L51" s="52">
        <v>3.8098935670545302</v>
      </c>
      <c r="M51" s="81">
        <v>4.2292926110203304</v>
      </c>
    </row>
    <row r="52" spans="1:13" x14ac:dyDescent="0.35">
      <c r="A52" s="23" t="str">
        <f t="shared" si="0"/>
        <v>DISTRIBUCION VOLUMEN POR CRITERIO (Consumiciones).T.Alimentos TOTAL INGDE 25 A 34 AÑOS</v>
      </c>
      <c r="B52" s="23" t="str">
        <f t="shared" si="1"/>
        <v>DISTRIBUCION VOLUMEN POR CRITERIO (Consumiciones)</v>
      </c>
      <c r="C52" s="23" t="str">
        <f t="shared" si="3"/>
        <v>.T.Alimentos TOTAL ING</v>
      </c>
      <c r="D52" t="s">
        <v>91</v>
      </c>
      <c r="E52" s="52">
        <v>8.5589102594193704</v>
      </c>
      <c r="F52" s="52">
        <v>8.6704441767947706</v>
      </c>
      <c r="G52" s="52">
        <v>9.7880728218692603</v>
      </c>
      <c r="H52" s="52">
        <v>8.2172953218572502</v>
      </c>
      <c r="I52" s="52">
        <v>7.9993371949921004</v>
      </c>
      <c r="J52" s="52">
        <v>7.5995231216607504</v>
      </c>
      <c r="K52" s="52">
        <v>7.9228758989613004</v>
      </c>
      <c r="L52" s="52">
        <v>7.5785654150530402</v>
      </c>
      <c r="M52" s="81">
        <v>8.7380609841388495</v>
      </c>
    </row>
    <row r="53" spans="1:13" x14ac:dyDescent="0.35">
      <c r="A53" s="23" t="str">
        <f t="shared" si="0"/>
        <v>DISTRIBUCION VOLUMEN POR CRITERIO (Consumiciones).T.Alimentos TOTAL INGDE 35 A 49 AÑOS</v>
      </c>
      <c r="B53" s="23" t="str">
        <f t="shared" si="1"/>
        <v>DISTRIBUCION VOLUMEN POR CRITERIO (Consumiciones)</v>
      </c>
      <c r="C53" s="23" t="str">
        <f t="shared" si="3"/>
        <v>.T.Alimentos TOTAL ING</v>
      </c>
      <c r="D53" t="s">
        <v>92</v>
      </c>
      <c r="E53" s="52">
        <v>24.307377171607701</v>
      </c>
      <c r="F53" s="52">
        <v>23.6649695244352</v>
      </c>
      <c r="G53" s="52">
        <v>23.552549682026299</v>
      </c>
      <c r="H53" s="52">
        <v>23.8460572365587</v>
      </c>
      <c r="I53" s="52">
        <v>24.083118313687201</v>
      </c>
      <c r="J53" s="52">
        <v>24.087881865376499</v>
      </c>
      <c r="K53" s="52">
        <v>24.615390729670001</v>
      </c>
      <c r="L53" s="52">
        <v>22.857436570040999</v>
      </c>
      <c r="M53" s="81">
        <v>22.852792779149699</v>
      </c>
    </row>
    <row r="54" spans="1:13" x14ac:dyDescent="0.35">
      <c r="A54" s="23" t="str">
        <f t="shared" si="0"/>
        <v>DISTRIBUCION VOLUMEN POR CRITERIO (Consumiciones).T.Alimentos TOTAL INGDE 50 A 59 AÑOS</v>
      </c>
      <c r="B54" s="23" t="str">
        <f t="shared" si="1"/>
        <v>DISTRIBUCION VOLUMEN POR CRITERIO (Consumiciones)</v>
      </c>
      <c r="C54" s="23" t="str">
        <f t="shared" si="3"/>
        <v>.T.Alimentos TOTAL ING</v>
      </c>
      <c r="D54" t="s">
        <v>93</v>
      </c>
      <c r="E54" s="52">
        <v>26.058754496844202</v>
      </c>
      <c r="F54" s="52">
        <v>25.4169677725464</v>
      </c>
      <c r="G54" s="52">
        <v>24.565910251541901</v>
      </c>
      <c r="H54" s="52">
        <v>23.702395366876001</v>
      </c>
      <c r="I54" s="52">
        <v>24.575826175751899</v>
      </c>
      <c r="J54" s="52">
        <v>24.182639357602</v>
      </c>
      <c r="K54" s="52">
        <v>23.9820574257758</v>
      </c>
      <c r="L54" s="52">
        <v>24.020559902872201</v>
      </c>
      <c r="M54" s="81">
        <v>23.1531540333539</v>
      </c>
    </row>
    <row r="55" spans="1:13" x14ac:dyDescent="0.35">
      <c r="A55" s="23" t="str">
        <f t="shared" si="0"/>
        <v>DISTRIBUCION VOLUMEN POR CRITERIO (Consumiciones).T.Alimentos TOTAL INGDE 60 A 75 AÑOS</v>
      </c>
      <c r="B55" s="23" t="str">
        <f t="shared" si="1"/>
        <v>DISTRIBUCION VOLUMEN POR CRITERIO (Consumiciones)</v>
      </c>
      <c r="C55" s="23" t="str">
        <f t="shared" si="3"/>
        <v>.T.Alimentos TOTAL ING</v>
      </c>
      <c r="D55" t="s">
        <v>94</v>
      </c>
      <c r="E55" s="52">
        <v>35.9289978705336</v>
      </c>
      <c r="F55" s="52">
        <v>36.231900191004499</v>
      </c>
      <c r="G55" s="52">
        <v>36.230782996591103</v>
      </c>
      <c r="H55" s="52">
        <v>38.714782145703197</v>
      </c>
      <c r="I55" s="52">
        <v>38.010113976804398</v>
      </c>
      <c r="J55" s="52">
        <v>38.405573673287897</v>
      </c>
      <c r="K55" s="52">
        <v>37.130071298681699</v>
      </c>
      <c r="L55" s="52">
        <v>38.544039843673801</v>
      </c>
      <c r="M55" s="81">
        <v>37.177242532085003</v>
      </c>
    </row>
    <row r="56" spans="1:13" x14ac:dyDescent="0.35">
      <c r="A56" s="23" t="str">
        <f t="shared" si="0"/>
        <v>DISTRIBUCION VOLUMEN POR CRITERIO (Consumiciones).T.Alimentos TOTAL INGNIVEL ALTO</v>
      </c>
      <c r="B56" s="23" t="str">
        <f t="shared" si="1"/>
        <v>DISTRIBUCION VOLUMEN POR CRITERIO (Consumiciones)</v>
      </c>
      <c r="C56" s="23" t="str">
        <f t="shared" si="3"/>
        <v>.T.Alimentos TOTAL ING</v>
      </c>
      <c r="D56" t="s">
        <v>95</v>
      </c>
      <c r="E56" s="52">
        <v>25.5895122711037</v>
      </c>
      <c r="F56" s="52">
        <v>26.760952346192699</v>
      </c>
      <c r="G56" s="52">
        <v>24.944161461675101</v>
      </c>
      <c r="H56" s="52">
        <v>24.893808025712801</v>
      </c>
      <c r="I56" s="52">
        <v>23.203588896690501</v>
      </c>
      <c r="J56" s="52">
        <v>25.453217351811301</v>
      </c>
      <c r="K56" s="52">
        <v>24.8253389844729</v>
      </c>
      <c r="L56" s="52">
        <v>22.6006150246807</v>
      </c>
      <c r="M56" s="81">
        <v>23.3583044093856</v>
      </c>
    </row>
    <row r="57" spans="1:13" x14ac:dyDescent="0.35">
      <c r="A57" s="23" t="str">
        <f t="shared" si="0"/>
        <v>DISTRIBUCION VOLUMEN POR CRITERIO (Consumiciones).T.Alimentos TOTAL INGNIVEL MEDIO ALTO</v>
      </c>
      <c r="B57" s="23" t="str">
        <f t="shared" si="1"/>
        <v>DISTRIBUCION VOLUMEN POR CRITERIO (Consumiciones)</v>
      </c>
      <c r="C57" s="23" t="str">
        <f t="shared" si="3"/>
        <v>.T.Alimentos TOTAL ING</v>
      </c>
      <c r="D57" t="s">
        <v>96</v>
      </c>
      <c r="E57" s="52">
        <v>14.725128130721099</v>
      </c>
      <c r="F57" s="52">
        <v>14.733214107570801</v>
      </c>
      <c r="G57" s="52">
        <v>14.8820245562117</v>
      </c>
      <c r="H57" s="52">
        <v>15.2594059475996</v>
      </c>
      <c r="I57" s="52">
        <v>14.4212686002328</v>
      </c>
      <c r="J57" s="52">
        <v>14.4712012161659</v>
      </c>
      <c r="K57" s="52">
        <v>14.932918476806501</v>
      </c>
      <c r="L57" s="52">
        <v>16.128162635921299</v>
      </c>
      <c r="M57" s="81">
        <v>15.223033965385699</v>
      </c>
    </row>
    <row r="58" spans="1:13" x14ac:dyDescent="0.35">
      <c r="A58" s="23" t="str">
        <f t="shared" si="0"/>
        <v>DISTRIBUCION VOLUMEN POR CRITERIO (Consumiciones).T.Alimentos TOTAL INGNIVEL MEDIO</v>
      </c>
      <c r="B58" s="23" t="str">
        <f t="shared" si="1"/>
        <v>DISTRIBUCION VOLUMEN POR CRITERIO (Consumiciones)</v>
      </c>
      <c r="C58" s="23" t="str">
        <f t="shared" si="3"/>
        <v>.T.Alimentos TOTAL ING</v>
      </c>
      <c r="D58" t="s">
        <v>97</v>
      </c>
      <c r="E58" s="52">
        <v>23.3377231352233</v>
      </c>
      <c r="F58" s="52">
        <v>24.484257332992701</v>
      </c>
      <c r="G58" s="52">
        <v>24.771761665946499</v>
      </c>
      <c r="H58" s="52">
        <v>24.606227794675799</v>
      </c>
      <c r="I58" s="52">
        <v>24.341064918115801</v>
      </c>
      <c r="J58" s="52">
        <v>23.2041367303556</v>
      </c>
      <c r="K58" s="52">
        <v>24.140428286667898</v>
      </c>
      <c r="L58" s="52">
        <v>23.696971845339899</v>
      </c>
      <c r="M58" s="81">
        <v>24.4422949941419</v>
      </c>
    </row>
    <row r="59" spans="1:13" x14ac:dyDescent="0.35">
      <c r="A59" s="23" t="str">
        <f t="shared" si="0"/>
        <v>DISTRIBUCION VOLUMEN POR CRITERIO (Consumiciones).T.Alimentos TOTAL INGNIVEL MEDIO BAJO</v>
      </c>
      <c r="B59" s="23" t="str">
        <f t="shared" si="1"/>
        <v>DISTRIBUCION VOLUMEN POR CRITERIO (Consumiciones)</v>
      </c>
      <c r="C59" s="23" t="str">
        <f t="shared" si="3"/>
        <v>.T.Alimentos TOTAL ING</v>
      </c>
      <c r="D59" t="s">
        <v>98</v>
      </c>
      <c r="E59" s="52">
        <v>14.2168812491732</v>
      </c>
      <c r="F59" s="52">
        <v>14.1533206808034</v>
      </c>
      <c r="G59" s="52">
        <v>14.489404514047999</v>
      </c>
      <c r="H59" s="52">
        <v>16.2667814098374</v>
      </c>
      <c r="I59" s="52">
        <v>17.010364559858999</v>
      </c>
      <c r="J59" s="52">
        <v>16.410620004920201</v>
      </c>
      <c r="K59" s="52">
        <v>16.048041162999599</v>
      </c>
      <c r="L59" s="52">
        <v>16.909394634928798</v>
      </c>
      <c r="M59" s="81">
        <v>17.1245402903875</v>
      </c>
    </row>
    <row r="60" spans="1:13" x14ac:dyDescent="0.35">
      <c r="A60" s="23" t="str">
        <f t="shared" si="0"/>
        <v>DISTRIBUCION VOLUMEN POR CRITERIO (Consumiciones).T.Alimentos TOTAL INGNIVEL BAJO</v>
      </c>
      <c r="B60" s="23" t="str">
        <f t="shared" si="1"/>
        <v>DISTRIBUCION VOLUMEN POR CRITERIO (Consumiciones)</v>
      </c>
      <c r="C60" s="23" t="str">
        <f t="shared" si="3"/>
        <v>.T.Alimentos TOTAL ING</v>
      </c>
      <c r="D60" t="s">
        <v>99</v>
      </c>
      <c r="E60" s="52">
        <v>22.130780818585698</v>
      </c>
      <c r="F60" s="52">
        <v>19.868225117704998</v>
      </c>
      <c r="G60" s="52">
        <v>20.9126216134819</v>
      </c>
      <c r="H60" s="52">
        <v>18.973776822174301</v>
      </c>
      <c r="I60" s="52">
        <v>21.023704472779201</v>
      </c>
      <c r="J60" s="52">
        <v>20.460793157174301</v>
      </c>
      <c r="K60" s="52">
        <v>20.0532730890531</v>
      </c>
      <c r="L60" s="52">
        <v>20.6648913072376</v>
      </c>
      <c r="M60" s="81">
        <v>19.851867049985302</v>
      </c>
    </row>
    <row r="61" spans="1:13" x14ac:dyDescent="0.35">
      <c r="A61" s="23" t="str">
        <f t="shared" si="0"/>
        <v>DISTRIBUCION VOLUMEN POR CRITERIO (Consumiciones).T.Alimentos TOTAL INGHOMBRE</v>
      </c>
      <c r="B61" s="23" t="str">
        <f t="shared" si="1"/>
        <v>DISTRIBUCION VOLUMEN POR CRITERIO (Consumiciones)</v>
      </c>
      <c r="C61" s="23" t="str">
        <f t="shared" si="3"/>
        <v>.T.Alimentos TOTAL ING</v>
      </c>
      <c r="D61" t="s">
        <v>100</v>
      </c>
      <c r="E61" s="52">
        <v>51.950369349339198</v>
      </c>
      <c r="F61" s="52">
        <v>51.774535566991503</v>
      </c>
      <c r="G61" s="52">
        <v>51.779125037646203</v>
      </c>
      <c r="H61" s="52">
        <v>51.314219102261497</v>
      </c>
      <c r="I61" s="52">
        <v>51.670345590807301</v>
      </c>
      <c r="J61" s="52">
        <v>51.457954595631101</v>
      </c>
      <c r="K61" s="52">
        <v>50.8318356164867</v>
      </c>
      <c r="L61" s="52">
        <v>52.541336925408302</v>
      </c>
      <c r="M61" s="81">
        <v>49.986565935609299</v>
      </c>
    </row>
    <row r="62" spans="1:13" x14ac:dyDescent="0.35">
      <c r="A62" s="23" t="str">
        <f t="shared" si="0"/>
        <v>DISTRIBUCION VOLUMEN POR CRITERIO (Consumiciones).T.Alimentos TOTAL INGMUJER</v>
      </c>
      <c r="B62" s="23" t="str">
        <f t="shared" si="1"/>
        <v>DISTRIBUCION VOLUMEN POR CRITERIO (Consumiciones)</v>
      </c>
      <c r="C62" s="23" t="str">
        <f t="shared" si="3"/>
        <v>.T.Alimentos TOTAL ING</v>
      </c>
      <c r="D62" t="s">
        <v>101</v>
      </c>
      <c r="E62" s="52">
        <v>48.049656255467703</v>
      </c>
      <c r="F62" s="52">
        <v>48.225434018273198</v>
      </c>
      <c r="G62" s="52">
        <v>48.2208575032627</v>
      </c>
      <c r="H62" s="52">
        <v>48.685780897738503</v>
      </c>
      <c r="I62" s="52">
        <v>48.329645856870002</v>
      </c>
      <c r="J62" s="52">
        <v>48.542013864796203</v>
      </c>
      <c r="K62" s="52">
        <v>49.1681643835133</v>
      </c>
      <c r="L62" s="52">
        <v>47.458698522700097</v>
      </c>
      <c r="M62" s="81">
        <v>50.013474773676698</v>
      </c>
    </row>
    <row r="63" spans="1:13" x14ac:dyDescent="0.35">
      <c r="A63" s="23" t="str">
        <f t="shared" si="0"/>
        <v>DISTRIBUCION VOLUMEN POR CRITERIO (Consumiciones)Total BebidasT.ESPAÑA</v>
      </c>
      <c r="B63" s="23" t="str">
        <f t="shared" si="1"/>
        <v>DISTRIBUCION VOLUMEN POR CRITERIO (Consumiciones)</v>
      </c>
      <c r="C63" s="23" t="s">
        <v>53</v>
      </c>
      <c r="D63" t="s">
        <v>46</v>
      </c>
      <c r="E63" s="52">
        <v>100</v>
      </c>
      <c r="F63" s="52">
        <v>100</v>
      </c>
      <c r="G63" s="52">
        <v>100</v>
      </c>
      <c r="H63" s="52">
        <v>100</v>
      </c>
      <c r="I63" s="52">
        <v>100</v>
      </c>
      <c r="J63" s="52">
        <v>100</v>
      </c>
      <c r="K63" s="52">
        <v>100</v>
      </c>
      <c r="L63" s="52">
        <v>100</v>
      </c>
      <c r="M63" s="81">
        <v>100</v>
      </c>
    </row>
    <row r="64" spans="1:13" x14ac:dyDescent="0.35">
      <c r="A64" s="23" t="str">
        <f t="shared" si="0"/>
        <v>DISTRIBUCION VOLUMEN POR CRITERIO (Consumiciones)Total BebidasBCN AM</v>
      </c>
      <c r="B64" s="23" t="str">
        <f t="shared" si="1"/>
        <v>DISTRIBUCION VOLUMEN POR CRITERIO (Consumiciones)</v>
      </c>
      <c r="C64" s="23" t="str">
        <f>$C$63</f>
        <v>Total Bebidas</v>
      </c>
      <c r="D64" t="s">
        <v>50</v>
      </c>
      <c r="E64" s="52">
        <v>8.9008747761144207</v>
      </c>
      <c r="F64" s="52">
        <v>9.01431528379387</v>
      </c>
      <c r="G64" s="52">
        <v>9.4478070528548397</v>
      </c>
      <c r="H64" s="52">
        <v>9.2826155115178501</v>
      </c>
      <c r="I64" s="52">
        <v>9.6020931315109408</v>
      </c>
      <c r="J64" s="52">
        <v>9.7765086907602008</v>
      </c>
      <c r="K64" s="52">
        <v>9.4758952454570302</v>
      </c>
      <c r="L64" s="52">
        <v>9.99337871214572</v>
      </c>
      <c r="M64" s="81">
        <v>9.7755582015660405</v>
      </c>
    </row>
    <row r="65" spans="1:13" x14ac:dyDescent="0.35">
      <c r="A65" s="23" t="str">
        <f t="shared" si="0"/>
        <v>DISTRIBUCION VOLUMEN POR CRITERIO (Consumiciones)Total BebidasREST.CAT ARAGON</v>
      </c>
      <c r="B65" s="23" t="str">
        <f t="shared" si="1"/>
        <v>DISTRIBUCION VOLUMEN POR CRITERIO (Consumiciones)</v>
      </c>
      <c r="C65" s="23" t="str">
        <f t="shared" ref="C65:C92" si="4">$C$63</f>
        <v>Total Bebidas</v>
      </c>
      <c r="D65" t="s">
        <v>55</v>
      </c>
      <c r="E65" s="52">
        <v>14.420276956812501</v>
      </c>
      <c r="F65" s="52">
        <v>14.273692418770001</v>
      </c>
      <c r="G65" s="52">
        <v>14.8515532303258</v>
      </c>
      <c r="H65" s="52">
        <v>14.6541954461476</v>
      </c>
      <c r="I65" s="52">
        <v>14.7571999550555</v>
      </c>
      <c r="J65" s="52">
        <v>15.4774185356061</v>
      </c>
      <c r="K65" s="52">
        <v>14.601997285243399</v>
      </c>
      <c r="L65" s="52">
        <v>15.2366662091541</v>
      </c>
      <c r="M65" s="81">
        <v>13.682257694274799</v>
      </c>
    </row>
    <row r="66" spans="1:13" x14ac:dyDescent="0.35">
      <c r="A66" s="23" t="str">
        <f t="shared" si="0"/>
        <v>DISTRIBUCION VOLUMEN POR CRITERIO (Consumiciones)Total BebidasLEVANTE</v>
      </c>
      <c r="B66" s="23" t="str">
        <f t="shared" si="1"/>
        <v>DISTRIBUCION VOLUMEN POR CRITERIO (Consumiciones)</v>
      </c>
      <c r="C66" s="23" t="str">
        <f t="shared" si="4"/>
        <v>Total Bebidas</v>
      </c>
      <c r="D66" t="s">
        <v>59</v>
      </c>
      <c r="E66" s="52">
        <v>13.3468190015661</v>
      </c>
      <c r="F66" s="52">
        <v>13.2022403769775</v>
      </c>
      <c r="G66" s="52">
        <v>13.4106066025322</v>
      </c>
      <c r="H66" s="52">
        <v>14.088980570570399</v>
      </c>
      <c r="I66" s="52">
        <v>13.8026164143887</v>
      </c>
      <c r="J66" s="52">
        <v>13.6388677383</v>
      </c>
      <c r="K66" s="52">
        <v>14.691993327330101</v>
      </c>
      <c r="L66" s="52">
        <v>14.1232414790578</v>
      </c>
      <c r="M66" s="81">
        <v>14.394505844118401</v>
      </c>
    </row>
    <row r="67" spans="1:13" x14ac:dyDescent="0.35">
      <c r="A67" s="23" t="str">
        <f t="shared" si="0"/>
        <v>DISTRIBUCION VOLUMEN POR CRITERIO (Consumiciones)Total BebidasANDALUCIA</v>
      </c>
      <c r="B67" s="23" t="str">
        <f t="shared" si="1"/>
        <v>DISTRIBUCION VOLUMEN POR CRITERIO (Consumiciones)</v>
      </c>
      <c r="C67" s="23" t="str">
        <f t="shared" si="4"/>
        <v>Total Bebidas</v>
      </c>
      <c r="D67" t="s">
        <v>63</v>
      </c>
      <c r="E67" s="52">
        <v>19.6079391154836</v>
      </c>
      <c r="F67" s="52">
        <v>19.874224682518399</v>
      </c>
      <c r="G67" s="52">
        <v>19.2373683314438</v>
      </c>
      <c r="H67" s="52">
        <v>18.8130675999898</v>
      </c>
      <c r="I67" s="52">
        <v>18.754580330342399</v>
      </c>
      <c r="J67" s="52">
        <v>18.495311701281</v>
      </c>
      <c r="K67" s="52">
        <v>18.931735292633199</v>
      </c>
      <c r="L67" s="52">
        <v>18.944008044864699</v>
      </c>
      <c r="M67" s="81">
        <v>20.035425814532001</v>
      </c>
    </row>
    <row r="68" spans="1:13" x14ac:dyDescent="0.35">
      <c r="A68" s="23" t="str">
        <f t="shared" ref="A68:A131" si="5">B68&amp;C68&amp;D68</f>
        <v>DISTRIBUCION VOLUMEN POR CRITERIO (Consumiciones)Total BebidasMDD AM</v>
      </c>
      <c r="B68" s="23" t="str">
        <f t="shared" si="1"/>
        <v>DISTRIBUCION VOLUMEN POR CRITERIO (Consumiciones)</v>
      </c>
      <c r="C68" s="23" t="str">
        <f t="shared" si="4"/>
        <v>Total Bebidas</v>
      </c>
      <c r="D68" t="s">
        <v>67</v>
      </c>
      <c r="E68" s="52">
        <v>12.596924377663001</v>
      </c>
      <c r="F68" s="52">
        <v>12.2509931429363</v>
      </c>
      <c r="G68" s="52">
        <v>12.100896289853599</v>
      </c>
      <c r="H68" s="52">
        <v>11.6160982088432</v>
      </c>
      <c r="I68" s="52">
        <v>12.668819724233099</v>
      </c>
      <c r="J68" s="52">
        <v>12.091731486697</v>
      </c>
      <c r="K68" s="52">
        <v>11.5584881302446</v>
      </c>
      <c r="L68" s="52">
        <v>11.0631788113271</v>
      </c>
      <c r="M68" s="81">
        <v>11.8730577216597</v>
      </c>
    </row>
    <row r="69" spans="1:13" x14ac:dyDescent="0.35">
      <c r="A69" s="23" t="str">
        <f t="shared" si="5"/>
        <v>DISTRIBUCION VOLUMEN POR CRITERIO (Consumiciones)Total BebidasRTO CENTRO</v>
      </c>
      <c r="B69" s="23" t="str">
        <f t="shared" ref="B69:B132" si="6">B$3</f>
        <v>DISTRIBUCION VOLUMEN POR CRITERIO (Consumiciones)</v>
      </c>
      <c r="C69" s="23" t="str">
        <f t="shared" si="4"/>
        <v>Total Bebidas</v>
      </c>
      <c r="D69" t="s">
        <v>70</v>
      </c>
      <c r="E69" s="52">
        <v>8.8618269063184893</v>
      </c>
      <c r="F69" s="52">
        <v>9.1163354425997092</v>
      </c>
      <c r="G69" s="52">
        <v>9.0220858701376194</v>
      </c>
      <c r="H69" s="52">
        <v>9.0856770696668594</v>
      </c>
      <c r="I69" s="52">
        <v>8.4769322140002306</v>
      </c>
      <c r="J69" s="52">
        <v>8.6091853351299807</v>
      </c>
      <c r="K69" s="52">
        <v>8.9183939372205892</v>
      </c>
      <c r="L69" s="52">
        <v>9.1769670225378999</v>
      </c>
      <c r="M69" s="81">
        <v>9.5438070601943501</v>
      </c>
    </row>
    <row r="70" spans="1:13" x14ac:dyDescent="0.35">
      <c r="A70" s="23" t="str">
        <f t="shared" si="5"/>
        <v>DISTRIBUCION VOLUMEN POR CRITERIO (Consumiciones)Total BebidasNORTE-CENTRO</v>
      </c>
      <c r="B70" s="23" t="str">
        <f t="shared" si="6"/>
        <v>DISTRIBUCION VOLUMEN POR CRITERIO (Consumiciones)</v>
      </c>
      <c r="C70" s="23" t="str">
        <f t="shared" si="4"/>
        <v>Total Bebidas</v>
      </c>
      <c r="D70" t="s">
        <v>73</v>
      </c>
      <c r="E70" s="52">
        <v>11.0092928738565</v>
      </c>
      <c r="F70" s="52">
        <v>11.3121262895862</v>
      </c>
      <c r="G70" s="52">
        <v>10.9659103657354</v>
      </c>
      <c r="H70" s="52">
        <v>10.6764304966285</v>
      </c>
      <c r="I70" s="52">
        <v>10.726348737539899</v>
      </c>
      <c r="J70" s="52">
        <v>10.5708147299885</v>
      </c>
      <c r="K70" s="52">
        <v>10.2941406945208</v>
      </c>
      <c r="L70" s="52">
        <v>10.3537285092653</v>
      </c>
      <c r="M70" s="81">
        <v>10.145300877792399</v>
      </c>
    </row>
    <row r="71" spans="1:13" x14ac:dyDescent="0.35">
      <c r="A71" s="23" t="str">
        <f t="shared" si="5"/>
        <v>DISTRIBUCION VOLUMEN POR CRITERIO (Consumiciones)Total BebidasNOROESTE</v>
      </c>
      <c r="B71" s="23" t="str">
        <f t="shared" si="6"/>
        <v>DISTRIBUCION VOLUMEN POR CRITERIO (Consumiciones)</v>
      </c>
      <c r="C71" s="23" t="str">
        <f t="shared" si="4"/>
        <v>Total Bebidas</v>
      </c>
      <c r="D71" t="s">
        <v>76</v>
      </c>
      <c r="E71" s="52">
        <v>11.2560707138504</v>
      </c>
      <c r="F71" s="52">
        <v>10.956063541741599</v>
      </c>
      <c r="G71" s="52">
        <v>10.963805252620199</v>
      </c>
      <c r="H71" s="52">
        <v>11.7829754652823</v>
      </c>
      <c r="I71" s="52">
        <v>11.211409492929301</v>
      </c>
      <c r="J71" s="52">
        <v>11.3401757361994</v>
      </c>
      <c r="K71" s="52">
        <v>11.5273560873504</v>
      </c>
      <c r="L71" s="52">
        <v>11.1088588003468</v>
      </c>
      <c r="M71" s="81">
        <v>10.550113633770399</v>
      </c>
    </row>
    <row r="72" spans="1:13" x14ac:dyDescent="0.35">
      <c r="A72" s="23" t="str">
        <f t="shared" si="5"/>
        <v>DISTRIBUCION VOLUMEN POR CRITERIO (Consumiciones)Total Bebidas&lt;2MIL</v>
      </c>
      <c r="B72" s="23" t="str">
        <f t="shared" si="6"/>
        <v>DISTRIBUCION VOLUMEN POR CRITERIO (Consumiciones)</v>
      </c>
      <c r="C72" s="23" t="str">
        <f t="shared" si="4"/>
        <v>Total Bebidas</v>
      </c>
      <c r="D72" t="s">
        <v>79</v>
      </c>
      <c r="E72" s="52">
        <v>6.0311134514287303</v>
      </c>
      <c r="F72" s="52">
        <v>6.04436031097823</v>
      </c>
      <c r="G72" s="52">
        <v>5.8538074831162001</v>
      </c>
      <c r="H72" s="52">
        <v>6.2857817590233998</v>
      </c>
      <c r="I72" s="52">
        <v>5.7916499462270696</v>
      </c>
      <c r="J72" s="52">
        <v>6.1672512601590697</v>
      </c>
      <c r="K72" s="52">
        <v>5.8422147314064397</v>
      </c>
      <c r="L72" s="52">
        <v>5.9918716794413802</v>
      </c>
      <c r="M72" s="81">
        <v>4.9654333185222397</v>
      </c>
    </row>
    <row r="73" spans="1:13" x14ac:dyDescent="0.35">
      <c r="A73" s="23" t="str">
        <f t="shared" si="5"/>
        <v>DISTRIBUCION VOLUMEN POR CRITERIO (Consumiciones)Total Bebidas2-5MIL</v>
      </c>
      <c r="B73" s="23" t="str">
        <f t="shared" si="6"/>
        <v>DISTRIBUCION VOLUMEN POR CRITERIO (Consumiciones)</v>
      </c>
      <c r="C73" s="23" t="str">
        <f t="shared" si="4"/>
        <v>Total Bebidas</v>
      </c>
      <c r="D73" t="s">
        <v>82</v>
      </c>
      <c r="E73" s="52">
        <v>4.9158010993724401</v>
      </c>
      <c r="F73" s="52">
        <v>4.8898622456608001</v>
      </c>
      <c r="G73" s="52">
        <v>4.4998224841918502</v>
      </c>
      <c r="H73" s="52">
        <v>4.2949158381002004</v>
      </c>
      <c r="I73" s="52">
        <v>4.3710942390728604</v>
      </c>
      <c r="J73" s="52">
        <v>4.3600750165005602</v>
      </c>
      <c r="K73" s="52">
        <v>4.6588477956547996</v>
      </c>
      <c r="L73" s="52">
        <v>5.2291062158029504</v>
      </c>
      <c r="M73" s="81">
        <v>4.8052613845197598</v>
      </c>
    </row>
    <row r="74" spans="1:13" x14ac:dyDescent="0.35">
      <c r="A74" s="23" t="str">
        <f t="shared" si="5"/>
        <v>DISTRIBUCION VOLUMEN POR CRITERIO (Consumiciones)Total Bebidas5-10MIL</v>
      </c>
      <c r="B74" s="23" t="str">
        <f t="shared" si="6"/>
        <v>DISTRIBUCION VOLUMEN POR CRITERIO (Consumiciones)</v>
      </c>
      <c r="C74" s="23" t="str">
        <f t="shared" si="4"/>
        <v>Total Bebidas</v>
      </c>
      <c r="D74" t="s">
        <v>83</v>
      </c>
      <c r="E74" s="52">
        <v>7.8413907419836901</v>
      </c>
      <c r="F74" s="52">
        <v>7.5788130094998598</v>
      </c>
      <c r="G74" s="52">
        <v>7.6065457799411096</v>
      </c>
      <c r="H74" s="52">
        <v>7.3009993931246804</v>
      </c>
      <c r="I74" s="52">
        <v>7.8565241817685703</v>
      </c>
      <c r="J74" s="52">
        <v>7.5268741682857101</v>
      </c>
      <c r="K74" s="52">
        <v>7.7635531967454803</v>
      </c>
      <c r="L74" s="52">
        <v>7.5681320174443298</v>
      </c>
      <c r="M74" s="81">
        <v>7.2026627755098804</v>
      </c>
    </row>
    <row r="75" spans="1:13" x14ac:dyDescent="0.35">
      <c r="A75" s="23" t="str">
        <f t="shared" si="5"/>
        <v>DISTRIBUCION VOLUMEN POR CRITERIO (Consumiciones)Total Bebidas10-30MIL</v>
      </c>
      <c r="B75" s="23" t="str">
        <f t="shared" si="6"/>
        <v>DISTRIBUCION VOLUMEN POR CRITERIO (Consumiciones)</v>
      </c>
      <c r="C75" s="23" t="str">
        <f t="shared" si="4"/>
        <v>Total Bebidas</v>
      </c>
      <c r="D75" t="s">
        <v>84</v>
      </c>
      <c r="E75" s="52">
        <v>18.280008702026102</v>
      </c>
      <c r="F75" s="52">
        <v>17.9120424011499</v>
      </c>
      <c r="G75" s="52">
        <v>18.1420298041783</v>
      </c>
      <c r="H75" s="52">
        <v>18.051324697134199</v>
      </c>
      <c r="I75" s="52">
        <v>18.249788921170499</v>
      </c>
      <c r="J75" s="52">
        <v>18.404745835556302</v>
      </c>
      <c r="K75" s="52">
        <v>17.9905554625844</v>
      </c>
      <c r="L75" s="52">
        <v>18.286714179005099</v>
      </c>
      <c r="M75" s="81">
        <v>19.195119855773001</v>
      </c>
    </row>
    <row r="76" spans="1:13" x14ac:dyDescent="0.35">
      <c r="A76" s="23" t="str">
        <f t="shared" si="5"/>
        <v>DISTRIBUCION VOLUMEN POR CRITERIO (Consumiciones)Total Bebidas30-100MIL</v>
      </c>
      <c r="B76" s="23" t="str">
        <f t="shared" si="6"/>
        <v>DISTRIBUCION VOLUMEN POR CRITERIO (Consumiciones)</v>
      </c>
      <c r="C76" s="23" t="str">
        <f t="shared" si="4"/>
        <v>Total Bebidas</v>
      </c>
      <c r="D76" t="s">
        <v>85</v>
      </c>
      <c r="E76" s="52">
        <v>20.282747862503001</v>
      </c>
      <c r="F76" s="52">
        <v>21.314547675050999</v>
      </c>
      <c r="G76" s="52">
        <v>21.383910600663299</v>
      </c>
      <c r="H76" s="52">
        <v>22.430757679125801</v>
      </c>
      <c r="I76" s="52">
        <v>21.796600266456899</v>
      </c>
      <c r="J76" s="52">
        <v>21.404801186272799</v>
      </c>
      <c r="K76" s="52">
        <v>21.653079601871099</v>
      </c>
      <c r="L76" s="52">
        <v>21.0325898408753</v>
      </c>
      <c r="M76" s="81">
        <v>22.0565564604792</v>
      </c>
    </row>
    <row r="77" spans="1:13" x14ac:dyDescent="0.35">
      <c r="A77" s="23" t="str">
        <f t="shared" si="5"/>
        <v>DISTRIBUCION VOLUMEN POR CRITERIO (Consumiciones)Total Bebidas100-200MIL</v>
      </c>
      <c r="B77" s="23" t="str">
        <f t="shared" si="6"/>
        <v>DISTRIBUCION VOLUMEN POR CRITERIO (Consumiciones)</v>
      </c>
      <c r="C77" s="23" t="str">
        <f t="shared" si="4"/>
        <v>Total Bebidas</v>
      </c>
      <c r="D77" t="s">
        <v>86</v>
      </c>
      <c r="E77" s="52">
        <v>10.852804734693301</v>
      </c>
      <c r="F77" s="52">
        <v>10.9668208443799</v>
      </c>
      <c r="G77" s="52">
        <v>10.7363606487708</v>
      </c>
      <c r="H77" s="52">
        <v>9.9373882293100593</v>
      </c>
      <c r="I77" s="52">
        <v>9.5389781537424394</v>
      </c>
      <c r="J77" s="52">
        <v>10.159549603312101</v>
      </c>
      <c r="K77" s="52">
        <v>10.1919388728182</v>
      </c>
      <c r="L77" s="52">
        <v>9.8055272579798594</v>
      </c>
      <c r="M77" s="81">
        <v>10.0512526562649</v>
      </c>
    </row>
    <row r="78" spans="1:13" x14ac:dyDescent="0.35">
      <c r="A78" s="23" t="str">
        <f t="shared" si="5"/>
        <v>DISTRIBUCION VOLUMEN POR CRITERIO (Consumiciones)Total Bebidas200-500MIL</v>
      </c>
      <c r="B78" s="23" t="str">
        <f t="shared" si="6"/>
        <v>DISTRIBUCION VOLUMEN POR CRITERIO (Consumiciones)</v>
      </c>
      <c r="C78" s="23" t="str">
        <f t="shared" si="4"/>
        <v>Total Bebidas</v>
      </c>
      <c r="D78" t="s">
        <v>87</v>
      </c>
      <c r="E78" s="52">
        <v>13.077797843529201</v>
      </c>
      <c r="F78" s="52">
        <v>13.367176863022401</v>
      </c>
      <c r="G78" s="52">
        <v>13.464026322492799</v>
      </c>
      <c r="H78" s="52">
        <v>13.716970037045</v>
      </c>
      <c r="I78" s="52">
        <v>13.3350134031044</v>
      </c>
      <c r="J78" s="52">
        <v>13.743294539768099</v>
      </c>
      <c r="K78" s="52">
        <v>14.0915061586725</v>
      </c>
      <c r="L78" s="52">
        <v>14.3565384182985</v>
      </c>
      <c r="M78" s="81">
        <v>14.387391148513199</v>
      </c>
    </row>
    <row r="79" spans="1:13" x14ac:dyDescent="0.35">
      <c r="A79" s="23" t="str">
        <f t="shared" si="5"/>
        <v>DISTRIBUCION VOLUMEN POR CRITERIO (Consumiciones)Total Bebidas&gt;500MIL</v>
      </c>
      <c r="B79" s="23" t="str">
        <f t="shared" si="6"/>
        <v>DISTRIBUCION VOLUMEN POR CRITERIO (Consumiciones)</v>
      </c>
      <c r="C79" s="23" t="str">
        <f t="shared" si="4"/>
        <v>Total Bebidas</v>
      </c>
      <c r="D79" t="s">
        <v>88</v>
      </c>
      <c r="E79" s="52">
        <v>18.7183732650027</v>
      </c>
      <c r="F79" s="52">
        <v>17.9263722397198</v>
      </c>
      <c r="G79" s="52">
        <v>18.3135272325088</v>
      </c>
      <c r="H79" s="52">
        <v>17.981897353297001</v>
      </c>
      <c r="I79" s="52">
        <v>19.0603508884573</v>
      </c>
      <c r="J79" s="52">
        <v>18.2334283908244</v>
      </c>
      <c r="K79" s="52">
        <v>17.808312149200098</v>
      </c>
      <c r="L79" s="52">
        <v>17.729532806067301</v>
      </c>
      <c r="M79" s="81">
        <v>17.336345221139499</v>
      </c>
    </row>
    <row r="80" spans="1:13" x14ac:dyDescent="0.35">
      <c r="A80" s="23" t="str">
        <f t="shared" si="5"/>
        <v>DISTRIBUCION VOLUMEN POR CRITERIO (Consumiciones)Total BebidasDE 15 A 19 AÑOS</v>
      </c>
      <c r="B80" s="23" t="str">
        <f t="shared" si="6"/>
        <v>DISTRIBUCION VOLUMEN POR CRITERIO (Consumiciones)</v>
      </c>
      <c r="C80" s="23" t="str">
        <f t="shared" si="4"/>
        <v>Total Bebidas</v>
      </c>
      <c r="D80" t="s">
        <v>89</v>
      </c>
      <c r="E80" s="52">
        <v>1.0007305251994101</v>
      </c>
      <c r="F80" s="52">
        <v>1.5903875848642699</v>
      </c>
      <c r="G80" s="52">
        <v>1.5558653466705601</v>
      </c>
      <c r="H80" s="52">
        <v>0.98484157324689103</v>
      </c>
      <c r="I80" s="52">
        <v>0.90766143918843001</v>
      </c>
      <c r="J80" s="52">
        <v>1.30513129050428</v>
      </c>
      <c r="K80" s="52">
        <v>1.2570996730073001</v>
      </c>
      <c r="L80" s="52">
        <v>1.3370663142670101</v>
      </c>
      <c r="M80" s="81">
        <v>1.93075387583111</v>
      </c>
    </row>
    <row r="81" spans="1:13" x14ac:dyDescent="0.35">
      <c r="A81" s="23" t="str">
        <f t="shared" si="5"/>
        <v>DISTRIBUCION VOLUMEN POR CRITERIO (Consumiciones)Total BebidasDE 20 A 24 AÑOS</v>
      </c>
      <c r="B81" s="23" t="str">
        <f t="shared" si="6"/>
        <v>DISTRIBUCION VOLUMEN POR CRITERIO (Consumiciones)</v>
      </c>
      <c r="C81" s="23" t="str">
        <f t="shared" si="4"/>
        <v>Total Bebidas</v>
      </c>
      <c r="D81" t="s">
        <v>90</v>
      </c>
      <c r="E81" s="52">
        <v>2.10653986924711</v>
      </c>
      <c r="F81" s="52">
        <v>2.0269245714169801</v>
      </c>
      <c r="G81" s="52">
        <v>2.0478276420489401</v>
      </c>
      <c r="H81" s="52">
        <v>2.1072897701812998</v>
      </c>
      <c r="I81" s="52">
        <v>2.2109221656848401</v>
      </c>
      <c r="J81" s="52">
        <v>2.27010405469581</v>
      </c>
      <c r="K81" s="52">
        <v>2.4142261748228901</v>
      </c>
      <c r="L81" s="52">
        <v>2.5511084104839798</v>
      </c>
      <c r="M81" s="81">
        <v>3.24450389764504</v>
      </c>
    </row>
    <row r="82" spans="1:13" x14ac:dyDescent="0.35">
      <c r="A82" s="23" t="str">
        <f t="shared" si="5"/>
        <v>DISTRIBUCION VOLUMEN POR CRITERIO (Consumiciones)Total BebidasDE 25 A 34 AÑOS</v>
      </c>
      <c r="B82" s="23" t="str">
        <f t="shared" si="6"/>
        <v>DISTRIBUCION VOLUMEN POR CRITERIO (Consumiciones)</v>
      </c>
      <c r="C82" s="23" t="str">
        <f t="shared" si="4"/>
        <v>Total Bebidas</v>
      </c>
      <c r="D82" t="s">
        <v>91</v>
      </c>
      <c r="E82" s="52">
        <v>5.8364111806201899</v>
      </c>
      <c r="F82" s="52">
        <v>5.8958001532221003</v>
      </c>
      <c r="G82" s="52">
        <v>6.1079863636183704</v>
      </c>
      <c r="H82" s="52">
        <v>5.7515989348059797</v>
      </c>
      <c r="I82" s="52">
        <v>5.7189913160724899</v>
      </c>
      <c r="J82" s="52">
        <v>5.7153428930377599</v>
      </c>
      <c r="K82" s="52">
        <v>5.9844406193470201</v>
      </c>
      <c r="L82" s="52">
        <v>5.8912287937737799</v>
      </c>
      <c r="M82" s="81">
        <v>7.2733935889880597</v>
      </c>
    </row>
    <row r="83" spans="1:13" x14ac:dyDescent="0.35">
      <c r="A83" s="23" t="str">
        <f t="shared" si="5"/>
        <v>DISTRIBUCION VOLUMEN POR CRITERIO (Consumiciones)Total BebidasDE 35 A 49 AÑOS</v>
      </c>
      <c r="B83" s="23" t="str">
        <f t="shared" si="6"/>
        <v>DISTRIBUCION VOLUMEN POR CRITERIO (Consumiciones)</v>
      </c>
      <c r="C83" s="23" t="str">
        <f t="shared" si="4"/>
        <v>Total Bebidas</v>
      </c>
      <c r="D83" t="s">
        <v>92</v>
      </c>
      <c r="E83" s="52">
        <v>22.966303134583502</v>
      </c>
      <c r="F83" s="52">
        <v>22.6692312476045</v>
      </c>
      <c r="G83" s="52">
        <v>23.5829025220443</v>
      </c>
      <c r="H83" s="52">
        <v>22.515827873473899</v>
      </c>
      <c r="I83" s="52">
        <v>22.2554455127691</v>
      </c>
      <c r="J83" s="52">
        <v>22.0233198615581</v>
      </c>
      <c r="K83" s="52">
        <v>22.9930922459431</v>
      </c>
      <c r="L83" s="52">
        <v>21.085194593442601</v>
      </c>
      <c r="M83" s="81">
        <v>22.446931753960399</v>
      </c>
    </row>
    <row r="84" spans="1:13" x14ac:dyDescent="0.35">
      <c r="A84" s="23" t="str">
        <f t="shared" si="5"/>
        <v>DISTRIBUCION VOLUMEN POR CRITERIO (Consumiciones)Total BebidasDE 50 A 59 AÑOS</v>
      </c>
      <c r="B84" s="23" t="str">
        <f t="shared" si="6"/>
        <v>DISTRIBUCION VOLUMEN POR CRITERIO (Consumiciones)</v>
      </c>
      <c r="C84" s="23" t="str">
        <f t="shared" si="4"/>
        <v>Total Bebidas</v>
      </c>
      <c r="D84" t="s">
        <v>93</v>
      </c>
      <c r="E84" s="52">
        <v>26.4459949048649</v>
      </c>
      <c r="F84" s="52">
        <v>26.598129843597899</v>
      </c>
      <c r="G84" s="52">
        <v>26.029585088144199</v>
      </c>
      <c r="H84" s="52">
        <v>26.628282811972301</v>
      </c>
      <c r="I84" s="52">
        <v>26.351543363456901</v>
      </c>
      <c r="J84" s="52">
        <v>25.948006606735898</v>
      </c>
      <c r="K84" s="52">
        <v>26.0174360690749</v>
      </c>
      <c r="L84" s="52">
        <v>26.795710509018399</v>
      </c>
      <c r="M84" s="81">
        <v>26.5732806935352</v>
      </c>
    </row>
    <row r="85" spans="1:13" x14ac:dyDescent="0.35">
      <c r="A85" s="23" t="str">
        <f t="shared" si="5"/>
        <v>DISTRIBUCION VOLUMEN POR CRITERIO (Consumiciones)Total BebidasDE 60 A 75 AÑOS</v>
      </c>
      <c r="B85" s="23" t="str">
        <f t="shared" si="6"/>
        <v>DISTRIBUCION VOLUMEN POR CRITERIO (Consumiciones)</v>
      </c>
      <c r="C85" s="23" t="str">
        <f t="shared" si="4"/>
        <v>Total Bebidas</v>
      </c>
      <c r="D85" t="s">
        <v>94</v>
      </c>
      <c r="E85" s="52">
        <v>41.6440463432331</v>
      </c>
      <c r="F85" s="52">
        <v>41.219522629809902</v>
      </c>
      <c r="G85" s="52">
        <v>40.675866692887098</v>
      </c>
      <c r="H85" s="52">
        <v>42.012188639993802</v>
      </c>
      <c r="I85" s="52">
        <v>42.555437486958098</v>
      </c>
      <c r="J85" s="52">
        <v>42.738106921769898</v>
      </c>
      <c r="K85" s="52">
        <v>41.333710530440101</v>
      </c>
      <c r="L85" s="52">
        <v>42.3397079322339</v>
      </c>
      <c r="M85" s="81">
        <v>38.531171092320598</v>
      </c>
    </row>
    <row r="86" spans="1:13" x14ac:dyDescent="0.35">
      <c r="A86" s="23" t="str">
        <f t="shared" si="5"/>
        <v>DISTRIBUCION VOLUMEN POR CRITERIO (Consumiciones)Total BebidasNIVEL ALTO</v>
      </c>
      <c r="B86" s="23" t="str">
        <f t="shared" si="6"/>
        <v>DISTRIBUCION VOLUMEN POR CRITERIO (Consumiciones)</v>
      </c>
      <c r="C86" s="23" t="str">
        <f t="shared" si="4"/>
        <v>Total Bebidas</v>
      </c>
      <c r="D86" t="s">
        <v>95</v>
      </c>
      <c r="E86" s="52">
        <v>24.488898118310502</v>
      </c>
      <c r="F86" s="52">
        <v>24.449642018668001</v>
      </c>
      <c r="G86" s="52">
        <v>24.0752350269705</v>
      </c>
      <c r="H86" s="52">
        <v>22.537176159353901</v>
      </c>
      <c r="I86" s="52">
        <v>21.880043018346999</v>
      </c>
      <c r="J86" s="52">
        <v>22.768107940409099</v>
      </c>
      <c r="K86" s="52">
        <v>23.090512695870199</v>
      </c>
      <c r="L86" s="52">
        <v>22.347984542051702</v>
      </c>
      <c r="M86" s="81">
        <v>22.841408065380001</v>
      </c>
    </row>
    <row r="87" spans="1:13" x14ac:dyDescent="0.35">
      <c r="A87" s="23" t="str">
        <f t="shared" si="5"/>
        <v>DISTRIBUCION VOLUMEN POR CRITERIO (Consumiciones)Total BebidasNIVEL MEDIO ALTO</v>
      </c>
      <c r="B87" s="23" t="str">
        <f t="shared" si="6"/>
        <v>DISTRIBUCION VOLUMEN POR CRITERIO (Consumiciones)</v>
      </c>
      <c r="C87" s="23" t="str">
        <f t="shared" si="4"/>
        <v>Total Bebidas</v>
      </c>
      <c r="D87" t="s">
        <v>96</v>
      </c>
      <c r="E87" s="52">
        <v>13.712637838733199</v>
      </c>
      <c r="F87" s="52">
        <v>13.703903811454801</v>
      </c>
      <c r="G87" s="52">
        <v>13.770237791993701</v>
      </c>
      <c r="H87" s="52">
        <v>14.4338499174461</v>
      </c>
      <c r="I87" s="52">
        <v>14.084669095812099</v>
      </c>
      <c r="J87" s="52">
        <v>13.3699190716708</v>
      </c>
      <c r="K87" s="52">
        <v>13.907051460841901</v>
      </c>
      <c r="L87" s="52">
        <v>14.3761401892171</v>
      </c>
      <c r="M87" s="81">
        <v>14.968527539912801</v>
      </c>
    </row>
    <row r="88" spans="1:13" x14ac:dyDescent="0.35">
      <c r="A88" s="23" t="str">
        <f t="shared" si="5"/>
        <v>DISTRIBUCION VOLUMEN POR CRITERIO (Consumiciones)Total BebidasNIVEL MEDIO</v>
      </c>
      <c r="B88" s="23" t="str">
        <f t="shared" si="6"/>
        <v>DISTRIBUCION VOLUMEN POR CRITERIO (Consumiciones)</v>
      </c>
      <c r="C88" s="23" t="str">
        <f t="shared" si="4"/>
        <v>Total Bebidas</v>
      </c>
      <c r="D88" t="s">
        <v>97</v>
      </c>
      <c r="E88" s="52">
        <v>23.794318219743499</v>
      </c>
      <c r="F88" s="52">
        <v>24.371191775934101</v>
      </c>
      <c r="G88" s="52">
        <v>24.31393109747</v>
      </c>
      <c r="H88" s="52">
        <v>25.5609223428348</v>
      </c>
      <c r="I88" s="52">
        <v>24.888932406619698</v>
      </c>
      <c r="J88" s="52">
        <v>25.699272579952702</v>
      </c>
      <c r="K88" s="52">
        <v>24.969107025694601</v>
      </c>
      <c r="L88" s="52">
        <v>24.473252411079901</v>
      </c>
      <c r="M88" s="81">
        <v>25.834802137630401</v>
      </c>
    </row>
    <row r="89" spans="1:13" x14ac:dyDescent="0.35">
      <c r="A89" s="23" t="str">
        <f t="shared" si="5"/>
        <v>DISTRIBUCION VOLUMEN POR CRITERIO (Consumiciones)Total BebidasNIVEL MEDIO BAJO</v>
      </c>
      <c r="B89" s="23" t="str">
        <f t="shared" si="6"/>
        <v>DISTRIBUCION VOLUMEN POR CRITERIO (Consumiciones)</v>
      </c>
      <c r="C89" s="23" t="str">
        <f t="shared" si="4"/>
        <v>Total Bebidas</v>
      </c>
      <c r="D89" t="s">
        <v>98</v>
      </c>
      <c r="E89" s="52">
        <v>15.008151969018799</v>
      </c>
      <c r="F89" s="52">
        <v>15.356770639223701</v>
      </c>
      <c r="G89" s="52">
        <v>15.8661451617374</v>
      </c>
      <c r="H89" s="52">
        <v>17.0147722333685</v>
      </c>
      <c r="I89" s="52">
        <v>16.952227162554799</v>
      </c>
      <c r="J89" s="52">
        <v>15.887883635118801</v>
      </c>
      <c r="K89" s="52">
        <v>15.7694887385413</v>
      </c>
      <c r="L89" s="52">
        <v>16.443595938667599</v>
      </c>
      <c r="M89" s="81">
        <v>16.3215345727223</v>
      </c>
    </row>
    <row r="90" spans="1:13" x14ac:dyDescent="0.35">
      <c r="A90" s="23" t="str">
        <f t="shared" si="5"/>
        <v>DISTRIBUCION VOLUMEN POR CRITERIO (Consumiciones)Total BebidasNIVEL BAJO</v>
      </c>
      <c r="B90" s="23" t="str">
        <f t="shared" si="6"/>
        <v>DISTRIBUCION VOLUMEN POR CRITERIO (Consumiciones)</v>
      </c>
      <c r="C90" s="23" t="str">
        <f t="shared" si="4"/>
        <v>Total Bebidas</v>
      </c>
      <c r="D90" t="s">
        <v>99</v>
      </c>
      <c r="E90" s="52">
        <v>22.9960247562753</v>
      </c>
      <c r="F90" s="52">
        <v>22.118482933643001</v>
      </c>
      <c r="G90" s="52">
        <v>21.9744905164324</v>
      </c>
      <c r="H90" s="52">
        <v>20.453312987535501</v>
      </c>
      <c r="I90" s="52">
        <v>22.194128316666401</v>
      </c>
      <c r="J90" s="52">
        <v>22.274835378131399</v>
      </c>
      <c r="K90" s="52">
        <v>22.263840079051999</v>
      </c>
      <c r="L90" s="52">
        <v>22.359047610508298</v>
      </c>
      <c r="M90" s="81">
        <v>20.033754532262499</v>
      </c>
    </row>
    <row r="91" spans="1:13" x14ac:dyDescent="0.35">
      <c r="A91" s="23" t="str">
        <f t="shared" si="5"/>
        <v>DISTRIBUCION VOLUMEN POR CRITERIO (Consumiciones)Total BebidasHOMBRE</v>
      </c>
      <c r="B91" s="23" t="str">
        <f t="shared" si="6"/>
        <v>DISTRIBUCION VOLUMEN POR CRITERIO (Consumiciones)</v>
      </c>
      <c r="C91" s="23" t="str">
        <f t="shared" si="4"/>
        <v>Total Bebidas</v>
      </c>
      <c r="D91" t="s">
        <v>100</v>
      </c>
      <c r="E91" s="52">
        <v>60.519884253164697</v>
      </c>
      <c r="F91" s="52">
        <v>60.553204983731703</v>
      </c>
      <c r="G91" s="52">
        <v>61.219540201061399</v>
      </c>
      <c r="H91" s="52">
        <v>61.522786082505398</v>
      </c>
      <c r="I91" s="52">
        <v>61.280893754313901</v>
      </c>
      <c r="J91" s="52">
        <v>60.780714880086599</v>
      </c>
      <c r="K91" s="52">
        <v>60.900651063456799</v>
      </c>
      <c r="L91" s="52">
        <v>61.8123292518152</v>
      </c>
      <c r="M91" s="81">
        <v>59.2566686847344</v>
      </c>
    </row>
    <row r="92" spans="1:13" x14ac:dyDescent="0.35">
      <c r="A92" s="23" t="str">
        <f t="shared" si="5"/>
        <v>DISTRIBUCION VOLUMEN POR CRITERIO (Consumiciones)Total BebidasMUJER</v>
      </c>
      <c r="B92" s="23" t="str">
        <f t="shared" si="6"/>
        <v>DISTRIBUCION VOLUMEN POR CRITERIO (Consumiciones)</v>
      </c>
      <c r="C92" s="23" t="str">
        <f t="shared" si="4"/>
        <v>Total Bebidas</v>
      </c>
      <c r="D92" t="s">
        <v>101</v>
      </c>
      <c r="E92" s="52">
        <v>39.480140468500302</v>
      </c>
      <c r="F92" s="52">
        <v>39.446790605730101</v>
      </c>
      <c r="G92" s="52">
        <v>38.780499393542598</v>
      </c>
      <c r="H92" s="52">
        <v>38.477247558033298</v>
      </c>
      <c r="I92" s="52">
        <v>38.719106245686099</v>
      </c>
      <c r="J92" s="52">
        <v>39.219322330479102</v>
      </c>
      <c r="K92" s="52">
        <v>39.099348936543201</v>
      </c>
      <c r="L92" s="52">
        <v>38.187684542534498</v>
      </c>
      <c r="M92" s="81">
        <v>40.743358163173497</v>
      </c>
    </row>
    <row r="93" spans="1:13" x14ac:dyDescent="0.35">
      <c r="A93" s="23" t="str">
        <f t="shared" si="5"/>
        <v>DISTRIBUCION VOLUMEN POR CRITERIO (Consumiciones)Total Bebidas FriasT.ESPAÑA</v>
      </c>
      <c r="B93" s="23" t="str">
        <f t="shared" si="6"/>
        <v>DISTRIBUCION VOLUMEN POR CRITERIO (Consumiciones)</v>
      </c>
      <c r="C93" s="23" t="s">
        <v>58</v>
      </c>
      <c r="D93" t="s">
        <v>46</v>
      </c>
      <c r="E93" s="52">
        <v>100</v>
      </c>
      <c r="F93" s="52">
        <v>100</v>
      </c>
      <c r="G93" s="52">
        <v>100</v>
      </c>
      <c r="H93" s="52">
        <v>100</v>
      </c>
      <c r="I93" s="52">
        <v>100</v>
      </c>
      <c r="J93" s="52">
        <v>100</v>
      </c>
      <c r="K93" s="52">
        <v>100</v>
      </c>
      <c r="L93" s="52">
        <v>100</v>
      </c>
      <c r="M93" s="81">
        <v>100</v>
      </c>
    </row>
    <row r="94" spans="1:13" x14ac:dyDescent="0.35">
      <c r="A94" s="23" t="str">
        <f t="shared" si="5"/>
        <v>DISTRIBUCION VOLUMEN POR CRITERIO (Consumiciones)Total Bebidas FriasBCN AM</v>
      </c>
      <c r="B94" s="23" t="str">
        <f t="shared" si="6"/>
        <v>DISTRIBUCION VOLUMEN POR CRITERIO (Consumiciones)</v>
      </c>
      <c r="C94" s="23" t="str">
        <f>$C$93</f>
        <v>Total Bebidas Frias</v>
      </c>
      <c r="D94" t="s">
        <v>50</v>
      </c>
      <c r="E94" s="52">
        <v>8.1160210047573695</v>
      </c>
      <c r="F94" s="52">
        <v>8.4522062571427004</v>
      </c>
      <c r="G94" s="52">
        <v>8.5039589878803401</v>
      </c>
      <c r="H94" s="52">
        <v>8.6340675004743801</v>
      </c>
      <c r="I94" s="52">
        <v>8.8466727429774394</v>
      </c>
      <c r="J94" s="52">
        <v>9.1605067665658702</v>
      </c>
      <c r="K94" s="52">
        <v>8.6595939538348503</v>
      </c>
      <c r="L94" s="52">
        <v>8.8760483556896208</v>
      </c>
      <c r="M94" s="81">
        <v>8.7238865573724098</v>
      </c>
    </row>
    <row r="95" spans="1:13" x14ac:dyDescent="0.35">
      <c r="A95" s="23" t="str">
        <f t="shared" si="5"/>
        <v>DISTRIBUCION VOLUMEN POR CRITERIO (Consumiciones)Total Bebidas FriasREST.CAT ARAGON</v>
      </c>
      <c r="B95" s="23" t="str">
        <f t="shared" si="6"/>
        <v>DISTRIBUCION VOLUMEN POR CRITERIO (Consumiciones)</v>
      </c>
      <c r="C95" s="23" t="str">
        <f t="shared" ref="C95:C122" si="7">$C$93</f>
        <v>Total Bebidas Frias</v>
      </c>
      <c r="D95" t="s">
        <v>55</v>
      </c>
      <c r="E95" s="52">
        <v>13.424815934026901</v>
      </c>
      <c r="F95" s="52">
        <v>13.815639100971699</v>
      </c>
      <c r="G95" s="52">
        <v>13.6293157977922</v>
      </c>
      <c r="H95" s="52">
        <v>13.7896169852032</v>
      </c>
      <c r="I95" s="52">
        <v>13.8745044164523</v>
      </c>
      <c r="J95" s="52">
        <v>15.116593134998499</v>
      </c>
      <c r="K95" s="52">
        <v>13.9965642319598</v>
      </c>
      <c r="L95" s="52">
        <v>14.788616188629801</v>
      </c>
      <c r="M95" s="81">
        <v>13.218548452330401</v>
      </c>
    </row>
    <row r="96" spans="1:13" x14ac:dyDescent="0.35">
      <c r="A96" s="23" t="str">
        <f t="shared" si="5"/>
        <v>DISTRIBUCION VOLUMEN POR CRITERIO (Consumiciones)Total Bebidas FriasLEVANTE</v>
      </c>
      <c r="B96" s="23" t="str">
        <f t="shared" si="6"/>
        <v>DISTRIBUCION VOLUMEN POR CRITERIO (Consumiciones)</v>
      </c>
      <c r="C96" s="23" t="str">
        <f t="shared" si="7"/>
        <v>Total Bebidas Frias</v>
      </c>
      <c r="D96" t="s">
        <v>59</v>
      </c>
      <c r="E96" s="52">
        <v>12.381843159330099</v>
      </c>
      <c r="F96" s="52">
        <v>12.4407122047012</v>
      </c>
      <c r="G96" s="52">
        <v>12.490613221594</v>
      </c>
      <c r="H96" s="52">
        <v>13.2511870676369</v>
      </c>
      <c r="I96" s="52">
        <v>12.578450549045</v>
      </c>
      <c r="J96" s="52">
        <v>12.77352010141</v>
      </c>
      <c r="K96" s="52">
        <v>13.842006173894401</v>
      </c>
      <c r="L96" s="52">
        <v>13.529332066113399</v>
      </c>
      <c r="M96" s="81">
        <v>13.8226859002471</v>
      </c>
    </row>
    <row r="97" spans="1:13" x14ac:dyDescent="0.35">
      <c r="A97" s="23" t="str">
        <f t="shared" si="5"/>
        <v>DISTRIBUCION VOLUMEN POR CRITERIO (Consumiciones)Total Bebidas FriasANDALUCIA</v>
      </c>
      <c r="B97" s="23" t="str">
        <f t="shared" si="6"/>
        <v>DISTRIBUCION VOLUMEN POR CRITERIO (Consumiciones)</v>
      </c>
      <c r="C97" s="23" t="str">
        <f t="shared" si="7"/>
        <v>Total Bebidas Frias</v>
      </c>
      <c r="D97" t="s">
        <v>63</v>
      </c>
      <c r="E97" s="52">
        <v>21.549039889936399</v>
      </c>
      <c r="F97" s="52">
        <v>21.0624654601645</v>
      </c>
      <c r="G97" s="52">
        <v>21.591000105704801</v>
      </c>
      <c r="H97" s="52">
        <v>20.625258386630101</v>
      </c>
      <c r="I97" s="52">
        <v>20.2361675121115</v>
      </c>
      <c r="J97" s="52">
        <v>19.6669617375663</v>
      </c>
      <c r="K97" s="52">
        <v>20.613203593837699</v>
      </c>
      <c r="L97" s="52">
        <v>20.5802297434455</v>
      </c>
      <c r="M97" s="81">
        <v>21.1127016058687</v>
      </c>
    </row>
    <row r="98" spans="1:13" x14ac:dyDescent="0.35">
      <c r="A98" s="23" t="str">
        <f t="shared" si="5"/>
        <v>DISTRIBUCION VOLUMEN POR CRITERIO (Consumiciones)Total Bebidas FriasMDD AM</v>
      </c>
      <c r="B98" s="23" t="str">
        <f t="shared" si="6"/>
        <v>DISTRIBUCION VOLUMEN POR CRITERIO (Consumiciones)</v>
      </c>
      <c r="C98" s="23" t="str">
        <f t="shared" si="7"/>
        <v>Total Bebidas Frias</v>
      </c>
      <c r="D98" t="s">
        <v>67</v>
      </c>
      <c r="E98" s="52">
        <v>14.0044586336747</v>
      </c>
      <c r="F98" s="52">
        <v>13.363080068033399</v>
      </c>
      <c r="G98" s="52">
        <v>13.3393071717851</v>
      </c>
      <c r="H98" s="52">
        <v>12.9267655280463</v>
      </c>
      <c r="I98" s="52">
        <v>14.352848021874699</v>
      </c>
      <c r="J98" s="52">
        <v>13.3291999801712</v>
      </c>
      <c r="K98" s="52">
        <v>12.9657167659206</v>
      </c>
      <c r="L98" s="52">
        <v>12.533554450442599</v>
      </c>
      <c r="M98" s="81">
        <v>13.316895104421199</v>
      </c>
    </row>
    <row r="99" spans="1:13" x14ac:dyDescent="0.35">
      <c r="A99" s="23" t="str">
        <f t="shared" si="5"/>
        <v>DISTRIBUCION VOLUMEN POR CRITERIO (Consumiciones)Total Bebidas FriasRTO CENTRO</v>
      </c>
      <c r="B99" s="23" t="str">
        <f t="shared" si="6"/>
        <v>DISTRIBUCION VOLUMEN POR CRITERIO (Consumiciones)</v>
      </c>
      <c r="C99" s="23" t="str">
        <f t="shared" si="7"/>
        <v>Total Bebidas Frias</v>
      </c>
      <c r="D99" t="s">
        <v>70</v>
      </c>
      <c r="E99" s="52">
        <v>9.7427049315252194</v>
      </c>
      <c r="F99" s="52">
        <v>9.8883793238508595</v>
      </c>
      <c r="G99" s="52">
        <v>9.9600062861225993</v>
      </c>
      <c r="H99" s="52">
        <v>9.9973467514251109</v>
      </c>
      <c r="I99" s="52">
        <v>9.3516299261346703</v>
      </c>
      <c r="J99" s="52">
        <v>9.4609479565750103</v>
      </c>
      <c r="K99" s="52">
        <v>10.0357002894042</v>
      </c>
      <c r="L99" s="52">
        <v>10.1743936929581</v>
      </c>
      <c r="M99" s="81">
        <v>10.4997122861176</v>
      </c>
    </row>
    <row r="100" spans="1:13" x14ac:dyDescent="0.35">
      <c r="A100" s="23" t="str">
        <f t="shared" si="5"/>
        <v>DISTRIBUCION VOLUMEN POR CRITERIO (Consumiciones)Total Bebidas FriasNORTE-CENTRO</v>
      </c>
      <c r="B100" s="23" t="str">
        <f t="shared" si="6"/>
        <v>DISTRIBUCION VOLUMEN POR CRITERIO (Consumiciones)</v>
      </c>
      <c r="C100" s="23" t="str">
        <f t="shared" si="7"/>
        <v>Total Bebidas Frias</v>
      </c>
      <c r="D100" t="s">
        <v>73</v>
      </c>
      <c r="E100" s="52">
        <v>10.214924839304301</v>
      </c>
      <c r="F100" s="52">
        <v>10.926438869185899</v>
      </c>
      <c r="G100" s="52">
        <v>10.447645843717099</v>
      </c>
      <c r="H100" s="52">
        <v>9.9840417835604001</v>
      </c>
      <c r="I100" s="52">
        <v>10.3115650467272</v>
      </c>
      <c r="J100" s="52">
        <v>9.9594289315836804</v>
      </c>
      <c r="K100" s="52">
        <v>9.4819027543734897</v>
      </c>
      <c r="L100" s="52">
        <v>9.3223930739435801</v>
      </c>
      <c r="M100" s="81">
        <v>9.53776512562197</v>
      </c>
    </row>
    <row r="101" spans="1:13" x14ac:dyDescent="0.35">
      <c r="A101" s="23" t="str">
        <f t="shared" si="5"/>
        <v>DISTRIBUCION VOLUMEN POR CRITERIO (Consumiciones)Total Bebidas FriasNOROESTE</v>
      </c>
      <c r="B101" s="23" t="str">
        <f t="shared" si="6"/>
        <v>DISTRIBUCION VOLUMEN POR CRITERIO (Consumiciones)</v>
      </c>
      <c r="C101" s="23" t="str">
        <f t="shared" si="7"/>
        <v>Total Bebidas Frias</v>
      </c>
      <c r="D101" t="s">
        <v>76</v>
      </c>
      <c r="E101" s="52">
        <v>10.5661895752511</v>
      </c>
      <c r="F101" s="52">
        <v>10.0510988362423</v>
      </c>
      <c r="G101" s="52">
        <v>10.0381548320523</v>
      </c>
      <c r="H101" s="52">
        <v>10.791724211415399</v>
      </c>
      <c r="I101" s="52">
        <v>10.4481617846772</v>
      </c>
      <c r="J101" s="52">
        <v>10.5328767996374</v>
      </c>
      <c r="K101" s="52">
        <v>10.4053227716319</v>
      </c>
      <c r="L101" s="52">
        <v>10.195439935015999</v>
      </c>
      <c r="M101" s="81">
        <v>9.7677971146487899</v>
      </c>
    </row>
    <row r="102" spans="1:13" x14ac:dyDescent="0.35">
      <c r="A102" s="23" t="str">
        <f t="shared" si="5"/>
        <v>DISTRIBUCION VOLUMEN POR CRITERIO (Consumiciones)Total Bebidas Frias&lt;2MIL</v>
      </c>
      <c r="B102" s="23" t="str">
        <f t="shared" si="6"/>
        <v>DISTRIBUCION VOLUMEN POR CRITERIO (Consumiciones)</v>
      </c>
      <c r="C102" s="23" t="str">
        <f t="shared" si="7"/>
        <v>Total Bebidas Frias</v>
      </c>
      <c r="D102" t="s">
        <v>79</v>
      </c>
      <c r="E102" s="52">
        <v>5.9833482022195597</v>
      </c>
      <c r="F102" s="52">
        <v>6.2294337076602</v>
      </c>
      <c r="G102" s="52">
        <v>5.8328590096616004</v>
      </c>
      <c r="H102" s="52">
        <v>6.8554744638613103</v>
      </c>
      <c r="I102" s="52">
        <v>5.9850144160334997</v>
      </c>
      <c r="J102" s="52">
        <v>6.35471818368518</v>
      </c>
      <c r="K102" s="52">
        <v>6.2174818226894599</v>
      </c>
      <c r="L102" s="52">
        <v>6.3711226993535002</v>
      </c>
      <c r="M102" s="81">
        <v>5.2733270663427003</v>
      </c>
    </row>
    <row r="103" spans="1:13" x14ac:dyDescent="0.35">
      <c r="A103" s="23" t="str">
        <f t="shared" si="5"/>
        <v>DISTRIBUCION VOLUMEN POR CRITERIO (Consumiciones)Total Bebidas Frias2-5MIL</v>
      </c>
      <c r="B103" s="23" t="str">
        <f t="shared" si="6"/>
        <v>DISTRIBUCION VOLUMEN POR CRITERIO (Consumiciones)</v>
      </c>
      <c r="C103" s="23" t="str">
        <f t="shared" si="7"/>
        <v>Total Bebidas Frias</v>
      </c>
      <c r="D103" t="s">
        <v>82</v>
      </c>
      <c r="E103" s="52">
        <v>4.8671981531420796</v>
      </c>
      <c r="F103" s="52">
        <v>5.1579892316194398</v>
      </c>
      <c r="G103" s="52">
        <v>4.5681183273836501</v>
      </c>
      <c r="H103" s="52">
        <v>4.1528116279176199</v>
      </c>
      <c r="I103" s="52">
        <v>4.1613716649575299</v>
      </c>
      <c r="J103" s="52">
        <v>4.2224419123426999</v>
      </c>
      <c r="K103" s="52">
        <v>4.5455964999927403</v>
      </c>
      <c r="L103" s="52">
        <v>5.1580507349170599</v>
      </c>
      <c r="M103" s="81">
        <v>4.8025196757813999</v>
      </c>
    </row>
    <row r="104" spans="1:13" x14ac:dyDescent="0.35">
      <c r="A104" s="23" t="str">
        <f t="shared" si="5"/>
        <v>DISTRIBUCION VOLUMEN POR CRITERIO (Consumiciones)Total Bebidas Frias5-10MIL</v>
      </c>
      <c r="B104" s="23" t="str">
        <f t="shared" si="6"/>
        <v>DISTRIBUCION VOLUMEN POR CRITERIO (Consumiciones)</v>
      </c>
      <c r="C104" s="23" t="str">
        <f t="shared" si="7"/>
        <v>Total Bebidas Frias</v>
      </c>
      <c r="D104" t="s">
        <v>83</v>
      </c>
      <c r="E104" s="52">
        <v>8.0862544428841705</v>
      </c>
      <c r="F104" s="52">
        <v>7.6973398290580004</v>
      </c>
      <c r="G104" s="52">
        <v>8.0722137991624301</v>
      </c>
      <c r="H104" s="52">
        <v>7.3105552940640797</v>
      </c>
      <c r="I104" s="52">
        <v>7.9274842207359502</v>
      </c>
      <c r="J104" s="52">
        <v>7.5868110389564398</v>
      </c>
      <c r="K104" s="52">
        <v>7.9143078341410797</v>
      </c>
      <c r="L104" s="52">
        <v>7.64308485890336</v>
      </c>
      <c r="M104" s="81">
        <v>7.1723082484299701</v>
      </c>
    </row>
    <row r="105" spans="1:13" x14ac:dyDescent="0.35">
      <c r="A105" s="23" t="str">
        <f t="shared" si="5"/>
        <v>DISTRIBUCION VOLUMEN POR CRITERIO (Consumiciones)Total Bebidas Frias10-30MIL</v>
      </c>
      <c r="B105" s="23" t="str">
        <f t="shared" si="6"/>
        <v>DISTRIBUCION VOLUMEN POR CRITERIO (Consumiciones)</v>
      </c>
      <c r="C105" s="23" t="str">
        <f t="shared" si="7"/>
        <v>Total Bebidas Frias</v>
      </c>
      <c r="D105" t="s">
        <v>84</v>
      </c>
      <c r="E105" s="52">
        <v>17.871581595638101</v>
      </c>
      <c r="F105" s="52">
        <v>17.6698219756518</v>
      </c>
      <c r="G105" s="52">
        <v>17.981422238607799</v>
      </c>
      <c r="H105" s="52">
        <v>17.9275699517076</v>
      </c>
      <c r="I105" s="52">
        <v>18.203098337957599</v>
      </c>
      <c r="J105" s="52">
        <v>18.172885580947401</v>
      </c>
      <c r="K105" s="52">
        <v>17.835173499730999</v>
      </c>
      <c r="L105" s="52">
        <v>17.6848358091619</v>
      </c>
      <c r="M105" s="81">
        <v>18.760706529708401</v>
      </c>
    </row>
    <row r="106" spans="1:13" x14ac:dyDescent="0.35">
      <c r="A106" s="23" t="str">
        <f t="shared" si="5"/>
        <v>DISTRIBUCION VOLUMEN POR CRITERIO (Consumiciones)Total Bebidas Frias30-100MIL</v>
      </c>
      <c r="B106" s="23" t="str">
        <f t="shared" si="6"/>
        <v>DISTRIBUCION VOLUMEN POR CRITERIO (Consumiciones)</v>
      </c>
      <c r="C106" s="23" t="str">
        <f t="shared" si="7"/>
        <v>Total Bebidas Frias</v>
      </c>
      <c r="D106" t="s">
        <v>85</v>
      </c>
      <c r="E106" s="52">
        <v>19.942438104450702</v>
      </c>
      <c r="F106" s="52">
        <v>21.00781203891</v>
      </c>
      <c r="G106" s="52">
        <v>21.527925448113699</v>
      </c>
      <c r="H106" s="52">
        <v>22.408825824264401</v>
      </c>
      <c r="I106" s="52">
        <v>21.7705223733605</v>
      </c>
      <c r="J106" s="52">
        <v>21.3195971928135</v>
      </c>
      <c r="K106" s="52">
        <v>21.324938534961898</v>
      </c>
      <c r="L106" s="52">
        <v>20.859574413784699</v>
      </c>
      <c r="M106" s="81">
        <v>21.481675447297199</v>
      </c>
    </row>
    <row r="107" spans="1:13" x14ac:dyDescent="0.35">
      <c r="A107" s="23" t="str">
        <f t="shared" si="5"/>
        <v>DISTRIBUCION VOLUMEN POR CRITERIO (Consumiciones)Total Bebidas Frias100-200MIL</v>
      </c>
      <c r="B107" s="23" t="str">
        <f t="shared" si="6"/>
        <v>DISTRIBUCION VOLUMEN POR CRITERIO (Consumiciones)</v>
      </c>
      <c r="C107" s="23" t="str">
        <f t="shared" si="7"/>
        <v>Total Bebidas Frias</v>
      </c>
      <c r="D107" t="s">
        <v>86</v>
      </c>
      <c r="E107" s="52">
        <v>10.360622989397999</v>
      </c>
      <c r="F107" s="52">
        <v>10.421500008048101</v>
      </c>
      <c r="G107" s="52">
        <v>10.234900584117399</v>
      </c>
      <c r="H107" s="52">
        <v>9.4979797876673597</v>
      </c>
      <c r="I107" s="52">
        <v>9.2685858603031797</v>
      </c>
      <c r="J107" s="52">
        <v>9.8723594105191594</v>
      </c>
      <c r="K107" s="52">
        <v>9.7161265718591991</v>
      </c>
      <c r="L107" s="52">
        <v>9.3769021277809497</v>
      </c>
      <c r="M107" s="81">
        <v>10.0855579972062</v>
      </c>
    </row>
    <row r="108" spans="1:13" x14ac:dyDescent="0.35">
      <c r="A108" s="23" t="str">
        <f t="shared" si="5"/>
        <v>DISTRIBUCION VOLUMEN POR CRITERIO (Consumiciones)Total Bebidas Frias200-500MIL</v>
      </c>
      <c r="B108" s="23" t="str">
        <f t="shared" si="6"/>
        <v>DISTRIBUCION VOLUMEN POR CRITERIO (Consumiciones)</v>
      </c>
      <c r="C108" s="23" t="str">
        <f t="shared" si="7"/>
        <v>Total Bebidas Frias</v>
      </c>
      <c r="D108" t="s">
        <v>87</v>
      </c>
      <c r="E108" s="52">
        <v>13.394018033689701</v>
      </c>
      <c r="F108" s="52">
        <v>13.718364193390901</v>
      </c>
      <c r="G108" s="52">
        <v>13.4355086620096</v>
      </c>
      <c r="H108" s="52">
        <v>13.633531804775799</v>
      </c>
      <c r="I108" s="52">
        <v>13.3599289419963</v>
      </c>
      <c r="J108" s="52">
        <v>14.0122725888577</v>
      </c>
      <c r="K108" s="52">
        <v>14.2634238659929</v>
      </c>
      <c r="L108" s="52">
        <v>14.6279326405158</v>
      </c>
      <c r="M108" s="81">
        <v>14.1605603896798</v>
      </c>
    </row>
    <row r="109" spans="1:13" x14ac:dyDescent="0.35">
      <c r="A109" s="23" t="str">
        <f t="shared" si="5"/>
        <v>DISTRIBUCION VOLUMEN POR CRITERIO (Consumiciones)Total Bebidas Frias&gt;500MIL</v>
      </c>
      <c r="B109" s="23" t="str">
        <f t="shared" si="6"/>
        <v>DISTRIBUCION VOLUMEN POR CRITERIO (Consumiciones)</v>
      </c>
      <c r="C109" s="23" t="str">
        <f t="shared" si="7"/>
        <v>Total Bebidas Frias</v>
      </c>
      <c r="D109" t="s">
        <v>88</v>
      </c>
      <c r="E109" s="52">
        <v>19.494522221025498</v>
      </c>
      <c r="F109" s="52">
        <v>18.097747063778598</v>
      </c>
      <c r="G109" s="52">
        <v>18.347064287510801</v>
      </c>
      <c r="H109" s="52">
        <v>18.213254766195501</v>
      </c>
      <c r="I109" s="52">
        <v>19.3240055881049</v>
      </c>
      <c r="J109" s="52">
        <v>18.458957998427898</v>
      </c>
      <c r="K109" s="52">
        <v>18.182929130378</v>
      </c>
      <c r="L109" s="52">
        <v>18.278491711423701</v>
      </c>
      <c r="M109" s="81">
        <v>18.263341279823599</v>
      </c>
    </row>
    <row r="110" spans="1:13" x14ac:dyDescent="0.35">
      <c r="A110" s="23" t="str">
        <f t="shared" si="5"/>
        <v>DISTRIBUCION VOLUMEN POR CRITERIO (Consumiciones)Total Bebidas FriasDE 15 A 19 AÑOS</v>
      </c>
      <c r="B110" s="23" t="str">
        <f t="shared" si="6"/>
        <v>DISTRIBUCION VOLUMEN POR CRITERIO (Consumiciones)</v>
      </c>
      <c r="C110" s="23" t="str">
        <f t="shared" si="7"/>
        <v>Total Bebidas Frias</v>
      </c>
      <c r="D110" t="s">
        <v>89</v>
      </c>
      <c r="E110" s="52">
        <v>1.41560907902999</v>
      </c>
      <c r="F110" s="52">
        <v>2.08685460808353</v>
      </c>
      <c r="G110" s="52">
        <v>1.93379823231447</v>
      </c>
      <c r="H110" s="52">
        <v>1.35962267308281</v>
      </c>
      <c r="I110" s="52">
        <v>1.1177692281855101</v>
      </c>
      <c r="J110" s="52">
        <v>1.5664157383736199</v>
      </c>
      <c r="K110" s="52">
        <v>1.67858783284881</v>
      </c>
      <c r="L110" s="52">
        <v>2.0162019658588699</v>
      </c>
      <c r="M110" s="81">
        <v>2.7986107161052098</v>
      </c>
    </row>
    <row r="111" spans="1:13" x14ac:dyDescent="0.35">
      <c r="A111" s="23" t="str">
        <f t="shared" si="5"/>
        <v>DISTRIBUCION VOLUMEN POR CRITERIO (Consumiciones)Total Bebidas FriasDE 20 A 24 AÑOS</v>
      </c>
      <c r="B111" s="23" t="str">
        <f t="shared" si="6"/>
        <v>DISTRIBUCION VOLUMEN POR CRITERIO (Consumiciones)</v>
      </c>
      <c r="C111" s="23" t="str">
        <f t="shared" si="7"/>
        <v>Total Bebidas Frias</v>
      </c>
      <c r="D111" t="s">
        <v>90</v>
      </c>
      <c r="E111" s="52">
        <v>2.6203566906939701</v>
      </c>
      <c r="F111" s="52">
        <v>2.4498199904495701</v>
      </c>
      <c r="G111" s="52">
        <v>2.3486879404062999</v>
      </c>
      <c r="H111" s="52">
        <v>2.63642550033568</v>
      </c>
      <c r="I111" s="52">
        <v>2.7504726211471402</v>
      </c>
      <c r="J111" s="52">
        <v>2.8039799162942902</v>
      </c>
      <c r="K111" s="52">
        <v>2.93279533769367</v>
      </c>
      <c r="L111" s="52">
        <v>3.48640638951048</v>
      </c>
      <c r="M111" s="81">
        <v>3.62604083820607</v>
      </c>
    </row>
    <row r="112" spans="1:13" x14ac:dyDescent="0.35">
      <c r="A112" s="23" t="str">
        <f t="shared" si="5"/>
        <v>DISTRIBUCION VOLUMEN POR CRITERIO (Consumiciones)Total Bebidas FriasDE 25 A 34 AÑOS</v>
      </c>
      <c r="B112" s="23" t="str">
        <f t="shared" si="6"/>
        <v>DISTRIBUCION VOLUMEN POR CRITERIO (Consumiciones)</v>
      </c>
      <c r="C112" s="23" t="str">
        <f t="shared" si="7"/>
        <v>Total Bebidas Frias</v>
      </c>
      <c r="D112" t="s">
        <v>91</v>
      </c>
      <c r="E112" s="52">
        <v>6.58459109208074</v>
      </c>
      <c r="F112" s="52">
        <v>6.4542565149507203</v>
      </c>
      <c r="G112" s="52">
        <v>7.10882057804245</v>
      </c>
      <c r="H112" s="52">
        <v>6.6813223152521699</v>
      </c>
      <c r="I112" s="52">
        <v>6.62434777452353</v>
      </c>
      <c r="J112" s="52">
        <v>6.5622007095864996</v>
      </c>
      <c r="K112" s="52">
        <v>7.03373542151368</v>
      </c>
      <c r="L112" s="52">
        <v>6.8119528342994098</v>
      </c>
      <c r="M112" s="81">
        <v>8.2293485213054698</v>
      </c>
    </row>
    <row r="113" spans="1:13" x14ac:dyDescent="0.35">
      <c r="A113" s="23" t="str">
        <f t="shared" si="5"/>
        <v>DISTRIBUCION VOLUMEN POR CRITERIO (Consumiciones)Total Bebidas FriasDE 35 A 49 AÑOS</v>
      </c>
      <c r="B113" s="23" t="str">
        <f t="shared" si="6"/>
        <v>DISTRIBUCION VOLUMEN POR CRITERIO (Consumiciones)</v>
      </c>
      <c r="C113" s="23" t="str">
        <f t="shared" si="7"/>
        <v>Total Bebidas Frias</v>
      </c>
      <c r="D113" t="s">
        <v>92</v>
      </c>
      <c r="E113" s="52">
        <v>23.017198457971201</v>
      </c>
      <c r="F113" s="52">
        <v>22.725414343890701</v>
      </c>
      <c r="G113" s="52">
        <v>23.204284718217998</v>
      </c>
      <c r="H113" s="52">
        <v>22.487085509120401</v>
      </c>
      <c r="I113" s="52">
        <v>22.474923814590699</v>
      </c>
      <c r="J113" s="52">
        <v>22.038297842205498</v>
      </c>
      <c r="K113" s="52">
        <v>22.8529259043707</v>
      </c>
      <c r="L113" s="52">
        <v>20.8741365167125</v>
      </c>
      <c r="M113" s="81">
        <v>22.155001100033001</v>
      </c>
    </row>
    <row r="114" spans="1:13" x14ac:dyDescent="0.35">
      <c r="A114" s="23" t="str">
        <f t="shared" si="5"/>
        <v>DISTRIBUCION VOLUMEN POR CRITERIO (Consumiciones)Total Bebidas FriasDE 50 A 59 AÑOS</v>
      </c>
      <c r="B114" s="23" t="str">
        <f t="shared" si="6"/>
        <v>DISTRIBUCION VOLUMEN POR CRITERIO (Consumiciones)</v>
      </c>
      <c r="C114" s="23" t="str">
        <f t="shared" si="7"/>
        <v>Total Bebidas Frias</v>
      </c>
      <c r="D114" t="s">
        <v>93</v>
      </c>
      <c r="E114" s="52">
        <v>25.701980779509</v>
      </c>
      <c r="F114" s="52">
        <v>26.115321468620401</v>
      </c>
      <c r="G114" s="52">
        <v>25.318021524914901</v>
      </c>
      <c r="H114" s="52">
        <v>25.537147885691802</v>
      </c>
      <c r="I114" s="52">
        <v>25.5348217806714</v>
      </c>
      <c r="J114" s="52">
        <v>25.365748642083702</v>
      </c>
      <c r="K114" s="52">
        <v>24.875232176543602</v>
      </c>
      <c r="L114" s="52">
        <v>25.535485680536201</v>
      </c>
      <c r="M114" s="81">
        <v>25.562321048304</v>
      </c>
    </row>
    <row r="115" spans="1:13" x14ac:dyDescent="0.35">
      <c r="A115" s="23" t="str">
        <f t="shared" si="5"/>
        <v>DISTRIBUCION VOLUMEN POR CRITERIO (Consumiciones)Total Bebidas FriasDE 60 A 75 AÑOS</v>
      </c>
      <c r="B115" s="23" t="str">
        <f t="shared" si="6"/>
        <v>DISTRIBUCION VOLUMEN POR CRITERIO (Consumiciones)</v>
      </c>
      <c r="C115" s="23" t="str">
        <f t="shared" si="7"/>
        <v>Total Bebidas Frias</v>
      </c>
      <c r="D115" t="s">
        <v>94</v>
      </c>
      <c r="E115" s="52">
        <v>40.6602598363271</v>
      </c>
      <c r="F115" s="52">
        <v>40.168339780769301</v>
      </c>
      <c r="G115" s="52">
        <v>40.086388129428101</v>
      </c>
      <c r="H115" s="52">
        <v>41.298394943032598</v>
      </c>
      <c r="I115" s="52">
        <v>41.497671000944997</v>
      </c>
      <c r="J115" s="52">
        <v>41.663392559964301</v>
      </c>
      <c r="K115" s="52">
        <v>40.626704598394902</v>
      </c>
      <c r="L115" s="52">
        <v>41.275817864122303</v>
      </c>
      <c r="M115" s="81">
        <v>37.628678897956497</v>
      </c>
    </row>
    <row r="116" spans="1:13" x14ac:dyDescent="0.35">
      <c r="A116" s="23" t="str">
        <f t="shared" si="5"/>
        <v>DISTRIBUCION VOLUMEN POR CRITERIO (Consumiciones)Total Bebidas FriasNIVEL ALTO</v>
      </c>
      <c r="B116" s="23" t="str">
        <f t="shared" si="6"/>
        <v>DISTRIBUCION VOLUMEN POR CRITERIO (Consumiciones)</v>
      </c>
      <c r="C116" s="23" t="str">
        <f t="shared" si="7"/>
        <v>Total Bebidas Frias</v>
      </c>
      <c r="D116" t="s">
        <v>95</v>
      </c>
      <c r="E116" s="52">
        <v>24.940090920360301</v>
      </c>
      <c r="F116" s="52">
        <v>24.4198581921783</v>
      </c>
      <c r="G116" s="52">
        <v>23.4843069914916</v>
      </c>
      <c r="H116" s="52">
        <v>22.0727398482145</v>
      </c>
      <c r="I116" s="52">
        <v>20.8594696939853</v>
      </c>
      <c r="J116" s="52">
        <v>22.211133851241801</v>
      </c>
      <c r="K116" s="52">
        <v>22.500979741704001</v>
      </c>
      <c r="L116" s="52">
        <v>21.754343078390999</v>
      </c>
      <c r="M116" s="81">
        <v>22.374143828220301</v>
      </c>
    </row>
    <row r="117" spans="1:13" x14ac:dyDescent="0.35">
      <c r="A117" s="23" t="str">
        <f t="shared" si="5"/>
        <v>DISTRIBUCION VOLUMEN POR CRITERIO (Consumiciones)Total Bebidas FriasNIVEL MEDIO ALTO</v>
      </c>
      <c r="B117" s="23" t="str">
        <f t="shared" si="6"/>
        <v>DISTRIBUCION VOLUMEN POR CRITERIO (Consumiciones)</v>
      </c>
      <c r="C117" s="23" t="str">
        <f t="shared" si="7"/>
        <v>Total Bebidas Frias</v>
      </c>
      <c r="D117" t="s">
        <v>96</v>
      </c>
      <c r="E117" s="52">
        <v>13.8588011274612</v>
      </c>
      <c r="F117" s="52">
        <v>14.070348590774699</v>
      </c>
      <c r="G117" s="52">
        <v>14.0868345384918</v>
      </c>
      <c r="H117" s="52">
        <v>14.7385904737228</v>
      </c>
      <c r="I117" s="52">
        <v>14.666453249381799</v>
      </c>
      <c r="J117" s="52">
        <v>13.985298387496499</v>
      </c>
      <c r="K117" s="52">
        <v>14.268117730070699</v>
      </c>
      <c r="L117" s="52">
        <v>14.879816987894101</v>
      </c>
      <c r="M117" s="81">
        <v>15.3734912130307</v>
      </c>
    </row>
    <row r="118" spans="1:13" x14ac:dyDescent="0.35">
      <c r="A118" s="23" t="str">
        <f t="shared" si="5"/>
        <v>DISTRIBUCION VOLUMEN POR CRITERIO (Consumiciones)Total Bebidas FriasNIVEL MEDIO</v>
      </c>
      <c r="B118" s="23" t="str">
        <f t="shared" si="6"/>
        <v>DISTRIBUCION VOLUMEN POR CRITERIO (Consumiciones)</v>
      </c>
      <c r="C118" s="23" t="str">
        <f t="shared" si="7"/>
        <v>Total Bebidas Frias</v>
      </c>
      <c r="D118" t="s">
        <v>97</v>
      </c>
      <c r="E118" s="52">
        <v>23.262159124856002</v>
      </c>
      <c r="F118" s="52">
        <v>24.246977932063199</v>
      </c>
      <c r="G118" s="52">
        <v>23.864821853689499</v>
      </c>
      <c r="H118" s="52">
        <v>24.814363544810501</v>
      </c>
      <c r="I118" s="52">
        <v>24.299786734761199</v>
      </c>
      <c r="J118" s="52">
        <v>25.057368864590799</v>
      </c>
      <c r="K118" s="52">
        <v>24.406770495096101</v>
      </c>
      <c r="L118" s="52">
        <v>23.942086366531399</v>
      </c>
      <c r="M118" s="81">
        <v>25.3295358915355</v>
      </c>
    </row>
    <row r="119" spans="1:13" x14ac:dyDescent="0.35">
      <c r="A119" s="23" t="str">
        <f t="shared" si="5"/>
        <v>DISTRIBUCION VOLUMEN POR CRITERIO (Consumiciones)Total Bebidas FriasNIVEL MEDIO BAJO</v>
      </c>
      <c r="B119" s="23" t="str">
        <f t="shared" si="6"/>
        <v>DISTRIBUCION VOLUMEN POR CRITERIO (Consumiciones)</v>
      </c>
      <c r="C119" s="23" t="str">
        <f t="shared" si="7"/>
        <v>Total Bebidas Frias</v>
      </c>
      <c r="D119" t="s">
        <v>98</v>
      </c>
      <c r="E119" s="52">
        <v>14.830413409228999</v>
      </c>
      <c r="F119" s="52">
        <v>15.0062372906819</v>
      </c>
      <c r="G119" s="52">
        <v>16.1715334128872</v>
      </c>
      <c r="H119" s="52">
        <v>17.746348732149698</v>
      </c>
      <c r="I119" s="52">
        <v>17.2381280760805</v>
      </c>
      <c r="J119" s="52">
        <v>15.9775085157462</v>
      </c>
      <c r="K119" s="52">
        <v>16.534961444764299</v>
      </c>
      <c r="L119" s="52">
        <v>17.266500620328099</v>
      </c>
      <c r="M119" s="81">
        <v>16.655655117610401</v>
      </c>
    </row>
    <row r="120" spans="1:13" x14ac:dyDescent="0.35">
      <c r="A120" s="23" t="str">
        <f t="shared" si="5"/>
        <v>DISTRIBUCION VOLUMEN POR CRITERIO (Consumiciones)Total Bebidas FriasNIVEL BAJO</v>
      </c>
      <c r="B120" s="23" t="str">
        <f t="shared" si="6"/>
        <v>DISTRIBUCION VOLUMEN POR CRITERIO (Consumiciones)</v>
      </c>
      <c r="C120" s="23" t="str">
        <f t="shared" si="7"/>
        <v>Total Bebidas Frias</v>
      </c>
      <c r="D120" t="s">
        <v>99</v>
      </c>
      <c r="E120" s="52">
        <v>23.1085354180934</v>
      </c>
      <c r="F120" s="52">
        <v>22.2565914078303</v>
      </c>
      <c r="G120" s="52">
        <v>22.39250320344</v>
      </c>
      <c r="H120" s="52">
        <v>20.627957401102499</v>
      </c>
      <c r="I120" s="52">
        <v>22.936172612563499</v>
      </c>
      <c r="J120" s="52">
        <v>22.7687257894327</v>
      </c>
      <c r="K120" s="52">
        <v>22.289158882968</v>
      </c>
      <c r="L120" s="52">
        <v>22.1572529468555</v>
      </c>
      <c r="M120" s="81">
        <v>20.267173949603102</v>
      </c>
    </row>
    <row r="121" spans="1:13" x14ac:dyDescent="0.35">
      <c r="A121" s="23" t="str">
        <f t="shared" si="5"/>
        <v>DISTRIBUCION VOLUMEN POR CRITERIO (Consumiciones)Total Bebidas FriasHOMBRE</v>
      </c>
      <c r="B121" s="23" t="str">
        <f t="shared" si="6"/>
        <v>DISTRIBUCION VOLUMEN POR CRITERIO (Consumiciones)</v>
      </c>
      <c r="C121" s="23" t="str">
        <f t="shared" si="7"/>
        <v>Total Bebidas Frias</v>
      </c>
      <c r="D121" t="s">
        <v>100</v>
      </c>
      <c r="E121" s="52">
        <v>59.195982758866002</v>
      </c>
      <c r="F121" s="52">
        <v>59.115464993373699</v>
      </c>
      <c r="G121" s="52">
        <v>61.013773191169903</v>
      </c>
      <c r="H121" s="52">
        <v>60.9588377996742</v>
      </c>
      <c r="I121" s="52">
        <v>60.182191875685</v>
      </c>
      <c r="J121" s="52">
        <v>59.063961928772201</v>
      </c>
      <c r="K121" s="52">
        <v>60.113907556395397</v>
      </c>
      <c r="L121" s="52">
        <v>60.948168046167403</v>
      </c>
      <c r="M121" s="81">
        <v>57.302867187479798</v>
      </c>
    </row>
    <row r="122" spans="1:13" x14ac:dyDescent="0.35">
      <c r="A122" s="23" t="str">
        <f t="shared" si="5"/>
        <v>DISTRIBUCION VOLUMEN POR CRITERIO (Consumiciones)Total Bebidas FriasMUJER</v>
      </c>
      <c r="B122" s="23" t="str">
        <f t="shared" si="6"/>
        <v>DISTRIBUCION VOLUMEN POR CRITERIO (Consumiciones)</v>
      </c>
      <c r="C122" s="23" t="str">
        <f t="shared" si="7"/>
        <v>Total Bebidas Frias</v>
      </c>
      <c r="D122" t="s">
        <v>101</v>
      </c>
      <c r="E122" s="52">
        <v>40.804017241133998</v>
      </c>
      <c r="F122" s="52">
        <v>40.884548420154601</v>
      </c>
      <c r="G122" s="52">
        <v>38.986226808830097</v>
      </c>
      <c r="H122" s="52">
        <v>39.0411622003258</v>
      </c>
      <c r="I122" s="52">
        <v>39.817818491087301</v>
      </c>
      <c r="J122" s="52">
        <v>40.936080561437301</v>
      </c>
      <c r="K122" s="52">
        <v>39.886080738207902</v>
      </c>
      <c r="L122" s="52">
        <v>39.051831953832597</v>
      </c>
      <c r="M122" s="81">
        <v>42.697121593417698</v>
      </c>
    </row>
    <row r="123" spans="1:13" x14ac:dyDescent="0.35">
      <c r="A123" s="23" t="str">
        <f t="shared" si="5"/>
        <v>DISTRIBUCION VOLUMEN POR CRITERIO (Consumiciones)Total Bebidas CalientesT.ESPAÑA</v>
      </c>
      <c r="B123" s="23" t="str">
        <f t="shared" si="6"/>
        <v>DISTRIBUCION VOLUMEN POR CRITERIO (Consumiciones)</v>
      </c>
      <c r="C123" s="23" t="s">
        <v>62</v>
      </c>
      <c r="D123" t="s">
        <v>46</v>
      </c>
      <c r="E123" s="52">
        <v>100</v>
      </c>
      <c r="F123" s="52">
        <v>100</v>
      </c>
      <c r="G123" s="52">
        <v>100</v>
      </c>
      <c r="H123" s="52">
        <v>100</v>
      </c>
      <c r="I123" s="52">
        <v>100</v>
      </c>
      <c r="J123" s="52">
        <v>100</v>
      </c>
      <c r="K123" s="52">
        <v>100</v>
      </c>
      <c r="L123" s="52">
        <v>100</v>
      </c>
      <c r="M123" s="81">
        <v>100</v>
      </c>
    </row>
    <row r="124" spans="1:13" x14ac:dyDescent="0.35">
      <c r="A124" s="23" t="str">
        <f t="shared" si="5"/>
        <v>DISTRIBUCION VOLUMEN POR CRITERIO (Consumiciones)Total Bebidas CalientesBCN AM</v>
      </c>
      <c r="B124" s="23" t="str">
        <f t="shared" si="6"/>
        <v>DISTRIBUCION VOLUMEN POR CRITERIO (Consumiciones)</v>
      </c>
      <c r="C124" s="23" t="str">
        <f>C$123</f>
        <v>Total Bebidas Calientes</v>
      </c>
      <c r="D124" t="s">
        <v>50</v>
      </c>
      <c r="E124" s="52">
        <v>10.119463948070299</v>
      </c>
      <c r="F124" s="52">
        <v>10.0940143348028</v>
      </c>
      <c r="G124" s="52">
        <v>10.791859662324001</v>
      </c>
      <c r="H124" s="52">
        <v>10.1541285474253</v>
      </c>
      <c r="I124" s="52">
        <v>10.831220533462901</v>
      </c>
      <c r="J124" s="52">
        <v>10.9554306649613</v>
      </c>
      <c r="K124" s="52">
        <v>10.546248081268701</v>
      </c>
      <c r="L124" s="52">
        <v>11.366272518800701</v>
      </c>
      <c r="M124" s="81">
        <v>11.3416953824948</v>
      </c>
    </row>
    <row r="125" spans="1:13" x14ac:dyDescent="0.35">
      <c r="A125" s="23" t="str">
        <f t="shared" si="5"/>
        <v>DISTRIBUCION VOLUMEN POR CRITERIO (Consumiciones)Total Bebidas CalientesREST.CAT ARAGON</v>
      </c>
      <c r="B125" s="23" t="str">
        <f t="shared" si="6"/>
        <v>DISTRIBUCION VOLUMEN POR CRITERIO (Consumiciones)</v>
      </c>
      <c r="C125" s="23" t="str">
        <f t="shared" ref="C125:C152" si="8">C$123</f>
        <v>Total Bebidas Calientes</v>
      </c>
      <c r="D125" t="s">
        <v>55</v>
      </c>
      <c r="E125" s="52">
        <v>15.965869246430399</v>
      </c>
      <c r="F125" s="52">
        <v>15.1535185296354</v>
      </c>
      <c r="G125" s="52">
        <v>16.5920278156891</v>
      </c>
      <c r="H125" s="52">
        <v>15.8160152458568</v>
      </c>
      <c r="I125" s="52">
        <v>16.1934129897258</v>
      </c>
      <c r="J125" s="52">
        <v>16.167963407631099</v>
      </c>
      <c r="K125" s="52">
        <v>15.3958645191918</v>
      </c>
      <c r="L125" s="52">
        <v>15.787194585619</v>
      </c>
      <c r="M125" s="81">
        <v>14.372800367562601</v>
      </c>
    </row>
    <row r="126" spans="1:13" x14ac:dyDescent="0.35">
      <c r="A126" s="23" t="str">
        <f t="shared" si="5"/>
        <v>DISTRIBUCION VOLUMEN POR CRITERIO (Consumiciones)Total Bebidas CalientesLEVANTE</v>
      </c>
      <c r="B126" s="23" t="str">
        <f t="shared" si="6"/>
        <v>DISTRIBUCION VOLUMEN POR CRITERIO (Consumiciones)</v>
      </c>
      <c r="C126" s="23" t="str">
        <f t="shared" si="8"/>
        <v>Total Bebidas Calientes</v>
      </c>
      <c r="D126" t="s">
        <v>59</v>
      </c>
      <c r="E126" s="52">
        <v>14.845072977874301</v>
      </c>
      <c r="F126" s="52">
        <v>14.664973773118099</v>
      </c>
      <c r="G126" s="52">
        <v>14.720678576890201</v>
      </c>
      <c r="H126" s="52">
        <v>15.2148005289057</v>
      </c>
      <c r="I126" s="52">
        <v>15.794423152924301</v>
      </c>
      <c r="J126" s="52">
        <v>15.2950062540922</v>
      </c>
      <c r="K126" s="52">
        <v>15.8065086987345</v>
      </c>
      <c r="L126" s="52">
        <v>14.853002347916499</v>
      </c>
      <c r="M126" s="81">
        <v>15.2460422279306</v>
      </c>
    </row>
    <row r="127" spans="1:13" x14ac:dyDescent="0.35">
      <c r="A127" s="23" t="str">
        <f t="shared" si="5"/>
        <v>DISTRIBUCION VOLUMEN POR CRITERIO (Consumiciones)Total Bebidas CalientesANDALUCIA</v>
      </c>
      <c r="B127" s="23" t="str">
        <f t="shared" si="6"/>
        <v>DISTRIBUCION VOLUMEN POR CRITERIO (Consumiciones)</v>
      </c>
      <c r="C127" s="23" t="str">
        <f t="shared" si="8"/>
        <v>Total Bebidas Calientes</v>
      </c>
      <c r="D127" t="s">
        <v>63</v>
      </c>
      <c r="E127" s="52">
        <v>16.5940713710438</v>
      </c>
      <c r="F127" s="52">
        <v>17.5918881268063</v>
      </c>
      <c r="G127" s="52">
        <v>15.885730894469701</v>
      </c>
      <c r="H127" s="52">
        <v>16.377815922206398</v>
      </c>
      <c r="I127" s="52">
        <v>16.343920356876701</v>
      </c>
      <c r="J127" s="52">
        <v>16.252982197013999</v>
      </c>
      <c r="K127" s="52">
        <v>16.7269625238647</v>
      </c>
      <c r="L127" s="52">
        <v>16.933514025857502</v>
      </c>
      <c r="M127" s="81">
        <v>18.4311425766974</v>
      </c>
    </row>
    <row r="128" spans="1:13" x14ac:dyDescent="0.35">
      <c r="A128" s="23" t="str">
        <f t="shared" si="5"/>
        <v>DISTRIBUCION VOLUMEN POR CRITERIO (Consumiciones)Total Bebidas CalientesMDD AM</v>
      </c>
      <c r="B128" s="23" t="str">
        <f t="shared" si="6"/>
        <v>DISTRIBUCION VOLUMEN POR CRITERIO (Consumiciones)</v>
      </c>
      <c r="C128" s="23" t="str">
        <f t="shared" si="8"/>
        <v>Total Bebidas Calientes</v>
      </c>
      <c r="D128" t="s">
        <v>67</v>
      </c>
      <c r="E128" s="52">
        <v>10.4115158557181</v>
      </c>
      <c r="F128" s="52">
        <v>10.114917001239</v>
      </c>
      <c r="G128" s="52">
        <v>10.3373688861247</v>
      </c>
      <c r="H128" s="52">
        <v>9.8548063951228393</v>
      </c>
      <c r="I128" s="52">
        <v>9.9287751282059507</v>
      </c>
      <c r="J128" s="52">
        <v>9.7234429451820592</v>
      </c>
      <c r="K128" s="52">
        <v>9.7133103507658003</v>
      </c>
      <c r="L128" s="52">
        <v>9.2564664547997602</v>
      </c>
      <c r="M128" s="81">
        <v>9.7228928847398901</v>
      </c>
    </row>
    <row r="129" spans="1:13" x14ac:dyDescent="0.35">
      <c r="A129" s="23" t="str">
        <f t="shared" si="5"/>
        <v>DISTRIBUCION VOLUMEN POR CRITERIO (Consumiciones)Total Bebidas CalientesRTO CENTRO</v>
      </c>
      <c r="B129" s="23" t="str">
        <f t="shared" si="6"/>
        <v>DISTRIBUCION VOLUMEN POR CRITERIO (Consumiciones)</v>
      </c>
      <c r="C129" s="23" t="str">
        <f t="shared" si="8"/>
        <v>Total Bebidas Calientes</v>
      </c>
      <c r="D129" t="s">
        <v>70</v>
      </c>
      <c r="E129" s="52">
        <v>7.4941299805239803</v>
      </c>
      <c r="F129" s="52">
        <v>7.6334229333657602</v>
      </c>
      <c r="G129" s="52">
        <v>7.6864707564789896</v>
      </c>
      <c r="H129" s="52">
        <v>7.8605606495100799</v>
      </c>
      <c r="I129" s="52">
        <v>7.0537283418685899</v>
      </c>
      <c r="J129" s="52">
        <v>6.9790627169771504</v>
      </c>
      <c r="K129" s="52">
        <v>7.4533537834288204</v>
      </c>
      <c r="L129" s="52">
        <v>7.9513882590646299</v>
      </c>
      <c r="M129" s="81">
        <v>8.1202765073199306</v>
      </c>
    </row>
    <row r="130" spans="1:13" x14ac:dyDescent="0.35">
      <c r="A130" s="23" t="str">
        <f t="shared" si="5"/>
        <v>DISTRIBUCION VOLUMEN POR CRITERIO (Consumiciones)Total Bebidas CalientesNORTE-CENTRO</v>
      </c>
      <c r="B130" s="23" t="str">
        <f t="shared" si="6"/>
        <v>DISTRIBUCION VOLUMEN POR CRITERIO (Consumiciones)</v>
      </c>
      <c r="C130" s="23" t="str">
        <f t="shared" si="8"/>
        <v>Total Bebidas Calientes</v>
      </c>
      <c r="D130" t="s">
        <v>73</v>
      </c>
      <c r="E130" s="52">
        <v>12.2426669127792</v>
      </c>
      <c r="F130" s="52">
        <v>12.052954623977399</v>
      </c>
      <c r="G130" s="52">
        <v>11.703918907591801</v>
      </c>
      <c r="H130" s="52">
        <v>11.6068562201219</v>
      </c>
      <c r="I130" s="52">
        <v>11.4012236050418</v>
      </c>
      <c r="J130" s="52">
        <v>11.7409064252547</v>
      </c>
      <c r="K130" s="52">
        <v>11.359153190461999</v>
      </c>
      <c r="L130" s="52">
        <v>11.6209601278457</v>
      </c>
      <c r="M130" s="81">
        <v>11.0500344589938</v>
      </c>
    </row>
    <row r="131" spans="1:13" x14ac:dyDescent="0.35">
      <c r="A131" s="23" t="str">
        <f t="shared" si="5"/>
        <v>DISTRIBUCION VOLUMEN POR CRITERIO (Consumiciones)Total Bebidas CalientesNOROESTE</v>
      </c>
      <c r="B131" s="23" t="str">
        <f t="shared" si="6"/>
        <v>DISTRIBUCION VOLUMEN POR CRITERIO (Consumiciones)</v>
      </c>
      <c r="C131" s="23" t="str">
        <f t="shared" si="8"/>
        <v>Total Bebidas Calientes</v>
      </c>
      <c r="D131" t="s">
        <v>76</v>
      </c>
      <c r="E131" s="52">
        <v>12.327206552271701</v>
      </c>
      <c r="F131" s="52">
        <v>12.694317118157899</v>
      </c>
      <c r="G131" s="52">
        <v>12.2819429007991</v>
      </c>
      <c r="H131" s="52">
        <v>13.115014913910899</v>
      </c>
      <c r="I131" s="52">
        <v>12.453284084616399</v>
      </c>
      <c r="J131" s="52">
        <v>12.8852040335744</v>
      </c>
      <c r="K131" s="52">
        <v>12.9985927129575</v>
      </c>
      <c r="L131" s="52">
        <v>12.231198605699699</v>
      </c>
      <c r="M131" s="81">
        <v>11.715123947956499</v>
      </c>
    </row>
    <row r="132" spans="1:13" x14ac:dyDescent="0.35">
      <c r="A132" s="23" t="str">
        <f t="shared" ref="A132:A195" si="9">B132&amp;C132&amp;D132</f>
        <v>DISTRIBUCION VOLUMEN POR CRITERIO (Consumiciones)Total Bebidas Calientes&lt;2MIL</v>
      </c>
      <c r="B132" s="23" t="str">
        <f t="shared" si="6"/>
        <v>DISTRIBUCION VOLUMEN POR CRITERIO (Consumiciones)</v>
      </c>
      <c r="C132" s="23" t="str">
        <f t="shared" si="8"/>
        <v>Total Bebidas Calientes</v>
      </c>
      <c r="D132" t="s">
        <v>79</v>
      </c>
      <c r="E132" s="52">
        <v>6.1052714612850103</v>
      </c>
      <c r="F132" s="52">
        <v>5.6888823733556801</v>
      </c>
      <c r="G132" s="52">
        <v>5.8836353759360298</v>
      </c>
      <c r="H132" s="52">
        <v>5.5202175546547698</v>
      </c>
      <c r="I132" s="52">
        <v>5.4770300378828098</v>
      </c>
      <c r="J132" s="52">
        <v>5.8084706796312302</v>
      </c>
      <c r="K132" s="52">
        <v>5.3501572358175</v>
      </c>
      <c r="L132" s="52">
        <v>5.52586935475491</v>
      </c>
      <c r="M132" s="81">
        <v>4.5069156067915603</v>
      </c>
    </row>
    <row r="133" spans="1:13" x14ac:dyDescent="0.35">
      <c r="A133" s="23" t="str">
        <f t="shared" si="9"/>
        <v>DISTRIBUCION VOLUMEN POR CRITERIO (Consumiciones)Total Bebidas Calientes2-5MIL</v>
      </c>
      <c r="B133" s="23" t="str">
        <f t="shared" ref="B133:B182" si="10">B$3</f>
        <v>DISTRIBUCION VOLUMEN POR CRITERIO (Consumiciones)</v>
      </c>
      <c r="C133" s="23" t="str">
        <f t="shared" si="8"/>
        <v>Total Bebidas Calientes</v>
      </c>
      <c r="D133" t="s">
        <v>82</v>
      </c>
      <c r="E133" s="52">
        <v>4.99126221786792</v>
      </c>
      <c r="F133" s="52">
        <v>4.3748562023825404</v>
      </c>
      <c r="G133" s="52">
        <v>4.4025644667881103</v>
      </c>
      <c r="H133" s="52">
        <v>4.4858725879715697</v>
      </c>
      <c r="I133" s="52">
        <v>4.7123300194803202</v>
      </c>
      <c r="J133" s="52">
        <v>4.6234797961446503</v>
      </c>
      <c r="K133" s="52">
        <v>4.80734564237535</v>
      </c>
      <c r="L133" s="52">
        <v>5.3164122654888901</v>
      </c>
      <c r="M133" s="81">
        <v>4.8093411022701202</v>
      </c>
    </row>
    <row r="134" spans="1:13" x14ac:dyDescent="0.35">
      <c r="A134" s="23" t="str">
        <f t="shared" si="9"/>
        <v>DISTRIBUCION VOLUMEN POR CRITERIO (Consumiciones)Total Bebidas Calientes5-10MIL</v>
      </c>
      <c r="B134" s="23" t="str">
        <f t="shared" si="10"/>
        <v>DISTRIBUCION VOLUMEN POR CRITERIO (Consumiciones)</v>
      </c>
      <c r="C134" s="23" t="str">
        <f t="shared" si="8"/>
        <v>Total Bebidas Calientes</v>
      </c>
      <c r="D134" t="s">
        <v>83</v>
      </c>
      <c r="E134" s="52">
        <v>7.4611966588652203</v>
      </c>
      <c r="F134" s="52">
        <v>7.3511441845989101</v>
      </c>
      <c r="G134" s="52">
        <v>6.9434206796646398</v>
      </c>
      <c r="H134" s="52">
        <v>7.2881471663569304</v>
      </c>
      <c r="I134" s="52">
        <v>7.7410721379116998</v>
      </c>
      <c r="J134" s="52">
        <v>7.4121774066870296</v>
      </c>
      <c r="K134" s="52">
        <v>7.5658799580622604</v>
      </c>
      <c r="L134" s="52">
        <v>7.4760343114935397</v>
      </c>
      <c r="M134" s="81">
        <v>7.2478616628030803</v>
      </c>
    </row>
    <row r="135" spans="1:13" x14ac:dyDescent="0.35">
      <c r="A135" s="23" t="str">
        <f t="shared" si="9"/>
        <v>DISTRIBUCION VOLUMEN POR CRITERIO (Consumiciones)Total Bebidas Calientes10-30MIL</v>
      </c>
      <c r="B135" s="23" t="str">
        <f t="shared" si="10"/>
        <v>DISTRIBUCION VOLUMEN POR CRITERIO (Consumiciones)</v>
      </c>
      <c r="C135" s="23" t="str">
        <f t="shared" si="8"/>
        <v>Total Bebidas Calientes</v>
      </c>
      <c r="D135" t="s">
        <v>84</v>
      </c>
      <c r="E135" s="52">
        <v>18.914123307089199</v>
      </c>
      <c r="F135" s="52">
        <v>18.377303306115</v>
      </c>
      <c r="G135" s="52">
        <v>18.370739138975399</v>
      </c>
      <c r="H135" s="52">
        <v>18.217600386034899</v>
      </c>
      <c r="I135" s="52">
        <v>18.325755029014701</v>
      </c>
      <c r="J135" s="52">
        <v>18.848488060166101</v>
      </c>
      <c r="K135" s="52">
        <v>18.194276828049599</v>
      </c>
      <c r="L135" s="52">
        <v>19.026255652662101</v>
      </c>
      <c r="M135" s="81">
        <v>19.842031618737298</v>
      </c>
    </row>
    <row r="136" spans="1:13" x14ac:dyDescent="0.35">
      <c r="A136" s="23" t="str">
        <f t="shared" si="9"/>
        <v>DISTRIBUCION VOLUMEN POR CRITERIO (Consumiciones)Total Bebidas Calientes30-100MIL</v>
      </c>
      <c r="B136" s="23" t="str">
        <f t="shared" si="10"/>
        <v>DISTRIBUCION VOLUMEN POR CRITERIO (Consumiciones)</v>
      </c>
      <c r="C136" s="23" t="str">
        <f t="shared" si="8"/>
        <v>Total Bebidas Calientes</v>
      </c>
      <c r="D136" t="s">
        <v>85</v>
      </c>
      <c r="E136" s="52">
        <v>20.811114187517202</v>
      </c>
      <c r="F136" s="52">
        <v>21.903729733392499</v>
      </c>
      <c r="G136" s="52">
        <v>21.178829952030199</v>
      </c>
      <c r="H136" s="52">
        <v>22.460215772712498</v>
      </c>
      <c r="I136" s="52">
        <v>21.839027336714999</v>
      </c>
      <c r="J136" s="52">
        <v>21.5678695386474</v>
      </c>
      <c r="K136" s="52">
        <v>22.083340431929201</v>
      </c>
      <c r="L136" s="52">
        <v>21.245170507561301</v>
      </c>
      <c r="M136" s="81">
        <v>22.9126495833594</v>
      </c>
    </row>
    <row r="137" spans="1:13" x14ac:dyDescent="0.35">
      <c r="A137" s="23" t="str">
        <f t="shared" si="9"/>
        <v>DISTRIBUCION VOLUMEN POR CRITERIO (Consumiciones)Total Bebidas Calientes100-200MIL</v>
      </c>
      <c r="B137" s="23" t="str">
        <f t="shared" si="10"/>
        <v>DISTRIBUCION VOLUMEN POR CRITERIO (Consumiciones)</v>
      </c>
      <c r="C137" s="23" t="str">
        <f t="shared" si="8"/>
        <v>Total Bebidas Calientes</v>
      </c>
      <c r="D137" t="s">
        <v>86</v>
      </c>
      <c r="E137" s="52">
        <v>11.6169732423664</v>
      </c>
      <c r="F137" s="52">
        <v>12.014261631922899</v>
      </c>
      <c r="G137" s="52">
        <v>11.4504379473772</v>
      </c>
      <c r="H137" s="52">
        <v>10.5278586178593</v>
      </c>
      <c r="I137" s="52">
        <v>9.9789307565580607</v>
      </c>
      <c r="J137" s="52">
        <v>10.709177055254401</v>
      </c>
      <c r="K137" s="52">
        <v>10.815825893621099</v>
      </c>
      <c r="L137" s="52">
        <v>10.332194679388101</v>
      </c>
      <c r="M137" s="81">
        <v>10.0001587202139</v>
      </c>
    </row>
    <row r="138" spans="1:13" x14ac:dyDescent="0.35">
      <c r="A138" s="23" t="str">
        <f t="shared" si="9"/>
        <v>DISTRIBUCION VOLUMEN POR CRITERIO (Consumiciones)Total Bebidas Calientes200-500MIL</v>
      </c>
      <c r="B138" s="23" t="str">
        <f t="shared" si="10"/>
        <v>DISTRIBUCION VOLUMEN POR CRITERIO (Consumiciones)</v>
      </c>
      <c r="C138" s="23" t="str">
        <f t="shared" si="8"/>
        <v>Total Bebidas Calientes</v>
      </c>
      <c r="D138" t="s">
        <v>87</v>
      </c>
      <c r="E138" s="52">
        <v>12.586803164438599</v>
      </c>
      <c r="F138" s="52">
        <v>12.692620531710499</v>
      </c>
      <c r="G138" s="52">
        <v>13.504621978054301</v>
      </c>
      <c r="H138" s="52">
        <v>13.829089656140299</v>
      </c>
      <c r="I138" s="52">
        <v>13.2944767073619</v>
      </c>
      <c r="J138" s="52">
        <v>13.2285183893622</v>
      </c>
      <c r="K138" s="52">
        <v>13.8660733621851</v>
      </c>
      <c r="L138" s="52">
        <v>14.0230628920048</v>
      </c>
      <c r="M138" s="81">
        <v>14.7251709374935</v>
      </c>
    </row>
    <row r="139" spans="1:13" x14ac:dyDescent="0.35">
      <c r="A139" s="23" t="str">
        <f t="shared" si="9"/>
        <v>DISTRIBUCION VOLUMEN POR CRITERIO (Consumiciones)Total Bebidas Calientes&gt;500MIL</v>
      </c>
      <c r="B139" s="23" t="str">
        <f t="shared" si="10"/>
        <v>DISTRIBUCION VOLUMEN POR CRITERIO (Consumiciones)</v>
      </c>
      <c r="C139" s="23" t="str">
        <f t="shared" si="8"/>
        <v>Total Bebidas Calientes</v>
      </c>
      <c r="D139" t="s">
        <v>88</v>
      </c>
      <c r="E139" s="52">
        <v>17.5132541829263</v>
      </c>
      <c r="F139" s="52">
        <v>17.5972084776248</v>
      </c>
      <c r="G139" s="52">
        <v>18.265755260071401</v>
      </c>
      <c r="H139" s="52">
        <v>17.670985642748999</v>
      </c>
      <c r="I139" s="52">
        <v>18.631361107536101</v>
      </c>
      <c r="J139" s="52">
        <v>17.801806876289302</v>
      </c>
      <c r="K139" s="52">
        <v>17.3171052524545</v>
      </c>
      <c r="L139" s="52">
        <v>17.0549987994482</v>
      </c>
      <c r="M139" s="81">
        <v>15.9558590731575</v>
      </c>
    </row>
    <row r="140" spans="1:13" x14ac:dyDescent="0.35">
      <c r="A140" s="23" t="str">
        <f t="shared" si="9"/>
        <v>DISTRIBUCION VOLUMEN POR CRITERIO (Consumiciones)Total Bebidas CalientesDE 15 A 19 AÑOS</v>
      </c>
      <c r="B140" s="23" t="str">
        <f t="shared" si="10"/>
        <v>DISTRIBUCION VOLUMEN POR CRITERIO (Consumiciones)</v>
      </c>
      <c r="C140" s="23" t="str">
        <f t="shared" si="8"/>
        <v>Total Bebidas Calientes</v>
      </c>
      <c r="D140" t="s">
        <v>89</v>
      </c>
      <c r="E140" s="52">
        <v>0.35656745651421101</v>
      </c>
      <c r="F140" s="52">
        <v>0.636786219544212</v>
      </c>
      <c r="G140" s="52">
        <v>1.0176821773429301</v>
      </c>
      <c r="H140" s="52">
        <v>0.48120642224620902</v>
      </c>
      <c r="I140" s="52">
        <v>0.56580086149270603</v>
      </c>
      <c r="J140" s="52">
        <v>0.80507900865353899</v>
      </c>
      <c r="K140" s="52">
        <v>0.704436875678491</v>
      </c>
      <c r="L140" s="52">
        <v>0.50258618224837404</v>
      </c>
      <c r="M140" s="81">
        <v>0.63834780611072806</v>
      </c>
    </row>
    <row r="141" spans="1:13" x14ac:dyDescent="0.35">
      <c r="A141" s="23" t="str">
        <f t="shared" si="9"/>
        <v>DISTRIBUCION VOLUMEN POR CRITERIO (Consumiciones)Total Bebidas CalientesDE 20 A 24 AÑOS</v>
      </c>
      <c r="B141" s="23" t="str">
        <f t="shared" si="10"/>
        <v>DISTRIBUCION VOLUMEN POR CRITERIO (Consumiciones)</v>
      </c>
      <c r="C141" s="23" t="str">
        <f t="shared" si="8"/>
        <v>Total Bebidas Calientes</v>
      </c>
      <c r="D141" t="s">
        <v>90</v>
      </c>
      <c r="E141" s="52">
        <v>1.3087597902679899</v>
      </c>
      <c r="F141" s="52">
        <v>1.2146380241994801</v>
      </c>
      <c r="G141" s="52">
        <v>1.6193959275916801</v>
      </c>
      <c r="H141" s="52">
        <v>1.39623064010364</v>
      </c>
      <c r="I141" s="52">
        <v>1.33303084212708</v>
      </c>
      <c r="J141" s="52">
        <v>1.2483592241049499</v>
      </c>
      <c r="K141" s="52">
        <v>1.7342690894289501</v>
      </c>
      <c r="L141" s="52">
        <v>1.4018718769897101</v>
      </c>
      <c r="M141" s="81">
        <v>2.6763201971472101</v>
      </c>
    </row>
    <row r="142" spans="1:13" x14ac:dyDescent="0.35">
      <c r="A142" s="23" t="str">
        <f t="shared" si="9"/>
        <v>DISTRIBUCION VOLUMEN POR CRITERIO (Consumiciones)Total Bebidas CalientesDE 25 A 34 AÑOS</v>
      </c>
      <c r="B142" s="23" t="str">
        <f t="shared" si="10"/>
        <v>DISTRIBUCION VOLUMEN POR CRITERIO (Consumiciones)</v>
      </c>
      <c r="C142" s="23" t="str">
        <f t="shared" si="8"/>
        <v>Total Bebidas Calientes</v>
      </c>
      <c r="D142" t="s">
        <v>91</v>
      </c>
      <c r="E142" s="52">
        <v>4.6747442047214198</v>
      </c>
      <c r="F142" s="52">
        <v>4.8231311849078304</v>
      </c>
      <c r="G142" s="52">
        <v>4.68277848481533</v>
      </c>
      <c r="H142" s="52">
        <v>4.5022223028213801</v>
      </c>
      <c r="I142" s="52">
        <v>4.2459037602299503</v>
      </c>
      <c r="J142" s="52">
        <v>4.09461223747416</v>
      </c>
      <c r="K142" s="52">
        <v>4.6085880271167898</v>
      </c>
      <c r="L142" s="52">
        <v>4.7598988646561597</v>
      </c>
      <c r="M142" s="81">
        <v>5.84978050665163</v>
      </c>
    </row>
    <row r="143" spans="1:13" x14ac:dyDescent="0.35">
      <c r="A143" s="23" t="str">
        <f t="shared" si="9"/>
        <v>DISTRIBUCION VOLUMEN POR CRITERIO (Consumiciones)Total Bebidas CalientesDE 35 A 49 AÑOS</v>
      </c>
      <c r="B143" s="23" t="str">
        <f t="shared" si="10"/>
        <v>DISTRIBUCION VOLUMEN POR CRITERIO (Consumiciones)</v>
      </c>
      <c r="C143" s="23" t="str">
        <f t="shared" si="8"/>
        <v>Total Bebidas Calientes</v>
      </c>
      <c r="D143" t="s">
        <v>92</v>
      </c>
      <c r="E143" s="52">
        <v>22.887262337768899</v>
      </c>
      <c r="F143" s="52">
        <v>22.5613276710029</v>
      </c>
      <c r="G143" s="52">
        <v>24.122041719694501</v>
      </c>
      <c r="H143" s="52">
        <v>22.554437943070901</v>
      </c>
      <c r="I143" s="52">
        <v>21.898333605181801</v>
      </c>
      <c r="J143" s="52">
        <v>21.994657626909099</v>
      </c>
      <c r="K143" s="52">
        <v>23.176861861937901</v>
      </c>
      <c r="L143" s="52">
        <v>21.344519627100301</v>
      </c>
      <c r="M143" s="81">
        <v>22.881657373180499</v>
      </c>
    </row>
    <row r="144" spans="1:13" x14ac:dyDescent="0.35">
      <c r="A144" s="23" t="str">
        <f t="shared" si="9"/>
        <v>DISTRIBUCION VOLUMEN POR CRITERIO (Consumiciones)Total Bebidas CalientesDE 50 A 59 AÑOS</v>
      </c>
      <c r="B144" s="23" t="str">
        <f t="shared" si="10"/>
        <v>DISTRIBUCION VOLUMEN POR CRITERIO (Consumiciones)</v>
      </c>
      <c r="C144" s="23" t="str">
        <f t="shared" si="8"/>
        <v>Total Bebidas Calientes</v>
      </c>
      <c r="D144" t="s">
        <v>93</v>
      </c>
      <c r="E144" s="52">
        <v>27.601168403258502</v>
      </c>
      <c r="F144" s="52">
        <v>27.525498393202501</v>
      </c>
      <c r="G144" s="52">
        <v>27.0428426364758</v>
      </c>
      <c r="H144" s="52">
        <v>28.0945596355376</v>
      </c>
      <c r="I144" s="52">
        <v>27.680408032524699</v>
      </c>
      <c r="J144" s="52">
        <v>27.062349416246299</v>
      </c>
      <c r="K144" s="52">
        <v>27.515109265425</v>
      </c>
      <c r="L144" s="52">
        <v>28.3441977377977</v>
      </c>
      <c r="M144" s="81">
        <v>28.078775348244701</v>
      </c>
    </row>
    <row r="145" spans="1:13" x14ac:dyDescent="0.35">
      <c r="A145" s="23" t="str">
        <f t="shared" si="9"/>
        <v>DISTRIBUCION VOLUMEN POR CRITERIO (Consumiciones)Total Bebidas CalientesDE 60 A 75 AÑOS</v>
      </c>
      <c r="B145" s="23" t="str">
        <f t="shared" si="10"/>
        <v>DISTRIBUCION VOLUMEN POR CRITERIO (Consumiciones)</v>
      </c>
      <c r="C145" s="23" t="str">
        <f t="shared" si="8"/>
        <v>Total Bebidas Calientes</v>
      </c>
      <c r="D145" t="s">
        <v>94</v>
      </c>
      <c r="E145" s="52">
        <v>43.171490708070401</v>
      </c>
      <c r="F145" s="52">
        <v>43.238632806391003</v>
      </c>
      <c r="G145" s="52">
        <v>41.515261453528403</v>
      </c>
      <c r="H145" s="52">
        <v>42.9713493639806</v>
      </c>
      <c r="I145" s="52">
        <v>44.276498103160897</v>
      </c>
      <c r="J145" s="52">
        <v>44.794926900511499</v>
      </c>
      <c r="K145" s="52">
        <v>42.260742401087398</v>
      </c>
      <c r="L145" s="52">
        <v>43.646928939323999</v>
      </c>
      <c r="M145" s="81">
        <v>39.875112252782799</v>
      </c>
    </row>
    <row r="146" spans="1:13" x14ac:dyDescent="0.35">
      <c r="A146" s="23" t="str">
        <f t="shared" si="9"/>
        <v>DISTRIBUCION VOLUMEN POR CRITERIO (Consumiciones)Total Bebidas CalientesNIVEL ALTO</v>
      </c>
      <c r="B146" s="23" t="str">
        <f t="shared" si="10"/>
        <v>DISTRIBUCION VOLUMEN POR CRITERIO (Consumiciones)</v>
      </c>
      <c r="C146" s="23" t="str">
        <f t="shared" si="8"/>
        <v>Total Bebidas Calientes</v>
      </c>
      <c r="D146" t="s">
        <v>95</v>
      </c>
      <c r="E146" s="52">
        <v>23.788333794794202</v>
      </c>
      <c r="F146" s="52">
        <v>24.506862737267699</v>
      </c>
      <c r="G146" s="52">
        <v>24.9167071373681</v>
      </c>
      <c r="H146" s="52">
        <v>23.161276028381799</v>
      </c>
      <c r="I146" s="52">
        <v>23.540607842022698</v>
      </c>
      <c r="J146" s="52">
        <v>23.834061430107401</v>
      </c>
      <c r="K146" s="52">
        <v>23.863514798001599</v>
      </c>
      <c r="L146" s="52">
        <v>23.0774031557449</v>
      </c>
      <c r="M146" s="81">
        <v>23.5372386859637</v>
      </c>
    </row>
    <row r="147" spans="1:13" x14ac:dyDescent="0.35">
      <c r="A147" s="23" t="str">
        <f t="shared" si="9"/>
        <v>DISTRIBUCION VOLUMEN POR CRITERIO (Consumiciones)Total Bebidas CalientesNIVEL MEDIO ALTO</v>
      </c>
      <c r="B147" s="23" t="str">
        <f t="shared" si="10"/>
        <v>DISTRIBUCION VOLUMEN POR CRITERIO (Consumiciones)</v>
      </c>
      <c r="C147" s="23" t="str">
        <f t="shared" si="8"/>
        <v>Total Bebidas Calientes</v>
      </c>
      <c r="D147" t="s">
        <v>96</v>
      </c>
      <c r="E147" s="52">
        <v>13.485684851382</v>
      </c>
      <c r="F147" s="52">
        <v>13.000051786465599</v>
      </c>
      <c r="G147" s="52">
        <v>13.319386137841001</v>
      </c>
      <c r="H147" s="52">
        <v>14.0243148392428</v>
      </c>
      <c r="I147" s="52">
        <v>13.1380673881813</v>
      </c>
      <c r="J147" s="52">
        <v>12.1921877314621</v>
      </c>
      <c r="K147" s="52">
        <v>13.433619226405</v>
      </c>
      <c r="L147" s="52">
        <v>13.7572413564114</v>
      </c>
      <c r="M147" s="81">
        <v>14.3654507862916</v>
      </c>
    </row>
    <row r="148" spans="1:13" x14ac:dyDescent="0.35">
      <c r="A148" s="23" t="str">
        <f t="shared" si="9"/>
        <v>DISTRIBUCION VOLUMEN POR CRITERIO (Consumiciones)Total Bebidas CalientesNIVEL MEDIO</v>
      </c>
      <c r="B148" s="23" t="str">
        <f t="shared" si="10"/>
        <v>DISTRIBUCION VOLUMEN POR CRITERIO (Consumiciones)</v>
      </c>
      <c r="C148" s="23" t="str">
        <f t="shared" si="8"/>
        <v>Total Bebidas Calientes</v>
      </c>
      <c r="D148" t="s">
        <v>97</v>
      </c>
      <c r="E148" s="52">
        <v>24.620556861056102</v>
      </c>
      <c r="F148" s="52">
        <v>24.609791558187801</v>
      </c>
      <c r="G148" s="52">
        <v>24.953434698843601</v>
      </c>
      <c r="H148" s="52">
        <v>26.564139278502601</v>
      </c>
      <c r="I148" s="52">
        <v>25.8475306006683</v>
      </c>
      <c r="J148" s="52">
        <v>26.927753274470302</v>
      </c>
      <c r="K148" s="52">
        <v>25.706448425899801</v>
      </c>
      <c r="L148" s="52">
        <v>25.125919590392002</v>
      </c>
      <c r="M148" s="81">
        <v>26.587223022784698</v>
      </c>
    </row>
    <row r="149" spans="1:13" x14ac:dyDescent="0.35">
      <c r="A149" s="23" t="str">
        <f t="shared" si="9"/>
        <v>DISTRIBUCION VOLUMEN POR CRITERIO (Consumiciones)Total Bebidas CalientesNIVEL MEDIO BAJO</v>
      </c>
      <c r="B149" s="23" t="str">
        <f t="shared" si="10"/>
        <v>DISTRIBUCION VOLUMEN POR CRITERIO (Consumiciones)</v>
      </c>
      <c r="C149" s="23" t="str">
        <f t="shared" si="8"/>
        <v>Total Bebidas Calientes</v>
      </c>
      <c r="D149" t="s">
        <v>98</v>
      </c>
      <c r="E149" s="52">
        <v>15.2841124134564</v>
      </c>
      <c r="F149" s="52">
        <v>16.030075311948998</v>
      </c>
      <c r="G149" s="52">
        <v>15.4312545149626</v>
      </c>
      <c r="H149" s="52">
        <v>16.031661803120599</v>
      </c>
      <c r="I149" s="52">
        <v>16.48704480204</v>
      </c>
      <c r="J149" s="52">
        <v>15.716359536911201</v>
      </c>
      <c r="K149" s="52">
        <v>14.7657885434955</v>
      </c>
      <c r="L149" s="52">
        <v>15.432455357458499</v>
      </c>
      <c r="M149" s="81">
        <v>15.8239492095316</v>
      </c>
    </row>
    <row r="150" spans="1:13" x14ac:dyDescent="0.35">
      <c r="A150" s="23" t="str">
        <f t="shared" si="9"/>
        <v>DISTRIBUCION VOLUMEN POR CRITERIO (Consumiciones)Total Bebidas CalientesNIVEL BAJO</v>
      </c>
      <c r="B150" s="23" t="str">
        <f t="shared" si="10"/>
        <v>DISTRIBUCION VOLUMEN POR CRITERIO (Consumiciones)</v>
      </c>
      <c r="C150" s="23" t="str">
        <f t="shared" si="8"/>
        <v>Total Bebidas Calientes</v>
      </c>
      <c r="D150" t="s">
        <v>99</v>
      </c>
      <c r="E150" s="52">
        <v>22.8213010358023</v>
      </c>
      <c r="F150" s="52">
        <v>21.8532186061299</v>
      </c>
      <c r="G150" s="52">
        <v>21.379215911352201</v>
      </c>
      <c r="H150" s="52">
        <v>20.218611204632399</v>
      </c>
      <c r="I150" s="52">
        <v>20.986744306825901</v>
      </c>
      <c r="J150" s="52">
        <v>21.3296326057968</v>
      </c>
      <c r="K150" s="52">
        <v>22.230638215187401</v>
      </c>
      <c r="L150" s="52">
        <v>22.6069743912003</v>
      </c>
      <c r="M150" s="81">
        <v>19.686134953950301</v>
      </c>
    </row>
    <row r="151" spans="1:13" x14ac:dyDescent="0.35">
      <c r="A151" s="23" t="str">
        <f t="shared" si="9"/>
        <v>DISTRIBUCION VOLUMEN POR CRITERIO (Consumiciones)Total Bebidas CalientesHOMBRE</v>
      </c>
      <c r="B151" s="23" t="str">
        <f t="shared" si="10"/>
        <v>DISTRIBUCION VOLUMEN POR CRITERIO (Consumiciones)</v>
      </c>
      <c r="C151" s="23" t="str">
        <f t="shared" si="8"/>
        <v>Total Bebidas Calientes</v>
      </c>
      <c r="D151" t="s">
        <v>100</v>
      </c>
      <c r="E151" s="52">
        <v>62.575393641936301</v>
      </c>
      <c r="F151" s="52">
        <v>63.314802710313003</v>
      </c>
      <c r="G151" s="52">
        <v>61.512506886417803</v>
      </c>
      <c r="H151" s="52">
        <v>62.280586527097</v>
      </c>
      <c r="I151" s="52">
        <v>63.068556258388398</v>
      </c>
      <c r="J151" s="52">
        <v>64.066245534751701</v>
      </c>
      <c r="K151" s="52">
        <v>61.9322331967794</v>
      </c>
      <c r="L151" s="52">
        <v>62.874142512415197</v>
      </c>
      <c r="M151" s="81">
        <v>62.166213478687602</v>
      </c>
    </row>
    <row r="152" spans="1:13" x14ac:dyDescent="0.35">
      <c r="A152" s="23" t="str">
        <f t="shared" si="9"/>
        <v>DISTRIBUCION VOLUMEN POR CRITERIO (Consumiciones)Total Bebidas CalientesMUJER</v>
      </c>
      <c r="B152" s="23" t="str">
        <f t="shared" si="10"/>
        <v>DISTRIBUCION VOLUMEN POR CRITERIO (Consumiciones)</v>
      </c>
      <c r="C152" s="23" t="str">
        <f t="shared" si="8"/>
        <v>Total Bebidas Calientes</v>
      </c>
      <c r="D152" t="s">
        <v>101</v>
      </c>
      <c r="E152" s="52">
        <v>37.424606358063699</v>
      </c>
      <c r="F152" s="52">
        <v>36.685197289686997</v>
      </c>
      <c r="G152" s="52">
        <v>38.487493113582197</v>
      </c>
      <c r="H152" s="52">
        <v>37.719429242303903</v>
      </c>
      <c r="I152" s="52">
        <v>36.931426874072201</v>
      </c>
      <c r="J152" s="52">
        <v>35.933754465248299</v>
      </c>
      <c r="K152" s="52">
        <v>38.0677668032206</v>
      </c>
      <c r="L152" s="52">
        <v>37.125857487584803</v>
      </c>
      <c r="M152" s="81">
        <v>37.833786521312398</v>
      </c>
    </row>
    <row r="153" spans="1:13" x14ac:dyDescent="0.35">
      <c r="A153" s="23" t="str">
        <f t="shared" si="9"/>
        <v>DISTRIBUCION VOLUMEN POR CRITERIO (Consumiciones)Total AperitivosT.ESPAÑA</v>
      </c>
      <c r="B153" s="23" t="str">
        <f t="shared" si="10"/>
        <v>DISTRIBUCION VOLUMEN POR CRITERIO (Consumiciones)</v>
      </c>
      <c r="C153" s="23" t="s">
        <v>66</v>
      </c>
      <c r="D153" t="s">
        <v>46</v>
      </c>
      <c r="E153" s="52">
        <v>100</v>
      </c>
      <c r="F153" s="52">
        <v>100</v>
      </c>
      <c r="G153" s="52">
        <v>100</v>
      </c>
      <c r="H153" s="52">
        <v>100</v>
      </c>
      <c r="I153" s="52">
        <v>100</v>
      </c>
      <c r="J153" s="52">
        <v>100</v>
      </c>
      <c r="K153" s="52">
        <v>100</v>
      </c>
      <c r="L153" s="52">
        <v>100</v>
      </c>
      <c r="M153" s="81">
        <v>100</v>
      </c>
    </row>
    <row r="154" spans="1:13" x14ac:dyDescent="0.35">
      <c r="A154" s="23" t="str">
        <f t="shared" si="9"/>
        <v>DISTRIBUCION VOLUMEN POR CRITERIO (Consumiciones)Total AperitivosBCN AM</v>
      </c>
      <c r="B154" s="23" t="str">
        <f t="shared" si="10"/>
        <v>DISTRIBUCION VOLUMEN POR CRITERIO (Consumiciones)</v>
      </c>
      <c r="C154" s="23" t="str">
        <f>C$153</f>
        <v>Total Aperitivos</v>
      </c>
      <c r="D154" t="s">
        <v>50</v>
      </c>
      <c r="E154" s="52">
        <v>11.858079064960799</v>
      </c>
      <c r="F154" s="52">
        <v>8.8941704354414792</v>
      </c>
      <c r="G154" s="52">
        <v>9.1887627928275197</v>
      </c>
      <c r="H154" s="52">
        <v>11.032867570853</v>
      </c>
      <c r="I154" s="52">
        <v>13.0980147880543</v>
      </c>
      <c r="J154" s="52">
        <v>10.192617817526299</v>
      </c>
      <c r="K154" s="52">
        <v>9.3955184900845197</v>
      </c>
      <c r="L154" s="52">
        <v>8.3877342412816205</v>
      </c>
      <c r="M154" s="81">
        <v>9.9527557729767597</v>
      </c>
    </row>
    <row r="155" spans="1:13" x14ac:dyDescent="0.35">
      <c r="A155" s="23" t="str">
        <f t="shared" si="9"/>
        <v>DISTRIBUCION VOLUMEN POR CRITERIO (Consumiciones)Total AperitivosREST.CAT ARAGON</v>
      </c>
      <c r="B155" s="23" t="str">
        <f t="shared" si="10"/>
        <v>DISTRIBUCION VOLUMEN POR CRITERIO (Consumiciones)</v>
      </c>
      <c r="C155" s="23" t="str">
        <f t="shared" ref="C155:C182" si="11">C$153</f>
        <v>Total Aperitivos</v>
      </c>
      <c r="D155" t="s">
        <v>55</v>
      </c>
      <c r="E155" s="52">
        <v>17.569312602143199</v>
      </c>
      <c r="F155" s="52">
        <v>15.351509779082701</v>
      </c>
      <c r="G155" s="52">
        <v>16.4611794756674</v>
      </c>
      <c r="H155" s="52">
        <v>15.1302650271506</v>
      </c>
      <c r="I155" s="52">
        <v>16.8770338846054</v>
      </c>
      <c r="J155" s="52">
        <v>13.869822536349499</v>
      </c>
      <c r="K155" s="52">
        <v>13.083150167741101</v>
      </c>
      <c r="L155" s="52">
        <v>11.0326655476645</v>
      </c>
      <c r="M155" s="81">
        <v>12.125929008949999</v>
      </c>
    </row>
    <row r="156" spans="1:13" x14ac:dyDescent="0.35">
      <c r="A156" s="23" t="str">
        <f t="shared" si="9"/>
        <v>DISTRIBUCION VOLUMEN POR CRITERIO (Consumiciones)Total AperitivosLEVANTE</v>
      </c>
      <c r="B156" s="23" t="str">
        <f t="shared" si="10"/>
        <v>DISTRIBUCION VOLUMEN POR CRITERIO (Consumiciones)</v>
      </c>
      <c r="C156" s="23" t="str">
        <f t="shared" si="11"/>
        <v>Total Aperitivos</v>
      </c>
      <c r="D156" t="s">
        <v>59</v>
      </c>
      <c r="E156" s="52">
        <v>13.195972005292001</v>
      </c>
      <c r="F156" s="52">
        <v>14.4967057751048</v>
      </c>
      <c r="G156" s="52">
        <v>12.726733666813599</v>
      </c>
      <c r="H156" s="52">
        <v>10.948921773785701</v>
      </c>
      <c r="I156" s="52">
        <v>10.0156297223023</v>
      </c>
      <c r="J156" s="52">
        <v>12.450084521934301</v>
      </c>
      <c r="K156" s="52">
        <v>10.0317866795671</v>
      </c>
      <c r="L156" s="52">
        <v>11.4236207501972</v>
      </c>
      <c r="M156" s="81">
        <v>14.0469290104802</v>
      </c>
    </row>
    <row r="157" spans="1:13" x14ac:dyDescent="0.35">
      <c r="A157" s="23" t="str">
        <f t="shared" si="9"/>
        <v>DISTRIBUCION VOLUMEN POR CRITERIO (Consumiciones)Total AperitivosANDALUCIA</v>
      </c>
      <c r="B157" s="23" t="str">
        <f t="shared" si="10"/>
        <v>DISTRIBUCION VOLUMEN POR CRITERIO (Consumiciones)</v>
      </c>
      <c r="C157" s="23" t="str">
        <f t="shared" si="11"/>
        <v>Total Aperitivos</v>
      </c>
      <c r="D157" t="s">
        <v>63</v>
      </c>
      <c r="E157" s="52">
        <v>17.842843775846902</v>
      </c>
      <c r="F157" s="52">
        <v>18.063125991523201</v>
      </c>
      <c r="G157" s="52">
        <v>24.2404081183643</v>
      </c>
      <c r="H157" s="52">
        <v>26.4626805622921</v>
      </c>
      <c r="I157" s="52">
        <v>21.8793269467307</v>
      </c>
      <c r="J157" s="52">
        <v>25.847455734923098</v>
      </c>
      <c r="K157" s="52">
        <v>28.6934859654842</v>
      </c>
      <c r="L157" s="52">
        <v>31.518457100730402</v>
      </c>
      <c r="M157" s="81">
        <v>23.566338545627602</v>
      </c>
    </row>
    <row r="158" spans="1:13" x14ac:dyDescent="0.35">
      <c r="A158" s="23" t="str">
        <f t="shared" si="9"/>
        <v>DISTRIBUCION VOLUMEN POR CRITERIO (Consumiciones)Total AperitivosMDD AM</v>
      </c>
      <c r="B158" s="23" t="str">
        <f t="shared" si="10"/>
        <v>DISTRIBUCION VOLUMEN POR CRITERIO (Consumiciones)</v>
      </c>
      <c r="C158" s="23" t="str">
        <f t="shared" si="11"/>
        <v>Total Aperitivos</v>
      </c>
      <c r="D158" t="s">
        <v>67</v>
      </c>
      <c r="E158" s="52">
        <v>9.1807548146445495</v>
      </c>
      <c r="F158" s="52">
        <v>14.328132029455601</v>
      </c>
      <c r="G158" s="52">
        <v>9.2274889612532593</v>
      </c>
      <c r="H158" s="52">
        <v>8.4101575792871692</v>
      </c>
      <c r="I158" s="52">
        <v>8.82339555936659</v>
      </c>
      <c r="J158" s="52">
        <v>11.9230954834964</v>
      </c>
      <c r="K158" s="52">
        <v>11.596450268350701</v>
      </c>
      <c r="L158" s="52">
        <v>8.7626002643688494</v>
      </c>
      <c r="M158" s="81">
        <v>11.7391460692038</v>
      </c>
    </row>
    <row r="159" spans="1:13" x14ac:dyDescent="0.35">
      <c r="A159" s="23" t="str">
        <f t="shared" si="9"/>
        <v>DISTRIBUCION VOLUMEN POR CRITERIO (Consumiciones)Total AperitivosRTO CENTRO</v>
      </c>
      <c r="B159" s="23" t="str">
        <f t="shared" si="10"/>
        <v>DISTRIBUCION VOLUMEN POR CRITERIO (Consumiciones)</v>
      </c>
      <c r="C159" s="23" t="str">
        <f t="shared" si="11"/>
        <v>Total Aperitivos</v>
      </c>
      <c r="D159" t="s">
        <v>70</v>
      </c>
      <c r="E159" s="52">
        <v>10.2169553673717</v>
      </c>
      <c r="F159" s="52">
        <v>8.9842362607439696</v>
      </c>
      <c r="G159" s="52">
        <v>12.599295058522999</v>
      </c>
      <c r="H159" s="52">
        <v>11.7154613098956</v>
      </c>
      <c r="I159" s="52">
        <v>11.431802048117399</v>
      </c>
      <c r="J159" s="52">
        <v>11.106463064959099</v>
      </c>
      <c r="K159" s="52">
        <v>12.9334451607475</v>
      </c>
      <c r="L159" s="52">
        <v>11.873921060711099</v>
      </c>
      <c r="M159" s="81">
        <v>9.0874863622939799</v>
      </c>
    </row>
    <row r="160" spans="1:13" x14ac:dyDescent="0.35">
      <c r="A160" s="23" t="str">
        <f t="shared" si="9"/>
        <v>DISTRIBUCION VOLUMEN POR CRITERIO (Consumiciones)Total AperitivosNORTE-CENTRO</v>
      </c>
      <c r="B160" s="23" t="str">
        <f t="shared" si="10"/>
        <v>DISTRIBUCION VOLUMEN POR CRITERIO (Consumiciones)</v>
      </c>
      <c r="C160" s="23" t="str">
        <f t="shared" si="11"/>
        <v>Total Aperitivos</v>
      </c>
      <c r="D160" t="s">
        <v>73</v>
      </c>
      <c r="E160" s="52">
        <v>10.948350596254</v>
      </c>
      <c r="F160" s="52">
        <v>12.1820688205905</v>
      </c>
      <c r="G160" s="52">
        <v>9.4616168220036201</v>
      </c>
      <c r="H160" s="52">
        <v>9.7304929834098495</v>
      </c>
      <c r="I160" s="52">
        <v>10.4261669138371</v>
      </c>
      <c r="J160" s="52">
        <v>7.93635393911108</v>
      </c>
      <c r="K160" s="52">
        <v>7.8473362990384299</v>
      </c>
      <c r="L160" s="52">
        <v>11.117850045133901</v>
      </c>
      <c r="M160" s="81">
        <v>13.6887297844439</v>
      </c>
    </row>
    <row r="161" spans="1:13" x14ac:dyDescent="0.35">
      <c r="A161" s="23" t="str">
        <f t="shared" si="9"/>
        <v>DISTRIBUCION VOLUMEN POR CRITERIO (Consumiciones)Total AperitivosNOROESTE</v>
      </c>
      <c r="B161" s="23" t="str">
        <f t="shared" si="10"/>
        <v>DISTRIBUCION VOLUMEN POR CRITERIO (Consumiciones)</v>
      </c>
      <c r="C161" s="23" t="str">
        <f t="shared" si="11"/>
        <v>Total Aperitivos</v>
      </c>
      <c r="D161" t="s">
        <v>76</v>
      </c>
      <c r="E161" s="52">
        <v>9.1877046257870596</v>
      </c>
      <c r="F161" s="52">
        <v>7.7000213103497304</v>
      </c>
      <c r="G161" s="52">
        <v>6.0945124214408803</v>
      </c>
      <c r="H161" s="52">
        <v>6.5691678390418602</v>
      </c>
      <c r="I161" s="52">
        <v>7.4486090513575602</v>
      </c>
      <c r="J161" s="52">
        <v>6.6740838535375699</v>
      </c>
      <c r="K161" s="52">
        <v>6.4188515079173101</v>
      </c>
      <c r="L161" s="52">
        <v>5.8831445553437298</v>
      </c>
      <c r="M161" s="81">
        <v>5.7926839158463599</v>
      </c>
    </row>
    <row r="162" spans="1:13" x14ac:dyDescent="0.35">
      <c r="A162" s="23" t="str">
        <f t="shared" si="9"/>
        <v>DISTRIBUCION VOLUMEN POR CRITERIO (Consumiciones)Total Aperitivos&lt;2MIL</v>
      </c>
      <c r="B162" s="23" t="str">
        <f t="shared" si="10"/>
        <v>DISTRIBUCION VOLUMEN POR CRITERIO (Consumiciones)</v>
      </c>
      <c r="C162" s="23" t="str">
        <f t="shared" si="11"/>
        <v>Total Aperitivos</v>
      </c>
      <c r="D162" t="s">
        <v>79</v>
      </c>
      <c r="E162" s="52">
        <v>5.9114270097894597</v>
      </c>
      <c r="F162" s="52">
        <v>5.4683689295100999</v>
      </c>
      <c r="G162" s="52">
        <v>4.6441065121674399</v>
      </c>
      <c r="H162" s="52">
        <v>5.7054160718639402</v>
      </c>
      <c r="I162" s="52">
        <v>6.1186655256998703</v>
      </c>
      <c r="J162" s="52">
        <v>5.1346394439054501</v>
      </c>
      <c r="K162" s="52">
        <v>3.9397788341203301</v>
      </c>
      <c r="L162" s="52">
        <v>5.4011163057486398</v>
      </c>
      <c r="M162" s="81">
        <v>4.5083478827700496</v>
      </c>
    </row>
    <row r="163" spans="1:13" x14ac:dyDescent="0.35">
      <c r="A163" s="23" t="str">
        <f t="shared" si="9"/>
        <v>DISTRIBUCION VOLUMEN POR CRITERIO (Consumiciones)Total Aperitivos2-5MIL</v>
      </c>
      <c r="B163" s="23" t="str">
        <f t="shared" si="10"/>
        <v>DISTRIBUCION VOLUMEN POR CRITERIO (Consumiciones)</v>
      </c>
      <c r="C163" s="23" t="str">
        <f t="shared" si="11"/>
        <v>Total Aperitivos</v>
      </c>
      <c r="D163" t="s">
        <v>82</v>
      </c>
      <c r="E163" s="52">
        <v>4.8936371221266404</v>
      </c>
      <c r="F163" s="52">
        <v>4.8040942509412101</v>
      </c>
      <c r="G163" s="52">
        <v>4.1181926237828801</v>
      </c>
      <c r="H163" s="52">
        <v>4.2370684790596398</v>
      </c>
      <c r="I163" s="52">
        <v>4.9630026286750502</v>
      </c>
      <c r="J163" s="52">
        <v>3.7424079712070801</v>
      </c>
      <c r="K163" s="52">
        <v>4.0520260393113698</v>
      </c>
      <c r="L163" s="52">
        <v>3.9363179927087102</v>
      </c>
      <c r="M163" s="81">
        <v>3.8783486019534199</v>
      </c>
    </row>
    <row r="164" spans="1:13" x14ac:dyDescent="0.35">
      <c r="A164" s="23" t="str">
        <f t="shared" si="9"/>
        <v>DISTRIBUCION VOLUMEN POR CRITERIO (Consumiciones)Total Aperitivos5-10MIL</v>
      </c>
      <c r="B164" s="23" t="str">
        <f t="shared" si="10"/>
        <v>DISTRIBUCION VOLUMEN POR CRITERIO (Consumiciones)</v>
      </c>
      <c r="C164" s="23" t="str">
        <f t="shared" si="11"/>
        <v>Total Aperitivos</v>
      </c>
      <c r="D164" t="s">
        <v>83</v>
      </c>
      <c r="E164" s="52">
        <v>5.3842603066242196</v>
      </c>
      <c r="F164" s="52">
        <v>5.99547451045391</v>
      </c>
      <c r="G164" s="52">
        <v>8.7367568577962604</v>
      </c>
      <c r="H164" s="52">
        <v>13.172753110276201</v>
      </c>
      <c r="I164" s="52">
        <v>7.5690940911039704</v>
      </c>
      <c r="J164" s="52">
        <v>11.3441256355351</v>
      </c>
      <c r="K164" s="52">
        <v>12.643237245890599</v>
      </c>
      <c r="L164" s="52">
        <v>12.2165986134424</v>
      </c>
      <c r="M164" s="81">
        <v>9.0298904852039499</v>
      </c>
    </row>
    <row r="165" spans="1:13" x14ac:dyDescent="0.35">
      <c r="A165" s="23" t="str">
        <f t="shared" si="9"/>
        <v>DISTRIBUCION VOLUMEN POR CRITERIO (Consumiciones)Total Aperitivos10-30MIL</v>
      </c>
      <c r="B165" s="23" t="str">
        <f t="shared" si="10"/>
        <v>DISTRIBUCION VOLUMEN POR CRITERIO (Consumiciones)</v>
      </c>
      <c r="C165" s="23" t="str">
        <f t="shared" si="11"/>
        <v>Total Aperitivos</v>
      </c>
      <c r="D165" t="s">
        <v>84</v>
      </c>
      <c r="E165" s="52">
        <v>23.253995688945299</v>
      </c>
      <c r="F165" s="52">
        <v>20.340085063812701</v>
      </c>
      <c r="G165" s="52">
        <v>20.627229773179099</v>
      </c>
      <c r="H165" s="52">
        <v>16.9324462049935</v>
      </c>
      <c r="I165" s="52">
        <v>16.5320554270894</v>
      </c>
      <c r="J165" s="52">
        <v>18.304778820467099</v>
      </c>
      <c r="K165" s="52">
        <v>17.405647810251001</v>
      </c>
      <c r="L165" s="52">
        <v>17.358297008660902</v>
      </c>
      <c r="M165" s="81">
        <v>16.864727727885501</v>
      </c>
    </row>
    <row r="166" spans="1:13" x14ac:dyDescent="0.35">
      <c r="A166" s="23" t="str">
        <f t="shared" si="9"/>
        <v>DISTRIBUCION VOLUMEN POR CRITERIO (Consumiciones)Total Aperitivos30-100MIL</v>
      </c>
      <c r="B166" s="23" t="str">
        <f t="shared" si="10"/>
        <v>DISTRIBUCION VOLUMEN POR CRITERIO (Consumiciones)</v>
      </c>
      <c r="C166" s="23" t="str">
        <f t="shared" si="11"/>
        <v>Total Aperitivos</v>
      </c>
      <c r="D166" t="s">
        <v>85</v>
      </c>
      <c r="E166" s="52">
        <v>19.589391040897102</v>
      </c>
      <c r="F166" s="52">
        <v>21.7377258305117</v>
      </c>
      <c r="G166" s="52">
        <v>21.845163298324799</v>
      </c>
      <c r="H166" s="52">
        <v>21.6453169462132</v>
      </c>
      <c r="I166" s="52">
        <v>23.708039598810799</v>
      </c>
      <c r="J166" s="52">
        <v>20.268547108644</v>
      </c>
      <c r="K166" s="52">
        <v>23.544560945940699</v>
      </c>
      <c r="L166" s="52">
        <v>21.724924026128001</v>
      </c>
      <c r="M166" s="81">
        <v>22.155736864574699</v>
      </c>
    </row>
    <row r="167" spans="1:13" x14ac:dyDescent="0.35">
      <c r="A167" s="23" t="str">
        <f t="shared" si="9"/>
        <v>DISTRIBUCION VOLUMEN POR CRITERIO (Consumiciones)Total Aperitivos100-200MIL</v>
      </c>
      <c r="B167" s="23" t="str">
        <f t="shared" si="10"/>
        <v>DISTRIBUCION VOLUMEN POR CRITERIO (Consumiciones)</v>
      </c>
      <c r="C167" s="23" t="str">
        <f t="shared" si="11"/>
        <v>Total Aperitivos</v>
      </c>
      <c r="D167" t="s">
        <v>86</v>
      </c>
      <c r="E167" s="52">
        <v>8.6868757160205803</v>
      </c>
      <c r="F167" s="52">
        <v>8.5564457888381096</v>
      </c>
      <c r="G167" s="52">
        <v>9.2120521560101096</v>
      </c>
      <c r="H167" s="52">
        <v>6.9116105204484404</v>
      </c>
      <c r="I167" s="52">
        <v>9.8237856434982493</v>
      </c>
      <c r="J167" s="52">
        <v>8.8336477246781708</v>
      </c>
      <c r="K167" s="52">
        <v>9.25067744977407</v>
      </c>
      <c r="L167" s="52">
        <v>8.9319820126227896</v>
      </c>
      <c r="M167" s="81">
        <v>7.9292797914062199</v>
      </c>
    </row>
    <row r="168" spans="1:13" x14ac:dyDescent="0.35">
      <c r="A168" s="23" t="str">
        <f t="shared" si="9"/>
        <v>DISTRIBUCION VOLUMEN POR CRITERIO (Consumiciones)Total Aperitivos200-500MIL</v>
      </c>
      <c r="B168" s="23" t="str">
        <f t="shared" si="10"/>
        <v>DISTRIBUCION VOLUMEN POR CRITERIO (Consumiciones)</v>
      </c>
      <c r="C168" s="23" t="str">
        <f t="shared" si="11"/>
        <v>Total Aperitivos</v>
      </c>
      <c r="D168" t="s">
        <v>87</v>
      </c>
      <c r="E168" s="52">
        <v>13.5788631629242</v>
      </c>
      <c r="F168" s="52">
        <v>14.696334915824099</v>
      </c>
      <c r="G168" s="52">
        <v>14.689801602172199</v>
      </c>
      <c r="H168" s="52">
        <v>14.910751592290801</v>
      </c>
      <c r="I168" s="52">
        <v>15.288266901888599</v>
      </c>
      <c r="J168" s="52">
        <v>13.450367582182899</v>
      </c>
      <c r="K168" s="52">
        <v>13.328627116921</v>
      </c>
      <c r="L168" s="52">
        <v>15.0075835988359</v>
      </c>
      <c r="M168" s="81">
        <v>17.805419582292199</v>
      </c>
    </row>
    <row r="169" spans="1:13" x14ac:dyDescent="0.35">
      <c r="A169" s="23" t="str">
        <f t="shared" si="9"/>
        <v>DISTRIBUCION VOLUMEN POR CRITERIO (Consumiciones)Total Aperitivos&gt;500MIL</v>
      </c>
      <c r="B169" s="23" t="str">
        <f t="shared" si="10"/>
        <v>DISTRIBUCION VOLUMEN POR CRITERIO (Consumiciones)</v>
      </c>
      <c r="C169" s="23" t="str">
        <f t="shared" si="11"/>
        <v>Total Aperitivos</v>
      </c>
      <c r="D169" t="s">
        <v>88</v>
      </c>
      <c r="E169" s="52">
        <v>18.701525519742699</v>
      </c>
      <c r="F169" s="52">
        <v>18.4014499917126</v>
      </c>
      <c r="G169" s="52">
        <v>16.1266944934608</v>
      </c>
      <c r="H169" s="52">
        <v>16.484640520905</v>
      </c>
      <c r="I169" s="52">
        <v>15.997060311926701</v>
      </c>
      <c r="J169" s="52">
        <v>18.921461224707301</v>
      </c>
      <c r="K169" s="52">
        <v>15.8354717258931</v>
      </c>
      <c r="L169" s="52">
        <v>15.4231831995249</v>
      </c>
      <c r="M169" s="81">
        <v>17.828226876341802</v>
      </c>
    </row>
    <row r="170" spans="1:13" x14ac:dyDescent="0.35">
      <c r="A170" s="23" t="str">
        <f t="shared" si="9"/>
        <v>DISTRIBUCION VOLUMEN POR CRITERIO (Consumiciones)Total AperitivosDE 15 A 19 AÑOS</v>
      </c>
      <c r="B170" s="23" t="str">
        <f t="shared" si="10"/>
        <v>DISTRIBUCION VOLUMEN POR CRITERIO (Consumiciones)</v>
      </c>
      <c r="C170" s="23" t="str">
        <f t="shared" si="11"/>
        <v>Total Aperitivos</v>
      </c>
      <c r="D170" t="s">
        <v>89</v>
      </c>
      <c r="E170" s="52">
        <v>5.4528697833432602</v>
      </c>
      <c r="F170" s="52">
        <v>4.7746371321004899</v>
      </c>
      <c r="G170" s="52">
        <v>8.9326898051796508</v>
      </c>
      <c r="H170" s="52">
        <v>5.63070569089441</v>
      </c>
      <c r="I170" s="52">
        <v>7.4999639787175703</v>
      </c>
      <c r="J170" s="52">
        <v>9.6600612072771703</v>
      </c>
      <c r="K170" s="52">
        <v>12.3613813314824</v>
      </c>
      <c r="L170" s="52">
        <v>10.995197973294699</v>
      </c>
      <c r="M170" s="81">
        <v>13.8364072046872</v>
      </c>
    </row>
    <row r="171" spans="1:13" x14ac:dyDescent="0.35">
      <c r="A171" s="23" t="str">
        <f t="shared" si="9"/>
        <v>DISTRIBUCION VOLUMEN POR CRITERIO (Consumiciones)Total AperitivosDE 20 A 24 AÑOS</v>
      </c>
      <c r="B171" s="23" t="str">
        <f t="shared" si="10"/>
        <v>DISTRIBUCION VOLUMEN POR CRITERIO (Consumiciones)</v>
      </c>
      <c r="C171" s="23" t="str">
        <f t="shared" si="11"/>
        <v>Total Aperitivos</v>
      </c>
      <c r="D171" t="s">
        <v>90</v>
      </c>
      <c r="E171" s="52">
        <v>5.2752631969493198</v>
      </c>
      <c r="F171" s="52">
        <v>4.3261156856013097</v>
      </c>
      <c r="G171" s="52">
        <v>3.1039533783439301</v>
      </c>
      <c r="H171" s="52">
        <v>4.7245020241240798</v>
      </c>
      <c r="I171" s="52">
        <v>2.9517007316713202</v>
      </c>
      <c r="J171" s="52">
        <v>3.1974197581815602</v>
      </c>
      <c r="K171" s="52">
        <v>5.76924027469581</v>
      </c>
      <c r="L171" s="52">
        <v>6.3182721528412298</v>
      </c>
      <c r="M171" s="81">
        <v>6.4980352522267903</v>
      </c>
    </row>
    <row r="172" spans="1:13" x14ac:dyDescent="0.35">
      <c r="A172" s="23" t="str">
        <f t="shared" si="9"/>
        <v>DISTRIBUCION VOLUMEN POR CRITERIO (Consumiciones)Total AperitivosDE 25 A 34 AÑOS</v>
      </c>
      <c r="B172" s="23" t="str">
        <f t="shared" si="10"/>
        <v>DISTRIBUCION VOLUMEN POR CRITERIO (Consumiciones)</v>
      </c>
      <c r="C172" s="23" t="str">
        <f t="shared" si="11"/>
        <v>Total Aperitivos</v>
      </c>
      <c r="D172" t="s">
        <v>91</v>
      </c>
      <c r="E172" s="52">
        <v>10.736670931871901</v>
      </c>
      <c r="F172" s="52">
        <v>9.6932493547699696</v>
      </c>
      <c r="G172" s="52">
        <v>9.2030369186491097</v>
      </c>
      <c r="H172" s="52">
        <v>7.6731713746899599</v>
      </c>
      <c r="I172" s="52">
        <v>8.1088027228575204</v>
      </c>
      <c r="J172" s="52">
        <v>6.9564584193137797</v>
      </c>
      <c r="K172" s="52">
        <v>6.8238735754274202</v>
      </c>
      <c r="L172" s="52">
        <v>6.3227515318869596</v>
      </c>
      <c r="M172" s="81">
        <v>7.994427093933</v>
      </c>
    </row>
    <row r="173" spans="1:13" x14ac:dyDescent="0.35">
      <c r="A173" s="23" t="str">
        <f t="shared" si="9"/>
        <v>DISTRIBUCION VOLUMEN POR CRITERIO (Consumiciones)Total AperitivosDE 35 A 49 AÑOS</v>
      </c>
      <c r="B173" s="23" t="str">
        <f t="shared" si="10"/>
        <v>DISTRIBUCION VOLUMEN POR CRITERIO (Consumiciones)</v>
      </c>
      <c r="C173" s="23" t="str">
        <f t="shared" si="11"/>
        <v>Total Aperitivos</v>
      </c>
      <c r="D173" t="s">
        <v>92</v>
      </c>
      <c r="E173" s="52">
        <v>28.193827337009701</v>
      </c>
      <c r="F173" s="52">
        <v>29.422526519546299</v>
      </c>
      <c r="G173" s="52">
        <v>21.388033524519599</v>
      </c>
      <c r="H173" s="52">
        <v>23.153239847719</v>
      </c>
      <c r="I173" s="52">
        <v>26.3312850987862</v>
      </c>
      <c r="J173" s="52">
        <v>23.350511417123499</v>
      </c>
      <c r="K173" s="52">
        <v>19.365940314308698</v>
      </c>
      <c r="L173" s="52">
        <v>21.7589628945999</v>
      </c>
      <c r="M173" s="81">
        <v>22.8146542028617</v>
      </c>
    </row>
    <row r="174" spans="1:13" x14ac:dyDescent="0.35">
      <c r="A174" s="23" t="str">
        <f t="shared" si="9"/>
        <v>DISTRIBUCION VOLUMEN POR CRITERIO (Consumiciones)Total AperitivosDE 50 A 59 AÑOS</v>
      </c>
      <c r="B174" s="23" t="str">
        <f t="shared" si="10"/>
        <v>DISTRIBUCION VOLUMEN POR CRITERIO (Consumiciones)</v>
      </c>
      <c r="C174" s="23" t="str">
        <f t="shared" si="11"/>
        <v>Total Aperitivos</v>
      </c>
      <c r="D174" t="s">
        <v>93</v>
      </c>
      <c r="E174" s="52">
        <v>20.717242228065999</v>
      </c>
      <c r="F174" s="52">
        <v>21.014402244690199</v>
      </c>
      <c r="G174" s="52">
        <v>19.143087378935999</v>
      </c>
      <c r="H174" s="52">
        <v>18.985542955453798</v>
      </c>
      <c r="I174" s="52">
        <v>18.988891387926401</v>
      </c>
      <c r="J174" s="52">
        <v>17.430677248654401</v>
      </c>
      <c r="K174" s="52">
        <v>17.283820781670101</v>
      </c>
      <c r="L174" s="52">
        <v>18.092095224263101</v>
      </c>
      <c r="M174" s="81">
        <v>18.802230692604201</v>
      </c>
    </row>
    <row r="175" spans="1:13" x14ac:dyDescent="0.35">
      <c r="A175" s="23" t="str">
        <f t="shared" si="9"/>
        <v>DISTRIBUCION VOLUMEN POR CRITERIO (Consumiciones)Total AperitivosDE 60 A 75 AÑOS</v>
      </c>
      <c r="B175" s="23" t="str">
        <f t="shared" si="10"/>
        <v>DISTRIBUCION VOLUMEN POR CRITERIO (Consumiciones)</v>
      </c>
      <c r="C175" s="23" t="str">
        <f t="shared" si="11"/>
        <v>Total Aperitivos</v>
      </c>
      <c r="D175" t="s">
        <v>94</v>
      </c>
      <c r="E175" s="52">
        <v>29.624103899676602</v>
      </c>
      <c r="F175" s="52">
        <v>30.769044645182699</v>
      </c>
      <c r="G175" s="52">
        <v>38.229185578840003</v>
      </c>
      <c r="H175" s="52">
        <v>39.832832076529897</v>
      </c>
      <c r="I175" s="52">
        <v>36.119321815894303</v>
      </c>
      <c r="J175" s="52">
        <v>39.404853222817401</v>
      </c>
      <c r="K175" s="52">
        <v>38.395767384956201</v>
      </c>
      <c r="L175" s="52">
        <v>36.512702757856196</v>
      </c>
      <c r="M175" s="81">
        <v>30.0542371377114</v>
      </c>
    </row>
    <row r="176" spans="1:13" x14ac:dyDescent="0.35">
      <c r="A176" s="23" t="str">
        <f t="shared" si="9"/>
        <v>DISTRIBUCION VOLUMEN POR CRITERIO (Consumiciones)Total AperitivosNIVEL ALTO</v>
      </c>
      <c r="B176" s="23" t="str">
        <f t="shared" si="10"/>
        <v>DISTRIBUCION VOLUMEN POR CRITERIO (Consumiciones)</v>
      </c>
      <c r="C176" s="23" t="str">
        <f t="shared" si="11"/>
        <v>Total Aperitivos</v>
      </c>
      <c r="D176" t="s">
        <v>95</v>
      </c>
      <c r="E176" s="52">
        <v>21.512995603882501</v>
      </c>
      <c r="F176" s="52">
        <v>22.133824556626301</v>
      </c>
      <c r="G176" s="52">
        <v>17.816568539504701</v>
      </c>
      <c r="H176" s="52">
        <v>16.099690803093502</v>
      </c>
      <c r="I176" s="52">
        <v>16.355744428122598</v>
      </c>
      <c r="J176" s="52">
        <v>22.238372742090299</v>
      </c>
      <c r="K176" s="52">
        <v>17.118051538766299</v>
      </c>
      <c r="L176" s="52">
        <v>19.038601896910901</v>
      </c>
      <c r="M176" s="81">
        <v>23.2841891360465</v>
      </c>
    </row>
    <row r="177" spans="1:13" x14ac:dyDescent="0.35">
      <c r="A177" s="23" t="str">
        <f t="shared" si="9"/>
        <v>DISTRIBUCION VOLUMEN POR CRITERIO (Consumiciones)Total AperitivosNIVEL MEDIO ALTO</v>
      </c>
      <c r="B177" s="23" t="str">
        <f t="shared" si="10"/>
        <v>DISTRIBUCION VOLUMEN POR CRITERIO (Consumiciones)</v>
      </c>
      <c r="C177" s="23" t="str">
        <f t="shared" si="11"/>
        <v>Total Aperitivos</v>
      </c>
      <c r="D177" t="s">
        <v>96</v>
      </c>
      <c r="E177" s="52">
        <v>11.4371177830102</v>
      </c>
      <c r="F177" s="52">
        <v>9.8639319371107899</v>
      </c>
      <c r="G177" s="52">
        <v>8.3261145847401004</v>
      </c>
      <c r="H177" s="52">
        <v>10.991222047143699</v>
      </c>
      <c r="I177" s="52">
        <v>13.276926347898801</v>
      </c>
      <c r="J177" s="52">
        <v>12.078814632990399</v>
      </c>
      <c r="K177" s="52">
        <v>11.673747901044999</v>
      </c>
      <c r="L177" s="52">
        <v>12.7527452627786</v>
      </c>
      <c r="M177" s="81">
        <v>12.3802827461788</v>
      </c>
    </row>
    <row r="178" spans="1:13" x14ac:dyDescent="0.35">
      <c r="A178" s="23" t="str">
        <f t="shared" si="9"/>
        <v>DISTRIBUCION VOLUMEN POR CRITERIO (Consumiciones)Total AperitivosNIVEL MEDIO</v>
      </c>
      <c r="B178" s="23" t="str">
        <f t="shared" si="10"/>
        <v>DISTRIBUCION VOLUMEN POR CRITERIO (Consumiciones)</v>
      </c>
      <c r="C178" s="23" t="str">
        <f t="shared" si="11"/>
        <v>Total Aperitivos</v>
      </c>
      <c r="D178" t="s">
        <v>97</v>
      </c>
      <c r="E178" s="52">
        <v>24.243692231957201</v>
      </c>
      <c r="F178" s="52">
        <v>26.462962908152399</v>
      </c>
      <c r="G178" s="52">
        <v>29.3893697114856</v>
      </c>
      <c r="H178" s="52">
        <v>28.446778760955201</v>
      </c>
      <c r="I178" s="52">
        <v>27.531830513716201</v>
      </c>
      <c r="J178" s="52">
        <v>25.0077175332416</v>
      </c>
      <c r="K178" s="52">
        <v>25.2877102022358</v>
      </c>
      <c r="L178" s="52">
        <v>25.794209623541001</v>
      </c>
      <c r="M178" s="81">
        <v>27.133426878178</v>
      </c>
    </row>
    <row r="179" spans="1:13" x14ac:dyDescent="0.35">
      <c r="A179" s="23" t="str">
        <f t="shared" si="9"/>
        <v>DISTRIBUCION VOLUMEN POR CRITERIO (Consumiciones)Total AperitivosNIVEL MEDIO BAJO</v>
      </c>
      <c r="B179" s="23" t="str">
        <f t="shared" si="10"/>
        <v>DISTRIBUCION VOLUMEN POR CRITERIO (Consumiciones)</v>
      </c>
      <c r="C179" s="23" t="str">
        <f t="shared" si="11"/>
        <v>Total Aperitivos</v>
      </c>
      <c r="D179" t="s">
        <v>98</v>
      </c>
      <c r="E179" s="52">
        <v>12.078445993271</v>
      </c>
      <c r="F179" s="52">
        <v>14.4852884592617</v>
      </c>
      <c r="G179" s="52">
        <v>16.922629050708</v>
      </c>
      <c r="H179" s="52">
        <v>13.516987738089799</v>
      </c>
      <c r="I179" s="52">
        <v>15.6685374305053</v>
      </c>
      <c r="J179" s="52">
        <v>13.2324327983999</v>
      </c>
      <c r="K179" s="52">
        <v>15.0958157617059</v>
      </c>
      <c r="L179" s="52">
        <v>14.625756291629401</v>
      </c>
      <c r="M179" s="81">
        <v>12.761863082787199</v>
      </c>
    </row>
    <row r="180" spans="1:13" x14ac:dyDescent="0.35">
      <c r="A180" s="23" t="str">
        <f t="shared" si="9"/>
        <v>DISTRIBUCION VOLUMEN POR CRITERIO (Consumiciones)Total AperitivosNIVEL BAJO</v>
      </c>
      <c r="B180" s="23" t="str">
        <f t="shared" si="10"/>
        <v>DISTRIBUCION VOLUMEN POR CRITERIO (Consumiciones)</v>
      </c>
      <c r="C180" s="23" t="str">
        <f t="shared" si="11"/>
        <v>Total Aperitivos</v>
      </c>
      <c r="D180" t="s">
        <v>99</v>
      </c>
      <c r="E180" s="52">
        <v>30.727721240179299</v>
      </c>
      <c r="F180" s="52">
        <v>27.0539699405678</v>
      </c>
      <c r="G180" s="52">
        <v>27.545315430455201</v>
      </c>
      <c r="H180" s="52">
        <v>30.945329265844698</v>
      </c>
      <c r="I180" s="52">
        <v>27.166926137042498</v>
      </c>
      <c r="J180" s="52">
        <v>27.4426406856252</v>
      </c>
      <c r="K180" s="52">
        <v>30.824700887958699</v>
      </c>
      <c r="L180" s="52">
        <v>27.788686925140201</v>
      </c>
      <c r="M180" s="81">
        <v>24.440230505922599</v>
      </c>
    </row>
    <row r="181" spans="1:13" x14ac:dyDescent="0.35">
      <c r="A181" s="23" t="str">
        <f t="shared" si="9"/>
        <v>DISTRIBUCION VOLUMEN POR CRITERIO (Consumiciones)Total AperitivosHOMBRE</v>
      </c>
      <c r="B181" s="23" t="str">
        <f t="shared" si="10"/>
        <v>DISTRIBUCION VOLUMEN POR CRITERIO (Consumiciones)</v>
      </c>
      <c r="C181" s="23" t="str">
        <f t="shared" si="11"/>
        <v>Total Aperitivos</v>
      </c>
      <c r="D181" t="s">
        <v>100</v>
      </c>
      <c r="E181" s="52">
        <v>42.612296460120902</v>
      </c>
      <c r="F181" s="52">
        <v>40.4016556957829</v>
      </c>
      <c r="G181" s="52">
        <v>41.222924102970502</v>
      </c>
      <c r="H181" s="52">
        <v>40.691734388743797</v>
      </c>
      <c r="I181" s="52">
        <v>40.429742685043998</v>
      </c>
      <c r="J181" s="52">
        <v>46.364087505230799</v>
      </c>
      <c r="K181" s="52">
        <v>42.362590750225202</v>
      </c>
      <c r="L181" s="52">
        <v>41.761959565170201</v>
      </c>
      <c r="M181" s="81">
        <v>44.492509016570303</v>
      </c>
    </row>
    <row r="182" spans="1:13" x14ac:dyDescent="0.35">
      <c r="A182" s="23" t="str">
        <f t="shared" si="9"/>
        <v>DISTRIBUCION VOLUMEN POR CRITERIO (Consumiciones)Total AperitivosMUJER</v>
      </c>
      <c r="B182" s="23" t="str">
        <f t="shared" si="10"/>
        <v>DISTRIBUCION VOLUMEN POR CRITERIO (Consumiciones)</v>
      </c>
      <c r="C182" s="23" t="str">
        <f t="shared" si="11"/>
        <v>Total Aperitivos</v>
      </c>
      <c r="D182" t="s">
        <v>101</v>
      </c>
      <c r="E182" s="52">
        <v>57.3876854414126</v>
      </c>
      <c r="F182" s="52">
        <v>59.5983147065091</v>
      </c>
      <c r="G182" s="52">
        <v>58.777066953341702</v>
      </c>
      <c r="H182" s="52">
        <v>59.308274226383098</v>
      </c>
      <c r="I182" s="52">
        <v>59.570230957920103</v>
      </c>
      <c r="J182" s="52">
        <v>53.635890887116602</v>
      </c>
      <c r="K182" s="52">
        <v>57.637444305390503</v>
      </c>
      <c r="L182" s="52">
        <v>58.238040434829799</v>
      </c>
      <c r="M182" s="81">
        <v>55.507475681655798</v>
      </c>
    </row>
    <row r="183" spans="1:13" x14ac:dyDescent="0.35">
      <c r="A183" s="23" t="str">
        <f t="shared" si="9"/>
        <v>DISTRIBUCION VOLUMEN POR CRITERIO (kg o litros)TotalAlimentacionT.ESPAÑA</v>
      </c>
      <c r="B183" s="23" t="s">
        <v>49</v>
      </c>
      <c r="C183" s="23" t="s">
        <v>43</v>
      </c>
      <c r="D183" t="s">
        <v>46</v>
      </c>
      <c r="E183" s="52">
        <v>100</v>
      </c>
      <c r="F183" s="52">
        <v>100</v>
      </c>
      <c r="G183" s="52">
        <v>100</v>
      </c>
      <c r="H183" s="52">
        <v>100</v>
      </c>
      <c r="I183" s="52">
        <v>100</v>
      </c>
      <c r="J183" s="52">
        <v>100</v>
      </c>
      <c r="K183" s="52">
        <v>100</v>
      </c>
      <c r="L183" s="52">
        <v>100</v>
      </c>
      <c r="M183" s="81">
        <v>100</v>
      </c>
    </row>
    <row r="184" spans="1:13" x14ac:dyDescent="0.35">
      <c r="A184" s="23" t="str">
        <f t="shared" si="9"/>
        <v>DISTRIBUCION VOLUMEN POR CRITERIO (kg o litros)TotalAlimentacionBCN AM</v>
      </c>
      <c r="B184" s="23" t="str">
        <f>B$183</f>
        <v>DISTRIBUCION VOLUMEN POR CRITERIO (kg o litros)</v>
      </c>
      <c r="C184" s="23" t="str">
        <f>C$183</f>
        <v>TotalAlimentacion</v>
      </c>
      <c r="D184" t="s">
        <v>50</v>
      </c>
      <c r="E184" s="52">
        <v>9.1830199706006201</v>
      </c>
      <c r="F184" s="52">
        <v>9.2653132794802193</v>
      </c>
      <c r="G184" s="52">
        <v>9.3215791681004401</v>
      </c>
      <c r="H184" s="52">
        <v>8.7972654891515898</v>
      </c>
      <c r="I184" s="52">
        <v>8.7523664122464098</v>
      </c>
      <c r="J184" s="52">
        <v>9.5631384358214699</v>
      </c>
      <c r="K184" s="52">
        <v>9.4740419160162705</v>
      </c>
      <c r="L184" s="52">
        <v>9.3833772860057305</v>
      </c>
      <c r="M184" s="81">
        <v>9.9137306318050697</v>
      </c>
    </row>
    <row r="185" spans="1:13" x14ac:dyDescent="0.35">
      <c r="A185" s="23" t="str">
        <f t="shared" si="9"/>
        <v>DISTRIBUCION VOLUMEN POR CRITERIO (kg o litros)TotalAlimentacionREST.CAT ARAGON</v>
      </c>
      <c r="B185" s="23" t="str">
        <f t="shared" ref="B185:B248" si="12">B$183</f>
        <v>DISTRIBUCION VOLUMEN POR CRITERIO (kg o litros)</v>
      </c>
      <c r="C185" s="23" t="str">
        <f t="shared" ref="C185:C212" si="13">C$183</f>
        <v>TotalAlimentacion</v>
      </c>
      <c r="D185" t="s">
        <v>55</v>
      </c>
      <c r="E185" s="52">
        <v>13.645404274853099</v>
      </c>
      <c r="F185" s="52">
        <v>15.0014753147791</v>
      </c>
      <c r="G185" s="52">
        <v>15.227876025807999</v>
      </c>
      <c r="H185" s="52">
        <v>15.151989605403299</v>
      </c>
      <c r="I185" s="52">
        <v>14.328865964196799</v>
      </c>
      <c r="J185" s="52">
        <v>15.7643533043546</v>
      </c>
      <c r="K185" s="52">
        <v>15.4354077879015</v>
      </c>
      <c r="L185" s="52">
        <v>15.468977558767801</v>
      </c>
      <c r="M185" s="81">
        <v>14.6607585608863</v>
      </c>
    </row>
    <row r="186" spans="1:13" x14ac:dyDescent="0.35">
      <c r="A186" s="23" t="str">
        <f t="shared" si="9"/>
        <v>DISTRIBUCION VOLUMEN POR CRITERIO (kg o litros)TotalAlimentacionLEVANTE</v>
      </c>
      <c r="B186" s="23" t="str">
        <f t="shared" si="12"/>
        <v>DISTRIBUCION VOLUMEN POR CRITERIO (kg o litros)</v>
      </c>
      <c r="C186" s="23" t="str">
        <f t="shared" si="13"/>
        <v>TotalAlimentacion</v>
      </c>
      <c r="D186" t="s">
        <v>59</v>
      </c>
      <c r="E186" s="52">
        <v>15.004260862409801</v>
      </c>
      <c r="F186" s="52">
        <v>14.9040098700226</v>
      </c>
      <c r="G186" s="52">
        <v>14.8386835378826</v>
      </c>
      <c r="H186" s="52">
        <v>15.364570922236799</v>
      </c>
      <c r="I186" s="52">
        <v>15.431587991875499</v>
      </c>
      <c r="J186" s="52">
        <v>14.854350292177299</v>
      </c>
      <c r="K186" s="52">
        <v>15.4547431969436</v>
      </c>
      <c r="L186" s="52">
        <v>15.5490895018161</v>
      </c>
      <c r="M186" s="81">
        <v>15.958128388421301</v>
      </c>
    </row>
    <row r="187" spans="1:13" x14ac:dyDescent="0.35">
      <c r="A187" s="23" t="str">
        <f t="shared" si="9"/>
        <v>DISTRIBUCION VOLUMEN POR CRITERIO (kg o litros)TotalAlimentacionANDALUCIA</v>
      </c>
      <c r="B187" s="23" t="str">
        <f t="shared" si="12"/>
        <v>DISTRIBUCION VOLUMEN POR CRITERIO (kg o litros)</v>
      </c>
      <c r="C187" s="23" t="str">
        <f t="shared" si="13"/>
        <v>TotalAlimentacion</v>
      </c>
      <c r="D187" t="s">
        <v>63</v>
      </c>
      <c r="E187" s="52">
        <v>19.988703272614401</v>
      </c>
      <c r="F187" s="52">
        <v>19.4471171673543</v>
      </c>
      <c r="G187" s="52">
        <v>19.8630857314953</v>
      </c>
      <c r="H187" s="52">
        <v>18.9631751057372</v>
      </c>
      <c r="I187" s="52">
        <v>18.900412984427899</v>
      </c>
      <c r="J187" s="52">
        <v>18.090916644346098</v>
      </c>
      <c r="K187" s="52">
        <v>19.2452848643943</v>
      </c>
      <c r="L187" s="52">
        <v>18.850660414810001</v>
      </c>
      <c r="M187" s="81">
        <v>18.872994785229601</v>
      </c>
    </row>
    <row r="188" spans="1:13" x14ac:dyDescent="0.35">
      <c r="A188" s="23" t="str">
        <f t="shared" si="9"/>
        <v>DISTRIBUCION VOLUMEN POR CRITERIO (kg o litros)TotalAlimentacionMDD AM</v>
      </c>
      <c r="B188" s="23" t="str">
        <f t="shared" si="12"/>
        <v>DISTRIBUCION VOLUMEN POR CRITERIO (kg o litros)</v>
      </c>
      <c r="C188" s="23" t="str">
        <f t="shared" si="13"/>
        <v>TotalAlimentacion</v>
      </c>
      <c r="D188" t="s">
        <v>67</v>
      </c>
      <c r="E188" s="52">
        <v>14.8361668288502</v>
      </c>
      <c r="F188" s="52">
        <v>13.952084255159701</v>
      </c>
      <c r="G188" s="52">
        <v>13.9372767128239</v>
      </c>
      <c r="H188" s="52">
        <v>13.8826155064641</v>
      </c>
      <c r="I188" s="52">
        <v>14.9683646348103</v>
      </c>
      <c r="J188" s="52">
        <v>14.0953187656613</v>
      </c>
      <c r="K188" s="52">
        <v>13.5571565893275</v>
      </c>
      <c r="L188" s="52">
        <v>13.7355181919748</v>
      </c>
      <c r="M188" s="81">
        <v>14.1878096930974</v>
      </c>
    </row>
    <row r="189" spans="1:13" x14ac:dyDescent="0.35">
      <c r="A189" s="23" t="str">
        <f t="shared" si="9"/>
        <v>DISTRIBUCION VOLUMEN POR CRITERIO (kg o litros)TotalAlimentacionRTO CENTRO</v>
      </c>
      <c r="B189" s="23" t="str">
        <f t="shared" si="12"/>
        <v>DISTRIBUCION VOLUMEN POR CRITERIO (kg o litros)</v>
      </c>
      <c r="C189" s="23" t="str">
        <f t="shared" si="13"/>
        <v>TotalAlimentacion</v>
      </c>
      <c r="D189" t="s">
        <v>70</v>
      </c>
      <c r="E189" s="52">
        <v>9.2705599321638399</v>
      </c>
      <c r="F189" s="52">
        <v>9.2160412911170706</v>
      </c>
      <c r="G189" s="52">
        <v>9.9016310234458391</v>
      </c>
      <c r="H189" s="52">
        <v>10.176888144142699</v>
      </c>
      <c r="I189" s="52">
        <v>9.4206799486423307</v>
      </c>
      <c r="J189" s="52">
        <v>10.345518462932899</v>
      </c>
      <c r="K189" s="52">
        <v>10.034328351852601</v>
      </c>
      <c r="L189" s="52">
        <v>10.6397954571501</v>
      </c>
      <c r="M189" s="81">
        <v>10.1835566998834</v>
      </c>
    </row>
    <row r="190" spans="1:13" x14ac:dyDescent="0.35">
      <c r="A190" s="23" t="str">
        <f t="shared" si="9"/>
        <v>DISTRIBUCION VOLUMEN POR CRITERIO (kg o litros)TotalAlimentacionNORTE-CENTRO</v>
      </c>
      <c r="B190" s="23" t="str">
        <f t="shared" si="12"/>
        <v>DISTRIBUCION VOLUMEN POR CRITERIO (kg o litros)</v>
      </c>
      <c r="C190" s="23" t="str">
        <f t="shared" si="13"/>
        <v>TotalAlimentacion</v>
      </c>
      <c r="D190" t="s">
        <v>73</v>
      </c>
      <c r="E190" s="52">
        <v>8.5067318185158491</v>
      </c>
      <c r="F190" s="52">
        <v>9.33586849114708</v>
      </c>
      <c r="G190" s="52">
        <v>8.8818265539247996</v>
      </c>
      <c r="H190" s="52">
        <v>9.0775349454535803</v>
      </c>
      <c r="I190" s="52">
        <v>9.9075801144726299</v>
      </c>
      <c r="J190" s="52">
        <v>8.9125806329276198</v>
      </c>
      <c r="K190" s="52">
        <v>8.3786509372603408</v>
      </c>
      <c r="L190" s="52">
        <v>8.3855095995444007</v>
      </c>
      <c r="M190" s="81">
        <v>8.27434457424126</v>
      </c>
    </row>
    <row r="191" spans="1:13" x14ac:dyDescent="0.35">
      <c r="A191" s="23" t="str">
        <f t="shared" si="9"/>
        <v>DISTRIBUCION VOLUMEN POR CRITERIO (kg o litros)TotalAlimentacionNOROESTE</v>
      </c>
      <c r="B191" s="23" t="str">
        <f t="shared" si="12"/>
        <v>DISTRIBUCION VOLUMEN POR CRITERIO (kg o litros)</v>
      </c>
      <c r="C191" s="23" t="str">
        <f t="shared" si="13"/>
        <v>TotalAlimentacion</v>
      </c>
      <c r="D191" t="s">
        <v>76</v>
      </c>
      <c r="E191" s="52">
        <v>9.5651552257495105</v>
      </c>
      <c r="F191" s="52">
        <v>8.8780904440049202</v>
      </c>
      <c r="G191" s="52">
        <v>8.0280422514721792</v>
      </c>
      <c r="H191" s="52">
        <v>8.5859653364825892</v>
      </c>
      <c r="I191" s="52">
        <v>8.2901428840698994</v>
      </c>
      <c r="J191" s="52">
        <v>8.3738254592706607</v>
      </c>
      <c r="K191" s="52">
        <v>8.4203897066766995</v>
      </c>
      <c r="L191" s="52">
        <v>7.9870755172831904</v>
      </c>
      <c r="M191" s="81">
        <v>7.94867962591709</v>
      </c>
    </row>
    <row r="192" spans="1:13" x14ac:dyDescent="0.35">
      <c r="A192" s="23" t="str">
        <f t="shared" si="9"/>
        <v>DISTRIBUCION VOLUMEN POR CRITERIO (kg o litros)TotalAlimentacion&lt;2MIL</v>
      </c>
      <c r="B192" s="23" t="str">
        <f t="shared" si="12"/>
        <v>DISTRIBUCION VOLUMEN POR CRITERIO (kg o litros)</v>
      </c>
      <c r="C192" s="23" t="str">
        <f t="shared" si="13"/>
        <v>TotalAlimentacion</v>
      </c>
      <c r="D192" t="s">
        <v>79</v>
      </c>
      <c r="E192" s="52">
        <v>5.6044072485365897</v>
      </c>
      <c r="F192" s="52">
        <v>5.59007942363972</v>
      </c>
      <c r="G192" s="52">
        <v>5.3377720009493999</v>
      </c>
      <c r="H192" s="52">
        <v>5.8310413393748499</v>
      </c>
      <c r="I192" s="52">
        <v>5.2653653300599297</v>
      </c>
      <c r="J192" s="52">
        <v>5.5184082634948401</v>
      </c>
      <c r="K192" s="52">
        <v>5.6799768234624102</v>
      </c>
      <c r="L192" s="52">
        <v>6.2842649202726104</v>
      </c>
      <c r="M192" s="81">
        <v>4.86047418337865</v>
      </c>
    </row>
    <row r="193" spans="1:13" x14ac:dyDescent="0.35">
      <c r="A193" s="23" t="str">
        <f t="shared" si="9"/>
        <v>DISTRIBUCION VOLUMEN POR CRITERIO (kg o litros)TotalAlimentacion2-5MIL</v>
      </c>
      <c r="B193" s="23" t="str">
        <f t="shared" si="12"/>
        <v>DISTRIBUCION VOLUMEN POR CRITERIO (kg o litros)</v>
      </c>
      <c r="C193" s="23" t="str">
        <f t="shared" si="13"/>
        <v>TotalAlimentacion</v>
      </c>
      <c r="D193" t="s">
        <v>82</v>
      </c>
      <c r="E193" s="52">
        <v>4.4452449388661401</v>
      </c>
      <c r="F193" s="52">
        <v>4.4077105020677996</v>
      </c>
      <c r="G193" s="52">
        <v>3.9209991146641299</v>
      </c>
      <c r="H193" s="52">
        <v>3.83519667775193</v>
      </c>
      <c r="I193" s="52">
        <v>4.0666985362399801</v>
      </c>
      <c r="J193" s="52">
        <v>3.9563288584902998</v>
      </c>
      <c r="K193" s="52">
        <v>4.2553361291282599</v>
      </c>
      <c r="L193" s="52">
        <v>4.7838826491878397</v>
      </c>
      <c r="M193" s="81">
        <v>4.6915943767480899</v>
      </c>
    </row>
    <row r="194" spans="1:13" x14ac:dyDescent="0.35">
      <c r="A194" s="23" t="str">
        <f t="shared" si="9"/>
        <v>DISTRIBUCION VOLUMEN POR CRITERIO (kg o litros)TotalAlimentacion5-10MIL</v>
      </c>
      <c r="B194" s="23" t="str">
        <f t="shared" si="12"/>
        <v>DISTRIBUCION VOLUMEN POR CRITERIO (kg o litros)</v>
      </c>
      <c r="C194" s="23" t="str">
        <f t="shared" si="13"/>
        <v>TotalAlimentacion</v>
      </c>
      <c r="D194" t="s">
        <v>83</v>
      </c>
      <c r="E194" s="52">
        <v>8.1605853001172495</v>
      </c>
      <c r="F194" s="52">
        <v>7.7067310754540301</v>
      </c>
      <c r="G194" s="52">
        <v>8.5535307089078696</v>
      </c>
      <c r="H194" s="52">
        <v>8.0377350300227306</v>
      </c>
      <c r="I194" s="52">
        <v>8.2490153696534492</v>
      </c>
      <c r="J194" s="52">
        <v>7.8665301951175302</v>
      </c>
      <c r="K194" s="52">
        <v>8.1925499294194992</v>
      </c>
      <c r="L194" s="52">
        <v>7.8756621148574597</v>
      </c>
      <c r="M194" s="81">
        <v>7.2256797160132802</v>
      </c>
    </row>
    <row r="195" spans="1:13" x14ac:dyDescent="0.35">
      <c r="A195" s="23" t="str">
        <f t="shared" si="9"/>
        <v>DISTRIBUCION VOLUMEN POR CRITERIO (kg o litros)TotalAlimentacion10-30MIL</v>
      </c>
      <c r="B195" s="23" t="str">
        <f t="shared" si="12"/>
        <v>DISTRIBUCION VOLUMEN POR CRITERIO (kg o litros)</v>
      </c>
      <c r="C195" s="23" t="str">
        <f t="shared" si="13"/>
        <v>TotalAlimentacion</v>
      </c>
      <c r="D195" t="s">
        <v>84</v>
      </c>
      <c r="E195" s="52">
        <v>18.517608248517899</v>
      </c>
      <c r="F195" s="52">
        <v>17.9851117739782</v>
      </c>
      <c r="G195" s="52">
        <v>18.500850724823</v>
      </c>
      <c r="H195" s="52">
        <v>17.947864620703001</v>
      </c>
      <c r="I195" s="52">
        <v>18.416240965178599</v>
      </c>
      <c r="J195" s="52">
        <v>18.304346156180401</v>
      </c>
      <c r="K195" s="52">
        <v>18.1240572164931</v>
      </c>
      <c r="L195" s="52">
        <v>17.828608797596999</v>
      </c>
      <c r="M195" s="81">
        <v>18.916748963722199</v>
      </c>
    </row>
    <row r="196" spans="1:13" x14ac:dyDescent="0.35">
      <c r="A196" s="23" t="str">
        <f t="shared" ref="A196:A259" si="14">B196&amp;C196&amp;D196</f>
        <v>DISTRIBUCION VOLUMEN POR CRITERIO (kg o litros)TotalAlimentacion30-100MIL</v>
      </c>
      <c r="B196" s="23" t="str">
        <f t="shared" si="12"/>
        <v>DISTRIBUCION VOLUMEN POR CRITERIO (kg o litros)</v>
      </c>
      <c r="C196" s="23" t="str">
        <f t="shared" si="13"/>
        <v>TotalAlimentacion</v>
      </c>
      <c r="D196" t="s">
        <v>85</v>
      </c>
      <c r="E196" s="52">
        <v>20.346296999796799</v>
      </c>
      <c r="F196" s="52">
        <v>22.9395474612177</v>
      </c>
      <c r="G196" s="52">
        <v>22.252117815240499</v>
      </c>
      <c r="H196" s="52">
        <v>23.607038485320398</v>
      </c>
      <c r="I196" s="52">
        <v>23.755071557600001</v>
      </c>
      <c r="J196" s="52">
        <v>22.828539797668999</v>
      </c>
      <c r="K196" s="52">
        <v>22.412597695035</v>
      </c>
      <c r="L196" s="52">
        <v>22.5347288094936</v>
      </c>
      <c r="M196" s="81">
        <v>22.199602000109699</v>
      </c>
    </row>
    <row r="197" spans="1:13" x14ac:dyDescent="0.35">
      <c r="A197" s="23" t="str">
        <f t="shared" si="14"/>
        <v>DISTRIBUCION VOLUMEN POR CRITERIO (kg o litros)TotalAlimentacion100-200MIL</v>
      </c>
      <c r="B197" s="23" t="str">
        <f t="shared" si="12"/>
        <v>DISTRIBUCION VOLUMEN POR CRITERIO (kg o litros)</v>
      </c>
      <c r="C197" s="23" t="str">
        <f t="shared" si="13"/>
        <v>TotalAlimentacion</v>
      </c>
      <c r="D197" t="s">
        <v>86</v>
      </c>
      <c r="E197" s="52">
        <v>10.5443389380252</v>
      </c>
      <c r="F197" s="52">
        <v>10.4112758389776</v>
      </c>
      <c r="G197" s="52">
        <v>9.6913991267402206</v>
      </c>
      <c r="H197" s="52">
        <v>9.4956851836685008</v>
      </c>
      <c r="I197" s="52">
        <v>9.5337398723081392</v>
      </c>
      <c r="J197" s="52">
        <v>9.6331056374231991</v>
      </c>
      <c r="K197" s="52">
        <v>9.7502198900006896</v>
      </c>
      <c r="L197" s="52">
        <v>8.9505019919840194</v>
      </c>
      <c r="M197" s="81">
        <v>10.0743410400987</v>
      </c>
    </row>
    <row r="198" spans="1:13" x14ac:dyDescent="0.35">
      <c r="A198" s="23" t="str">
        <f t="shared" si="14"/>
        <v>DISTRIBUCION VOLUMEN POR CRITERIO (kg o litros)TotalAlimentacion200-500MIL</v>
      </c>
      <c r="B198" s="23" t="str">
        <f t="shared" si="12"/>
        <v>DISTRIBUCION VOLUMEN POR CRITERIO (kg o litros)</v>
      </c>
      <c r="C198" s="23" t="str">
        <f t="shared" si="13"/>
        <v>TotalAlimentacion</v>
      </c>
      <c r="D198" t="s">
        <v>87</v>
      </c>
      <c r="E198" s="52">
        <v>13.955067285461499</v>
      </c>
      <c r="F198" s="52">
        <v>13.570141879641399</v>
      </c>
      <c r="G198" s="52">
        <v>13.8214094583983</v>
      </c>
      <c r="H198" s="52">
        <v>13.8255832031828</v>
      </c>
      <c r="I198" s="52">
        <v>12.8673492128119</v>
      </c>
      <c r="J198" s="52">
        <v>14.5445489585929</v>
      </c>
      <c r="K198" s="52">
        <v>14.193083044499099</v>
      </c>
      <c r="L198" s="52">
        <v>14.205133310507501</v>
      </c>
      <c r="M198" s="81">
        <v>14.570225724780199</v>
      </c>
    </row>
    <row r="199" spans="1:13" x14ac:dyDescent="0.35">
      <c r="A199" s="23" t="str">
        <f t="shared" si="14"/>
        <v>DISTRIBUCION VOLUMEN POR CRITERIO (kg o litros)TotalAlimentacion&gt;500MIL</v>
      </c>
      <c r="B199" s="23" t="str">
        <f t="shared" si="12"/>
        <v>DISTRIBUCION VOLUMEN POR CRITERIO (kg o litros)</v>
      </c>
      <c r="C199" s="23" t="str">
        <f t="shared" si="13"/>
        <v>TotalAlimentacion</v>
      </c>
      <c r="D199" t="s">
        <v>88</v>
      </c>
      <c r="E199" s="52">
        <v>18.426453288187101</v>
      </c>
      <c r="F199" s="52">
        <v>17.3894016349286</v>
      </c>
      <c r="G199" s="52">
        <v>17.9219219296821</v>
      </c>
      <c r="H199" s="52">
        <v>17.419859196577701</v>
      </c>
      <c r="I199" s="52">
        <v>17.846518817117602</v>
      </c>
      <c r="J199" s="52">
        <v>17.348194522721801</v>
      </c>
      <c r="K199" s="52">
        <v>17.392182489883101</v>
      </c>
      <c r="L199" s="52">
        <v>17.537221651788499</v>
      </c>
      <c r="M199" s="81">
        <v>17.461335631642498</v>
      </c>
    </row>
    <row r="200" spans="1:13" x14ac:dyDescent="0.35">
      <c r="A200" s="23" t="str">
        <f t="shared" si="14"/>
        <v>DISTRIBUCION VOLUMEN POR CRITERIO (kg o litros)TotalAlimentacionDE 15 A 19 AÑOS</v>
      </c>
      <c r="B200" s="23" t="str">
        <f t="shared" si="12"/>
        <v>DISTRIBUCION VOLUMEN POR CRITERIO (kg o litros)</v>
      </c>
      <c r="C200" s="23" t="str">
        <f t="shared" si="13"/>
        <v>TotalAlimentacion</v>
      </c>
      <c r="D200" t="s">
        <v>89</v>
      </c>
      <c r="E200" s="52">
        <v>1.6246001751088599</v>
      </c>
      <c r="F200" s="52">
        <v>2.2275118151217699</v>
      </c>
      <c r="G200" s="52">
        <v>2.6776037665623802</v>
      </c>
      <c r="H200" s="52">
        <v>1.8917497008053901</v>
      </c>
      <c r="I200" s="52">
        <v>1.80700643458423</v>
      </c>
      <c r="J200" s="52">
        <v>2.1202426055342301</v>
      </c>
      <c r="K200" s="52">
        <v>2.1702352808648802</v>
      </c>
      <c r="L200" s="52">
        <v>2.31026175753574</v>
      </c>
      <c r="M200" s="81">
        <v>3.2552511558621902</v>
      </c>
    </row>
    <row r="201" spans="1:13" x14ac:dyDescent="0.35">
      <c r="A201" s="23" t="str">
        <f t="shared" si="14"/>
        <v>DISTRIBUCION VOLUMEN POR CRITERIO (kg o litros)TotalAlimentacionDE 20 A 24 AÑOS</v>
      </c>
      <c r="B201" s="23" t="str">
        <f t="shared" si="12"/>
        <v>DISTRIBUCION VOLUMEN POR CRITERIO (kg o litros)</v>
      </c>
      <c r="C201" s="23" t="str">
        <f t="shared" si="13"/>
        <v>TotalAlimentacion</v>
      </c>
      <c r="D201" t="s">
        <v>90</v>
      </c>
      <c r="E201" s="52">
        <v>2.4152633204745801</v>
      </c>
      <c r="F201" s="52">
        <v>2.5206428304761501</v>
      </c>
      <c r="G201" s="52">
        <v>2.56038007760072</v>
      </c>
      <c r="H201" s="52">
        <v>2.8633763117580999</v>
      </c>
      <c r="I201" s="52">
        <v>2.6219466676407399</v>
      </c>
      <c r="J201" s="52">
        <v>3.3190602956430602</v>
      </c>
      <c r="K201" s="52">
        <v>3.7326124168123198</v>
      </c>
      <c r="L201" s="52">
        <v>3.9073557287988501</v>
      </c>
      <c r="M201" s="81">
        <v>3.9786624824671</v>
      </c>
    </row>
    <row r="202" spans="1:13" x14ac:dyDescent="0.35">
      <c r="A202" s="23" t="str">
        <f t="shared" si="14"/>
        <v>DISTRIBUCION VOLUMEN POR CRITERIO (kg o litros)TotalAlimentacionDE 25 A 34 AÑOS</v>
      </c>
      <c r="B202" s="23" t="str">
        <f t="shared" si="12"/>
        <v>DISTRIBUCION VOLUMEN POR CRITERIO (kg o litros)</v>
      </c>
      <c r="C202" s="23" t="str">
        <f t="shared" si="13"/>
        <v>TotalAlimentacion</v>
      </c>
      <c r="D202" t="s">
        <v>91</v>
      </c>
      <c r="E202" s="52">
        <v>7.4883103093753602</v>
      </c>
      <c r="F202" s="52">
        <v>7.5385752429547699</v>
      </c>
      <c r="G202" s="52">
        <v>8.0160933579462892</v>
      </c>
      <c r="H202" s="52">
        <v>7.60882583251884</v>
      </c>
      <c r="I202" s="52">
        <v>7.4981168165224501</v>
      </c>
      <c r="J202" s="52">
        <v>7.27304166199555</v>
      </c>
      <c r="K202" s="52">
        <v>7.9542706176470803</v>
      </c>
      <c r="L202" s="52">
        <v>7.4563889651643098</v>
      </c>
      <c r="M202" s="81">
        <v>8.1084696433571093</v>
      </c>
    </row>
    <row r="203" spans="1:13" x14ac:dyDescent="0.35">
      <c r="A203" s="23" t="str">
        <f t="shared" si="14"/>
        <v>DISTRIBUCION VOLUMEN POR CRITERIO (kg o litros)TotalAlimentacionDE 35 A 49 AÑOS</v>
      </c>
      <c r="B203" s="23" t="str">
        <f t="shared" si="12"/>
        <v>DISTRIBUCION VOLUMEN POR CRITERIO (kg o litros)</v>
      </c>
      <c r="C203" s="23" t="str">
        <f t="shared" si="13"/>
        <v>TotalAlimentacion</v>
      </c>
      <c r="D203" t="s">
        <v>92</v>
      </c>
      <c r="E203" s="52">
        <v>24.6020929043999</v>
      </c>
      <c r="F203" s="52">
        <v>24.037983880200301</v>
      </c>
      <c r="G203" s="52">
        <v>24.401922691822701</v>
      </c>
      <c r="H203" s="52">
        <v>22.991171951640901</v>
      </c>
      <c r="I203" s="52">
        <v>22.8682261408958</v>
      </c>
      <c r="J203" s="52">
        <v>22.350010143086699</v>
      </c>
      <c r="K203" s="52">
        <v>23.351074786847001</v>
      </c>
      <c r="L203" s="52">
        <v>22.097299488444499</v>
      </c>
      <c r="M203" s="81">
        <v>22.602035134630601</v>
      </c>
    </row>
    <row r="204" spans="1:13" x14ac:dyDescent="0.35">
      <c r="A204" s="23" t="str">
        <f t="shared" si="14"/>
        <v>DISTRIBUCION VOLUMEN POR CRITERIO (kg o litros)TotalAlimentacionDE 50 A 59 AÑOS</v>
      </c>
      <c r="B204" s="23" t="str">
        <f t="shared" si="12"/>
        <v>DISTRIBUCION VOLUMEN POR CRITERIO (kg o litros)</v>
      </c>
      <c r="C204" s="23" t="str">
        <f t="shared" si="13"/>
        <v>TotalAlimentacion</v>
      </c>
      <c r="D204" t="s">
        <v>93</v>
      </c>
      <c r="E204" s="52">
        <v>27.2603592891967</v>
      </c>
      <c r="F204" s="52">
        <v>26.4785557624379</v>
      </c>
      <c r="G204" s="52">
        <v>25.2591853975274</v>
      </c>
      <c r="H204" s="52">
        <v>24.989086742298799</v>
      </c>
      <c r="I204" s="52">
        <v>25.755350623116001</v>
      </c>
      <c r="J204" s="52">
        <v>25.062774212057601</v>
      </c>
      <c r="K204" s="52">
        <v>24.107333053782099</v>
      </c>
      <c r="L204" s="52">
        <v>24.278717906356398</v>
      </c>
      <c r="M204" s="81">
        <v>24.264104653942599</v>
      </c>
    </row>
    <row r="205" spans="1:13" x14ac:dyDescent="0.35">
      <c r="A205" s="23" t="str">
        <f t="shared" si="14"/>
        <v>DISTRIBUCION VOLUMEN POR CRITERIO (kg o litros)TotalAlimentacionDE 60 A 75 AÑOS</v>
      </c>
      <c r="B205" s="23" t="str">
        <f t="shared" si="12"/>
        <v>DISTRIBUCION VOLUMEN POR CRITERIO (kg o litros)</v>
      </c>
      <c r="C205" s="23" t="str">
        <f t="shared" si="13"/>
        <v>TotalAlimentacion</v>
      </c>
      <c r="D205" t="s">
        <v>94</v>
      </c>
      <c r="E205" s="52">
        <v>36.609374976919298</v>
      </c>
      <c r="F205" s="52">
        <v>37.196730322984102</v>
      </c>
      <c r="G205" s="52">
        <v>37.084814119840097</v>
      </c>
      <c r="H205" s="52">
        <v>39.655792358542001</v>
      </c>
      <c r="I205" s="52">
        <v>39.449353092788897</v>
      </c>
      <c r="J205" s="52">
        <v>39.874871913786102</v>
      </c>
      <c r="K205" s="52">
        <v>38.684477075483102</v>
      </c>
      <c r="L205" s="52">
        <v>39.949981358405502</v>
      </c>
      <c r="M205" s="81">
        <v>37.791479890941403</v>
      </c>
    </row>
    <row r="206" spans="1:13" x14ac:dyDescent="0.35">
      <c r="A206" s="23" t="str">
        <f t="shared" si="14"/>
        <v>DISTRIBUCION VOLUMEN POR CRITERIO (kg o litros)TotalAlimentacionNIVEL ALTO</v>
      </c>
      <c r="B206" s="23" t="str">
        <f t="shared" si="12"/>
        <v>DISTRIBUCION VOLUMEN POR CRITERIO (kg o litros)</v>
      </c>
      <c r="C206" s="23" t="str">
        <f t="shared" si="13"/>
        <v>TotalAlimentacion</v>
      </c>
      <c r="D206" t="s">
        <v>95</v>
      </c>
      <c r="E206" s="52">
        <v>23.8564563147103</v>
      </c>
      <c r="F206" s="52">
        <v>25.007960187650902</v>
      </c>
      <c r="G206" s="52">
        <v>23.067306425177499</v>
      </c>
      <c r="H206" s="52">
        <v>22.951154570142101</v>
      </c>
      <c r="I206" s="52">
        <v>21.066477923887099</v>
      </c>
      <c r="J206" s="52">
        <v>23.104619199483601</v>
      </c>
      <c r="K206" s="52">
        <v>22.861276412885601</v>
      </c>
      <c r="L206" s="52">
        <v>22.701526639605699</v>
      </c>
      <c r="M206" s="81">
        <v>23.071678250507201</v>
      </c>
    </row>
    <row r="207" spans="1:13" x14ac:dyDescent="0.35">
      <c r="A207" s="23" t="str">
        <f t="shared" si="14"/>
        <v>DISTRIBUCION VOLUMEN POR CRITERIO (kg o litros)TotalAlimentacionNIVEL MEDIO ALTO</v>
      </c>
      <c r="B207" s="23" t="str">
        <f t="shared" si="12"/>
        <v>DISTRIBUCION VOLUMEN POR CRITERIO (kg o litros)</v>
      </c>
      <c r="C207" s="23" t="str">
        <f t="shared" si="13"/>
        <v>TotalAlimentacion</v>
      </c>
      <c r="D207" t="s">
        <v>96</v>
      </c>
      <c r="E207" s="52">
        <v>14.1914664508318</v>
      </c>
      <c r="F207" s="52">
        <v>14.221742307404501</v>
      </c>
      <c r="G207" s="52">
        <v>14.568199326739499</v>
      </c>
      <c r="H207" s="52">
        <v>14.907635252082301</v>
      </c>
      <c r="I207" s="52">
        <v>14.8231654623506</v>
      </c>
      <c r="J207" s="52">
        <v>14.3924020127511</v>
      </c>
      <c r="K207" s="52">
        <v>14.608106985033899</v>
      </c>
      <c r="L207" s="52">
        <v>15.4744364411448</v>
      </c>
      <c r="M207" s="81">
        <v>15.1437544063242</v>
      </c>
    </row>
    <row r="208" spans="1:13" x14ac:dyDescent="0.35">
      <c r="A208" s="23" t="str">
        <f t="shared" si="14"/>
        <v>DISTRIBUCION VOLUMEN POR CRITERIO (kg o litros)TotalAlimentacionNIVEL MEDIO</v>
      </c>
      <c r="B208" s="23" t="str">
        <f t="shared" si="12"/>
        <v>DISTRIBUCION VOLUMEN POR CRITERIO (kg o litros)</v>
      </c>
      <c r="C208" s="23" t="str">
        <f t="shared" si="13"/>
        <v>TotalAlimentacion</v>
      </c>
      <c r="D208" t="s">
        <v>97</v>
      </c>
      <c r="E208" s="52">
        <v>25.0425359531169</v>
      </c>
      <c r="F208" s="52">
        <v>25.5742512180781</v>
      </c>
      <c r="G208" s="52">
        <v>25.585774549150301</v>
      </c>
      <c r="H208" s="52">
        <v>25.726591913182599</v>
      </c>
      <c r="I208" s="52">
        <v>25.4586598621514</v>
      </c>
      <c r="J208" s="52">
        <v>24.662794065261401</v>
      </c>
      <c r="K208" s="52">
        <v>24.151197003391498</v>
      </c>
      <c r="L208" s="52">
        <v>23.679195223944799</v>
      </c>
      <c r="M208" s="81">
        <v>24.510313317585201</v>
      </c>
    </row>
    <row r="209" spans="1:13" x14ac:dyDescent="0.35">
      <c r="A209" s="23" t="str">
        <f t="shared" si="14"/>
        <v>DISTRIBUCION VOLUMEN POR CRITERIO (kg o litros)TotalAlimentacionNIVEL MEDIO BAJO</v>
      </c>
      <c r="B209" s="23" t="str">
        <f t="shared" si="12"/>
        <v>DISTRIBUCION VOLUMEN POR CRITERIO (kg o litros)</v>
      </c>
      <c r="C209" s="23" t="str">
        <f t="shared" si="13"/>
        <v>TotalAlimentacion</v>
      </c>
      <c r="D209" t="s">
        <v>98</v>
      </c>
      <c r="E209" s="52">
        <v>14.481759337840099</v>
      </c>
      <c r="F209" s="52">
        <v>14.345204557188501</v>
      </c>
      <c r="G209" s="52">
        <v>15.4217741455069</v>
      </c>
      <c r="H209" s="52">
        <v>17.3880649327374</v>
      </c>
      <c r="I209" s="52">
        <v>17.570078873400998</v>
      </c>
      <c r="J209" s="52">
        <v>16.475855940692099</v>
      </c>
      <c r="K209" s="52">
        <v>16.900626425824999</v>
      </c>
      <c r="L209" s="52">
        <v>17.176265531989799</v>
      </c>
      <c r="M209" s="81">
        <v>17.341563817816599</v>
      </c>
    </row>
    <row r="210" spans="1:13" x14ac:dyDescent="0.35">
      <c r="A210" s="23" t="str">
        <f t="shared" si="14"/>
        <v>DISTRIBUCION VOLUMEN POR CRITERIO (kg o litros)TotalAlimentacionNIVEL BAJO</v>
      </c>
      <c r="B210" s="23" t="str">
        <f t="shared" si="12"/>
        <v>DISTRIBUCION VOLUMEN POR CRITERIO (kg o litros)</v>
      </c>
      <c r="C210" s="23" t="str">
        <f t="shared" si="13"/>
        <v>TotalAlimentacion</v>
      </c>
      <c r="D210" t="s">
        <v>99</v>
      </c>
      <c r="E210" s="52">
        <v>22.427784199148402</v>
      </c>
      <c r="F210" s="52">
        <v>20.850843162786902</v>
      </c>
      <c r="G210" s="52">
        <v>21.356946781328698</v>
      </c>
      <c r="H210" s="52">
        <v>19.026556896267898</v>
      </c>
      <c r="I210" s="52">
        <v>21.0816180248252</v>
      </c>
      <c r="J210" s="52">
        <v>21.3643318015801</v>
      </c>
      <c r="K210" s="52">
        <v>21.478795945296799</v>
      </c>
      <c r="L210" s="52">
        <v>20.968580870954401</v>
      </c>
      <c r="M210" s="81">
        <v>19.932690464101899</v>
      </c>
    </row>
    <row r="211" spans="1:13" x14ac:dyDescent="0.35">
      <c r="A211" s="23" t="str">
        <f t="shared" si="14"/>
        <v>DISTRIBUCION VOLUMEN POR CRITERIO (kg o litros)TotalAlimentacionHOMBRE</v>
      </c>
      <c r="B211" s="23" t="str">
        <f t="shared" si="12"/>
        <v>DISTRIBUCION VOLUMEN POR CRITERIO (kg o litros)</v>
      </c>
      <c r="C211" s="23" t="str">
        <f t="shared" si="13"/>
        <v>TotalAlimentacion</v>
      </c>
      <c r="D211" t="s">
        <v>100</v>
      </c>
      <c r="E211" s="52">
        <v>54.269176622981803</v>
      </c>
      <c r="F211" s="52">
        <v>54.888440741477801</v>
      </c>
      <c r="G211" s="52">
        <v>55.867005242822998</v>
      </c>
      <c r="H211" s="52">
        <v>54.857831919657201</v>
      </c>
      <c r="I211" s="52">
        <v>55.418791825257003</v>
      </c>
      <c r="J211" s="52">
        <v>56.153142642939997</v>
      </c>
      <c r="K211" s="52">
        <v>55.265988487527402</v>
      </c>
      <c r="L211" s="52">
        <v>57.268021856778802</v>
      </c>
      <c r="M211" s="81">
        <v>54.580917186920601</v>
      </c>
    </row>
    <row r="212" spans="1:13" x14ac:dyDescent="0.35">
      <c r="A212" s="23" t="str">
        <f t="shared" si="14"/>
        <v>DISTRIBUCION VOLUMEN POR CRITERIO (kg o litros)TotalAlimentacionMUJER</v>
      </c>
      <c r="B212" s="23" t="str">
        <f t="shared" si="12"/>
        <v>DISTRIBUCION VOLUMEN POR CRITERIO (kg o litros)</v>
      </c>
      <c r="C212" s="23" t="str">
        <f t="shared" si="13"/>
        <v>TotalAlimentacion</v>
      </c>
      <c r="D212" t="s">
        <v>101</v>
      </c>
      <c r="E212" s="52">
        <v>45.730823366358997</v>
      </c>
      <c r="F212" s="52">
        <v>45.111559537879003</v>
      </c>
      <c r="G212" s="52">
        <v>44.132993328810699</v>
      </c>
      <c r="H212" s="52">
        <v>45.142174041771</v>
      </c>
      <c r="I212" s="52">
        <v>44.581208795495797</v>
      </c>
      <c r="J212" s="52">
        <v>43.846857717232197</v>
      </c>
      <c r="K212" s="52">
        <v>44.734012592256903</v>
      </c>
      <c r="L212" s="52">
        <v>42.731980739912203</v>
      </c>
      <c r="M212" s="81">
        <v>45.419083708763502</v>
      </c>
    </row>
    <row r="213" spans="1:13" x14ac:dyDescent="0.35">
      <c r="A213" s="23" t="str">
        <f t="shared" si="14"/>
        <v>DISTRIBUCION VOLUMEN POR CRITERIO (kg o litros).T.Alimentos TOTAL INGT.ESPAÑA</v>
      </c>
      <c r="B213" s="23" t="str">
        <f t="shared" si="12"/>
        <v>DISTRIBUCION VOLUMEN POR CRITERIO (kg o litros)</v>
      </c>
      <c r="C213" s="23" t="s">
        <v>45</v>
      </c>
      <c r="D213" t="s">
        <v>46</v>
      </c>
      <c r="E213" s="52">
        <v>100</v>
      </c>
      <c r="F213" s="52">
        <v>100</v>
      </c>
      <c r="G213" s="52">
        <v>100</v>
      </c>
      <c r="H213" s="52">
        <v>100</v>
      </c>
      <c r="I213" s="52">
        <v>100</v>
      </c>
      <c r="J213" s="52">
        <v>100</v>
      </c>
      <c r="K213" s="52">
        <v>100</v>
      </c>
      <c r="L213" s="52">
        <v>100</v>
      </c>
      <c r="M213" s="81">
        <v>100</v>
      </c>
    </row>
    <row r="214" spans="1:13" x14ac:dyDescent="0.35">
      <c r="A214" s="23" t="str">
        <f t="shared" si="14"/>
        <v>DISTRIBUCION VOLUMEN POR CRITERIO (kg o litros).T.Alimentos TOTAL INGBCN AM</v>
      </c>
      <c r="B214" s="23" t="str">
        <f t="shared" si="12"/>
        <v>DISTRIBUCION VOLUMEN POR CRITERIO (kg o litros)</v>
      </c>
      <c r="C214" s="23" t="str">
        <f>C$213</f>
        <v>.T.Alimentos TOTAL ING</v>
      </c>
      <c r="D214" t="s">
        <v>50</v>
      </c>
      <c r="E214" s="52">
        <v>8.6677879393086403</v>
      </c>
      <c r="F214" s="52">
        <v>9.6517319234375005</v>
      </c>
      <c r="G214" s="52">
        <v>9.3874152960008495</v>
      </c>
      <c r="H214" s="52">
        <v>8.5119698145783502</v>
      </c>
      <c r="I214" s="52">
        <v>7.8616374924610204</v>
      </c>
      <c r="J214" s="52">
        <v>9.5630445951855698</v>
      </c>
      <c r="K214" s="52">
        <v>9.6162942625491503</v>
      </c>
      <c r="L214" s="52">
        <v>9.0498148481941794</v>
      </c>
      <c r="M214" s="81">
        <v>10.6077545687357</v>
      </c>
    </row>
    <row r="215" spans="1:13" x14ac:dyDescent="0.35">
      <c r="A215" s="23" t="str">
        <f t="shared" si="14"/>
        <v>DISTRIBUCION VOLUMEN POR CRITERIO (kg o litros).T.Alimentos TOTAL INGREST.CAT ARAGON</v>
      </c>
      <c r="B215" s="23" t="str">
        <f t="shared" si="12"/>
        <v>DISTRIBUCION VOLUMEN POR CRITERIO (kg o litros)</v>
      </c>
      <c r="C215" s="23" t="str">
        <f t="shared" ref="C215:C242" si="15">C$213</f>
        <v>.T.Alimentos TOTAL ING</v>
      </c>
      <c r="D215" t="s">
        <v>55</v>
      </c>
      <c r="E215" s="52">
        <v>12.5403300820573</v>
      </c>
      <c r="F215" s="52">
        <v>13.395777475228099</v>
      </c>
      <c r="G215" s="52">
        <v>13.4769778868821</v>
      </c>
      <c r="H215" s="52">
        <v>12.7986702488824</v>
      </c>
      <c r="I215" s="52">
        <v>11.4843016100744</v>
      </c>
      <c r="J215" s="52">
        <v>13.119158552023199</v>
      </c>
      <c r="K215" s="52">
        <v>13.7842500563627</v>
      </c>
      <c r="L215" s="52">
        <v>13.1148705421234</v>
      </c>
      <c r="M215" s="81">
        <v>14.214850889465099</v>
      </c>
    </row>
    <row r="216" spans="1:13" x14ac:dyDescent="0.35">
      <c r="A216" s="23" t="str">
        <f t="shared" si="14"/>
        <v>DISTRIBUCION VOLUMEN POR CRITERIO (kg o litros).T.Alimentos TOTAL INGLEVANTE</v>
      </c>
      <c r="B216" s="23" t="str">
        <f t="shared" si="12"/>
        <v>DISTRIBUCION VOLUMEN POR CRITERIO (kg o litros)</v>
      </c>
      <c r="C216" s="23" t="str">
        <f t="shared" si="15"/>
        <v>.T.Alimentos TOTAL ING</v>
      </c>
      <c r="D216" t="s">
        <v>59</v>
      </c>
      <c r="E216" s="52">
        <v>17.193944555961298</v>
      </c>
      <c r="F216" s="52">
        <v>16.9082360993484</v>
      </c>
      <c r="G216" s="52">
        <v>16.671753525602998</v>
      </c>
      <c r="H216" s="52">
        <v>16.885290472829301</v>
      </c>
      <c r="I216" s="52">
        <v>18.0936828132293</v>
      </c>
      <c r="J216" s="52">
        <v>16.769373923737099</v>
      </c>
      <c r="K216" s="52">
        <v>16.933139043605099</v>
      </c>
      <c r="L216" s="52">
        <v>17.398430112297198</v>
      </c>
      <c r="M216" s="81">
        <v>17.436874854968099</v>
      </c>
    </row>
    <row r="217" spans="1:13" x14ac:dyDescent="0.35">
      <c r="A217" s="23" t="str">
        <f t="shared" si="14"/>
        <v>DISTRIBUCION VOLUMEN POR CRITERIO (kg o litros).T.Alimentos TOTAL INGANDALUCIA</v>
      </c>
      <c r="B217" s="23" t="str">
        <f t="shared" si="12"/>
        <v>DISTRIBUCION VOLUMEN POR CRITERIO (kg o litros)</v>
      </c>
      <c r="C217" s="23" t="str">
        <f t="shared" si="15"/>
        <v>.T.Alimentos TOTAL ING</v>
      </c>
      <c r="D217" t="s">
        <v>63</v>
      </c>
      <c r="E217" s="52">
        <v>19.6141762086257</v>
      </c>
      <c r="F217" s="52">
        <v>19.303517322331398</v>
      </c>
      <c r="G217" s="52">
        <v>20.3283977298981</v>
      </c>
      <c r="H217" s="52">
        <v>19.347452426585001</v>
      </c>
      <c r="I217" s="52">
        <v>18.7354945446491</v>
      </c>
      <c r="J217" s="52">
        <v>17.339556230964799</v>
      </c>
      <c r="K217" s="52">
        <v>19.555769113404398</v>
      </c>
      <c r="L217" s="52">
        <v>18.502270843064</v>
      </c>
      <c r="M217" s="81">
        <v>17.7953256393142</v>
      </c>
    </row>
    <row r="218" spans="1:13" x14ac:dyDescent="0.35">
      <c r="A218" s="23" t="str">
        <f t="shared" si="14"/>
        <v>DISTRIBUCION VOLUMEN POR CRITERIO (kg o litros).T.Alimentos TOTAL INGMDD AM</v>
      </c>
      <c r="B218" s="23" t="str">
        <f t="shared" si="12"/>
        <v>DISTRIBUCION VOLUMEN POR CRITERIO (kg o litros)</v>
      </c>
      <c r="C218" s="23" t="str">
        <f t="shared" si="15"/>
        <v>.T.Alimentos TOTAL ING</v>
      </c>
      <c r="D218" t="s">
        <v>67</v>
      </c>
      <c r="E218" s="52">
        <v>18.068055522027102</v>
      </c>
      <c r="F218" s="52">
        <v>15.906721542481799</v>
      </c>
      <c r="G218" s="52">
        <v>16.297166624621799</v>
      </c>
      <c r="H218" s="52">
        <v>16.908278613692101</v>
      </c>
      <c r="I218" s="52">
        <v>18.010291477138701</v>
      </c>
      <c r="J218" s="52">
        <v>17.0017144324203</v>
      </c>
      <c r="K218" s="52">
        <v>16.3189677116101</v>
      </c>
      <c r="L218" s="52">
        <v>17.396642036564899</v>
      </c>
      <c r="M218" s="81">
        <v>16.981353921791399</v>
      </c>
    </row>
    <row r="219" spans="1:13" x14ac:dyDescent="0.35">
      <c r="A219" s="23" t="str">
        <f t="shared" si="14"/>
        <v>DISTRIBUCION VOLUMEN POR CRITERIO (kg o litros).T.Alimentos TOTAL INGRTO CENTRO</v>
      </c>
      <c r="B219" s="23" t="str">
        <f t="shared" si="12"/>
        <v>DISTRIBUCION VOLUMEN POR CRITERIO (kg o litros)</v>
      </c>
      <c r="C219" s="23" t="str">
        <f t="shared" si="15"/>
        <v>.T.Alimentos TOTAL ING</v>
      </c>
      <c r="D219" t="s">
        <v>70</v>
      </c>
      <c r="E219" s="52">
        <v>9.5211004435056505</v>
      </c>
      <c r="F219" s="52">
        <v>9.7347664232677094</v>
      </c>
      <c r="G219" s="52">
        <v>10.893326349413501</v>
      </c>
      <c r="H219" s="52">
        <v>11.023977360289701</v>
      </c>
      <c r="I219" s="52">
        <v>10.0308007932306</v>
      </c>
      <c r="J219" s="52">
        <v>12.2733063101963</v>
      </c>
      <c r="K219" s="52">
        <v>10.4107076526469</v>
      </c>
      <c r="L219" s="52">
        <v>11.635861389809</v>
      </c>
      <c r="M219" s="81">
        <v>10.5636447674507</v>
      </c>
    </row>
    <row r="220" spans="1:13" x14ac:dyDescent="0.35">
      <c r="A220" s="23" t="str">
        <f t="shared" si="14"/>
        <v>DISTRIBUCION VOLUMEN POR CRITERIO (kg o litros).T.Alimentos TOTAL INGNORTE-CENTRO</v>
      </c>
      <c r="B220" s="23" t="str">
        <f t="shared" si="12"/>
        <v>DISTRIBUCION VOLUMEN POR CRITERIO (kg o litros)</v>
      </c>
      <c r="C220" s="23" t="str">
        <f t="shared" si="15"/>
        <v>.T.Alimentos TOTAL ING</v>
      </c>
      <c r="D220" t="s">
        <v>73</v>
      </c>
      <c r="E220" s="52">
        <v>7.2236850058016202</v>
      </c>
      <c r="F220" s="52">
        <v>8.1949034449738605</v>
      </c>
      <c r="G220" s="52">
        <v>7.57866309421859</v>
      </c>
      <c r="H220" s="52">
        <v>8.6593585999587006</v>
      </c>
      <c r="I220" s="52">
        <v>10.113879506278501</v>
      </c>
      <c r="J220" s="52">
        <v>8.26575885473566</v>
      </c>
      <c r="K220" s="52">
        <v>7.2901598235582199</v>
      </c>
      <c r="L220" s="52">
        <v>7.2394028616644803</v>
      </c>
      <c r="M220" s="81">
        <v>6.5984702556351502</v>
      </c>
    </row>
    <row r="221" spans="1:13" x14ac:dyDescent="0.35">
      <c r="A221" s="23" t="str">
        <f t="shared" si="14"/>
        <v>DISTRIBUCION VOLUMEN POR CRITERIO (kg o litros).T.Alimentos TOTAL INGNOROESTE</v>
      </c>
      <c r="B221" s="23" t="str">
        <f t="shared" si="12"/>
        <v>DISTRIBUCION VOLUMEN POR CRITERIO (kg o litros)</v>
      </c>
      <c r="C221" s="23" t="str">
        <f t="shared" si="15"/>
        <v>.T.Alimentos TOTAL ING</v>
      </c>
      <c r="D221" t="s">
        <v>76</v>
      </c>
      <c r="E221" s="52">
        <v>7.1709220180284001</v>
      </c>
      <c r="F221" s="52">
        <v>6.9043474613648099</v>
      </c>
      <c r="G221" s="52">
        <v>5.3662998082908802</v>
      </c>
      <c r="H221" s="52">
        <v>5.8650048749396904</v>
      </c>
      <c r="I221" s="52">
        <v>5.6699142292284304</v>
      </c>
      <c r="J221" s="52">
        <v>5.66808899562636</v>
      </c>
      <c r="K221" s="52">
        <v>6.0907147479165502</v>
      </c>
      <c r="L221" s="52">
        <v>5.6627098840838199</v>
      </c>
      <c r="M221" s="81">
        <v>5.8017267848857301</v>
      </c>
    </row>
    <row r="222" spans="1:13" x14ac:dyDescent="0.35">
      <c r="A222" s="23" t="str">
        <f t="shared" si="14"/>
        <v>DISTRIBUCION VOLUMEN POR CRITERIO (kg o litros).T.Alimentos TOTAL ING&lt;2MIL</v>
      </c>
      <c r="B222" s="23" t="str">
        <f t="shared" si="12"/>
        <v>DISTRIBUCION VOLUMEN POR CRITERIO (kg o litros)</v>
      </c>
      <c r="C222" s="23" t="str">
        <f t="shared" si="15"/>
        <v>.T.Alimentos TOTAL ING</v>
      </c>
      <c r="D222" t="s">
        <v>79</v>
      </c>
      <c r="E222" s="52">
        <v>5.3068603632223796</v>
      </c>
      <c r="F222" s="52">
        <v>5.2980006344461996</v>
      </c>
      <c r="G222" s="52">
        <v>5.5643192830290404</v>
      </c>
      <c r="H222" s="52">
        <v>5.3707846662709997</v>
      </c>
      <c r="I222" s="52">
        <v>4.8131739148632402</v>
      </c>
      <c r="J222" s="52">
        <v>4.9959450396151199</v>
      </c>
      <c r="K222" s="52">
        <v>5.8028783860055704</v>
      </c>
      <c r="L222" s="52">
        <v>5.8284328293918604</v>
      </c>
      <c r="M222" s="81">
        <v>4.3397762817576302</v>
      </c>
    </row>
    <row r="223" spans="1:13" x14ac:dyDescent="0.35">
      <c r="A223" s="23" t="str">
        <f t="shared" si="14"/>
        <v>DISTRIBUCION VOLUMEN POR CRITERIO (kg o litros).T.Alimentos TOTAL ING2-5MIL</v>
      </c>
      <c r="B223" s="23" t="str">
        <f t="shared" si="12"/>
        <v>DISTRIBUCION VOLUMEN POR CRITERIO (kg o litros)</v>
      </c>
      <c r="C223" s="23" t="str">
        <f t="shared" si="15"/>
        <v>.T.Alimentos TOTAL ING</v>
      </c>
      <c r="D223" t="s">
        <v>82</v>
      </c>
      <c r="E223" s="52">
        <v>4.15188418069779</v>
      </c>
      <c r="F223" s="52">
        <v>3.9257207747873002</v>
      </c>
      <c r="G223" s="52">
        <v>3.4441051794476998</v>
      </c>
      <c r="H223" s="52">
        <v>3.7024459938843299</v>
      </c>
      <c r="I223" s="52">
        <v>3.69566871830127</v>
      </c>
      <c r="J223" s="52">
        <v>3.7651278979125</v>
      </c>
      <c r="K223" s="52">
        <v>4.0629709013650697</v>
      </c>
      <c r="L223" s="52">
        <v>4.4684166844461002</v>
      </c>
      <c r="M223" s="81">
        <v>4.4322915689127802</v>
      </c>
    </row>
    <row r="224" spans="1:13" x14ac:dyDescent="0.35">
      <c r="A224" s="23" t="str">
        <f t="shared" si="14"/>
        <v>DISTRIBUCION VOLUMEN POR CRITERIO (kg o litros).T.Alimentos TOTAL ING5-10MIL</v>
      </c>
      <c r="B224" s="23" t="str">
        <f t="shared" si="12"/>
        <v>DISTRIBUCION VOLUMEN POR CRITERIO (kg o litros)</v>
      </c>
      <c r="C224" s="23" t="str">
        <f t="shared" si="15"/>
        <v>.T.Alimentos TOTAL ING</v>
      </c>
      <c r="D224" t="s">
        <v>83</v>
      </c>
      <c r="E224" s="52">
        <v>8.5853474609945302</v>
      </c>
      <c r="F224" s="52">
        <v>7.70976229029566</v>
      </c>
      <c r="G224" s="52">
        <v>9.0339567109345893</v>
      </c>
      <c r="H224" s="52">
        <v>9.0087586831925304</v>
      </c>
      <c r="I224" s="52">
        <v>8.5382013740209395</v>
      </c>
      <c r="J224" s="52">
        <v>7.92765201097221</v>
      </c>
      <c r="K224" s="52">
        <v>8.5264992139429001</v>
      </c>
      <c r="L224" s="52">
        <v>7.9892991184171303</v>
      </c>
      <c r="M224" s="81">
        <v>7.2342056522856204</v>
      </c>
    </row>
    <row r="225" spans="1:13" x14ac:dyDescent="0.35">
      <c r="A225" s="23" t="str">
        <f t="shared" si="14"/>
        <v>DISTRIBUCION VOLUMEN POR CRITERIO (kg o litros).T.Alimentos TOTAL ING10-30MIL</v>
      </c>
      <c r="B225" s="23" t="str">
        <f t="shared" si="12"/>
        <v>DISTRIBUCION VOLUMEN POR CRITERIO (kg o litros)</v>
      </c>
      <c r="C225" s="23" t="str">
        <f t="shared" si="15"/>
        <v>.T.Alimentos TOTAL ING</v>
      </c>
      <c r="D225" t="s">
        <v>84</v>
      </c>
      <c r="E225" s="52">
        <v>18.161351641965599</v>
      </c>
      <c r="F225" s="52">
        <v>18.099432431417998</v>
      </c>
      <c r="G225" s="52">
        <v>19.5661939418877</v>
      </c>
      <c r="H225" s="52">
        <v>18.645289572435601</v>
      </c>
      <c r="I225" s="52">
        <v>19.353142612952599</v>
      </c>
      <c r="J225" s="52">
        <v>18.579858229898399</v>
      </c>
      <c r="K225" s="52">
        <v>18.634842074446698</v>
      </c>
      <c r="L225" s="52">
        <v>18.167207729782199</v>
      </c>
      <c r="M225" s="81">
        <v>19.2517534709256</v>
      </c>
    </row>
    <row r="226" spans="1:13" x14ac:dyDescent="0.35">
      <c r="A226" s="23" t="str">
        <f t="shared" si="14"/>
        <v>DISTRIBUCION VOLUMEN POR CRITERIO (kg o litros).T.Alimentos TOTAL ING30-100MIL</v>
      </c>
      <c r="B226" s="23" t="str">
        <f t="shared" si="12"/>
        <v>DISTRIBUCION VOLUMEN POR CRITERIO (kg o litros)</v>
      </c>
      <c r="C226" s="23" t="str">
        <f t="shared" si="15"/>
        <v>.T.Alimentos TOTAL ING</v>
      </c>
      <c r="D226" t="s">
        <v>85</v>
      </c>
      <c r="E226" s="52">
        <v>21.124209392398999</v>
      </c>
      <c r="F226" s="52">
        <v>24.026335687594099</v>
      </c>
      <c r="G226" s="52">
        <v>21.591968611702299</v>
      </c>
      <c r="H226" s="52">
        <v>23.274004439977499</v>
      </c>
      <c r="I226" s="52">
        <v>24.537859601430899</v>
      </c>
      <c r="J226" s="52">
        <v>23.119864229656301</v>
      </c>
      <c r="K226" s="52">
        <v>21.337004233254799</v>
      </c>
      <c r="L226" s="52">
        <v>22.310486584553001</v>
      </c>
      <c r="M226" s="81">
        <v>21.7519358016878</v>
      </c>
    </row>
    <row r="227" spans="1:13" x14ac:dyDescent="0.35">
      <c r="A227" s="23" t="str">
        <f t="shared" si="14"/>
        <v>DISTRIBUCION VOLUMEN POR CRITERIO (kg o litros).T.Alimentos TOTAL ING100-200MIL</v>
      </c>
      <c r="B227" s="23" t="str">
        <f t="shared" si="12"/>
        <v>DISTRIBUCION VOLUMEN POR CRITERIO (kg o litros)</v>
      </c>
      <c r="C227" s="23" t="str">
        <f t="shared" si="15"/>
        <v>.T.Alimentos TOTAL ING</v>
      </c>
      <c r="D227" t="s">
        <v>86</v>
      </c>
      <c r="E227" s="52">
        <v>10.715958945140599</v>
      </c>
      <c r="F227" s="52">
        <v>10.0526740010419</v>
      </c>
      <c r="G227" s="52">
        <v>8.9210616238787406</v>
      </c>
      <c r="H227" s="52">
        <v>9.01921389683298</v>
      </c>
      <c r="I227" s="52">
        <v>9.1108940770154891</v>
      </c>
      <c r="J227" s="52">
        <v>9.2326730506338599</v>
      </c>
      <c r="K227" s="52">
        <v>9.5329931004887491</v>
      </c>
      <c r="L227" s="52">
        <v>8.6677884922160402</v>
      </c>
      <c r="M227" s="81">
        <v>10.376912795959701</v>
      </c>
    </row>
    <row r="228" spans="1:13" x14ac:dyDescent="0.35">
      <c r="A228" s="23" t="str">
        <f t="shared" si="14"/>
        <v>DISTRIBUCION VOLUMEN POR CRITERIO (kg o litros).T.Alimentos TOTAL ING200-500MIL</v>
      </c>
      <c r="B228" s="23" t="str">
        <f t="shared" si="12"/>
        <v>DISTRIBUCION VOLUMEN POR CRITERIO (kg o litros)</v>
      </c>
      <c r="C228" s="23" t="str">
        <f t="shared" si="15"/>
        <v>.T.Alimentos TOTAL ING</v>
      </c>
      <c r="D228" t="s">
        <v>87</v>
      </c>
      <c r="E228" s="52">
        <v>14.295556606348301</v>
      </c>
      <c r="F228" s="52">
        <v>13.971525670846001</v>
      </c>
      <c r="G228" s="52">
        <v>14.492734458588799</v>
      </c>
      <c r="H228" s="52">
        <v>14.2544471824403</v>
      </c>
      <c r="I228" s="52">
        <v>13.133265159414799</v>
      </c>
      <c r="J228" s="52">
        <v>15.865040639258901</v>
      </c>
      <c r="K228" s="52">
        <v>14.808245554384699</v>
      </c>
      <c r="L228" s="52">
        <v>14.529484869659401</v>
      </c>
      <c r="M228" s="81">
        <v>15.331349801277</v>
      </c>
    </row>
    <row r="229" spans="1:13" x14ac:dyDescent="0.35">
      <c r="A229" s="23" t="str">
        <f t="shared" si="14"/>
        <v>DISTRIBUCION VOLUMEN POR CRITERIO (kg o litros).T.Alimentos TOTAL ING&gt;500MIL</v>
      </c>
      <c r="B229" s="23" t="str">
        <f t="shared" si="12"/>
        <v>DISTRIBUCION VOLUMEN POR CRITERIO (kg o litros)</v>
      </c>
      <c r="C229" s="23" t="str">
        <f t="shared" si="15"/>
        <v>.T.Alimentos TOTAL ING</v>
      </c>
      <c r="D229" t="s">
        <v>88</v>
      </c>
      <c r="E229" s="52">
        <v>17.658833700820999</v>
      </c>
      <c r="F229" s="52">
        <v>16.9165498563945</v>
      </c>
      <c r="G229" s="52">
        <v>17.3856613508549</v>
      </c>
      <c r="H229" s="52">
        <v>16.725055675703899</v>
      </c>
      <c r="I229" s="52">
        <v>16.817796417225001</v>
      </c>
      <c r="J229" s="52">
        <v>16.513840404880899</v>
      </c>
      <c r="K229" s="52">
        <v>17.294568698913899</v>
      </c>
      <c r="L229" s="52">
        <v>18.038885941920199</v>
      </c>
      <c r="M229" s="81">
        <v>17.281774606090899</v>
      </c>
    </row>
    <row r="230" spans="1:13" x14ac:dyDescent="0.35">
      <c r="A230" s="23" t="str">
        <f t="shared" si="14"/>
        <v>DISTRIBUCION VOLUMEN POR CRITERIO (kg o litros).T.Alimentos TOTAL INGDE 15 A 19 AÑOS</v>
      </c>
      <c r="B230" s="23" t="str">
        <f t="shared" si="12"/>
        <v>DISTRIBUCION VOLUMEN POR CRITERIO (kg o litros)</v>
      </c>
      <c r="C230" s="23" t="str">
        <f t="shared" si="15"/>
        <v>.T.Alimentos TOTAL ING</v>
      </c>
      <c r="D230" t="s">
        <v>89</v>
      </c>
      <c r="E230" s="52">
        <v>1.95862090033602</v>
      </c>
      <c r="F230" s="52">
        <v>2.46423312608818</v>
      </c>
      <c r="G230" s="52">
        <v>3.75097878017259</v>
      </c>
      <c r="H230" s="52">
        <v>2.6522651697206601</v>
      </c>
      <c r="I230" s="52">
        <v>2.6589872460415802</v>
      </c>
      <c r="J230" s="52">
        <v>2.9083044280102501</v>
      </c>
      <c r="K230" s="52">
        <v>2.47452226149833</v>
      </c>
      <c r="L230" s="52">
        <v>2.9382822590172002</v>
      </c>
      <c r="M230" s="81">
        <v>3.91732909650728</v>
      </c>
    </row>
    <row r="231" spans="1:13" x14ac:dyDescent="0.35">
      <c r="A231" s="23" t="str">
        <f t="shared" si="14"/>
        <v>DISTRIBUCION VOLUMEN POR CRITERIO (kg o litros).T.Alimentos TOTAL INGDE 20 A 24 AÑOS</v>
      </c>
      <c r="B231" s="23" t="str">
        <f t="shared" si="12"/>
        <v>DISTRIBUCION VOLUMEN POR CRITERIO (kg o litros)</v>
      </c>
      <c r="C231" s="23" t="str">
        <f t="shared" si="15"/>
        <v>.T.Alimentos TOTAL ING</v>
      </c>
      <c r="D231" t="s">
        <v>90</v>
      </c>
      <c r="E231" s="52">
        <v>2.3773232850060402</v>
      </c>
      <c r="F231" s="52">
        <v>3.1674594060325298</v>
      </c>
      <c r="G231" s="52">
        <v>3.0794515630179902</v>
      </c>
      <c r="H231" s="52">
        <v>3.5792590683601899</v>
      </c>
      <c r="I231" s="52">
        <v>2.8850035598356998</v>
      </c>
      <c r="J231" s="52">
        <v>4.41324883062246</v>
      </c>
      <c r="K231" s="52">
        <v>4.7163198929717698</v>
      </c>
      <c r="L231" s="52">
        <v>4.40011098269974</v>
      </c>
      <c r="M231" s="81">
        <v>4.4379903252597703</v>
      </c>
    </row>
    <row r="232" spans="1:13" x14ac:dyDescent="0.35">
      <c r="A232" s="23" t="str">
        <f t="shared" si="14"/>
        <v>DISTRIBUCION VOLUMEN POR CRITERIO (kg o litros).T.Alimentos TOTAL INGDE 25 A 34 AÑOS</v>
      </c>
      <c r="B232" s="23" t="str">
        <f t="shared" si="12"/>
        <v>DISTRIBUCION VOLUMEN POR CRITERIO (kg o litros)</v>
      </c>
      <c r="C232" s="23" t="str">
        <f t="shared" si="15"/>
        <v>.T.Alimentos TOTAL ING</v>
      </c>
      <c r="D232" t="s">
        <v>91</v>
      </c>
      <c r="E232" s="52">
        <v>9.11341879540322</v>
      </c>
      <c r="F232" s="52">
        <v>9.4988447951036807</v>
      </c>
      <c r="G232" s="52">
        <v>9.7609472796736991</v>
      </c>
      <c r="H232" s="52">
        <v>8.8853969006851994</v>
      </c>
      <c r="I232" s="52">
        <v>9.0421694109430408</v>
      </c>
      <c r="J232" s="52">
        <v>8.6762336086997394</v>
      </c>
      <c r="K232" s="52">
        <v>9.4555306285010108</v>
      </c>
      <c r="L232" s="52">
        <v>8.5616713843288892</v>
      </c>
      <c r="M232" s="81">
        <v>8.4246979431266809</v>
      </c>
    </row>
    <row r="233" spans="1:13" x14ac:dyDescent="0.35">
      <c r="A233" s="23" t="str">
        <f t="shared" si="14"/>
        <v>DISTRIBUCION VOLUMEN POR CRITERIO (kg o litros).T.Alimentos TOTAL INGDE 35 A 49 AÑOS</v>
      </c>
      <c r="B233" s="23" t="str">
        <f t="shared" si="12"/>
        <v>DISTRIBUCION VOLUMEN POR CRITERIO (kg o litros)</v>
      </c>
      <c r="C233" s="23" t="str">
        <f t="shared" si="15"/>
        <v>.T.Alimentos TOTAL ING</v>
      </c>
      <c r="D233" t="s">
        <v>92</v>
      </c>
      <c r="E233" s="52">
        <v>26.152357890481099</v>
      </c>
      <c r="F233" s="52">
        <v>25.895541496261199</v>
      </c>
      <c r="G233" s="52">
        <v>26.936934843946901</v>
      </c>
      <c r="H233" s="52">
        <v>24.494574705539598</v>
      </c>
      <c r="I233" s="52">
        <v>23.547111066935699</v>
      </c>
      <c r="J233" s="52">
        <v>23.490142411103601</v>
      </c>
      <c r="K233" s="52">
        <v>24.7162980747019</v>
      </c>
      <c r="L233" s="52">
        <v>23.359089662459201</v>
      </c>
      <c r="M233" s="81">
        <v>22.930659854014898</v>
      </c>
    </row>
    <row r="234" spans="1:13" x14ac:dyDescent="0.35">
      <c r="A234" s="23" t="str">
        <f t="shared" si="14"/>
        <v>DISTRIBUCION VOLUMEN POR CRITERIO (kg o litros).T.Alimentos TOTAL INGDE 50 A 59 AÑOS</v>
      </c>
      <c r="B234" s="23" t="str">
        <f t="shared" si="12"/>
        <v>DISTRIBUCION VOLUMEN POR CRITERIO (kg o litros)</v>
      </c>
      <c r="C234" s="23" t="str">
        <f t="shared" si="15"/>
        <v>.T.Alimentos TOTAL ING</v>
      </c>
      <c r="D234" t="s">
        <v>93</v>
      </c>
      <c r="E234" s="52">
        <v>28.324180698629402</v>
      </c>
      <c r="F234" s="52">
        <v>27.014517129305599</v>
      </c>
      <c r="G234" s="52">
        <v>25.165051557018199</v>
      </c>
      <c r="H234" s="52">
        <v>25.038458781340399</v>
      </c>
      <c r="I234" s="52">
        <v>26.283209455672601</v>
      </c>
      <c r="J234" s="52">
        <v>25.0317959001272</v>
      </c>
      <c r="K234" s="52">
        <v>23.733600003870901</v>
      </c>
      <c r="L234" s="52">
        <v>23.872445475311899</v>
      </c>
      <c r="M234" s="81">
        <v>22.853494279523101</v>
      </c>
    </row>
    <row r="235" spans="1:13" x14ac:dyDescent="0.35">
      <c r="A235" s="23" t="str">
        <f t="shared" si="14"/>
        <v>DISTRIBUCION VOLUMEN POR CRITERIO (kg o litros).T.Alimentos TOTAL INGDE 60 A 75 AÑOS</v>
      </c>
      <c r="B235" s="23" t="str">
        <f t="shared" si="12"/>
        <v>DISTRIBUCION VOLUMEN POR CRITERIO (kg o litros)</v>
      </c>
      <c r="C235" s="23" t="str">
        <f t="shared" si="15"/>
        <v>.T.Alimentos TOTAL ING</v>
      </c>
      <c r="D235" t="s">
        <v>94</v>
      </c>
      <c r="E235" s="52">
        <v>32.074099169514596</v>
      </c>
      <c r="F235" s="52">
        <v>31.959405201170998</v>
      </c>
      <c r="G235" s="52">
        <v>31.306637362116899</v>
      </c>
      <c r="H235" s="52">
        <v>35.3500469400119</v>
      </c>
      <c r="I235" s="52">
        <v>35.583521940897398</v>
      </c>
      <c r="J235" s="52">
        <v>35.480276413371698</v>
      </c>
      <c r="K235" s="52">
        <v>34.903731714472698</v>
      </c>
      <c r="L235" s="52">
        <v>36.868403174105801</v>
      </c>
      <c r="M235" s="81">
        <v>37.435830031282201</v>
      </c>
    </row>
    <row r="236" spans="1:13" x14ac:dyDescent="0.35">
      <c r="A236" s="23" t="str">
        <f t="shared" si="14"/>
        <v>DISTRIBUCION VOLUMEN POR CRITERIO (kg o litros).T.Alimentos TOTAL INGNIVEL ALTO</v>
      </c>
      <c r="B236" s="23" t="str">
        <f t="shared" si="12"/>
        <v>DISTRIBUCION VOLUMEN POR CRITERIO (kg o litros)</v>
      </c>
      <c r="C236" s="23" t="str">
        <f t="shared" si="15"/>
        <v>.T.Alimentos TOTAL ING</v>
      </c>
      <c r="D236" t="s">
        <v>95</v>
      </c>
      <c r="E236" s="52">
        <v>23.305572667178598</v>
      </c>
      <c r="F236" s="52">
        <v>26.4447735643</v>
      </c>
      <c r="G236" s="52">
        <v>23.609609038352101</v>
      </c>
      <c r="H236" s="52">
        <v>24.868393781339002</v>
      </c>
      <c r="I236" s="52">
        <v>22.182699351230401</v>
      </c>
      <c r="J236" s="52">
        <v>24.9766587879677</v>
      </c>
      <c r="K236" s="52">
        <v>24.317338264108301</v>
      </c>
      <c r="L236" s="52">
        <v>25.315586762534199</v>
      </c>
      <c r="M236" s="81">
        <v>24.5463663345834</v>
      </c>
    </row>
    <row r="237" spans="1:13" x14ac:dyDescent="0.35">
      <c r="A237" s="23" t="str">
        <f t="shared" si="14"/>
        <v>DISTRIBUCION VOLUMEN POR CRITERIO (kg o litros).T.Alimentos TOTAL INGNIVEL MEDIO ALTO</v>
      </c>
      <c r="B237" s="23" t="str">
        <f t="shared" si="12"/>
        <v>DISTRIBUCION VOLUMEN POR CRITERIO (kg o litros)</v>
      </c>
      <c r="C237" s="23" t="str">
        <f t="shared" si="15"/>
        <v>.T.Alimentos TOTAL ING</v>
      </c>
      <c r="D237" t="s">
        <v>96</v>
      </c>
      <c r="E237" s="52">
        <v>15.116058035032101</v>
      </c>
      <c r="F237" s="52">
        <v>15.392225165289499</v>
      </c>
      <c r="G237" s="52">
        <v>15.9851560484574</v>
      </c>
      <c r="H237" s="52">
        <v>15.7135998480043</v>
      </c>
      <c r="I237" s="52">
        <v>15.6825904852122</v>
      </c>
      <c r="J237" s="52">
        <v>15.8190343156247</v>
      </c>
      <c r="K237" s="52">
        <v>15.986893397681801</v>
      </c>
      <c r="L237" s="52">
        <v>16.452334594381099</v>
      </c>
      <c r="M237" s="81">
        <v>15.3072445865575</v>
      </c>
    </row>
    <row r="238" spans="1:13" x14ac:dyDescent="0.35">
      <c r="A238" s="23" t="str">
        <f t="shared" si="14"/>
        <v>DISTRIBUCION VOLUMEN POR CRITERIO (kg o litros).T.Alimentos TOTAL INGNIVEL MEDIO</v>
      </c>
      <c r="B238" s="23" t="str">
        <f t="shared" si="12"/>
        <v>DISTRIBUCION VOLUMEN POR CRITERIO (kg o litros)</v>
      </c>
      <c r="C238" s="23" t="str">
        <f t="shared" si="15"/>
        <v>.T.Alimentos TOTAL ING</v>
      </c>
      <c r="D238" t="s">
        <v>97</v>
      </c>
      <c r="E238" s="52">
        <v>25.9211623332458</v>
      </c>
      <c r="F238" s="52">
        <v>25.271869842580401</v>
      </c>
      <c r="G238" s="52">
        <v>24.933951139214098</v>
      </c>
      <c r="H238" s="52">
        <v>27.007310969058398</v>
      </c>
      <c r="I238" s="52">
        <v>26.708926103281399</v>
      </c>
      <c r="J238" s="52">
        <v>24.008351349395301</v>
      </c>
      <c r="K238" s="52">
        <v>22.7102819519714</v>
      </c>
      <c r="L238" s="52">
        <v>22.227324230643902</v>
      </c>
      <c r="M238" s="81">
        <v>23.120725993243401</v>
      </c>
    </row>
    <row r="239" spans="1:13" x14ac:dyDescent="0.35">
      <c r="A239" s="23" t="str">
        <f t="shared" si="14"/>
        <v>DISTRIBUCION VOLUMEN POR CRITERIO (kg o litros).T.Alimentos TOTAL INGNIVEL MEDIO BAJO</v>
      </c>
      <c r="B239" s="23" t="str">
        <f t="shared" si="12"/>
        <v>DISTRIBUCION VOLUMEN POR CRITERIO (kg o litros)</v>
      </c>
      <c r="C239" s="23" t="str">
        <f t="shared" si="15"/>
        <v>.T.Alimentos TOTAL ING</v>
      </c>
      <c r="D239" t="s">
        <v>98</v>
      </c>
      <c r="E239" s="52">
        <v>14.283584888996</v>
      </c>
      <c r="F239" s="52">
        <v>13.2378896966976</v>
      </c>
      <c r="G239" s="52">
        <v>15.309083066763099</v>
      </c>
      <c r="H239" s="52">
        <v>14.456734256339001</v>
      </c>
      <c r="I239" s="52">
        <v>15.5227314501319</v>
      </c>
      <c r="J239" s="52">
        <v>14.844010276769399</v>
      </c>
      <c r="K239" s="52">
        <v>15.167864140258301</v>
      </c>
      <c r="L239" s="52">
        <v>16.1291143897915</v>
      </c>
      <c r="M239" s="81">
        <v>17.392975704280101</v>
      </c>
    </row>
    <row r="240" spans="1:13" x14ac:dyDescent="0.35">
      <c r="A240" s="23" t="str">
        <f t="shared" si="14"/>
        <v>DISTRIBUCION VOLUMEN POR CRITERIO (kg o litros).T.Alimentos TOTAL INGNIVEL BAJO</v>
      </c>
      <c r="B240" s="23" t="str">
        <f t="shared" si="12"/>
        <v>DISTRIBUCION VOLUMEN POR CRITERIO (kg o litros)</v>
      </c>
      <c r="C240" s="23" t="str">
        <f t="shared" si="15"/>
        <v>.T.Alimentos TOTAL ING</v>
      </c>
      <c r="D240" t="s">
        <v>99</v>
      </c>
      <c r="E240" s="52">
        <v>21.373623994374999</v>
      </c>
      <c r="F240" s="52">
        <v>19.653244123574201</v>
      </c>
      <c r="G240" s="52">
        <v>20.162200755166101</v>
      </c>
      <c r="H240" s="52">
        <v>17.953963983213399</v>
      </c>
      <c r="I240" s="52">
        <v>19.903054086939999</v>
      </c>
      <c r="J240" s="52">
        <v>20.3519483367891</v>
      </c>
      <c r="K240" s="52">
        <v>21.817624965915002</v>
      </c>
      <c r="L240" s="52">
        <v>19.875642709951101</v>
      </c>
      <c r="M240" s="81">
        <v>19.632689145508898</v>
      </c>
    </row>
    <row r="241" spans="1:13" x14ac:dyDescent="0.35">
      <c r="A241" s="23" t="str">
        <f t="shared" si="14"/>
        <v>DISTRIBUCION VOLUMEN POR CRITERIO (kg o litros).T.Alimentos TOTAL INGHOMBRE</v>
      </c>
      <c r="B241" s="23" t="str">
        <f t="shared" si="12"/>
        <v>DISTRIBUCION VOLUMEN POR CRITERIO (kg o litros)</v>
      </c>
      <c r="C241" s="23" t="str">
        <f t="shared" si="15"/>
        <v>.T.Alimentos TOTAL ING</v>
      </c>
      <c r="D241" t="s">
        <v>100</v>
      </c>
      <c r="E241" s="52">
        <v>49.275462030766903</v>
      </c>
      <c r="F241" s="52">
        <v>49.494348837520498</v>
      </c>
      <c r="G241" s="52">
        <v>50.660607916666301</v>
      </c>
      <c r="H241" s="52">
        <v>48.581114830456897</v>
      </c>
      <c r="I241" s="52">
        <v>49.536003853217203</v>
      </c>
      <c r="J241" s="52">
        <v>51.901976222692802</v>
      </c>
      <c r="K241" s="52">
        <v>49.621093902664299</v>
      </c>
      <c r="L241" s="52">
        <v>53.1681903080162</v>
      </c>
      <c r="M241" s="81">
        <v>51.764986128929003</v>
      </c>
    </row>
    <row r="242" spans="1:13" x14ac:dyDescent="0.35">
      <c r="A242" s="23" t="str">
        <f t="shared" si="14"/>
        <v>DISTRIBUCION VOLUMEN POR CRITERIO (kg o litros).T.Alimentos TOTAL INGMUJER</v>
      </c>
      <c r="B242" s="23" t="str">
        <f t="shared" si="12"/>
        <v>DISTRIBUCION VOLUMEN POR CRITERIO (kg o litros)</v>
      </c>
      <c r="C242" s="23" t="str">
        <f t="shared" si="15"/>
        <v>.T.Alimentos TOTAL ING</v>
      </c>
      <c r="D242" t="s">
        <v>101</v>
      </c>
      <c r="E242" s="52">
        <v>50.724538097593403</v>
      </c>
      <c r="F242" s="52">
        <v>50.505650391897397</v>
      </c>
      <c r="G242" s="52">
        <v>49.339391725905799</v>
      </c>
      <c r="H242" s="52">
        <v>51.4188890737477</v>
      </c>
      <c r="I242" s="52">
        <v>50.463998582891598</v>
      </c>
      <c r="J242" s="52">
        <v>48.098024927471101</v>
      </c>
      <c r="K242" s="52">
        <v>50.3789076576413</v>
      </c>
      <c r="L242" s="52">
        <v>46.831813016997103</v>
      </c>
      <c r="M242" s="81">
        <v>48.235014030341098</v>
      </c>
    </row>
    <row r="243" spans="1:13" x14ac:dyDescent="0.35">
      <c r="A243" s="23" t="str">
        <f t="shared" si="14"/>
        <v>DISTRIBUCION VOLUMEN POR CRITERIO (kg o litros)Total BebidasT.ESPAÑA</v>
      </c>
      <c r="B243" s="23" t="str">
        <f t="shared" si="12"/>
        <v>DISTRIBUCION VOLUMEN POR CRITERIO (kg o litros)</v>
      </c>
      <c r="C243" s="23" t="s">
        <v>53</v>
      </c>
      <c r="D243" t="s">
        <v>46</v>
      </c>
      <c r="E243" s="52">
        <v>100</v>
      </c>
      <c r="F243" s="52">
        <v>100</v>
      </c>
      <c r="G243" s="52">
        <v>100</v>
      </c>
      <c r="H243" s="52">
        <v>100</v>
      </c>
      <c r="I243" s="52">
        <v>100</v>
      </c>
      <c r="J243" s="52">
        <v>100</v>
      </c>
      <c r="K243" s="52">
        <v>100</v>
      </c>
      <c r="L243" s="52">
        <v>100</v>
      </c>
      <c r="M243" s="81">
        <v>100</v>
      </c>
    </row>
    <row r="244" spans="1:13" x14ac:dyDescent="0.35">
      <c r="A244" s="23" t="str">
        <f t="shared" si="14"/>
        <v>DISTRIBUCION VOLUMEN POR CRITERIO (kg o litros)Total BebidasBCN AM</v>
      </c>
      <c r="B244" s="23" t="str">
        <f t="shared" si="12"/>
        <v>DISTRIBUCION VOLUMEN POR CRITERIO (kg o litros)</v>
      </c>
      <c r="C244" s="23" t="str">
        <f>C$243</f>
        <v>Total Bebidas</v>
      </c>
      <c r="D244" t="s">
        <v>50</v>
      </c>
      <c r="E244" s="52">
        <v>9.4964180359683397</v>
      </c>
      <c r="F244" s="52">
        <v>9.0078451958721804</v>
      </c>
      <c r="G244" s="52">
        <v>9.2933671756977994</v>
      </c>
      <c r="H244" s="52">
        <v>9.0022852481373192</v>
      </c>
      <c r="I244" s="52">
        <v>9.3372831163807195</v>
      </c>
      <c r="J244" s="52">
        <v>9.5672465417986903</v>
      </c>
      <c r="K244" s="52">
        <v>9.3689387138145896</v>
      </c>
      <c r="L244" s="52">
        <v>9.6571027985279194</v>
      </c>
      <c r="M244" s="81">
        <v>9.3256702426446694</v>
      </c>
    </row>
    <row r="245" spans="1:13" x14ac:dyDescent="0.35">
      <c r="A245" s="23" t="str">
        <f t="shared" si="14"/>
        <v>DISTRIBUCION VOLUMEN POR CRITERIO (kg o litros)Total BebidasREST.CAT ARAGON</v>
      </c>
      <c r="B245" s="23" t="str">
        <f t="shared" si="12"/>
        <v>DISTRIBUCION VOLUMEN POR CRITERIO (kg o litros)</v>
      </c>
      <c r="C245" s="23" t="str">
        <f t="shared" ref="C245:C272" si="16">C$243</f>
        <v>Total Bebidas</v>
      </c>
      <c r="D245" t="s">
        <v>55</v>
      </c>
      <c r="E245" s="52">
        <v>14.3924383083307</v>
      </c>
      <c r="F245" s="52">
        <v>16.074674477842599</v>
      </c>
      <c r="G245" s="52">
        <v>16.495451253844301</v>
      </c>
      <c r="H245" s="52">
        <v>16.985340274442802</v>
      </c>
      <c r="I245" s="52">
        <v>16.350756643171501</v>
      </c>
      <c r="J245" s="52">
        <v>17.6073092053302</v>
      </c>
      <c r="K245" s="52">
        <v>16.768969870231899</v>
      </c>
      <c r="L245" s="52">
        <v>17.552875728782801</v>
      </c>
      <c r="M245" s="81">
        <v>15.084364236314</v>
      </c>
    </row>
    <row r="246" spans="1:13" x14ac:dyDescent="0.35">
      <c r="A246" s="23" t="str">
        <f t="shared" si="14"/>
        <v>DISTRIBUCION VOLUMEN POR CRITERIO (kg o litros)Total BebidasLEVANTE</v>
      </c>
      <c r="B246" s="23" t="str">
        <f t="shared" si="12"/>
        <v>DISTRIBUCION VOLUMEN POR CRITERIO (kg o litros)</v>
      </c>
      <c r="C246" s="23" t="str">
        <f t="shared" si="16"/>
        <v>Total Bebidas</v>
      </c>
      <c r="D246" t="s">
        <v>59</v>
      </c>
      <c r="E246" s="52">
        <v>13.461902331722399</v>
      </c>
      <c r="F246" s="52">
        <v>13.5336941993476</v>
      </c>
      <c r="G246" s="52">
        <v>13.507763154417299</v>
      </c>
      <c r="H246" s="52">
        <v>14.226232023119</v>
      </c>
      <c r="I246" s="52">
        <v>13.551728260556899</v>
      </c>
      <c r="J246" s="52">
        <v>13.571398563090201</v>
      </c>
      <c r="K246" s="52">
        <v>14.4076012364731</v>
      </c>
      <c r="L246" s="52">
        <v>14.103277213839799</v>
      </c>
      <c r="M246" s="81">
        <v>14.884741092950801</v>
      </c>
    </row>
    <row r="247" spans="1:13" x14ac:dyDescent="0.35">
      <c r="A247" s="23" t="str">
        <f t="shared" si="14"/>
        <v>DISTRIBUCION VOLUMEN POR CRITERIO (kg o litros)Total BebidasANDALUCIA</v>
      </c>
      <c r="B247" s="23" t="str">
        <f t="shared" si="12"/>
        <v>DISTRIBUCION VOLUMEN POR CRITERIO (kg o litros)</v>
      </c>
      <c r="C247" s="23" t="str">
        <f t="shared" si="16"/>
        <v>Total Bebidas</v>
      </c>
      <c r="D247" t="s">
        <v>63</v>
      </c>
      <c r="E247" s="52">
        <v>20.2795642973276</v>
      </c>
      <c r="F247" s="52">
        <v>19.559141061803299</v>
      </c>
      <c r="G247" s="52">
        <v>19.479523126793101</v>
      </c>
      <c r="H247" s="52">
        <v>18.599055160898001</v>
      </c>
      <c r="I247" s="52">
        <v>19.0182461805286</v>
      </c>
      <c r="J247" s="52">
        <v>18.551635800192699</v>
      </c>
      <c r="K247" s="52">
        <v>18.929183196678199</v>
      </c>
      <c r="L247" s="52">
        <v>19.063892076264001</v>
      </c>
      <c r="M247" s="81">
        <v>19.7594720779217</v>
      </c>
    </row>
    <row r="248" spans="1:13" x14ac:dyDescent="0.35">
      <c r="A248" s="23" t="str">
        <f t="shared" si="14"/>
        <v>DISTRIBUCION VOLUMEN POR CRITERIO (kg o litros)Total BebidasMDD AM</v>
      </c>
      <c r="B248" s="23" t="str">
        <f t="shared" si="12"/>
        <v>DISTRIBUCION VOLUMEN POR CRITERIO (kg o litros)</v>
      </c>
      <c r="C248" s="23" t="str">
        <f t="shared" si="16"/>
        <v>Total Bebidas</v>
      </c>
      <c r="D248" t="s">
        <v>67</v>
      </c>
      <c r="E248" s="52">
        <v>12.5345995632134</v>
      </c>
      <c r="F248" s="52">
        <v>12.6044821109578</v>
      </c>
      <c r="G248" s="52">
        <v>12.202900797602901</v>
      </c>
      <c r="H248" s="52">
        <v>11.551213740416999</v>
      </c>
      <c r="I248" s="52">
        <v>12.797893364656501</v>
      </c>
      <c r="J248" s="52">
        <v>12.104399538573899</v>
      </c>
      <c r="K248" s="52">
        <v>11.363436618339099</v>
      </c>
      <c r="L248" s="52">
        <v>10.6921398455712</v>
      </c>
      <c r="M248" s="81">
        <v>11.903657031327899</v>
      </c>
    </row>
    <row r="249" spans="1:13" x14ac:dyDescent="0.35">
      <c r="A249" s="23" t="str">
        <f t="shared" si="14"/>
        <v>DISTRIBUCION VOLUMEN POR CRITERIO (kg o litros)Total BebidasRTO CENTRO</v>
      </c>
      <c r="B249" s="23" t="str">
        <f t="shared" ref="B249:B312" si="17">B$183</f>
        <v>DISTRIBUCION VOLUMEN POR CRITERIO (kg o litros)</v>
      </c>
      <c r="C249" s="23" t="str">
        <f t="shared" si="16"/>
        <v>Total Bebidas</v>
      </c>
      <c r="D249" t="s">
        <v>70</v>
      </c>
      <c r="E249" s="52">
        <v>9.0841006398107709</v>
      </c>
      <c r="F249" s="52">
        <v>8.8545935012148593</v>
      </c>
      <c r="G249" s="52">
        <v>8.9744454249652392</v>
      </c>
      <c r="H249" s="52">
        <v>9.3615752896192195</v>
      </c>
      <c r="I249" s="52">
        <v>8.8324292146460799</v>
      </c>
      <c r="J249" s="52">
        <v>8.8709198132400395</v>
      </c>
      <c r="K249" s="52">
        <v>9.5507710718767704</v>
      </c>
      <c r="L249" s="52">
        <v>9.6301821955345002</v>
      </c>
      <c r="M249" s="81">
        <v>9.8098925699634805</v>
      </c>
    </row>
    <row r="250" spans="1:13" x14ac:dyDescent="0.35">
      <c r="A250" s="23" t="str">
        <f t="shared" si="14"/>
        <v>DISTRIBUCION VOLUMEN POR CRITERIO (kg o litros)Total BebidasNORTE-CENTRO</v>
      </c>
      <c r="B250" s="23" t="str">
        <f t="shared" si="17"/>
        <v>DISTRIBUCION VOLUMEN POR CRITERIO (kg o litros)</v>
      </c>
      <c r="C250" s="23" t="str">
        <f t="shared" si="16"/>
        <v>Total Bebidas</v>
      </c>
      <c r="D250" t="s">
        <v>73</v>
      </c>
      <c r="E250" s="52">
        <v>9.3966901000961904</v>
      </c>
      <c r="F250" s="52">
        <v>10.081712901150601</v>
      </c>
      <c r="G250" s="52">
        <v>9.86968117667098</v>
      </c>
      <c r="H250" s="52">
        <v>9.4078508212022296</v>
      </c>
      <c r="I250" s="52">
        <v>9.7435293180308395</v>
      </c>
      <c r="J250" s="52">
        <v>9.3770281461144798</v>
      </c>
      <c r="K250" s="52">
        <v>9.2270406515312704</v>
      </c>
      <c r="L250" s="52">
        <v>9.2262525058303009</v>
      </c>
      <c r="M250" s="81">
        <v>9.4161959596450107</v>
      </c>
    </row>
    <row r="251" spans="1:13" x14ac:dyDescent="0.35">
      <c r="A251" s="23" t="str">
        <f t="shared" si="14"/>
        <v>DISTRIBUCION VOLUMEN POR CRITERIO (kg o litros)Total BebidasNOROESTE</v>
      </c>
      <c r="B251" s="23" t="str">
        <f t="shared" si="17"/>
        <v>DISTRIBUCION VOLUMEN POR CRITERIO (kg o litros)</v>
      </c>
      <c r="C251" s="23" t="str">
        <f t="shared" si="16"/>
        <v>Total Bebidas</v>
      </c>
      <c r="D251" t="s">
        <v>76</v>
      </c>
      <c r="E251" s="52">
        <v>11.3542892776518</v>
      </c>
      <c r="F251" s="52">
        <v>10.2838554879282</v>
      </c>
      <c r="G251" s="52">
        <v>10.1768695250097</v>
      </c>
      <c r="H251" s="52">
        <v>10.8664548717964</v>
      </c>
      <c r="I251" s="52">
        <v>10.3681336887232</v>
      </c>
      <c r="J251" s="52">
        <v>10.3500644354817</v>
      </c>
      <c r="K251" s="52">
        <v>10.384062916107199</v>
      </c>
      <c r="L251" s="52">
        <v>10.074282272885499</v>
      </c>
      <c r="M251" s="81">
        <v>9.8160108444189191</v>
      </c>
    </row>
    <row r="252" spans="1:13" x14ac:dyDescent="0.35">
      <c r="A252" s="23" t="str">
        <f t="shared" si="14"/>
        <v>DISTRIBUCION VOLUMEN POR CRITERIO (kg o litros)Total Bebidas&lt;2MIL</v>
      </c>
      <c r="B252" s="23" t="str">
        <f t="shared" si="17"/>
        <v>DISTRIBUCION VOLUMEN POR CRITERIO (kg o litros)</v>
      </c>
      <c r="C252" s="23" t="str">
        <f t="shared" si="16"/>
        <v>Total Bebidas</v>
      </c>
      <c r="D252" t="s">
        <v>79</v>
      </c>
      <c r="E252" s="52">
        <v>5.79961068747585</v>
      </c>
      <c r="F252" s="52">
        <v>5.7822709565047896</v>
      </c>
      <c r="G252" s="52">
        <v>5.1891835758811302</v>
      </c>
      <c r="H252" s="52">
        <v>6.1725338141773696</v>
      </c>
      <c r="I252" s="52">
        <v>5.58511971754693</v>
      </c>
      <c r="J252" s="52">
        <v>5.8673867390621499</v>
      </c>
      <c r="K252" s="52">
        <v>5.5995486939881696</v>
      </c>
      <c r="L252" s="52">
        <v>6.6426318267332203</v>
      </c>
      <c r="M252" s="81">
        <v>5.2620587626071798</v>
      </c>
    </row>
    <row r="253" spans="1:13" x14ac:dyDescent="0.35">
      <c r="A253" s="23" t="str">
        <f t="shared" si="14"/>
        <v>DISTRIBUCION VOLUMEN POR CRITERIO (kg o litros)Total Bebidas2-5MIL</v>
      </c>
      <c r="B253" s="23" t="str">
        <f t="shared" si="17"/>
        <v>DISTRIBUCION VOLUMEN POR CRITERIO (kg o litros)</v>
      </c>
      <c r="C253" s="23" t="str">
        <f t="shared" si="16"/>
        <v>Total Bebidas</v>
      </c>
      <c r="D253" t="s">
        <v>82</v>
      </c>
      <c r="E253" s="52">
        <v>4.6631553809429596</v>
      </c>
      <c r="F253" s="52">
        <v>4.7276566906430304</v>
      </c>
      <c r="G253" s="52">
        <v>4.2677418371011901</v>
      </c>
      <c r="H253" s="52">
        <v>3.93019453189719</v>
      </c>
      <c r="I253" s="52">
        <v>4.3433554168128499</v>
      </c>
      <c r="J253" s="52">
        <v>4.1006122502983704</v>
      </c>
      <c r="K253" s="52">
        <v>4.4157577110420698</v>
      </c>
      <c r="L253" s="52">
        <v>5.0798970460466801</v>
      </c>
      <c r="M253" s="81">
        <v>4.9280702370584804</v>
      </c>
    </row>
    <row r="254" spans="1:13" x14ac:dyDescent="0.35">
      <c r="A254" s="23" t="str">
        <f t="shared" si="14"/>
        <v>DISTRIBUCION VOLUMEN POR CRITERIO (kg o litros)Total Bebidas5-10MIL</v>
      </c>
      <c r="B254" s="23" t="str">
        <f t="shared" si="17"/>
        <v>DISTRIBUCION VOLUMEN POR CRITERIO (kg o litros)</v>
      </c>
      <c r="C254" s="23" t="str">
        <f t="shared" si="16"/>
        <v>Total Bebidas</v>
      </c>
      <c r="D254" t="s">
        <v>83</v>
      </c>
      <c r="E254" s="52">
        <v>7.9204906045203201</v>
      </c>
      <c r="F254" s="52">
        <v>7.7496907237908896</v>
      </c>
      <c r="G254" s="52">
        <v>8.2639596378591307</v>
      </c>
      <c r="H254" s="52">
        <v>7.2853316866791999</v>
      </c>
      <c r="I254" s="52">
        <v>8.1235996983864602</v>
      </c>
      <c r="J254" s="52">
        <v>7.8997147434981301</v>
      </c>
      <c r="K254" s="52">
        <v>8.0139690275838706</v>
      </c>
      <c r="L254" s="52">
        <v>7.8450737192447804</v>
      </c>
      <c r="M254" s="81">
        <v>7.2479700552444299</v>
      </c>
    </row>
    <row r="255" spans="1:13" x14ac:dyDescent="0.35">
      <c r="A255" s="23" t="str">
        <f t="shared" si="14"/>
        <v>DISTRIBUCION VOLUMEN POR CRITERIO (kg o litros)Total Bebidas10-30MIL</v>
      </c>
      <c r="B255" s="23" t="str">
        <f t="shared" si="17"/>
        <v>DISTRIBUCION VOLUMEN POR CRITERIO (kg o litros)</v>
      </c>
      <c r="C255" s="23" t="str">
        <f t="shared" si="16"/>
        <v>Total Bebidas</v>
      </c>
      <c r="D255" t="s">
        <v>84</v>
      </c>
      <c r="E255" s="52">
        <v>18.691305872762999</v>
      </c>
      <c r="F255" s="52">
        <v>17.8628225477222</v>
      </c>
      <c r="G255" s="52">
        <v>17.5364602178668</v>
      </c>
      <c r="H255" s="52">
        <v>17.299089051036201</v>
      </c>
      <c r="I255" s="52">
        <v>17.648494577538901</v>
      </c>
      <c r="J255" s="52">
        <v>18.009813476662401</v>
      </c>
      <c r="K255" s="52">
        <v>17.603102054207699</v>
      </c>
      <c r="L255" s="52">
        <v>17.4752118945799</v>
      </c>
      <c r="M255" s="81">
        <v>18.670293219048801</v>
      </c>
    </row>
    <row r="256" spans="1:13" x14ac:dyDescent="0.35">
      <c r="A256" s="23" t="str">
        <f t="shared" si="14"/>
        <v>DISTRIBUCION VOLUMEN POR CRITERIO (kg o litros)Total Bebidas30-100MIL</v>
      </c>
      <c r="B256" s="23" t="str">
        <f t="shared" si="17"/>
        <v>DISTRIBUCION VOLUMEN POR CRITERIO (kg o litros)</v>
      </c>
      <c r="C256" s="23" t="str">
        <f t="shared" si="16"/>
        <v>Total Bebidas</v>
      </c>
      <c r="D256" t="s">
        <v>85</v>
      </c>
      <c r="E256" s="52">
        <v>19.746686103031099</v>
      </c>
      <c r="F256" s="52">
        <v>22.159172880378701</v>
      </c>
      <c r="G256" s="52">
        <v>22.758976001516999</v>
      </c>
      <c r="H256" s="52">
        <v>23.849511047792902</v>
      </c>
      <c r="I256" s="52">
        <v>23.120226566399701</v>
      </c>
      <c r="J256" s="52">
        <v>22.612646884060698</v>
      </c>
      <c r="K256" s="52">
        <v>23.220900681479499</v>
      </c>
      <c r="L256" s="52">
        <v>22.703121365058202</v>
      </c>
      <c r="M256" s="81">
        <v>22.5397898017975</v>
      </c>
    </row>
    <row r="257" spans="1:13" x14ac:dyDescent="0.35">
      <c r="A257" s="23" t="str">
        <f t="shared" si="14"/>
        <v>DISTRIBUCION VOLUMEN POR CRITERIO (kg o litros)Total Bebidas100-200MIL</v>
      </c>
      <c r="B257" s="23" t="str">
        <f t="shared" si="17"/>
        <v>DISTRIBUCION VOLUMEN POR CRITERIO (kg o litros)</v>
      </c>
      <c r="C257" s="23" t="str">
        <f t="shared" si="16"/>
        <v>Total Bebidas</v>
      </c>
      <c r="D257" t="s">
        <v>86</v>
      </c>
      <c r="E257" s="52">
        <v>10.443551468503999</v>
      </c>
      <c r="F257" s="52">
        <v>10.6934342514127</v>
      </c>
      <c r="G257" s="52">
        <v>10.3230563306336</v>
      </c>
      <c r="H257" s="52">
        <v>9.9132810434034209</v>
      </c>
      <c r="I257" s="52">
        <v>9.8674139208360305</v>
      </c>
      <c r="J257" s="52">
        <v>9.91561979298924</v>
      </c>
      <c r="K257" s="52">
        <v>9.8969910579163294</v>
      </c>
      <c r="L257" s="52">
        <v>9.2268401845592898</v>
      </c>
      <c r="M257" s="81">
        <v>9.9033981572971506</v>
      </c>
    </row>
    <row r="258" spans="1:13" x14ac:dyDescent="0.35">
      <c r="A258" s="23" t="str">
        <f t="shared" si="14"/>
        <v>DISTRIBUCION VOLUMEN POR CRITERIO (kg o litros)Total Bebidas200-500MIL</v>
      </c>
      <c r="B258" s="23" t="str">
        <f t="shared" si="17"/>
        <v>DISTRIBUCION VOLUMEN POR CRITERIO (kg o litros)</v>
      </c>
      <c r="C258" s="23" t="str">
        <f t="shared" si="16"/>
        <v>Total Bebidas</v>
      </c>
      <c r="D258" t="s">
        <v>87</v>
      </c>
      <c r="E258" s="52">
        <v>13.6834845553962</v>
      </c>
      <c r="F258" s="52">
        <v>13.2822194024784</v>
      </c>
      <c r="G258" s="52">
        <v>13.257214015986699</v>
      </c>
      <c r="H258" s="52">
        <v>13.470337752906101</v>
      </c>
      <c r="I258" s="52">
        <v>12.638352639976301</v>
      </c>
      <c r="J258" s="52">
        <v>13.6195367666623</v>
      </c>
      <c r="K258" s="52">
        <v>13.7225377231984</v>
      </c>
      <c r="L258" s="52">
        <v>13.8965414718751</v>
      </c>
      <c r="M258" s="81">
        <v>13.8605107923274</v>
      </c>
    </row>
    <row r="259" spans="1:13" x14ac:dyDescent="0.35">
      <c r="A259" s="23" t="str">
        <f t="shared" si="14"/>
        <v>DISTRIBUCION VOLUMEN POR CRITERIO (kg o litros)Total Bebidas&gt;500MIL</v>
      </c>
      <c r="B259" s="23" t="str">
        <f t="shared" si="17"/>
        <v>DISTRIBUCION VOLUMEN POR CRITERIO (kg o litros)</v>
      </c>
      <c r="C259" s="23" t="str">
        <f t="shared" si="16"/>
        <v>Total Bebidas</v>
      </c>
      <c r="D259" t="s">
        <v>88</v>
      </c>
      <c r="E259" s="52">
        <v>19.051717568679699</v>
      </c>
      <c r="F259" s="52">
        <v>17.742730838683801</v>
      </c>
      <c r="G259" s="52">
        <v>18.4034091554383</v>
      </c>
      <c r="H259" s="52">
        <v>18.0797279595904</v>
      </c>
      <c r="I259" s="52">
        <v>18.673435410086402</v>
      </c>
      <c r="J259" s="52">
        <v>17.974672359010398</v>
      </c>
      <c r="K259" s="52">
        <v>17.527197207140901</v>
      </c>
      <c r="L259" s="52">
        <v>17.130688615193801</v>
      </c>
      <c r="M259" s="81">
        <v>17.587912055091198</v>
      </c>
    </row>
    <row r="260" spans="1:13" x14ac:dyDescent="0.35">
      <c r="A260" s="23" t="str">
        <f t="shared" ref="A260:A323" si="18">B260&amp;C260&amp;D260</f>
        <v>DISTRIBUCION VOLUMEN POR CRITERIO (kg o litros)Total BebidasDE 15 A 19 AÑOS</v>
      </c>
      <c r="B260" s="23" t="str">
        <f t="shared" si="17"/>
        <v>DISTRIBUCION VOLUMEN POR CRITERIO (kg o litros)</v>
      </c>
      <c r="C260" s="23" t="str">
        <f t="shared" si="16"/>
        <v>Total Bebidas</v>
      </c>
      <c r="D260" t="s">
        <v>89</v>
      </c>
      <c r="E260" s="52">
        <v>1.30169642715449</v>
      </c>
      <c r="F260" s="52">
        <v>2.0030659450332098</v>
      </c>
      <c r="G260" s="52">
        <v>1.6718918423478899</v>
      </c>
      <c r="H260" s="52">
        <v>1.1300059335189001</v>
      </c>
      <c r="I260" s="52">
        <v>1.01782610977513</v>
      </c>
      <c r="J260" s="52">
        <v>1.4482459171751501</v>
      </c>
      <c r="K260" s="52">
        <v>1.67602904343064</v>
      </c>
      <c r="L260" s="52">
        <v>1.59518963547763</v>
      </c>
      <c r="M260" s="81">
        <v>2.4742759319602299</v>
      </c>
    </row>
    <row r="261" spans="1:13" x14ac:dyDescent="0.35">
      <c r="A261" s="23" t="str">
        <f t="shared" si="18"/>
        <v>DISTRIBUCION VOLUMEN POR CRITERIO (kg o litros)Total BebidasDE 20 A 24 AÑOS</v>
      </c>
      <c r="B261" s="23" t="str">
        <f t="shared" si="17"/>
        <v>DISTRIBUCION VOLUMEN POR CRITERIO (kg o litros)</v>
      </c>
      <c r="C261" s="23" t="str">
        <f t="shared" si="16"/>
        <v>Total Bebidas</v>
      </c>
      <c r="D261" t="s">
        <v>90</v>
      </c>
      <c r="E261" s="52">
        <v>2.3872742942172702</v>
      </c>
      <c r="F261" s="52">
        <v>2.04696975521603</v>
      </c>
      <c r="G261" s="52">
        <v>2.1316525862488498</v>
      </c>
      <c r="H261" s="52">
        <v>2.2484240645103801</v>
      </c>
      <c r="I261" s="52">
        <v>2.4054035989237699</v>
      </c>
      <c r="J261" s="52">
        <v>2.5373733681699999</v>
      </c>
      <c r="K261" s="52">
        <v>2.90135596736163</v>
      </c>
      <c r="L261" s="52">
        <v>3.4914526355497602</v>
      </c>
      <c r="M261" s="81">
        <v>3.5050024844899701</v>
      </c>
    </row>
    <row r="262" spans="1:13" x14ac:dyDescent="0.35">
      <c r="A262" s="23" t="str">
        <f t="shared" si="18"/>
        <v>DISTRIBUCION VOLUMEN POR CRITERIO (kg o litros)Total BebidasDE 25 A 34 AÑOS</v>
      </c>
      <c r="B262" s="23" t="str">
        <f t="shared" si="17"/>
        <v>DISTRIBUCION VOLUMEN POR CRITERIO (kg o litros)</v>
      </c>
      <c r="C262" s="23" t="str">
        <f t="shared" si="16"/>
        <v>Total Bebidas</v>
      </c>
      <c r="D262" t="s">
        <v>91</v>
      </c>
      <c r="E262" s="52">
        <v>6.2174847240255398</v>
      </c>
      <c r="F262" s="52">
        <v>6.1429741649775202</v>
      </c>
      <c r="G262" s="52">
        <v>6.6100800807256803</v>
      </c>
      <c r="H262" s="52">
        <v>6.5965402069688803</v>
      </c>
      <c r="I262" s="52">
        <v>6.3604236309931999</v>
      </c>
      <c r="J262" s="52">
        <v>6.2635920055994303</v>
      </c>
      <c r="K262" s="52">
        <v>6.7957264889515097</v>
      </c>
      <c r="L262" s="52">
        <v>6.5189268525033501</v>
      </c>
      <c r="M262" s="81">
        <v>7.8659749175161098</v>
      </c>
    </row>
    <row r="263" spans="1:13" x14ac:dyDescent="0.35">
      <c r="A263" s="23" t="str">
        <f t="shared" si="18"/>
        <v>DISTRIBUCION VOLUMEN POR CRITERIO (kg o litros)Total BebidasDE 35 A 49 AÑOS</v>
      </c>
      <c r="B263" s="23" t="str">
        <f t="shared" si="17"/>
        <v>DISTRIBUCION VOLUMEN POR CRITERIO (kg o litros)</v>
      </c>
      <c r="C263" s="23" t="str">
        <f t="shared" si="16"/>
        <v>Total Bebidas</v>
      </c>
      <c r="D263" t="s">
        <v>92</v>
      </c>
      <c r="E263" s="52">
        <v>23.450913562121801</v>
      </c>
      <c r="F263" s="52">
        <v>22.714012212545999</v>
      </c>
      <c r="G263" s="52">
        <v>22.6013781569347</v>
      </c>
      <c r="H263" s="52">
        <v>21.8025326396981</v>
      </c>
      <c r="I263" s="52">
        <v>22.368912869174</v>
      </c>
      <c r="J263" s="52">
        <v>21.5411939730025</v>
      </c>
      <c r="K263" s="52">
        <v>22.3490779953821</v>
      </c>
      <c r="L263" s="52">
        <v>21.0207949413428</v>
      </c>
      <c r="M263" s="81">
        <v>22.349439867091299</v>
      </c>
    </row>
    <row r="264" spans="1:13" x14ac:dyDescent="0.35">
      <c r="A264" s="23" t="str">
        <f t="shared" si="18"/>
        <v>DISTRIBUCION VOLUMEN POR CRITERIO (kg o litros)Total BebidasDE 50 A 59 AÑOS</v>
      </c>
      <c r="B264" s="23" t="str">
        <f t="shared" si="17"/>
        <v>DISTRIBUCION VOLUMEN POR CRITERIO (kg o litros)</v>
      </c>
      <c r="C264" s="23" t="str">
        <f t="shared" si="16"/>
        <v>Total Bebidas</v>
      </c>
      <c r="D264" t="s">
        <v>93</v>
      </c>
      <c r="E264" s="52">
        <v>26.5945836470929</v>
      </c>
      <c r="F264" s="52">
        <v>26.219021881054299</v>
      </c>
      <c r="G264" s="52">
        <v>25.492500769151501</v>
      </c>
      <c r="H264" s="52">
        <v>25.1215678498871</v>
      </c>
      <c r="I264" s="52">
        <v>25.482017107853501</v>
      </c>
      <c r="J264" s="52">
        <v>25.230508684585999</v>
      </c>
      <c r="K264" s="52">
        <v>24.518402107363499</v>
      </c>
      <c r="L264" s="52">
        <v>24.7268239640877</v>
      </c>
      <c r="M264" s="81">
        <v>25.6009234552421</v>
      </c>
    </row>
    <row r="265" spans="1:13" x14ac:dyDescent="0.35">
      <c r="A265" s="23" t="str">
        <f t="shared" si="18"/>
        <v>DISTRIBUCION VOLUMEN POR CRITERIO (kg o litros)Total BebidasDE 60 A 75 AÑOS</v>
      </c>
      <c r="B265" s="23" t="str">
        <f t="shared" si="17"/>
        <v>DISTRIBUCION VOLUMEN POR CRITERIO (kg o litros)</v>
      </c>
      <c r="C265" s="23" t="str">
        <f t="shared" si="16"/>
        <v>Total Bebidas</v>
      </c>
      <c r="D265" t="s">
        <v>94</v>
      </c>
      <c r="E265" s="52">
        <v>40.0480485962388</v>
      </c>
      <c r="F265" s="52">
        <v>40.873954925967098</v>
      </c>
      <c r="G265" s="52">
        <v>41.492494415217003</v>
      </c>
      <c r="H265" s="52">
        <v>43.100933473501399</v>
      </c>
      <c r="I265" s="52">
        <v>42.365414228041097</v>
      </c>
      <c r="J265" s="52">
        <v>42.979086263161904</v>
      </c>
      <c r="K265" s="52">
        <v>41.759412196675001</v>
      </c>
      <c r="L265" s="52">
        <v>42.646819368073402</v>
      </c>
      <c r="M265" s="81">
        <v>38.204387605020401</v>
      </c>
    </row>
    <row r="266" spans="1:13" x14ac:dyDescent="0.35">
      <c r="A266" s="23" t="str">
        <f t="shared" si="18"/>
        <v>DISTRIBUCION VOLUMEN POR CRITERIO (kg o litros)Total BebidasNIVEL ALTO</v>
      </c>
      <c r="B266" s="23" t="str">
        <f t="shared" si="17"/>
        <v>DISTRIBUCION VOLUMEN POR CRITERIO (kg o litros)</v>
      </c>
      <c r="C266" s="23" t="str">
        <f t="shared" si="16"/>
        <v>Total Bebidas</v>
      </c>
      <c r="D266" t="s">
        <v>95</v>
      </c>
      <c r="E266" s="52">
        <v>24.310547404845199</v>
      </c>
      <c r="F266" s="52">
        <v>24.067751076158899</v>
      </c>
      <c r="G266" s="52">
        <v>22.779458373603099</v>
      </c>
      <c r="H266" s="52">
        <v>21.571275691211198</v>
      </c>
      <c r="I266" s="52">
        <v>20.333382818820901</v>
      </c>
      <c r="J266" s="52">
        <v>21.798389260819501</v>
      </c>
      <c r="K266" s="52">
        <v>21.794840544646799</v>
      </c>
      <c r="L266" s="52">
        <v>20.634000895403599</v>
      </c>
      <c r="M266" s="81">
        <v>21.955593216211401</v>
      </c>
    </row>
    <row r="267" spans="1:13" x14ac:dyDescent="0.35">
      <c r="A267" s="23" t="str">
        <f t="shared" si="18"/>
        <v>DISTRIBUCION VOLUMEN POR CRITERIO (kg o litros)Total BebidasNIVEL MEDIO ALTO</v>
      </c>
      <c r="B267" s="23" t="str">
        <f t="shared" si="17"/>
        <v>DISTRIBUCION VOLUMEN POR CRITERIO (kg o litros)</v>
      </c>
      <c r="C267" s="23" t="str">
        <f t="shared" si="16"/>
        <v>Total Bebidas</v>
      </c>
      <c r="D267" t="s">
        <v>96</v>
      </c>
      <c r="E267" s="52">
        <v>13.5788841701065</v>
      </c>
      <c r="F267" s="52">
        <v>13.480275661637799</v>
      </c>
      <c r="G267" s="52">
        <v>13.6227730122633</v>
      </c>
      <c r="H267" s="52">
        <v>14.3807518737965</v>
      </c>
      <c r="I267" s="52">
        <v>14.265332642058899</v>
      </c>
      <c r="J267" s="52">
        <v>13.46448260827</v>
      </c>
      <c r="K267" s="52">
        <v>13.597578360580499</v>
      </c>
      <c r="L267" s="52">
        <v>14.647850237538901</v>
      </c>
      <c r="M267" s="81">
        <v>15.069977150923499</v>
      </c>
    </row>
    <row r="268" spans="1:13" x14ac:dyDescent="0.35">
      <c r="A268" s="23" t="str">
        <f t="shared" si="18"/>
        <v>DISTRIBUCION VOLUMEN POR CRITERIO (kg o litros)Total BebidasNIVEL MEDIO</v>
      </c>
      <c r="B268" s="23" t="str">
        <f t="shared" si="17"/>
        <v>DISTRIBUCION VOLUMEN POR CRITERIO (kg o litros)</v>
      </c>
      <c r="C268" s="23" t="str">
        <f t="shared" si="16"/>
        <v>Total Bebidas</v>
      </c>
      <c r="D268" t="s">
        <v>97</v>
      </c>
      <c r="E268" s="52">
        <v>24.376014722602299</v>
      </c>
      <c r="F268" s="52">
        <v>25.7546339224644</v>
      </c>
      <c r="G268" s="52">
        <v>25.9050996072916</v>
      </c>
      <c r="H268" s="52">
        <v>24.431587014046801</v>
      </c>
      <c r="I268" s="52">
        <v>24.405890043309199</v>
      </c>
      <c r="J268" s="52">
        <v>25.030018297814902</v>
      </c>
      <c r="K268" s="52">
        <v>25.167606731577401</v>
      </c>
      <c r="L268" s="52">
        <v>24.767430130697299</v>
      </c>
      <c r="M268" s="81">
        <v>25.6145088446487</v>
      </c>
    </row>
    <row r="269" spans="1:13" x14ac:dyDescent="0.35">
      <c r="A269" s="23" t="str">
        <f t="shared" si="18"/>
        <v>DISTRIBUCION VOLUMEN POR CRITERIO (kg o litros)Total BebidasNIVEL MEDIO BAJO</v>
      </c>
      <c r="B269" s="23" t="str">
        <f t="shared" si="17"/>
        <v>DISTRIBUCION VOLUMEN POR CRITERIO (kg o litros)</v>
      </c>
      <c r="C269" s="23" t="str">
        <f t="shared" si="16"/>
        <v>Total Bebidas</v>
      </c>
      <c r="D269" t="s">
        <v>98</v>
      </c>
      <c r="E269" s="52">
        <v>14.6930193328224</v>
      </c>
      <c r="F269" s="52">
        <v>15.122272346925699</v>
      </c>
      <c r="G269" s="52">
        <v>15.5478071171775</v>
      </c>
      <c r="H269" s="52">
        <v>19.8504413873823</v>
      </c>
      <c r="I269" s="52">
        <v>19.1352829545792</v>
      </c>
      <c r="J269" s="52">
        <v>17.654570082965499</v>
      </c>
      <c r="K269" s="52">
        <v>18.287180259368</v>
      </c>
      <c r="L269" s="52">
        <v>18.093186792408201</v>
      </c>
      <c r="M269" s="81">
        <v>17.3970919189968</v>
      </c>
    </row>
    <row r="270" spans="1:13" x14ac:dyDescent="0.35">
      <c r="A270" s="23" t="str">
        <f t="shared" si="18"/>
        <v>DISTRIBUCION VOLUMEN POR CRITERIO (kg o litros)Total BebidasNIVEL BAJO</v>
      </c>
      <c r="B270" s="23" t="str">
        <f t="shared" si="17"/>
        <v>DISTRIBUCION VOLUMEN POR CRITERIO (kg o litros)</v>
      </c>
      <c r="C270" s="23" t="str">
        <f t="shared" si="16"/>
        <v>Total Bebidas</v>
      </c>
      <c r="D270" t="s">
        <v>99</v>
      </c>
      <c r="E270" s="52">
        <v>23.041536944866799</v>
      </c>
      <c r="F270" s="52">
        <v>21.575067742873099</v>
      </c>
      <c r="G270" s="52">
        <v>22.144864060073999</v>
      </c>
      <c r="H270" s="52">
        <v>19.765948320149899</v>
      </c>
      <c r="I270" s="52">
        <v>21.860110651729698</v>
      </c>
      <c r="J270" s="52">
        <v>22.052542684583798</v>
      </c>
      <c r="K270" s="52">
        <v>21.152796974104099</v>
      </c>
      <c r="L270" s="52">
        <v>21.857538529394098</v>
      </c>
      <c r="M270" s="81">
        <v>19.9628278989275</v>
      </c>
    </row>
    <row r="271" spans="1:13" x14ac:dyDescent="0.35">
      <c r="A271" s="23" t="str">
        <f t="shared" si="18"/>
        <v>DISTRIBUCION VOLUMEN POR CRITERIO (kg o litros)Total BebidasHOMBRE</v>
      </c>
      <c r="B271" s="23" t="str">
        <f t="shared" si="17"/>
        <v>DISTRIBUCION VOLUMEN POR CRITERIO (kg o litros)</v>
      </c>
      <c r="C271" s="23" t="str">
        <f t="shared" si="16"/>
        <v>Total Bebidas</v>
      </c>
      <c r="D271" t="s">
        <v>100</v>
      </c>
      <c r="E271" s="52">
        <v>58.282586059217202</v>
      </c>
      <c r="F271" s="52">
        <v>58.943120331526998</v>
      </c>
      <c r="G271" s="52">
        <v>60.225562070984303</v>
      </c>
      <c r="H271" s="52">
        <v>60.175925330930397</v>
      </c>
      <c r="I271" s="52">
        <v>60.148058719811999</v>
      </c>
      <c r="J271" s="52">
        <v>59.239408548895597</v>
      </c>
      <c r="K271" s="52">
        <v>60.027550699516802</v>
      </c>
      <c r="L271" s="52">
        <v>61.123034343637698</v>
      </c>
      <c r="M271" s="81">
        <v>57.216900688861003</v>
      </c>
    </row>
    <row r="272" spans="1:13" x14ac:dyDescent="0.35">
      <c r="A272" s="23" t="str">
        <f t="shared" si="18"/>
        <v>DISTRIBUCION VOLUMEN POR CRITERIO (kg o litros)Total BebidasMUJER</v>
      </c>
      <c r="B272" s="23" t="str">
        <f t="shared" si="17"/>
        <v>DISTRIBUCION VOLUMEN POR CRITERIO (kg o litros)</v>
      </c>
      <c r="C272" s="23" t="str">
        <f t="shared" si="16"/>
        <v>Total Bebidas</v>
      </c>
      <c r="D272" t="s">
        <v>101</v>
      </c>
      <c r="E272" s="52">
        <v>41.7174137977063</v>
      </c>
      <c r="F272" s="52">
        <v>41.056880635095801</v>
      </c>
      <c r="G272" s="52">
        <v>39.774435537768298</v>
      </c>
      <c r="H272" s="52">
        <v>39.824082457328302</v>
      </c>
      <c r="I272" s="52">
        <v>39.8519405151686</v>
      </c>
      <c r="J272" s="52">
        <v>40.760591092508001</v>
      </c>
      <c r="K272" s="52">
        <v>39.972450041816998</v>
      </c>
      <c r="L272" s="52">
        <v>38.8769677917603</v>
      </c>
      <c r="M272" s="81">
        <v>42.783100870480503</v>
      </c>
    </row>
    <row r="273" spans="1:13" x14ac:dyDescent="0.35">
      <c r="A273" s="23" t="str">
        <f t="shared" si="18"/>
        <v>DISTRIBUCION VOLUMEN POR CRITERIO (kg o litros)Total Bebidas FriasT.ESPAÑA</v>
      </c>
      <c r="B273" s="23" t="str">
        <f t="shared" si="17"/>
        <v>DISTRIBUCION VOLUMEN POR CRITERIO (kg o litros)</v>
      </c>
      <c r="C273" s="23" t="s">
        <v>58</v>
      </c>
      <c r="D273" t="s">
        <v>46</v>
      </c>
      <c r="E273" s="52">
        <v>100</v>
      </c>
      <c r="F273" s="52">
        <v>100</v>
      </c>
      <c r="G273" s="52">
        <v>100</v>
      </c>
      <c r="H273" s="52">
        <v>100</v>
      </c>
      <c r="I273" s="52">
        <v>100</v>
      </c>
      <c r="J273" s="52">
        <v>100</v>
      </c>
      <c r="K273" s="52">
        <v>100</v>
      </c>
      <c r="L273" s="52">
        <v>100</v>
      </c>
      <c r="M273" s="81">
        <v>100</v>
      </c>
    </row>
    <row r="274" spans="1:13" x14ac:dyDescent="0.35">
      <c r="A274" s="23" t="str">
        <f t="shared" si="18"/>
        <v>DISTRIBUCION VOLUMEN POR CRITERIO (kg o litros)Total Bebidas FriasBCN AM</v>
      </c>
      <c r="B274" s="23" t="str">
        <f t="shared" si="17"/>
        <v>DISTRIBUCION VOLUMEN POR CRITERIO (kg o litros)</v>
      </c>
      <c r="C274" s="23" t="str">
        <f>C$273</f>
        <v>Total Bebidas Frias</v>
      </c>
      <c r="D274" t="s">
        <v>50</v>
      </c>
      <c r="E274" s="52">
        <v>9.5047274999939209</v>
      </c>
      <c r="F274" s="52">
        <v>8.9547706464809291</v>
      </c>
      <c r="G274" s="52">
        <v>9.1177658855656603</v>
      </c>
      <c r="H274" s="52">
        <v>8.91441676354445</v>
      </c>
      <c r="I274" s="52">
        <v>9.2197594965753993</v>
      </c>
      <c r="J274" s="52">
        <v>9.4868324222751408</v>
      </c>
      <c r="K274" s="52">
        <v>9.2459495400301002</v>
      </c>
      <c r="L274" s="52">
        <v>9.4084467915472896</v>
      </c>
      <c r="M274" s="81">
        <v>9.1407037157404698</v>
      </c>
    </row>
    <row r="275" spans="1:13" x14ac:dyDescent="0.35">
      <c r="A275" s="23" t="str">
        <f t="shared" si="18"/>
        <v>DISTRIBUCION VOLUMEN POR CRITERIO (kg o litros)Total Bebidas FriasREST.CAT ARAGON</v>
      </c>
      <c r="B275" s="23" t="str">
        <f t="shared" si="17"/>
        <v>DISTRIBUCION VOLUMEN POR CRITERIO (kg o litros)</v>
      </c>
      <c r="C275" s="23" t="str">
        <f t="shared" ref="C275:C302" si="19">C$273</f>
        <v>Total Bebidas Frias</v>
      </c>
      <c r="D275" t="s">
        <v>55</v>
      </c>
      <c r="E275" s="52">
        <v>14.446935408665899</v>
      </c>
      <c r="F275" s="52">
        <v>16.4159249853113</v>
      </c>
      <c r="G275" s="52">
        <v>16.8177039126358</v>
      </c>
      <c r="H275" s="52">
        <v>17.483334939683701</v>
      </c>
      <c r="I275" s="52">
        <v>16.619314147967501</v>
      </c>
      <c r="J275" s="52">
        <v>17.9969495182457</v>
      </c>
      <c r="K275" s="52">
        <v>17.274128215722001</v>
      </c>
      <c r="L275" s="52">
        <v>18.161130918176301</v>
      </c>
      <c r="M275" s="81">
        <v>15.453371820804399</v>
      </c>
    </row>
    <row r="276" spans="1:13" x14ac:dyDescent="0.35">
      <c r="A276" s="23" t="str">
        <f t="shared" si="18"/>
        <v>DISTRIBUCION VOLUMEN POR CRITERIO (kg o litros)Total Bebidas FriasLEVANTE</v>
      </c>
      <c r="B276" s="23" t="str">
        <f t="shared" si="17"/>
        <v>DISTRIBUCION VOLUMEN POR CRITERIO (kg o litros)</v>
      </c>
      <c r="C276" s="23" t="str">
        <f t="shared" si="19"/>
        <v>Total Bebidas Frias</v>
      </c>
      <c r="D276" t="s">
        <v>59</v>
      </c>
      <c r="E276" s="52">
        <v>13.4913131626852</v>
      </c>
      <c r="F276" s="52">
        <v>13.5956815941515</v>
      </c>
      <c r="G276" s="52">
        <v>13.542520881369899</v>
      </c>
      <c r="H276" s="52">
        <v>14.340867980543599</v>
      </c>
      <c r="I276" s="52">
        <v>13.518284818061501</v>
      </c>
      <c r="J276" s="52">
        <v>13.6094310737365</v>
      </c>
      <c r="K276" s="52">
        <v>14.586837012769401</v>
      </c>
      <c r="L276" s="52">
        <v>14.366123015330601</v>
      </c>
      <c r="M276" s="81">
        <v>15.119799258862599</v>
      </c>
    </row>
    <row r="277" spans="1:13" x14ac:dyDescent="0.35">
      <c r="A277" s="23" t="str">
        <f t="shared" si="18"/>
        <v>DISTRIBUCION VOLUMEN POR CRITERIO (kg o litros)Total Bebidas FriasANDALUCIA</v>
      </c>
      <c r="B277" s="23" t="str">
        <f t="shared" si="17"/>
        <v>DISTRIBUCION VOLUMEN POR CRITERIO (kg o litros)</v>
      </c>
      <c r="C277" s="23" t="str">
        <f t="shared" si="19"/>
        <v>Total Bebidas Frias</v>
      </c>
      <c r="D277" t="s">
        <v>63</v>
      </c>
      <c r="E277" s="52">
        <v>20.654356283693598</v>
      </c>
      <c r="F277" s="52">
        <v>19.609479542657301</v>
      </c>
      <c r="G277" s="52">
        <v>19.906717262613199</v>
      </c>
      <c r="H277" s="52">
        <v>18.807204153336698</v>
      </c>
      <c r="I277" s="52">
        <v>19.212839216406898</v>
      </c>
      <c r="J277" s="52">
        <v>18.639206303158701</v>
      </c>
      <c r="K277" s="52">
        <v>19.094856381447201</v>
      </c>
      <c r="L277" s="52">
        <v>19.2263804658262</v>
      </c>
      <c r="M277" s="81">
        <v>19.687191964989999</v>
      </c>
    </row>
    <row r="278" spans="1:13" x14ac:dyDescent="0.35">
      <c r="A278" s="23" t="str">
        <f t="shared" si="18"/>
        <v>DISTRIBUCION VOLUMEN POR CRITERIO (kg o litros)Total Bebidas FriasMDD AM</v>
      </c>
      <c r="B278" s="23" t="str">
        <f t="shared" si="17"/>
        <v>DISTRIBUCION VOLUMEN POR CRITERIO (kg o litros)</v>
      </c>
      <c r="C278" s="23" t="str">
        <f t="shared" si="19"/>
        <v>Total Bebidas Frias</v>
      </c>
      <c r="D278" t="s">
        <v>67</v>
      </c>
      <c r="E278" s="52">
        <v>12.6605465507337</v>
      </c>
      <c r="F278" s="52">
        <v>12.757828727812001</v>
      </c>
      <c r="G278" s="52">
        <v>12.2980860852813</v>
      </c>
      <c r="H278" s="52">
        <v>11.6322020750662</v>
      </c>
      <c r="I278" s="52">
        <v>12.9985777604414</v>
      </c>
      <c r="J278" s="52">
        <v>12.226168045370599</v>
      </c>
      <c r="K278" s="52">
        <v>11.410494808749499</v>
      </c>
      <c r="L278" s="52">
        <v>10.714135225280399</v>
      </c>
      <c r="M278" s="81">
        <v>12.0579178138389</v>
      </c>
    </row>
    <row r="279" spans="1:13" x14ac:dyDescent="0.35">
      <c r="A279" s="23" t="str">
        <f t="shared" si="18"/>
        <v>DISTRIBUCION VOLUMEN POR CRITERIO (kg o litros)Total Bebidas FriasRTO CENTRO</v>
      </c>
      <c r="B279" s="23" t="str">
        <f t="shared" si="17"/>
        <v>DISTRIBUCION VOLUMEN POR CRITERIO (kg o litros)</v>
      </c>
      <c r="C279" s="23" t="str">
        <f t="shared" si="19"/>
        <v>Total Bebidas Frias</v>
      </c>
      <c r="D279" t="s">
        <v>70</v>
      </c>
      <c r="E279" s="52">
        <v>9.2439096469899695</v>
      </c>
      <c r="F279" s="52">
        <v>8.9517197665381705</v>
      </c>
      <c r="G279" s="52">
        <v>9.1064180667416306</v>
      </c>
      <c r="H279" s="52">
        <v>9.5339755630785099</v>
      </c>
      <c r="I279" s="52">
        <v>9.0381311427294992</v>
      </c>
      <c r="J279" s="52">
        <v>9.0292472322202908</v>
      </c>
      <c r="K279" s="52">
        <v>9.8484316347354106</v>
      </c>
      <c r="L279" s="52">
        <v>9.8438410466376194</v>
      </c>
      <c r="M279" s="81">
        <v>9.9867604703304504</v>
      </c>
    </row>
    <row r="280" spans="1:13" x14ac:dyDescent="0.35">
      <c r="A280" s="23" t="str">
        <f t="shared" si="18"/>
        <v>DISTRIBUCION VOLUMEN POR CRITERIO (kg o litros)Total Bebidas FriasNORTE-CENTRO</v>
      </c>
      <c r="B280" s="23" t="str">
        <f t="shared" si="17"/>
        <v>DISTRIBUCION VOLUMEN POR CRITERIO (kg o litros)</v>
      </c>
      <c r="C280" s="23" t="str">
        <f t="shared" si="19"/>
        <v>Total Bebidas Frias</v>
      </c>
      <c r="D280" t="s">
        <v>73</v>
      </c>
      <c r="E280" s="52">
        <v>8.9606501168114896</v>
      </c>
      <c r="F280" s="52">
        <v>9.8535401973081207</v>
      </c>
      <c r="G280" s="52">
        <v>9.5441571534477205</v>
      </c>
      <c r="H280" s="52">
        <v>9.0493849396034296</v>
      </c>
      <c r="I280" s="52">
        <v>9.4891845536280393</v>
      </c>
      <c r="J280" s="52">
        <v>9.0773183549626406</v>
      </c>
      <c r="K280" s="52">
        <v>8.8316213773790508</v>
      </c>
      <c r="L280" s="52">
        <v>8.7828028344664109</v>
      </c>
      <c r="M280" s="81">
        <v>9.1742650980524907</v>
      </c>
    </row>
    <row r="281" spans="1:13" x14ac:dyDescent="0.35">
      <c r="A281" s="23" t="str">
        <f t="shared" si="18"/>
        <v>DISTRIBUCION VOLUMEN POR CRITERIO (kg o litros)Total Bebidas FriasNOROESTE</v>
      </c>
      <c r="B281" s="23" t="str">
        <f t="shared" si="17"/>
        <v>DISTRIBUCION VOLUMEN POR CRITERIO (kg o litros)</v>
      </c>
      <c r="C281" s="23" t="str">
        <f t="shared" si="19"/>
        <v>Total Bebidas Frias</v>
      </c>
      <c r="D281" t="s">
        <v>76</v>
      </c>
      <c r="E281" s="52">
        <v>11.037563843844</v>
      </c>
      <c r="F281" s="52">
        <v>9.8610550118071405</v>
      </c>
      <c r="G281" s="52">
        <v>9.6666322880954301</v>
      </c>
      <c r="H281" s="52">
        <v>10.2386212992821</v>
      </c>
      <c r="I281" s="52">
        <v>9.9039105365975892</v>
      </c>
      <c r="J281" s="52">
        <v>9.9348482377918295</v>
      </c>
      <c r="K281" s="52">
        <v>9.7076841380852699</v>
      </c>
      <c r="L281" s="52">
        <v>9.4971453437609608</v>
      </c>
      <c r="M281" s="81">
        <v>9.3799936033677191</v>
      </c>
    </row>
    <row r="282" spans="1:13" x14ac:dyDescent="0.35">
      <c r="A282" s="23" t="str">
        <f t="shared" si="18"/>
        <v>DISTRIBUCION VOLUMEN POR CRITERIO (kg o litros)Total Bebidas Frias&lt;2MIL</v>
      </c>
      <c r="B282" s="23" t="str">
        <f t="shared" si="17"/>
        <v>DISTRIBUCION VOLUMEN POR CRITERIO (kg o litros)</v>
      </c>
      <c r="C282" s="23" t="str">
        <f t="shared" si="19"/>
        <v>Total Bebidas Frias</v>
      </c>
      <c r="D282" t="s">
        <v>79</v>
      </c>
      <c r="E282" s="52">
        <v>5.74865541670715</v>
      </c>
      <c r="F282" s="52">
        <v>5.7926590784015</v>
      </c>
      <c r="G282" s="52">
        <v>5.1159498296953396</v>
      </c>
      <c r="H282" s="52">
        <v>6.3019147046461601</v>
      </c>
      <c r="I282" s="52">
        <v>5.6098990749413904</v>
      </c>
      <c r="J282" s="52">
        <v>5.8788654917424896</v>
      </c>
      <c r="K282" s="52">
        <v>5.62603687413249</v>
      </c>
      <c r="L282" s="52">
        <v>6.80393147150036</v>
      </c>
      <c r="M282" s="81">
        <v>5.3997150478054898</v>
      </c>
    </row>
    <row r="283" spans="1:13" x14ac:dyDescent="0.35">
      <c r="A283" s="23" t="str">
        <f t="shared" si="18"/>
        <v>DISTRIBUCION VOLUMEN POR CRITERIO (kg o litros)Total Bebidas Frias2-5MIL</v>
      </c>
      <c r="B283" s="23" t="str">
        <f t="shared" si="17"/>
        <v>DISTRIBUCION VOLUMEN POR CRITERIO (kg o litros)</v>
      </c>
      <c r="C283" s="23" t="str">
        <f t="shared" si="19"/>
        <v>Total Bebidas Frias</v>
      </c>
      <c r="D283" t="s">
        <v>82</v>
      </c>
      <c r="E283" s="52">
        <v>4.6441344183207702</v>
      </c>
      <c r="F283" s="52">
        <v>4.7864853025796501</v>
      </c>
      <c r="G283" s="52">
        <v>4.2795803708935098</v>
      </c>
      <c r="H283" s="52">
        <v>3.8560525200634599</v>
      </c>
      <c r="I283" s="52">
        <v>4.3107180560635303</v>
      </c>
      <c r="J283" s="52">
        <v>4.0518007567827397</v>
      </c>
      <c r="K283" s="52">
        <v>4.33711057128244</v>
      </c>
      <c r="L283" s="52">
        <v>5.04145855122706</v>
      </c>
      <c r="M283" s="81">
        <v>4.9514884024233998</v>
      </c>
    </row>
    <row r="284" spans="1:13" x14ac:dyDescent="0.35">
      <c r="A284" s="23" t="str">
        <f t="shared" si="18"/>
        <v>DISTRIBUCION VOLUMEN POR CRITERIO (kg o litros)Total Bebidas Frias5-10MIL</v>
      </c>
      <c r="B284" s="23" t="str">
        <f t="shared" si="17"/>
        <v>DISTRIBUCION VOLUMEN POR CRITERIO (kg o litros)</v>
      </c>
      <c r="C284" s="23" t="str">
        <f t="shared" si="19"/>
        <v>Total Bebidas Frias</v>
      </c>
      <c r="D284" t="s">
        <v>83</v>
      </c>
      <c r="E284" s="52">
        <v>8.02890737784214</v>
      </c>
      <c r="F284" s="52">
        <v>7.8208704433725504</v>
      </c>
      <c r="G284" s="52">
        <v>8.5081268480770706</v>
      </c>
      <c r="H284" s="52">
        <v>7.3143867050037699</v>
      </c>
      <c r="I284" s="52">
        <v>8.2058193625484108</v>
      </c>
      <c r="J284" s="52">
        <v>7.97367538930681</v>
      </c>
      <c r="K284" s="52">
        <v>8.1484225866914493</v>
      </c>
      <c r="L284" s="52">
        <v>7.9366845650411202</v>
      </c>
      <c r="M284" s="81">
        <v>7.2723171070285799</v>
      </c>
    </row>
    <row r="285" spans="1:13" x14ac:dyDescent="0.35">
      <c r="A285" s="23" t="str">
        <f t="shared" si="18"/>
        <v>DISTRIBUCION VOLUMEN POR CRITERIO (kg o litros)Total Bebidas Frias10-30MIL</v>
      </c>
      <c r="B285" s="23" t="str">
        <f t="shared" si="17"/>
        <v>DISTRIBUCION VOLUMEN POR CRITERIO (kg o litros)</v>
      </c>
      <c r="C285" s="23" t="str">
        <f t="shared" si="19"/>
        <v>Total Bebidas Frias</v>
      </c>
      <c r="D285" t="s">
        <v>84</v>
      </c>
      <c r="E285" s="52">
        <v>18.735720024104001</v>
      </c>
      <c r="F285" s="52">
        <v>17.8370457422428</v>
      </c>
      <c r="G285" s="52">
        <v>17.4393853881786</v>
      </c>
      <c r="H285" s="52">
        <v>17.2286090410737</v>
      </c>
      <c r="I285" s="52">
        <v>17.621575834125601</v>
      </c>
      <c r="J285" s="52">
        <v>17.9978282139367</v>
      </c>
      <c r="K285" s="52">
        <v>17.573042038845799</v>
      </c>
      <c r="L285" s="52">
        <v>17.3214892569661</v>
      </c>
      <c r="M285" s="81">
        <v>18.485943648992201</v>
      </c>
    </row>
    <row r="286" spans="1:13" x14ac:dyDescent="0.35">
      <c r="A286" s="23" t="str">
        <f t="shared" si="18"/>
        <v>DISTRIBUCION VOLUMEN POR CRITERIO (kg o litros)Total Bebidas Frias30-100MIL</v>
      </c>
      <c r="B286" s="23" t="str">
        <f t="shared" si="17"/>
        <v>DISTRIBUCION VOLUMEN POR CRITERIO (kg o litros)</v>
      </c>
      <c r="C286" s="23" t="str">
        <f t="shared" si="19"/>
        <v>Total Bebidas Frias</v>
      </c>
      <c r="D286" t="s">
        <v>85</v>
      </c>
      <c r="E286" s="52">
        <v>19.5412660662188</v>
      </c>
      <c r="F286" s="52">
        <v>22.151292194369098</v>
      </c>
      <c r="G286" s="52">
        <v>23.024434100823498</v>
      </c>
      <c r="H286" s="52">
        <v>24.104921841360198</v>
      </c>
      <c r="I286" s="52">
        <v>23.285746197924698</v>
      </c>
      <c r="J286" s="52">
        <v>22.713572939103901</v>
      </c>
      <c r="K286" s="52">
        <v>23.455798986454901</v>
      </c>
      <c r="L286" s="52">
        <v>22.9376741499857</v>
      </c>
      <c r="M286" s="81">
        <v>22.487744570360899</v>
      </c>
    </row>
    <row r="287" spans="1:13" x14ac:dyDescent="0.35">
      <c r="A287" s="23" t="str">
        <f t="shared" si="18"/>
        <v>DISTRIBUCION VOLUMEN POR CRITERIO (kg o litros)Total Bebidas Frias100-200MIL</v>
      </c>
      <c r="B287" s="23" t="str">
        <f t="shared" si="17"/>
        <v>DISTRIBUCION VOLUMEN POR CRITERIO (kg o litros)</v>
      </c>
      <c r="C287" s="23" t="str">
        <f t="shared" si="19"/>
        <v>Total Bebidas Frias</v>
      </c>
      <c r="D287" t="s">
        <v>86</v>
      </c>
      <c r="E287" s="52">
        <v>10.228404881272599</v>
      </c>
      <c r="F287" s="52">
        <v>10.517310441043399</v>
      </c>
      <c r="G287" s="52">
        <v>10.1010547229131</v>
      </c>
      <c r="H287" s="52">
        <v>9.7372735063385605</v>
      </c>
      <c r="I287" s="52">
        <v>9.8051045186518397</v>
      </c>
      <c r="J287" s="52">
        <v>9.7826673586334607</v>
      </c>
      <c r="K287" s="52">
        <v>9.7048952632652092</v>
      </c>
      <c r="L287" s="52">
        <v>9.0110490416461602</v>
      </c>
      <c r="M287" s="81">
        <v>9.8819952638951296</v>
      </c>
    </row>
    <row r="288" spans="1:13" x14ac:dyDescent="0.35">
      <c r="A288" s="23" t="str">
        <f t="shared" si="18"/>
        <v>DISTRIBUCION VOLUMEN POR CRITERIO (kg o litros)Total Bebidas Frias200-500MIL</v>
      </c>
      <c r="B288" s="23" t="str">
        <f t="shared" si="17"/>
        <v>DISTRIBUCION VOLUMEN POR CRITERIO (kg o litros)</v>
      </c>
      <c r="C288" s="23" t="str">
        <f t="shared" si="19"/>
        <v>Total Bebidas Frias</v>
      </c>
      <c r="D288" t="s">
        <v>87</v>
      </c>
      <c r="E288" s="52">
        <v>13.800039730729599</v>
      </c>
      <c r="F288" s="52">
        <v>13.3189200283033</v>
      </c>
      <c r="G288" s="52">
        <v>13.144048291456899</v>
      </c>
      <c r="H288" s="52">
        <v>13.335536220943</v>
      </c>
      <c r="I288" s="52">
        <v>12.5395073902734</v>
      </c>
      <c r="J288" s="52">
        <v>13.654937227619101</v>
      </c>
      <c r="K288" s="52">
        <v>13.690535839323701</v>
      </c>
      <c r="L288" s="52">
        <v>13.896770273170199</v>
      </c>
      <c r="M288" s="81">
        <v>13.7775777640455</v>
      </c>
    </row>
    <row r="289" spans="1:13" x14ac:dyDescent="0.35">
      <c r="A289" s="23" t="str">
        <f t="shared" si="18"/>
        <v>DISTRIBUCION VOLUMEN POR CRITERIO (kg o litros)Total Bebidas Frias&gt;500MIL</v>
      </c>
      <c r="B289" s="23" t="str">
        <f t="shared" si="17"/>
        <v>DISTRIBUCION VOLUMEN POR CRITERIO (kg o litros)</v>
      </c>
      <c r="C289" s="23" t="str">
        <f t="shared" si="19"/>
        <v>Total Bebidas Frias</v>
      </c>
      <c r="D289" t="s">
        <v>88</v>
      </c>
      <c r="E289" s="52">
        <v>19.272874914828801</v>
      </c>
      <c r="F289" s="52">
        <v>17.7754162932995</v>
      </c>
      <c r="G289" s="52">
        <v>18.387421045102101</v>
      </c>
      <c r="H289" s="52">
        <v>18.1213128046967</v>
      </c>
      <c r="I289" s="52">
        <v>18.6216289211389</v>
      </c>
      <c r="J289" s="52">
        <v>17.946655198934199</v>
      </c>
      <c r="K289" s="52">
        <v>17.4641607827588</v>
      </c>
      <c r="L289" s="52">
        <v>17.050949208919299</v>
      </c>
      <c r="M289" s="81">
        <v>17.743220932613401</v>
      </c>
    </row>
    <row r="290" spans="1:13" x14ac:dyDescent="0.35">
      <c r="A290" s="23" t="str">
        <f t="shared" si="18"/>
        <v>DISTRIBUCION VOLUMEN POR CRITERIO (kg o litros)Total Bebidas FriasDE 15 A 19 AÑOS</v>
      </c>
      <c r="B290" s="23" t="str">
        <f t="shared" si="17"/>
        <v>DISTRIBUCION VOLUMEN POR CRITERIO (kg o litros)</v>
      </c>
      <c r="C290" s="23" t="str">
        <f t="shared" si="19"/>
        <v>Total Bebidas Frias</v>
      </c>
      <c r="D290" t="s">
        <v>89</v>
      </c>
      <c r="E290" s="52">
        <v>1.43507858221841</v>
      </c>
      <c r="F290" s="52">
        <v>2.1393232738948602</v>
      </c>
      <c r="G290" s="52">
        <v>1.7424683221097901</v>
      </c>
      <c r="H290" s="52">
        <v>1.2167398847598301</v>
      </c>
      <c r="I290" s="52">
        <v>1.0641714272110401</v>
      </c>
      <c r="J290" s="52">
        <v>1.5191089200015899</v>
      </c>
      <c r="K290" s="52">
        <v>1.8449968648747399</v>
      </c>
      <c r="L290" s="52">
        <v>1.7845103608464601</v>
      </c>
      <c r="M290" s="81">
        <v>2.7259077881707601</v>
      </c>
    </row>
    <row r="291" spans="1:13" x14ac:dyDescent="0.35">
      <c r="A291" s="23" t="str">
        <f t="shared" si="18"/>
        <v>DISTRIBUCION VOLUMEN POR CRITERIO (kg o litros)Total Bebidas FriasDE 20 A 24 AÑOS</v>
      </c>
      <c r="B291" s="23" t="str">
        <f t="shared" si="17"/>
        <v>DISTRIBUCION VOLUMEN POR CRITERIO (kg o litros)</v>
      </c>
      <c r="C291" s="23" t="str">
        <f t="shared" si="19"/>
        <v>Total Bebidas Frias</v>
      </c>
      <c r="D291" t="s">
        <v>90</v>
      </c>
      <c r="E291" s="52">
        <v>2.5136590427710601</v>
      </c>
      <c r="F291" s="52">
        <v>2.1270183630549302</v>
      </c>
      <c r="G291" s="52">
        <v>2.1684763379929199</v>
      </c>
      <c r="H291" s="52">
        <v>2.362827766269</v>
      </c>
      <c r="I291" s="52">
        <v>2.5094716170665601</v>
      </c>
      <c r="J291" s="52">
        <v>2.6502249584892801</v>
      </c>
      <c r="K291" s="52">
        <v>3.0656268482071898</v>
      </c>
      <c r="L291" s="52">
        <v>3.8280168952021398</v>
      </c>
      <c r="M291" s="81">
        <v>3.57732630777017</v>
      </c>
    </row>
    <row r="292" spans="1:13" x14ac:dyDescent="0.35">
      <c r="A292" s="23" t="str">
        <f t="shared" si="18"/>
        <v>DISTRIBUCION VOLUMEN POR CRITERIO (kg o litros)Total Bebidas FriasDE 25 A 34 AÑOS</v>
      </c>
      <c r="B292" s="23" t="str">
        <f t="shared" si="17"/>
        <v>DISTRIBUCION VOLUMEN POR CRITERIO (kg o litros)</v>
      </c>
      <c r="C292" s="23" t="str">
        <f t="shared" si="19"/>
        <v>Total Bebidas Frias</v>
      </c>
      <c r="D292" t="s">
        <v>91</v>
      </c>
      <c r="E292" s="52">
        <v>6.3784514447838498</v>
      </c>
      <c r="F292" s="52">
        <v>6.2565741135491804</v>
      </c>
      <c r="G292" s="52">
        <v>6.8513190586569799</v>
      </c>
      <c r="H292" s="52">
        <v>6.85731962117704</v>
      </c>
      <c r="I292" s="52">
        <v>6.5590708637948199</v>
      </c>
      <c r="J292" s="52">
        <v>6.4333794986220001</v>
      </c>
      <c r="K292" s="52">
        <v>7.0726894786015002</v>
      </c>
      <c r="L292" s="52">
        <v>6.7500870587706396</v>
      </c>
      <c r="M292" s="81">
        <v>8.1189371531067493</v>
      </c>
    </row>
    <row r="293" spans="1:13" x14ac:dyDescent="0.35">
      <c r="A293" s="23" t="str">
        <f t="shared" si="18"/>
        <v>DISTRIBUCION VOLUMEN POR CRITERIO (kg o litros)Total Bebidas FriasDE 35 A 49 AÑOS</v>
      </c>
      <c r="B293" s="23" t="str">
        <f t="shared" si="17"/>
        <v>DISTRIBUCION VOLUMEN POR CRITERIO (kg o litros)</v>
      </c>
      <c r="C293" s="23" t="str">
        <f t="shared" si="19"/>
        <v>Total Bebidas Frias</v>
      </c>
      <c r="D293" t="s">
        <v>92</v>
      </c>
      <c r="E293" s="52">
        <v>23.437077740971301</v>
      </c>
      <c r="F293" s="52">
        <v>22.6191628194141</v>
      </c>
      <c r="G293" s="52">
        <v>22.238136907485998</v>
      </c>
      <c r="H293" s="52">
        <v>21.588237349821899</v>
      </c>
      <c r="I293" s="52">
        <v>22.288382193199599</v>
      </c>
      <c r="J293" s="52">
        <v>21.369380480172701</v>
      </c>
      <c r="K293" s="52">
        <v>22.035773194993801</v>
      </c>
      <c r="L293" s="52">
        <v>20.821105277787002</v>
      </c>
      <c r="M293" s="81">
        <v>22.150104601944701</v>
      </c>
    </row>
    <row r="294" spans="1:13" x14ac:dyDescent="0.35">
      <c r="A294" s="23" t="str">
        <f t="shared" si="18"/>
        <v>DISTRIBUCION VOLUMEN POR CRITERIO (kg o litros)Total Bebidas FriasDE 50 A 59 AÑOS</v>
      </c>
      <c r="B294" s="23" t="str">
        <f t="shared" si="17"/>
        <v>DISTRIBUCION VOLUMEN POR CRITERIO (kg o litros)</v>
      </c>
      <c r="C294" s="23" t="str">
        <f t="shared" si="19"/>
        <v>Total Bebidas Frias</v>
      </c>
      <c r="D294" t="s">
        <v>93</v>
      </c>
      <c r="E294" s="52">
        <v>26.443301353087602</v>
      </c>
      <c r="F294" s="52">
        <v>26.085119837485301</v>
      </c>
      <c r="G294" s="52">
        <v>25.250482883193602</v>
      </c>
      <c r="H294" s="52">
        <v>24.647751520710202</v>
      </c>
      <c r="I294" s="52">
        <v>25.154249115101301</v>
      </c>
      <c r="J294" s="52">
        <v>25.0163099896251</v>
      </c>
      <c r="K294" s="52">
        <v>23.9599919819949</v>
      </c>
      <c r="L294" s="52">
        <v>23.997821611645101</v>
      </c>
      <c r="M294" s="81">
        <v>25.186062303620201</v>
      </c>
    </row>
    <row r="295" spans="1:13" x14ac:dyDescent="0.35">
      <c r="A295" s="23" t="str">
        <f t="shared" si="18"/>
        <v>DISTRIBUCION VOLUMEN POR CRITERIO (kg o litros)Total Bebidas FriasDE 60 A 75 AÑOS</v>
      </c>
      <c r="B295" s="23" t="str">
        <f t="shared" si="17"/>
        <v>DISTRIBUCION VOLUMEN POR CRITERIO (kg o litros)</v>
      </c>
      <c r="C295" s="23" t="str">
        <f t="shared" si="19"/>
        <v>Total Bebidas Frias</v>
      </c>
      <c r="D295" t="s">
        <v>94</v>
      </c>
      <c r="E295" s="52">
        <v>39.792433436221103</v>
      </c>
      <c r="F295" s="52">
        <v>40.772803292612103</v>
      </c>
      <c r="G295" s="52">
        <v>41.749114765775801</v>
      </c>
      <c r="H295" s="52">
        <v>43.327128909115501</v>
      </c>
      <c r="I295" s="52">
        <v>42.424654773404001</v>
      </c>
      <c r="J295" s="52">
        <v>43.011596650370201</v>
      </c>
      <c r="K295" s="52">
        <v>42.020924752580399</v>
      </c>
      <c r="L295" s="52">
        <v>42.818467571575603</v>
      </c>
      <c r="M295" s="81">
        <v>38.241665507049099</v>
      </c>
    </row>
    <row r="296" spans="1:13" x14ac:dyDescent="0.35">
      <c r="A296" s="23" t="str">
        <f t="shared" si="18"/>
        <v>DISTRIBUCION VOLUMEN POR CRITERIO (kg o litros)Total Bebidas FriasNIVEL ALTO</v>
      </c>
      <c r="B296" s="23" t="str">
        <f t="shared" si="17"/>
        <v>DISTRIBUCION VOLUMEN POR CRITERIO (kg o litros)</v>
      </c>
      <c r="C296" s="23" t="str">
        <f t="shared" si="19"/>
        <v>Total Bebidas Frias</v>
      </c>
      <c r="D296" t="s">
        <v>95</v>
      </c>
      <c r="E296" s="52">
        <v>24.394411546064202</v>
      </c>
      <c r="F296" s="52">
        <v>24.028982017462301</v>
      </c>
      <c r="G296" s="52">
        <v>22.457819258287898</v>
      </c>
      <c r="H296" s="52">
        <v>21.2803502581869</v>
      </c>
      <c r="I296" s="52">
        <v>19.863280823603699</v>
      </c>
      <c r="J296" s="52">
        <v>21.5420787111461</v>
      </c>
      <c r="K296" s="52">
        <v>21.3795438927758</v>
      </c>
      <c r="L296" s="52">
        <v>20.171404076477401</v>
      </c>
      <c r="M296" s="81">
        <v>21.741642192528001</v>
      </c>
    </row>
    <row r="297" spans="1:13" x14ac:dyDescent="0.35">
      <c r="A297" s="23" t="str">
        <f t="shared" si="18"/>
        <v>DISTRIBUCION VOLUMEN POR CRITERIO (kg o litros)Total Bebidas FriasNIVEL MEDIO ALTO</v>
      </c>
      <c r="B297" s="23" t="str">
        <f t="shared" si="17"/>
        <v>DISTRIBUCION VOLUMEN POR CRITERIO (kg o litros)</v>
      </c>
      <c r="C297" s="23" t="str">
        <f t="shared" si="19"/>
        <v>Total Bebidas Frias</v>
      </c>
      <c r="D297" t="s">
        <v>96</v>
      </c>
      <c r="E297" s="52">
        <v>13.629289509014701</v>
      </c>
      <c r="F297" s="52">
        <v>13.6054652771888</v>
      </c>
      <c r="G297" s="52">
        <v>13.7405018824854</v>
      </c>
      <c r="H297" s="52">
        <v>14.521554314987499</v>
      </c>
      <c r="I297" s="52">
        <v>14.432137288511999</v>
      </c>
      <c r="J297" s="52">
        <v>13.626263207947099</v>
      </c>
      <c r="K297" s="52">
        <v>13.653113968991001</v>
      </c>
      <c r="L297" s="52">
        <v>14.8562756733106</v>
      </c>
      <c r="M297" s="81">
        <v>15.151173790669301</v>
      </c>
    </row>
    <row r="298" spans="1:13" x14ac:dyDescent="0.35">
      <c r="A298" s="23" t="str">
        <f t="shared" si="18"/>
        <v>DISTRIBUCION VOLUMEN POR CRITERIO (kg o litros)Total Bebidas FriasNIVEL MEDIO</v>
      </c>
      <c r="B298" s="23" t="str">
        <f t="shared" si="17"/>
        <v>DISTRIBUCION VOLUMEN POR CRITERIO (kg o litros)</v>
      </c>
      <c r="C298" s="23" t="str">
        <f t="shared" si="19"/>
        <v>Total Bebidas Frias</v>
      </c>
      <c r="D298" t="s">
        <v>97</v>
      </c>
      <c r="E298" s="52">
        <v>24.485002009948602</v>
      </c>
      <c r="F298" s="52">
        <v>25.980205969735401</v>
      </c>
      <c r="G298" s="52">
        <v>26.211505518148801</v>
      </c>
      <c r="H298" s="52">
        <v>24.2011559077961</v>
      </c>
      <c r="I298" s="52">
        <v>24.383814713243101</v>
      </c>
      <c r="J298" s="52">
        <v>24.943953395445501</v>
      </c>
      <c r="K298" s="52">
        <v>25.1997276785624</v>
      </c>
      <c r="L298" s="52">
        <v>24.7860023946191</v>
      </c>
      <c r="M298" s="81">
        <v>25.536419183414299</v>
      </c>
    </row>
    <row r="299" spans="1:13" x14ac:dyDescent="0.35">
      <c r="A299" s="23" t="str">
        <f t="shared" si="18"/>
        <v>DISTRIBUCION VOLUMEN POR CRITERIO (kg o litros)Total Bebidas FriasNIVEL MEDIO BAJO</v>
      </c>
      <c r="B299" s="23" t="str">
        <f t="shared" si="17"/>
        <v>DISTRIBUCION VOLUMEN POR CRITERIO (kg o litros)</v>
      </c>
      <c r="C299" s="23" t="str">
        <f t="shared" si="19"/>
        <v>Total Bebidas Frias</v>
      </c>
      <c r="D299" t="s">
        <v>98</v>
      </c>
      <c r="E299" s="52">
        <v>14.5421507513975</v>
      </c>
      <c r="F299" s="52">
        <v>14.9815589134192</v>
      </c>
      <c r="G299" s="52">
        <v>15.495849257185</v>
      </c>
      <c r="H299" s="52">
        <v>20.464849800209699</v>
      </c>
      <c r="I299" s="52">
        <v>19.459711207107201</v>
      </c>
      <c r="J299" s="52">
        <v>17.843631705831399</v>
      </c>
      <c r="K299" s="52">
        <v>18.8918480877057</v>
      </c>
      <c r="L299" s="52">
        <v>18.5883066630679</v>
      </c>
      <c r="M299" s="81">
        <v>17.561917173345002</v>
      </c>
    </row>
    <row r="300" spans="1:13" x14ac:dyDescent="0.35">
      <c r="A300" s="23" t="str">
        <f t="shared" si="18"/>
        <v>DISTRIBUCION VOLUMEN POR CRITERIO (kg o litros)Total Bebidas FriasNIVEL BAJO</v>
      </c>
      <c r="B300" s="23" t="str">
        <f t="shared" si="17"/>
        <v>DISTRIBUCION VOLUMEN POR CRITERIO (kg o litros)</v>
      </c>
      <c r="C300" s="23" t="str">
        <f t="shared" si="19"/>
        <v>Total Bebidas Frias</v>
      </c>
      <c r="D300" t="s">
        <v>99</v>
      </c>
      <c r="E300" s="52">
        <v>22.9491490319744</v>
      </c>
      <c r="F300" s="52">
        <v>21.403789776244601</v>
      </c>
      <c r="G300" s="52">
        <v>22.094326155072199</v>
      </c>
      <c r="H300" s="52">
        <v>19.532093744615398</v>
      </c>
      <c r="I300" s="52">
        <v>21.8610567931924</v>
      </c>
      <c r="J300" s="52">
        <v>22.044075394340901</v>
      </c>
      <c r="K300" s="52">
        <v>20.875768335340599</v>
      </c>
      <c r="L300" s="52">
        <v>21.598018596326</v>
      </c>
      <c r="M300" s="81">
        <v>20.0088460110338</v>
      </c>
    </row>
    <row r="301" spans="1:13" x14ac:dyDescent="0.35">
      <c r="A301" s="23" t="str">
        <f t="shared" si="18"/>
        <v>DISTRIBUCION VOLUMEN POR CRITERIO (kg o litros)Total Bebidas FriasHOMBRE</v>
      </c>
      <c r="B301" s="23" t="str">
        <f t="shared" si="17"/>
        <v>DISTRIBUCION VOLUMEN POR CRITERIO (kg o litros)</v>
      </c>
      <c r="C301" s="23" t="str">
        <f t="shared" si="19"/>
        <v>Total Bebidas Frias</v>
      </c>
      <c r="D301" t="s">
        <v>100</v>
      </c>
      <c r="E301" s="52">
        <v>58.080912020415496</v>
      </c>
      <c r="F301" s="52">
        <v>58.797285634701197</v>
      </c>
      <c r="G301" s="52">
        <v>60.534063534894699</v>
      </c>
      <c r="H301" s="52">
        <v>60.357103296725597</v>
      </c>
      <c r="I301" s="52">
        <v>60.202231716208601</v>
      </c>
      <c r="J301" s="52">
        <v>59.014403735996602</v>
      </c>
      <c r="K301" s="52">
        <v>60.183207937665401</v>
      </c>
      <c r="L301" s="52">
        <v>61.204762519001498</v>
      </c>
      <c r="M301" s="81">
        <v>56.8585841590562</v>
      </c>
    </row>
    <row r="302" spans="1:13" x14ac:dyDescent="0.35">
      <c r="A302" s="23" t="str">
        <f t="shared" si="18"/>
        <v>DISTRIBUCION VOLUMEN POR CRITERIO (kg o litros)Total Bebidas FriasMUJER</v>
      </c>
      <c r="B302" s="23" t="str">
        <f t="shared" si="17"/>
        <v>DISTRIBUCION VOLUMEN POR CRITERIO (kg o litros)</v>
      </c>
      <c r="C302" s="23" t="str">
        <f t="shared" si="19"/>
        <v>Total Bebidas Frias</v>
      </c>
      <c r="D302" t="s">
        <v>101</v>
      </c>
      <c r="E302" s="52">
        <v>41.919088540322299</v>
      </c>
      <c r="F302" s="52">
        <v>41.2027159779825</v>
      </c>
      <c r="G302" s="52">
        <v>39.465934459572999</v>
      </c>
      <c r="H302" s="52">
        <v>39.642906329676201</v>
      </c>
      <c r="I302" s="52">
        <v>39.797767756267902</v>
      </c>
      <c r="J302" s="52">
        <v>40.985596525005199</v>
      </c>
      <c r="K302" s="52">
        <v>39.816789596773098</v>
      </c>
      <c r="L302" s="52">
        <v>38.795240248241797</v>
      </c>
      <c r="M302" s="81">
        <v>43.141417842301202</v>
      </c>
    </row>
    <row r="303" spans="1:13" x14ac:dyDescent="0.35">
      <c r="A303" s="23" t="str">
        <f t="shared" si="18"/>
        <v>DISTRIBUCION VOLUMEN POR CRITERIO (kg o litros)Total Bebidas CalientesT.ESPAÑA</v>
      </c>
      <c r="B303" s="23" t="str">
        <f t="shared" si="17"/>
        <v>DISTRIBUCION VOLUMEN POR CRITERIO (kg o litros)</v>
      </c>
      <c r="C303" s="23" t="s">
        <v>62</v>
      </c>
      <c r="D303" t="s">
        <v>46</v>
      </c>
      <c r="E303" s="52">
        <v>100</v>
      </c>
      <c r="F303" s="52">
        <v>100</v>
      </c>
      <c r="G303" s="52">
        <v>100</v>
      </c>
      <c r="H303" s="52">
        <v>100</v>
      </c>
      <c r="I303" s="52">
        <v>100</v>
      </c>
      <c r="J303" s="52">
        <v>100</v>
      </c>
      <c r="K303" s="52">
        <v>100</v>
      </c>
      <c r="L303" s="52">
        <v>100</v>
      </c>
      <c r="M303" s="81">
        <v>100</v>
      </c>
    </row>
    <row r="304" spans="1:13" x14ac:dyDescent="0.35">
      <c r="A304" s="23" t="str">
        <f t="shared" si="18"/>
        <v>DISTRIBUCION VOLUMEN POR CRITERIO (kg o litros)Total Bebidas CalientesBCN AM</v>
      </c>
      <c r="B304" s="23" t="str">
        <f t="shared" si="17"/>
        <v>DISTRIBUCION VOLUMEN POR CRITERIO (kg o litros)</v>
      </c>
      <c r="C304" s="23" t="str">
        <f>C$303</f>
        <v>Total Bebidas Calientes</v>
      </c>
      <c r="D304" t="s">
        <v>50</v>
      </c>
      <c r="E304" s="52">
        <v>9.4399651077993401</v>
      </c>
      <c r="F304" s="52">
        <v>9.4736459358457399</v>
      </c>
      <c r="G304" s="52">
        <v>10.3745157737042</v>
      </c>
      <c r="H304" s="52">
        <v>9.5131333627562107</v>
      </c>
      <c r="I304" s="52">
        <v>10.179281898803699</v>
      </c>
      <c r="J304" s="52">
        <v>10.267319720565601</v>
      </c>
      <c r="K304" s="52">
        <v>10.0618549877722</v>
      </c>
      <c r="L304" s="52">
        <v>10.975333657049999</v>
      </c>
      <c r="M304" s="81">
        <v>10.508903383463601</v>
      </c>
    </row>
    <row r="305" spans="1:13" x14ac:dyDescent="0.35">
      <c r="A305" s="23" t="str">
        <f t="shared" si="18"/>
        <v>DISTRIBUCION VOLUMEN POR CRITERIO (kg o litros)Total Bebidas CalientesREST.CAT ARAGON</v>
      </c>
      <c r="B305" s="23" t="str">
        <f t="shared" si="17"/>
        <v>DISTRIBUCION VOLUMEN POR CRITERIO (kg o litros)</v>
      </c>
      <c r="C305" s="23" t="str">
        <f t="shared" ref="C305:C332" si="20">C$303</f>
        <v>Total Bebidas Calientes</v>
      </c>
      <c r="D305" t="s">
        <v>55</v>
      </c>
      <c r="E305" s="52">
        <v>14.0221953081597</v>
      </c>
      <c r="F305" s="52">
        <v>13.079741111125999</v>
      </c>
      <c r="G305" s="52">
        <v>14.5113940183076</v>
      </c>
      <c r="H305" s="52">
        <v>14.090108417340501</v>
      </c>
      <c r="I305" s="52">
        <v>14.426674552921201</v>
      </c>
      <c r="J305" s="52">
        <v>14.215159492634699</v>
      </c>
      <c r="K305" s="52">
        <v>13.922927184158199</v>
      </c>
      <c r="L305" s="52">
        <v>14.3282572277014</v>
      </c>
      <c r="M305" s="81">
        <v>12.7238181932524</v>
      </c>
    </row>
    <row r="306" spans="1:13" x14ac:dyDescent="0.35">
      <c r="A306" s="23" t="str">
        <f t="shared" si="18"/>
        <v>DISTRIBUCION VOLUMEN POR CRITERIO (kg o litros)Total Bebidas CalientesLEVANTE</v>
      </c>
      <c r="B306" s="23" t="str">
        <f t="shared" si="17"/>
        <v>DISTRIBUCION VOLUMEN POR CRITERIO (kg o litros)</v>
      </c>
      <c r="C306" s="23" t="str">
        <f t="shared" si="20"/>
        <v>Total Bebidas Calientes</v>
      </c>
      <c r="D306" t="s">
        <v>59</v>
      </c>
      <c r="E306" s="52">
        <v>13.262090704568401</v>
      </c>
      <c r="F306" s="52">
        <v>12.9896712222363</v>
      </c>
      <c r="G306" s="52">
        <v>13.293765479705399</v>
      </c>
      <c r="H306" s="52">
        <v>13.5597636870688</v>
      </c>
      <c r="I306" s="52">
        <v>13.7913340343386</v>
      </c>
      <c r="J306" s="52">
        <v>13.240293269861001</v>
      </c>
      <c r="K306" s="52">
        <v>13.397793767656699</v>
      </c>
      <c r="L306" s="52">
        <v>12.7098202418347</v>
      </c>
      <c r="M306" s="81">
        <v>13.3810711231352</v>
      </c>
    </row>
    <row r="307" spans="1:13" x14ac:dyDescent="0.35">
      <c r="A307" s="23" t="str">
        <f t="shared" si="18"/>
        <v>DISTRIBUCION VOLUMEN POR CRITERIO (kg o litros)Total Bebidas CalientesANDALUCIA</v>
      </c>
      <c r="B307" s="23" t="str">
        <f t="shared" si="17"/>
        <v>DISTRIBUCION VOLUMEN POR CRITERIO (kg o litros)</v>
      </c>
      <c r="C307" s="23" t="str">
        <f t="shared" si="20"/>
        <v>Total Bebidas Calientes</v>
      </c>
      <c r="D307" t="s">
        <v>63</v>
      </c>
      <c r="E307" s="52">
        <v>17.733298374577402</v>
      </c>
      <c r="F307" s="52">
        <v>19.117353012731702</v>
      </c>
      <c r="G307" s="52">
        <v>16.849358276233598</v>
      </c>
      <c r="H307" s="52">
        <v>17.388922530981802</v>
      </c>
      <c r="I307" s="52">
        <v>17.6240830365671</v>
      </c>
      <c r="J307" s="52">
        <v>17.789260228081201</v>
      </c>
      <c r="K307" s="52">
        <v>17.995786846801799</v>
      </c>
      <c r="L307" s="52">
        <v>18.202472270350601</v>
      </c>
      <c r="M307" s="81">
        <v>20.221848846704798</v>
      </c>
    </row>
    <row r="308" spans="1:13" x14ac:dyDescent="0.35">
      <c r="A308" s="23" t="str">
        <f t="shared" si="18"/>
        <v>DISTRIBUCION VOLUMEN POR CRITERIO (kg o litros)Total Bebidas CalientesMDD AM</v>
      </c>
      <c r="B308" s="23" t="str">
        <f t="shared" si="17"/>
        <v>DISTRIBUCION VOLUMEN POR CRITERIO (kg o litros)</v>
      </c>
      <c r="C308" s="23" t="str">
        <f t="shared" si="20"/>
        <v>Total Bebidas Calientes</v>
      </c>
      <c r="D308" t="s">
        <v>67</v>
      </c>
      <c r="E308" s="52">
        <v>11.6789395329514</v>
      </c>
      <c r="F308" s="52">
        <v>11.258658765825899</v>
      </c>
      <c r="G308" s="52">
        <v>11.6168604544656</v>
      </c>
      <c r="H308" s="52">
        <v>11.0803653099088</v>
      </c>
      <c r="I308" s="52">
        <v>11.3600886307471</v>
      </c>
      <c r="J308" s="52">
        <v>11.0443013104026</v>
      </c>
      <c r="K308" s="52">
        <v>11.098312583800499</v>
      </c>
      <c r="L308" s="52">
        <v>10.5755330174084</v>
      </c>
      <c r="M308" s="81">
        <v>10.9168489139313</v>
      </c>
    </row>
    <row r="309" spans="1:13" x14ac:dyDescent="0.35">
      <c r="A309" s="23" t="str">
        <f t="shared" si="18"/>
        <v>DISTRIBUCION VOLUMEN POR CRITERIO (kg o litros)Total Bebidas CalientesRTO CENTRO</v>
      </c>
      <c r="B309" s="23" t="str">
        <f t="shared" si="17"/>
        <v>DISTRIBUCION VOLUMEN POR CRITERIO (kg o litros)</v>
      </c>
      <c r="C309" s="23" t="str">
        <f t="shared" si="20"/>
        <v>Total Bebidas Calientes</v>
      </c>
      <c r="D309" t="s">
        <v>70</v>
      </c>
      <c r="E309" s="52">
        <v>7.9983884476306999</v>
      </c>
      <c r="F309" s="52">
        <v>8.0021795518289505</v>
      </c>
      <c r="G309" s="52">
        <v>8.1619113227136193</v>
      </c>
      <c r="H309" s="52">
        <v>8.3592778781579096</v>
      </c>
      <c r="I309" s="52">
        <v>7.3586763360738896</v>
      </c>
      <c r="J309" s="52">
        <v>7.4925452174826601</v>
      </c>
      <c r="K309" s="52">
        <v>7.8737629111295897</v>
      </c>
      <c r="L309" s="52">
        <v>8.4974860900169205</v>
      </c>
      <c r="M309" s="81">
        <v>8.67846644241531</v>
      </c>
    </row>
    <row r="310" spans="1:13" x14ac:dyDescent="0.35">
      <c r="A310" s="23" t="str">
        <f t="shared" si="18"/>
        <v>DISTRIBUCION VOLUMEN POR CRITERIO (kg o litros)Total Bebidas CalientesNORTE-CENTRO</v>
      </c>
      <c r="B310" s="23" t="str">
        <f t="shared" si="17"/>
        <v>DISTRIBUCION VOLUMEN POR CRITERIO (kg o litros)</v>
      </c>
      <c r="C310" s="23" t="str">
        <f t="shared" si="20"/>
        <v>Total Bebidas Calientes</v>
      </c>
      <c r="D310" t="s">
        <v>73</v>
      </c>
      <c r="E310" s="52">
        <v>12.3590633385415</v>
      </c>
      <c r="F310" s="52">
        <v>12.084236059814399</v>
      </c>
      <c r="G310" s="52">
        <v>11.8738796712286</v>
      </c>
      <c r="H310" s="52">
        <v>11.4918929054424</v>
      </c>
      <c r="I310" s="52">
        <v>11.565784131978701</v>
      </c>
      <c r="J310" s="52">
        <v>11.986256319504999</v>
      </c>
      <c r="K310" s="52">
        <v>11.454817631127099</v>
      </c>
      <c r="L310" s="52">
        <v>11.5771671211322</v>
      </c>
      <c r="M310" s="81">
        <v>10.9638306480091</v>
      </c>
    </row>
    <row r="311" spans="1:13" x14ac:dyDescent="0.35">
      <c r="A311" s="23" t="str">
        <f t="shared" si="18"/>
        <v>DISTRIBUCION VOLUMEN POR CRITERIO (kg o litros)Total Bebidas CalientesNOROESTE</v>
      </c>
      <c r="B311" s="23" t="str">
        <f t="shared" si="17"/>
        <v>DISTRIBUCION VOLUMEN POR CRITERIO (kg o litros)</v>
      </c>
      <c r="C311" s="23" t="str">
        <f t="shared" si="20"/>
        <v>Total Bebidas Calientes</v>
      </c>
      <c r="D311" t="s">
        <v>76</v>
      </c>
      <c r="E311" s="52">
        <v>13.5060620164253</v>
      </c>
      <c r="F311" s="52">
        <v>13.994499796684</v>
      </c>
      <c r="G311" s="52">
        <v>13.3183172497125</v>
      </c>
      <c r="H311" s="52">
        <v>14.5165416839162</v>
      </c>
      <c r="I311" s="52">
        <v>13.694063655055301</v>
      </c>
      <c r="J311" s="52">
        <v>13.9648739380237</v>
      </c>
      <c r="K311" s="52">
        <v>14.194754932562599</v>
      </c>
      <c r="L311" s="52">
        <v>13.133929690226401</v>
      </c>
      <c r="M311" s="81">
        <v>12.605218482228</v>
      </c>
    </row>
    <row r="312" spans="1:13" x14ac:dyDescent="0.35">
      <c r="A312" s="23" t="str">
        <f t="shared" si="18"/>
        <v>DISTRIBUCION VOLUMEN POR CRITERIO (kg o litros)Total Bebidas Calientes&lt;2MIL</v>
      </c>
      <c r="B312" s="23" t="str">
        <f t="shared" si="17"/>
        <v>DISTRIBUCION VOLUMEN POR CRITERIO (kg o litros)</v>
      </c>
      <c r="C312" s="23" t="str">
        <f t="shared" si="20"/>
        <v>Total Bebidas Calientes</v>
      </c>
      <c r="D312" t="s">
        <v>79</v>
      </c>
      <c r="E312" s="52">
        <v>6.1457911669489196</v>
      </c>
      <c r="F312" s="52">
        <v>5.6911011788633203</v>
      </c>
      <c r="G312" s="52">
        <v>5.6400718464396498</v>
      </c>
      <c r="H312" s="52">
        <v>5.4203416684958503</v>
      </c>
      <c r="I312" s="52">
        <v>5.4075878410617797</v>
      </c>
      <c r="J312" s="52">
        <v>5.7674544519859596</v>
      </c>
      <c r="K312" s="52">
        <v>5.4503153060016603</v>
      </c>
      <c r="L312" s="52">
        <v>5.7875140606972701</v>
      </c>
      <c r="M312" s="81">
        <v>4.3814698181382097</v>
      </c>
    </row>
    <row r="313" spans="1:13" x14ac:dyDescent="0.35">
      <c r="A313" s="23" t="str">
        <f t="shared" si="18"/>
        <v>DISTRIBUCION VOLUMEN POR CRITERIO (kg o litros)Total Bebidas Calientes2-5MIL</v>
      </c>
      <c r="B313" s="23" t="str">
        <f t="shared" ref="B313:B362" si="21">B$183</f>
        <v>DISTRIBUCION VOLUMEN POR CRITERIO (kg o litros)</v>
      </c>
      <c r="C313" s="23" t="str">
        <f t="shared" si="20"/>
        <v>Total Bebidas Calientes</v>
      </c>
      <c r="D313" t="s">
        <v>82</v>
      </c>
      <c r="E313" s="52">
        <v>4.7923802061917202</v>
      </c>
      <c r="F313" s="52">
        <v>4.2113562926934103</v>
      </c>
      <c r="G313" s="52">
        <v>4.1948539089863601</v>
      </c>
      <c r="H313" s="52">
        <v>4.3612399418050103</v>
      </c>
      <c r="I313" s="52">
        <v>4.5771860123812598</v>
      </c>
      <c r="J313" s="52">
        <v>4.5255577403230998</v>
      </c>
      <c r="K313" s="52">
        <v>4.8588526710517996</v>
      </c>
      <c r="L313" s="52">
        <v>5.2836757950165696</v>
      </c>
      <c r="M313" s="81">
        <v>4.7782639460461196</v>
      </c>
    </row>
    <row r="314" spans="1:13" x14ac:dyDescent="0.35">
      <c r="A314" s="23" t="str">
        <f t="shared" si="18"/>
        <v>DISTRIBUCION VOLUMEN POR CRITERIO (kg o litros)Total Bebidas Calientes5-10MIL</v>
      </c>
      <c r="B314" s="23" t="str">
        <f t="shared" si="21"/>
        <v>DISTRIBUCION VOLUMEN POR CRITERIO (kg o litros)</v>
      </c>
      <c r="C314" s="23" t="str">
        <f t="shared" si="20"/>
        <v>Total Bebidas Calientes</v>
      </c>
      <c r="D314" t="s">
        <v>83</v>
      </c>
      <c r="E314" s="52">
        <v>7.1839275364553901</v>
      </c>
      <c r="F314" s="52">
        <v>7.12499270124456</v>
      </c>
      <c r="G314" s="52">
        <v>6.7606618158009297</v>
      </c>
      <c r="H314" s="52">
        <v>7.1164121770268602</v>
      </c>
      <c r="I314" s="52">
        <v>7.5345363489911197</v>
      </c>
      <c r="J314" s="52">
        <v>7.2558245321556498</v>
      </c>
      <c r="K314" s="52">
        <v>7.2564628477276001</v>
      </c>
      <c r="L314" s="52">
        <v>7.3594058064907397</v>
      </c>
      <c r="M314" s="81">
        <v>7.0922216664175197</v>
      </c>
    </row>
    <row r="315" spans="1:13" x14ac:dyDescent="0.35">
      <c r="A315" s="23" t="str">
        <f t="shared" si="18"/>
        <v>DISTRIBUCION VOLUMEN POR CRITERIO (kg o litros)Total Bebidas Calientes10-30MIL</v>
      </c>
      <c r="B315" s="23" t="str">
        <f t="shared" si="21"/>
        <v>DISTRIBUCION VOLUMEN POR CRITERIO (kg o litros)</v>
      </c>
      <c r="C315" s="23" t="str">
        <f t="shared" si="20"/>
        <v>Total Bebidas Calientes</v>
      </c>
      <c r="D315" t="s">
        <v>84</v>
      </c>
      <c r="E315" s="52">
        <v>18.3895645224639</v>
      </c>
      <c r="F315" s="52">
        <v>18.0890487748722</v>
      </c>
      <c r="G315" s="52">
        <v>18.134134163998802</v>
      </c>
      <c r="H315" s="52">
        <v>17.7088443845266</v>
      </c>
      <c r="I315" s="52">
        <v>17.841354099871101</v>
      </c>
      <c r="J315" s="52">
        <v>18.1141553636892</v>
      </c>
      <c r="K315" s="52">
        <v>17.7724590244088</v>
      </c>
      <c r="L315" s="52">
        <v>18.290160735014201</v>
      </c>
      <c r="M315" s="81">
        <v>19.849579679347698</v>
      </c>
    </row>
    <row r="316" spans="1:13" x14ac:dyDescent="0.35">
      <c r="A316" s="23" t="str">
        <f t="shared" si="18"/>
        <v>DISTRIBUCION VOLUMEN POR CRITERIO (kg o litros)Total Bebidas Calientes30-100MIL</v>
      </c>
      <c r="B316" s="23" t="str">
        <f t="shared" si="21"/>
        <v>DISTRIBUCION VOLUMEN POR CRITERIO (kg o litros)</v>
      </c>
      <c r="C316" s="23" t="str">
        <f t="shared" si="20"/>
        <v>Total Bebidas Calientes</v>
      </c>
      <c r="D316" t="s">
        <v>85</v>
      </c>
      <c r="E316" s="52">
        <v>21.1422710104268</v>
      </c>
      <c r="F316" s="52">
        <v>22.228336526926299</v>
      </c>
      <c r="G316" s="52">
        <v>21.124593636337899</v>
      </c>
      <c r="H316" s="52">
        <v>22.364608662691602</v>
      </c>
      <c r="I316" s="52">
        <v>21.934360027893799</v>
      </c>
      <c r="J316" s="52">
        <v>21.733999892797399</v>
      </c>
      <c r="K316" s="52">
        <v>21.8974926673094</v>
      </c>
      <c r="L316" s="52">
        <v>21.45965766274</v>
      </c>
      <c r="M316" s="81">
        <v>22.872723785518499</v>
      </c>
    </row>
    <row r="317" spans="1:13" x14ac:dyDescent="0.35">
      <c r="A317" s="23" t="str">
        <f t="shared" si="18"/>
        <v>DISTRIBUCION VOLUMEN POR CRITERIO (kg o litros)Total Bebidas Calientes100-200MIL</v>
      </c>
      <c r="B317" s="23" t="str">
        <f t="shared" si="21"/>
        <v>DISTRIBUCION VOLUMEN POR CRITERIO (kg o litros)</v>
      </c>
      <c r="C317" s="23" t="str">
        <f t="shared" si="20"/>
        <v>Total Bebidas Calientes</v>
      </c>
      <c r="D317" t="s">
        <v>86</v>
      </c>
      <c r="E317" s="52">
        <v>11.905216721208401</v>
      </c>
      <c r="F317" s="52">
        <v>12.2391581838426</v>
      </c>
      <c r="G317" s="52">
        <v>11.689884141303599</v>
      </c>
      <c r="H317" s="52">
        <v>10.9365502950004</v>
      </c>
      <c r="I317" s="52">
        <v>10.3138300613489</v>
      </c>
      <c r="J317" s="52">
        <v>11.0730836052616</v>
      </c>
      <c r="K317" s="52">
        <v>10.979251375444999</v>
      </c>
      <c r="L317" s="52">
        <v>10.3708404724992</v>
      </c>
      <c r="M317" s="81">
        <v>10.0403127288499</v>
      </c>
    </row>
    <row r="318" spans="1:13" x14ac:dyDescent="0.35">
      <c r="A318" s="23" t="str">
        <f t="shared" si="18"/>
        <v>DISTRIBUCION VOLUMEN POR CRITERIO (kg o litros)Total Bebidas Calientes200-500MIL</v>
      </c>
      <c r="B318" s="23" t="str">
        <f t="shared" si="21"/>
        <v>DISTRIBUCION VOLUMEN POR CRITERIO (kg o litros)</v>
      </c>
      <c r="C318" s="23" t="str">
        <f t="shared" si="20"/>
        <v>Total Bebidas Calientes</v>
      </c>
      <c r="D318" t="s">
        <v>87</v>
      </c>
      <c r="E318" s="52">
        <v>12.8916307221554</v>
      </c>
      <c r="F318" s="52">
        <v>12.960121921429799</v>
      </c>
      <c r="G318" s="52">
        <v>13.9539569859593</v>
      </c>
      <c r="H318" s="52">
        <v>14.2540443203994</v>
      </c>
      <c r="I318" s="52">
        <v>13.3465301113308</v>
      </c>
      <c r="J318" s="52">
        <v>13.3113457004832</v>
      </c>
      <c r="K318" s="52">
        <v>13.902835105901399</v>
      </c>
      <c r="L318" s="52">
        <v>13.895328499257699</v>
      </c>
      <c r="M318" s="81">
        <v>14.3910343912406</v>
      </c>
    </row>
    <row r="319" spans="1:13" x14ac:dyDescent="0.35">
      <c r="A319" s="23" t="str">
        <f t="shared" si="18"/>
        <v>DISTRIBUCION VOLUMEN POR CRITERIO (kg o litros)Total Bebidas Calientes&gt;500MIL</v>
      </c>
      <c r="B319" s="23" t="str">
        <f t="shared" si="21"/>
        <v>DISTRIBUCION VOLUMEN POR CRITERIO (kg o litros)</v>
      </c>
      <c r="C319" s="23" t="str">
        <f t="shared" si="20"/>
        <v>Total Bebidas Calientes</v>
      </c>
      <c r="D319" t="s">
        <v>88</v>
      </c>
      <c r="E319" s="52">
        <v>17.5492163558729</v>
      </c>
      <c r="F319" s="52">
        <v>17.455871899305301</v>
      </c>
      <c r="G319" s="52">
        <v>18.501845351788301</v>
      </c>
      <c r="H319" s="52">
        <v>17.8379627827163</v>
      </c>
      <c r="I319" s="52">
        <v>19.0446033564759</v>
      </c>
      <c r="J319" s="52">
        <v>18.218585522902</v>
      </c>
      <c r="K319" s="52">
        <v>17.8823419972266</v>
      </c>
      <c r="L319" s="52">
        <v>17.553420996637701</v>
      </c>
      <c r="M319" s="81">
        <v>16.594399261055599</v>
      </c>
    </row>
    <row r="320" spans="1:13" x14ac:dyDescent="0.35">
      <c r="A320" s="23" t="str">
        <f t="shared" si="18"/>
        <v>DISTRIBUCION VOLUMEN POR CRITERIO (kg o litros)Total Bebidas CalientesDE 15 A 19 AÑOS</v>
      </c>
      <c r="B320" s="23" t="str">
        <f t="shared" si="21"/>
        <v>DISTRIBUCION VOLUMEN POR CRITERIO (kg o litros)</v>
      </c>
      <c r="C320" s="23" t="str">
        <f t="shared" si="20"/>
        <v>Total Bebidas Calientes</v>
      </c>
      <c r="D320" t="s">
        <v>89</v>
      </c>
      <c r="E320" s="52">
        <v>0.39552327378672902</v>
      </c>
      <c r="F320" s="52">
        <v>0.80722414630749995</v>
      </c>
      <c r="G320" s="52">
        <v>1.23736392920222</v>
      </c>
      <c r="H320" s="52">
        <v>0.62575374719548704</v>
      </c>
      <c r="I320" s="52">
        <v>0.68578476424236401</v>
      </c>
      <c r="J320" s="52">
        <v>0.83132331776598001</v>
      </c>
      <c r="K320" s="52">
        <v>0.72407083726410804</v>
      </c>
      <c r="L320" s="52">
        <v>0.59152024751700905</v>
      </c>
      <c r="M320" s="81">
        <v>0.86458386206320303</v>
      </c>
    </row>
    <row r="321" spans="1:13" x14ac:dyDescent="0.35">
      <c r="A321" s="23" t="str">
        <f t="shared" si="18"/>
        <v>DISTRIBUCION VOLUMEN POR CRITERIO (kg o litros)Total Bebidas CalientesDE 20 A 24 AÑOS</v>
      </c>
      <c r="B321" s="23" t="str">
        <f t="shared" si="21"/>
        <v>DISTRIBUCION VOLUMEN POR CRITERIO (kg o litros)</v>
      </c>
      <c r="C321" s="23" t="str">
        <f t="shared" si="20"/>
        <v>Total Bebidas Calientes</v>
      </c>
      <c r="D321" t="s">
        <v>90</v>
      </c>
      <c r="E321" s="52">
        <v>1.5286401982267199</v>
      </c>
      <c r="F321" s="52">
        <v>1.34443527884481</v>
      </c>
      <c r="G321" s="52">
        <v>1.90493473274405</v>
      </c>
      <c r="H321" s="52">
        <v>1.58330601200717</v>
      </c>
      <c r="I321" s="52">
        <v>1.6598075671596</v>
      </c>
      <c r="J321" s="52">
        <v>1.55490446803386</v>
      </c>
      <c r="K321" s="52">
        <v>1.9758601438454999</v>
      </c>
      <c r="L321" s="52">
        <v>1.7071828793641499</v>
      </c>
      <c r="M321" s="81">
        <v>3.0423461000718901</v>
      </c>
    </row>
    <row r="322" spans="1:13" x14ac:dyDescent="0.35">
      <c r="A322" s="23" t="str">
        <f t="shared" si="18"/>
        <v>DISTRIBUCION VOLUMEN POR CRITERIO (kg o litros)Total Bebidas CalientesDE 25 A 34 AÑOS</v>
      </c>
      <c r="B322" s="23" t="str">
        <f t="shared" si="21"/>
        <v>DISTRIBUCION VOLUMEN POR CRITERIO (kg o litros)</v>
      </c>
      <c r="C322" s="23" t="str">
        <f t="shared" si="20"/>
        <v>Total Bebidas Calientes</v>
      </c>
      <c r="D322" t="s">
        <v>91</v>
      </c>
      <c r="E322" s="52">
        <v>5.1239072445874196</v>
      </c>
      <c r="F322" s="52">
        <v>5.1459814309352003</v>
      </c>
      <c r="G322" s="52">
        <v>5.12481090884972</v>
      </c>
      <c r="H322" s="52">
        <v>5.0804258378988401</v>
      </c>
      <c r="I322" s="52">
        <v>4.9372141652897898</v>
      </c>
      <c r="J322" s="52">
        <v>4.7854477361672503</v>
      </c>
      <c r="K322" s="52">
        <v>5.2353276594681804</v>
      </c>
      <c r="L322" s="52">
        <v>5.2934486472347402</v>
      </c>
      <c r="M322" s="81">
        <v>6.2477723944104104</v>
      </c>
    </row>
    <row r="323" spans="1:13" x14ac:dyDescent="0.35">
      <c r="A323" s="23" t="str">
        <f t="shared" si="18"/>
        <v>DISTRIBUCION VOLUMEN POR CRITERIO (kg o litros)Total Bebidas CalientesDE 35 A 49 AÑOS</v>
      </c>
      <c r="B323" s="23" t="str">
        <f t="shared" si="21"/>
        <v>DISTRIBUCION VOLUMEN POR CRITERIO (kg o litros)</v>
      </c>
      <c r="C323" s="23" t="str">
        <f t="shared" si="20"/>
        <v>Total Bebidas Calientes</v>
      </c>
      <c r="D323" t="s">
        <v>92</v>
      </c>
      <c r="E323" s="52">
        <v>23.544911516161701</v>
      </c>
      <c r="F323" s="52">
        <v>23.546443538175101</v>
      </c>
      <c r="G323" s="52">
        <v>24.837795482138301</v>
      </c>
      <c r="H323" s="52">
        <v>23.0483984960652</v>
      </c>
      <c r="I323" s="52">
        <v>22.945875451082401</v>
      </c>
      <c r="J323" s="52">
        <v>23.036976290748299</v>
      </c>
      <c r="K323" s="52">
        <v>24.114225188568799</v>
      </c>
      <c r="L323" s="52">
        <v>22.079434464367701</v>
      </c>
      <c r="M323" s="81">
        <v>23.624590002648102</v>
      </c>
    </row>
    <row r="324" spans="1:13" x14ac:dyDescent="0.35">
      <c r="A324" s="23" t="str">
        <f t="shared" ref="A324:A387" si="22">B324&amp;C324&amp;D324</f>
        <v>DISTRIBUCION VOLUMEN POR CRITERIO (kg o litros)Total Bebidas CalientesDE 50 A 59 AÑOS</v>
      </c>
      <c r="B324" s="23" t="str">
        <f t="shared" si="21"/>
        <v>DISTRIBUCION VOLUMEN POR CRITERIO (kg o litros)</v>
      </c>
      <c r="C324" s="23" t="str">
        <f t="shared" si="20"/>
        <v>Total Bebidas Calientes</v>
      </c>
      <c r="D324" t="s">
        <v>93</v>
      </c>
      <c r="E324" s="52">
        <v>27.622366961448201</v>
      </c>
      <c r="F324" s="52">
        <v>27.394192875322201</v>
      </c>
      <c r="G324" s="52">
        <v>26.982565551129898</v>
      </c>
      <c r="H324" s="52">
        <v>27.8762321593621</v>
      </c>
      <c r="I324" s="52">
        <v>27.830313146316001</v>
      </c>
      <c r="J324" s="52">
        <v>27.095290170193799</v>
      </c>
      <c r="K324" s="52">
        <v>27.664463272785</v>
      </c>
      <c r="L324" s="52">
        <v>28.591574341905101</v>
      </c>
      <c r="M324" s="81">
        <v>28.254795329538801</v>
      </c>
    </row>
    <row r="325" spans="1:13" x14ac:dyDescent="0.35">
      <c r="A325" s="23" t="str">
        <f t="shared" si="22"/>
        <v>DISTRIBUCION VOLUMEN POR CRITERIO (kg o litros)Total Bebidas CalientesDE 60 A 75 AÑOS</v>
      </c>
      <c r="B325" s="23" t="str">
        <f t="shared" si="21"/>
        <v>DISTRIBUCION VOLUMEN POR CRITERIO (kg o litros)</v>
      </c>
      <c r="C325" s="23" t="str">
        <f t="shared" si="20"/>
        <v>Total Bebidas Calientes</v>
      </c>
      <c r="D325" t="s">
        <v>94</v>
      </c>
      <c r="E325" s="52">
        <v>41.784649684224199</v>
      </c>
      <c r="F325" s="52">
        <v>41.761696907891299</v>
      </c>
      <c r="G325" s="52">
        <v>39.912524632433602</v>
      </c>
      <c r="H325" s="52">
        <v>41.785882777518303</v>
      </c>
      <c r="I325" s="52">
        <v>41.940984933332402</v>
      </c>
      <c r="J325" s="52">
        <v>42.696055742517999</v>
      </c>
      <c r="K325" s="52">
        <v>40.286060516561903</v>
      </c>
      <c r="L325" s="52">
        <v>41.736839507083999</v>
      </c>
      <c r="M325" s="81">
        <v>37.9659204086107</v>
      </c>
    </row>
    <row r="326" spans="1:13" x14ac:dyDescent="0.35">
      <c r="A326" s="23" t="str">
        <f t="shared" si="22"/>
        <v>DISTRIBUCION VOLUMEN POR CRITERIO (kg o litros)Total Bebidas CalientesNIVEL ALTO</v>
      </c>
      <c r="B326" s="23" t="str">
        <f t="shared" si="21"/>
        <v>DISTRIBUCION VOLUMEN POR CRITERIO (kg o litros)</v>
      </c>
      <c r="C326" s="23" t="str">
        <f t="shared" si="20"/>
        <v>Total Bebidas Calientes</v>
      </c>
      <c r="D326" t="s">
        <v>95</v>
      </c>
      <c r="E326" s="52">
        <v>23.740790279040301</v>
      </c>
      <c r="F326" s="52">
        <v>24.408001844862</v>
      </c>
      <c r="G326" s="52">
        <v>24.759738121692902</v>
      </c>
      <c r="H326" s="52">
        <v>23.2626524077182</v>
      </c>
      <c r="I326" s="52">
        <v>23.7014317969176</v>
      </c>
      <c r="J326" s="52">
        <v>24.0297901929506</v>
      </c>
      <c r="K326" s="52">
        <v>24.134605905668</v>
      </c>
      <c r="L326" s="52">
        <v>23.086422653347601</v>
      </c>
      <c r="M326" s="81">
        <v>23.324240538359099</v>
      </c>
    </row>
    <row r="327" spans="1:13" x14ac:dyDescent="0.35">
      <c r="A327" s="23" t="str">
        <f t="shared" si="22"/>
        <v>DISTRIBUCION VOLUMEN POR CRITERIO (kg o litros)Total Bebidas CalientesNIVEL MEDIO ALTO</v>
      </c>
      <c r="B327" s="23" t="str">
        <f t="shared" si="21"/>
        <v>DISTRIBUCION VOLUMEN POR CRITERIO (kg o litros)</v>
      </c>
      <c r="C327" s="23" t="str">
        <f t="shared" si="20"/>
        <v>Total Bebidas Calientes</v>
      </c>
      <c r="D327" t="s">
        <v>96</v>
      </c>
      <c r="E327" s="52">
        <v>13.236439823761501</v>
      </c>
      <c r="F327" s="52">
        <v>12.381567971614899</v>
      </c>
      <c r="G327" s="52">
        <v>12.8979354960371</v>
      </c>
      <c r="H327" s="52">
        <v>13.5621573350442</v>
      </c>
      <c r="I327" s="52">
        <v>13.0702596052632</v>
      </c>
      <c r="J327" s="52">
        <v>12.056045142936799</v>
      </c>
      <c r="K327" s="52">
        <v>13.2846928791383</v>
      </c>
      <c r="L327" s="52">
        <v>13.542898684301001</v>
      </c>
      <c r="M327" s="81">
        <v>14.550561250768601</v>
      </c>
    </row>
    <row r="328" spans="1:13" x14ac:dyDescent="0.35">
      <c r="A328" s="23" t="str">
        <f t="shared" si="22"/>
        <v>DISTRIBUCION VOLUMEN POR CRITERIO (kg o litros)Total Bebidas CalientesNIVEL MEDIO</v>
      </c>
      <c r="B328" s="23" t="str">
        <f t="shared" si="21"/>
        <v>DISTRIBUCION VOLUMEN POR CRITERIO (kg o litros)</v>
      </c>
      <c r="C328" s="23" t="str">
        <f t="shared" si="20"/>
        <v>Total Bebidas Calientes</v>
      </c>
      <c r="D328" t="s">
        <v>97</v>
      </c>
      <c r="E328" s="52">
        <v>23.635575690078099</v>
      </c>
      <c r="F328" s="52">
        <v>23.774935032104199</v>
      </c>
      <c r="G328" s="52">
        <v>24.018608222775502</v>
      </c>
      <c r="H328" s="52">
        <v>25.771262970940001</v>
      </c>
      <c r="I328" s="52">
        <v>24.564048897401602</v>
      </c>
      <c r="J328" s="52">
        <v>25.779286338539301</v>
      </c>
      <c r="K328" s="52">
        <v>24.986638551891399</v>
      </c>
      <c r="L328" s="52">
        <v>24.668970689835501</v>
      </c>
      <c r="M328" s="81">
        <v>26.114049365165801</v>
      </c>
    </row>
    <row r="329" spans="1:13" x14ac:dyDescent="0.35">
      <c r="A329" s="23" t="str">
        <f t="shared" si="22"/>
        <v>DISTRIBUCION VOLUMEN POR CRITERIO (kg o litros)Total Bebidas CalientesNIVEL MEDIO BAJO</v>
      </c>
      <c r="B329" s="23" t="str">
        <f t="shared" si="21"/>
        <v>DISTRIBUCION VOLUMEN POR CRITERIO (kg o litros)</v>
      </c>
      <c r="C329" s="23" t="str">
        <f t="shared" si="20"/>
        <v>Total Bebidas Calientes</v>
      </c>
      <c r="D329" t="s">
        <v>98</v>
      </c>
      <c r="E329" s="52">
        <v>15.7179919620951</v>
      </c>
      <c r="F329" s="52">
        <v>16.357222472802398</v>
      </c>
      <c r="G329" s="52">
        <v>15.8677032150025</v>
      </c>
      <c r="H329" s="52">
        <v>16.278405511799001</v>
      </c>
      <c r="I329" s="52">
        <v>16.8109145079241</v>
      </c>
      <c r="J329" s="52">
        <v>16.0086281502949</v>
      </c>
      <c r="K329" s="52">
        <v>14.8805049748589</v>
      </c>
      <c r="L329" s="52">
        <v>15.4683465559045</v>
      </c>
      <c r="M329" s="81">
        <v>16.342702745707602</v>
      </c>
    </row>
    <row r="330" spans="1:13" x14ac:dyDescent="0.35">
      <c r="A330" s="23" t="str">
        <f t="shared" si="22"/>
        <v>DISTRIBUCION VOLUMEN POR CRITERIO (kg o litros)Total Bebidas CalientesNIVEL BAJO</v>
      </c>
      <c r="B330" s="23" t="str">
        <f t="shared" si="21"/>
        <v>DISTRIBUCION VOLUMEN POR CRITERIO (kg o litros)</v>
      </c>
      <c r="C330" s="23" t="str">
        <f t="shared" si="20"/>
        <v>Total Bebidas Calientes</v>
      </c>
      <c r="D330" t="s">
        <v>99</v>
      </c>
      <c r="E330" s="52">
        <v>23.669202964497501</v>
      </c>
      <c r="F330" s="52">
        <v>23.078262862036901</v>
      </c>
      <c r="G330" s="52">
        <v>22.456017725846198</v>
      </c>
      <c r="H330" s="52">
        <v>21.125527577266901</v>
      </c>
      <c r="I330" s="52">
        <v>21.853332014712901</v>
      </c>
      <c r="J330" s="52">
        <v>22.1262576345326</v>
      </c>
      <c r="K330" s="52">
        <v>22.7135656681677</v>
      </c>
      <c r="L330" s="52">
        <v>23.233363663587099</v>
      </c>
      <c r="M330" s="81">
        <v>19.668449471471298</v>
      </c>
    </row>
    <row r="331" spans="1:13" x14ac:dyDescent="0.35">
      <c r="A331" s="23" t="str">
        <f t="shared" si="22"/>
        <v>DISTRIBUCION VOLUMEN POR CRITERIO (kg o litros)Total Bebidas CalientesHOMBRE</v>
      </c>
      <c r="B331" s="23" t="str">
        <f t="shared" si="21"/>
        <v>DISTRIBUCION VOLUMEN POR CRITERIO (kg o litros)</v>
      </c>
      <c r="C331" s="23" t="str">
        <f t="shared" si="20"/>
        <v>Total Bebidas Calientes</v>
      </c>
      <c r="D331" t="s">
        <v>100</v>
      </c>
      <c r="E331" s="52">
        <v>59.652721364092102</v>
      </c>
      <c r="F331" s="52">
        <v>60.2230164488642</v>
      </c>
      <c r="G331" s="52">
        <v>58.3261687069676</v>
      </c>
      <c r="H331" s="52">
        <v>59.1225963397019</v>
      </c>
      <c r="I331" s="52">
        <v>59.759935914526302</v>
      </c>
      <c r="J331" s="52">
        <v>61.1982664651091</v>
      </c>
      <c r="K331" s="52">
        <v>59.150583807605699</v>
      </c>
      <c r="L331" s="52">
        <v>60.689758654529903</v>
      </c>
      <c r="M331" s="81">
        <v>59.509055923996499</v>
      </c>
    </row>
    <row r="332" spans="1:13" x14ac:dyDescent="0.35">
      <c r="A332" s="23" t="str">
        <f t="shared" si="22"/>
        <v>DISTRIBUCION VOLUMEN POR CRITERIO (kg o litros)Total Bebidas CalientesMUJER</v>
      </c>
      <c r="B332" s="23" t="str">
        <f t="shared" si="21"/>
        <v>DISTRIBUCION VOLUMEN POR CRITERIO (kg o litros)</v>
      </c>
      <c r="C332" s="23" t="str">
        <f t="shared" si="20"/>
        <v>Total Bebidas Calientes</v>
      </c>
      <c r="D332" t="s">
        <v>101</v>
      </c>
      <c r="E332" s="52">
        <v>40.347273711249798</v>
      </c>
      <c r="F332" s="52">
        <v>39.776978847703099</v>
      </c>
      <c r="G332" s="52">
        <v>41.6738265269992</v>
      </c>
      <c r="H332" s="52">
        <v>40.877400761995503</v>
      </c>
      <c r="I332" s="52">
        <v>40.240061618913103</v>
      </c>
      <c r="J332" s="52">
        <v>38.801727782165898</v>
      </c>
      <c r="K332" s="52">
        <v>40.849435001252303</v>
      </c>
      <c r="L332" s="52">
        <v>39.310240131187904</v>
      </c>
      <c r="M332" s="81">
        <v>40.490942807763602</v>
      </c>
    </row>
    <row r="333" spans="1:13" x14ac:dyDescent="0.35">
      <c r="A333" s="23" t="str">
        <f t="shared" si="22"/>
        <v>DISTRIBUCION VOLUMEN POR CRITERIO (kg o litros)Total AperitivosT.ESPAÑA</v>
      </c>
      <c r="B333" s="23" t="str">
        <f t="shared" si="21"/>
        <v>DISTRIBUCION VOLUMEN POR CRITERIO (kg o litros)</v>
      </c>
      <c r="C333" s="23" t="s">
        <v>66</v>
      </c>
      <c r="D333" t="s">
        <v>46</v>
      </c>
      <c r="E333" s="52">
        <v>100</v>
      </c>
      <c r="F333" s="52">
        <v>100</v>
      </c>
      <c r="G333" s="52">
        <v>100</v>
      </c>
      <c r="H333" s="52">
        <v>100</v>
      </c>
      <c r="I333" s="52">
        <v>100</v>
      </c>
      <c r="J333" s="52">
        <v>100</v>
      </c>
      <c r="K333" s="52">
        <v>100</v>
      </c>
      <c r="L333" s="52">
        <v>100</v>
      </c>
      <c r="M333" s="81">
        <v>100</v>
      </c>
    </row>
    <row r="334" spans="1:13" x14ac:dyDescent="0.35">
      <c r="A334" s="23" t="str">
        <f t="shared" si="22"/>
        <v>DISTRIBUCION VOLUMEN POR CRITERIO (kg o litros)Total AperitivosBCN AM</v>
      </c>
      <c r="B334" s="23" t="str">
        <f t="shared" si="21"/>
        <v>DISTRIBUCION VOLUMEN POR CRITERIO (kg o litros)</v>
      </c>
      <c r="C334" s="23" t="str">
        <f>C$333</f>
        <v>Total Aperitivos</v>
      </c>
      <c r="D334" t="s">
        <v>50</v>
      </c>
      <c r="E334" s="52">
        <v>12.352103928358201</v>
      </c>
      <c r="F334" s="52">
        <v>8.7196061584622502</v>
      </c>
      <c r="G334" s="52">
        <v>8.4402221123905203</v>
      </c>
      <c r="H334" s="52">
        <v>9.8786917958742606</v>
      </c>
      <c r="I334" s="52">
        <v>12.416292303478</v>
      </c>
      <c r="J334" s="52">
        <v>9.3741283891110196</v>
      </c>
      <c r="K334" s="52">
        <v>9.0839021596960396</v>
      </c>
      <c r="L334" s="52">
        <v>9.90054975023269</v>
      </c>
      <c r="M334" s="81">
        <v>10.261675965412699</v>
      </c>
    </row>
    <row r="335" spans="1:13" x14ac:dyDescent="0.35">
      <c r="A335" s="23" t="str">
        <f t="shared" si="22"/>
        <v>DISTRIBUCION VOLUMEN POR CRITERIO (kg o litros)Total AperitivosREST.CAT ARAGON</v>
      </c>
      <c r="B335" s="23" t="str">
        <f t="shared" si="21"/>
        <v>DISTRIBUCION VOLUMEN POR CRITERIO (kg o litros)</v>
      </c>
      <c r="C335" s="23" t="str">
        <f t="shared" ref="C335:C362" si="23">C$333</f>
        <v>Total Aperitivos</v>
      </c>
      <c r="D335" t="s">
        <v>55</v>
      </c>
      <c r="E335" s="52">
        <v>17.131320275069399</v>
      </c>
      <c r="F335" s="52">
        <v>17.103635221942099</v>
      </c>
      <c r="G335" s="52">
        <v>19.2243535805151</v>
      </c>
      <c r="H335" s="52">
        <v>18.819926729696299</v>
      </c>
      <c r="I335" s="52">
        <v>19.999096017993001</v>
      </c>
      <c r="J335" s="52">
        <v>17.079209274797002</v>
      </c>
      <c r="K335" s="52">
        <v>15.5452445045647</v>
      </c>
      <c r="L335" s="52">
        <v>13.260944440363399</v>
      </c>
      <c r="M335" s="81">
        <v>12.9380973949145</v>
      </c>
    </row>
    <row r="336" spans="1:13" x14ac:dyDescent="0.35">
      <c r="A336" s="23" t="str">
        <f t="shared" si="22"/>
        <v>DISTRIBUCION VOLUMEN POR CRITERIO (kg o litros)Total AperitivosLEVANTE</v>
      </c>
      <c r="B336" s="23" t="str">
        <f t="shared" si="21"/>
        <v>DISTRIBUCION VOLUMEN POR CRITERIO (kg o litros)</v>
      </c>
      <c r="C336" s="23" t="str">
        <f t="shared" si="23"/>
        <v>Total Aperitivos</v>
      </c>
      <c r="D336" t="s">
        <v>59</v>
      </c>
      <c r="E336" s="52">
        <v>10.8450250951295</v>
      </c>
      <c r="F336" s="52">
        <v>13.8061650369809</v>
      </c>
      <c r="G336" s="52">
        <v>10.799590753842301</v>
      </c>
      <c r="H336" s="52">
        <v>11.2814040740897</v>
      </c>
      <c r="I336" s="52">
        <v>9.6419449313397507</v>
      </c>
      <c r="J336" s="52">
        <v>11.504327492240099</v>
      </c>
      <c r="K336" s="52">
        <v>9.6431689608490796</v>
      </c>
      <c r="L336" s="52">
        <v>9.9170486583429902</v>
      </c>
      <c r="M336" s="81">
        <v>10.8187355132593</v>
      </c>
    </row>
    <row r="337" spans="1:13" x14ac:dyDescent="0.35">
      <c r="A337" s="23" t="str">
        <f t="shared" si="22"/>
        <v>DISTRIBUCION VOLUMEN POR CRITERIO (kg o litros)Total AperitivosANDALUCIA</v>
      </c>
      <c r="B337" s="23" t="str">
        <f t="shared" si="21"/>
        <v>DISTRIBUCION VOLUMEN POR CRITERIO (kg o litros)</v>
      </c>
      <c r="C337" s="23" t="str">
        <f t="shared" si="23"/>
        <v>Total Aperitivos</v>
      </c>
      <c r="D337" t="s">
        <v>63</v>
      </c>
      <c r="E337" s="52">
        <v>19.503412657480698</v>
      </c>
      <c r="F337" s="52">
        <v>18.838837079952601</v>
      </c>
      <c r="G337" s="52">
        <v>20.556176062425699</v>
      </c>
      <c r="H337" s="52">
        <v>20.755805658975799</v>
      </c>
      <c r="I337" s="52">
        <v>19.205232450635101</v>
      </c>
      <c r="J337" s="52">
        <v>21.399698039382301</v>
      </c>
      <c r="K337" s="52">
        <v>21.765961353388001</v>
      </c>
      <c r="L337" s="52">
        <v>22.189498308411899</v>
      </c>
      <c r="M337" s="81">
        <v>19.205515506151901</v>
      </c>
    </row>
    <row r="338" spans="1:13" x14ac:dyDescent="0.35">
      <c r="A338" s="23" t="str">
        <f t="shared" si="22"/>
        <v>DISTRIBUCION VOLUMEN POR CRITERIO (kg o litros)Total AperitivosMDD AM</v>
      </c>
      <c r="B338" s="23" t="str">
        <f t="shared" si="21"/>
        <v>DISTRIBUCION VOLUMEN POR CRITERIO (kg o litros)</v>
      </c>
      <c r="C338" s="23" t="str">
        <f t="shared" si="23"/>
        <v>Total Aperitivos</v>
      </c>
      <c r="D338" t="s">
        <v>67</v>
      </c>
      <c r="E338" s="52">
        <v>9.80782166177916</v>
      </c>
      <c r="F338" s="52">
        <v>13.4367517754171</v>
      </c>
      <c r="G338" s="52">
        <v>9.5248850099669191</v>
      </c>
      <c r="H338" s="52">
        <v>8.2161077596151202</v>
      </c>
      <c r="I338" s="52">
        <v>9.2297500420910001</v>
      </c>
      <c r="J338" s="52">
        <v>11.0596853945778</v>
      </c>
      <c r="K338" s="52">
        <v>11.9395978359211</v>
      </c>
      <c r="L338" s="52">
        <v>9.5618279326835793</v>
      </c>
      <c r="M338" s="81">
        <v>12.8745267222727</v>
      </c>
    </row>
    <row r="339" spans="1:13" x14ac:dyDescent="0.35">
      <c r="A339" s="23" t="str">
        <f t="shared" si="22"/>
        <v>DISTRIBUCION VOLUMEN POR CRITERIO (kg o litros)Total AperitivosRTO CENTRO</v>
      </c>
      <c r="B339" s="23" t="str">
        <f t="shared" si="21"/>
        <v>DISTRIBUCION VOLUMEN POR CRITERIO (kg o litros)</v>
      </c>
      <c r="C339" s="23" t="str">
        <f t="shared" si="23"/>
        <v>Total Aperitivos</v>
      </c>
      <c r="D339" t="s">
        <v>70</v>
      </c>
      <c r="E339" s="52">
        <v>9.2363371571317803</v>
      </c>
      <c r="F339" s="52">
        <v>9.26878301316974</v>
      </c>
      <c r="G339" s="52">
        <v>15.5027488604014</v>
      </c>
      <c r="H339" s="52">
        <v>14.5960419815855</v>
      </c>
      <c r="I339" s="52">
        <v>14.2600634522385</v>
      </c>
      <c r="J339" s="52">
        <v>15.535573320763399</v>
      </c>
      <c r="K339" s="52">
        <v>16.993804071270301</v>
      </c>
      <c r="L339" s="52">
        <v>16.499493721316</v>
      </c>
      <c r="M339" s="81">
        <v>12.0640898563679</v>
      </c>
    </row>
    <row r="340" spans="1:13" x14ac:dyDescent="0.35">
      <c r="A340" s="23" t="str">
        <f t="shared" si="22"/>
        <v>DISTRIBUCION VOLUMEN POR CRITERIO (kg o litros)Total AperitivosNORTE-CENTRO</v>
      </c>
      <c r="B340" s="23" t="str">
        <f t="shared" si="21"/>
        <v>DISTRIBUCION VOLUMEN POR CRITERIO (kg o litros)</v>
      </c>
      <c r="C340" s="23" t="str">
        <f t="shared" si="23"/>
        <v>Total Aperitivos</v>
      </c>
      <c r="D340" t="s">
        <v>73</v>
      </c>
      <c r="E340" s="52">
        <v>11.553735629232699</v>
      </c>
      <c r="F340" s="52">
        <v>11.6603963859445</v>
      </c>
      <c r="G340" s="52">
        <v>10.1867251874865</v>
      </c>
      <c r="H340" s="52">
        <v>9.5617692579390301</v>
      </c>
      <c r="I340" s="52">
        <v>10.1785649397463</v>
      </c>
      <c r="J340" s="52">
        <v>8.5889862074952994</v>
      </c>
      <c r="K340" s="52">
        <v>9.6464237126826102</v>
      </c>
      <c r="L340" s="52">
        <v>14.005184775013699</v>
      </c>
      <c r="M340" s="81">
        <v>16.542609529825</v>
      </c>
    </row>
    <row r="341" spans="1:13" x14ac:dyDescent="0.35">
      <c r="A341" s="23" t="str">
        <f t="shared" si="22"/>
        <v>DISTRIBUCION VOLUMEN POR CRITERIO (kg o litros)Total AperitivosNOROESTE</v>
      </c>
      <c r="B341" s="23" t="str">
        <f t="shared" si="21"/>
        <v>DISTRIBUCION VOLUMEN POR CRITERIO (kg o litros)</v>
      </c>
      <c r="C341" s="23" t="str">
        <f t="shared" si="23"/>
        <v>Total Aperitivos</v>
      </c>
      <c r="D341" t="s">
        <v>76</v>
      </c>
      <c r="E341" s="52">
        <v>9.5702430552303905</v>
      </c>
      <c r="F341" s="52">
        <v>7.1658293952295899</v>
      </c>
      <c r="G341" s="52">
        <v>5.7652961078318796</v>
      </c>
      <c r="H341" s="52">
        <v>6.8902502717802401</v>
      </c>
      <c r="I341" s="52">
        <v>5.06905607266481</v>
      </c>
      <c r="J341" s="52">
        <v>5.4583951064941401</v>
      </c>
      <c r="K341" s="52">
        <v>5.3818943376528496</v>
      </c>
      <c r="L341" s="52">
        <v>4.6654466663365</v>
      </c>
      <c r="M341" s="81">
        <v>5.2947513895767697</v>
      </c>
    </row>
    <row r="342" spans="1:13" x14ac:dyDescent="0.35">
      <c r="A342" s="23" t="str">
        <f t="shared" si="22"/>
        <v>DISTRIBUCION VOLUMEN POR CRITERIO (kg o litros)Total Aperitivos&lt;2MIL</v>
      </c>
      <c r="B342" s="23" t="str">
        <f t="shared" si="21"/>
        <v>DISTRIBUCION VOLUMEN POR CRITERIO (kg o litros)</v>
      </c>
      <c r="C342" s="23" t="str">
        <f t="shared" si="23"/>
        <v>Total Aperitivos</v>
      </c>
      <c r="D342" t="s">
        <v>79</v>
      </c>
      <c r="E342" s="52">
        <v>6.8057287550791603</v>
      </c>
      <c r="F342" s="52">
        <v>6.1225771776615296</v>
      </c>
      <c r="G342" s="52">
        <v>4.2410032992540101</v>
      </c>
      <c r="H342" s="52">
        <v>7.1789031129557301</v>
      </c>
      <c r="I342" s="52">
        <v>6.2317406412626299</v>
      </c>
      <c r="J342" s="52">
        <v>6.4810433315352798</v>
      </c>
      <c r="K342" s="52">
        <v>4.9392661005912002</v>
      </c>
      <c r="L342" s="52">
        <v>7.5955169876446096</v>
      </c>
      <c r="M342" s="81">
        <v>5.8966182431115604</v>
      </c>
    </row>
    <row r="343" spans="1:13" x14ac:dyDescent="0.35">
      <c r="A343" s="23" t="str">
        <f t="shared" si="22"/>
        <v>DISTRIBUCION VOLUMEN POR CRITERIO (kg o litros)Total Aperitivos2-5MIL</v>
      </c>
      <c r="B343" s="23" t="str">
        <f t="shared" si="21"/>
        <v>DISTRIBUCION VOLUMEN POR CRITERIO (kg o litros)</v>
      </c>
      <c r="C343" s="23" t="str">
        <f t="shared" si="23"/>
        <v>Total Aperitivos</v>
      </c>
      <c r="D343" t="s">
        <v>82</v>
      </c>
      <c r="E343" s="52">
        <v>4.5037572542979101</v>
      </c>
      <c r="F343" s="52">
        <v>5.1479463122625502</v>
      </c>
      <c r="G343" s="52">
        <v>4.9534462561539696</v>
      </c>
      <c r="H343" s="52">
        <v>4.3531580055029799</v>
      </c>
      <c r="I343" s="52">
        <v>4.2996889136941903</v>
      </c>
      <c r="J343" s="52">
        <v>3.5336774200979102</v>
      </c>
      <c r="K343" s="52">
        <v>4.0714296426557501</v>
      </c>
      <c r="L343" s="52">
        <v>3.8425187971104</v>
      </c>
      <c r="M343" s="81">
        <v>4.01265170774899</v>
      </c>
    </row>
    <row r="344" spans="1:13" x14ac:dyDescent="0.35">
      <c r="A344" s="23" t="str">
        <f t="shared" si="22"/>
        <v>DISTRIBUCION VOLUMEN POR CRITERIO (kg o litros)Total Aperitivos5-10MIL</v>
      </c>
      <c r="B344" s="23" t="str">
        <f t="shared" si="21"/>
        <v>DISTRIBUCION VOLUMEN POR CRITERIO (kg o litros)</v>
      </c>
      <c r="C344" s="23" t="str">
        <f t="shared" si="23"/>
        <v>Total Aperitivos</v>
      </c>
      <c r="D344" t="s">
        <v>83</v>
      </c>
      <c r="E344" s="52">
        <v>4.7396410988918998</v>
      </c>
      <c r="F344" s="52">
        <v>5.4703840184191002</v>
      </c>
      <c r="G344" s="52">
        <v>5.2680088448338704</v>
      </c>
      <c r="H344" s="52">
        <v>6.3738910087457503</v>
      </c>
      <c r="I344" s="52">
        <v>4.5333701795207597</v>
      </c>
      <c r="J344" s="52">
        <v>4.2928250836998698</v>
      </c>
      <c r="K344" s="52">
        <v>4.6256715290649</v>
      </c>
      <c r="L344" s="52">
        <v>5.2858735481355197</v>
      </c>
      <c r="M344" s="81">
        <v>6.2634563642902101</v>
      </c>
    </row>
    <row r="345" spans="1:13" x14ac:dyDescent="0.35">
      <c r="A345" s="23" t="str">
        <f t="shared" si="22"/>
        <v>DISTRIBUCION VOLUMEN POR CRITERIO (kg o litros)Total Aperitivos10-30MIL</v>
      </c>
      <c r="B345" s="23" t="str">
        <f t="shared" si="21"/>
        <v>DISTRIBUCION VOLUMEN POR CRITERIO (kg o litros)</v>
      </c>
      <c r="C345" s="23" t="str">
        <f t="shared" si="23"/>
        <v>Total Aperitivos</v>
      </c>
      <c r="D345" t="s">
        <v>84</v>
      </c>
      <c r="E345" s="52">
        <v>22.610991924517698</v>
      </c>
      <c r="F345" s="52">
        <v>20.112246232166999</v>
      </c>
      <c r="G345" s="52">
        <v>23.328228230083798</v>
      </c>
      <c r="H345" s="52">
        <v>20.755649299421801</v>
      </c>
      <c r="I345" s="52">
        <v>20.536752791306998</v>
      </c>
      <c r="J345" s="52">
        <v>22.964438045113901</v>
      </c>
      <c r="K345" s="52">
        <v>22.307012560114</v>
      </c>
      <c r="L345" s="52">
        <v>20.213124617503599</v>
      </c>
      <c r="M345" s="81">
        <v>17.859973194825201</v>
      </c>
    </row>
    <row r="346" spans="1:13" x14ac:dyDescent="0.35">
      <c r="A346" s="23" t="str">
        <f t="shared" si="22"/>
        <v>DISTRIBUCION VOLUMEN POR CRITERIO (kg o litros)Total Aperitivos30-100MIL</v>
      </c>
      <c r="B346" s="23" t="str">
        <f t="shared" si="21"/>
        <v>DISTRIBUCION VOLUMEN POR CRITERIO (kg o litros)</v>
      </c>
      <c r="C346" s="23" t="str">
        <f t="shared" si="23"/>
        <v>Total Aperitivos</v>
      </c>
      <c r="D346" t="s">
        <v>85</v>
      </c>
      <c r="E346" s="52">
        <v>21.154211062297001</v>
      </c>
      <c r="F346" s="52">
        <v>24.196382848880901</v>
      </c>
      <c r="G346" s="52">
        <v>22.671223805837201</v>
      </c>
      <c r="H346" s="52">
        <v>24.753183256840199</v>
      </c>
      <c r="I346" s="52">
        <v>25.267733196596001</v>
      </c>
      <c r="J346" s="52">
        <v>23.288014554943199</v>
      </c>
      <c r="K346" s="52">
        <v>24.833523656190799</v>
      </c>
      <c r="L346" s="52">
        <v>23.484169857191901</v>
      </c>
      <c r="M346" s="81">
        <v>23.2564961503078</v>
      </c>
    </row>
    <row r="347" spans="1:13" x14ac:dyDescent="0.35">
      <c r="A347" s="23" t="str">
        <f t="shared" si="22"/>
        <v>DISTRIBUCION VOLUMEN POR CRITERIO (kg o litros)Total Aperitivos100-200MIL</v>
      </c>
      <c r="B347" s="23" t="str">
        <f t="shared" si="21"/>
        <v>DISTRIBUCION VOLUMEN POR CRITERIO (kg o litros)</v>
      </c>
      <c r="C347" s="23" t="str">
        <f t="shared" si="23"/>
        <v>Total Aperitivos</v>
      </c>
      <c r="D347" t="s">
        <v>86</v>
      </c>
      <c r="E347" s="52">
        <v>9.3293586160201993</v>
      </c>
      <c r="F347" s="52">
        <v>8.7727164473070598</v>
      </c>
      <c r="G347" s="52">
        <v>8.6695759269041304</v>
      </c>
      <c r="H347" s="52">
        <v>8.5244401554696605</v>
      </c>
      <c r="I347" s="52">
        <v>9.0792235602127391</v>
      </c>
      <c r="J347" s="52">
        <v>9.6672860033784396</v>
      </c>
      <c r="K347" s="52">
        <v>10.879892840503</v>
      </c>
      <c r="L347" s="52">
        <v>7.6810021832006701</v>
      </c>
      <c r="M347" s="81">
        <v>7.4284272378564502</v>
      </c>
    </row>
    <row r="348" spans="1:13" x14ac:dyDescent="0.35">
      <c r="A348" s="23" t="str">
        <f t="shared" si="22"/>
        <v>DISTRIBUCION VOLUMEN POR CRITERIO (kg o litros)Total Aperitivos200-500MIL</v>
      </c>
      <c r="B348" s="23" t="str">
        <f t="shared" si="21"/>
        <v>DISTRIBUCION VOLUMEN POR CRITERIO (kg o litros)</v>
      </c>
      <c r="C348" s="23" t="str">
        <f t="shared" si="23"/>
        <v>Total Aperitivos</v>
      </c>
      <c r="D348" t="s">
        <v>87</v>
      </c>
      <c r="E348" s="52">
        <v>14.7127818851128</v>
      </c>
      <c r="F348" s="52">
        <v>14.0197655530924</v>
      </c>
      <c r="G348" s="52">
        <v>15.2278122708349</v>
      </c>
      <c r="H348" s="52">
        <v>13.937953384576501</v>
      </c>
      <c r="I348" s="52">
        <v>13.903682754949999</v>
      </c>
      <c r="J348" s="52">
        <v>14.122052619753401</v>
      </c>
      <c r="K348" s="52">
        <v>13.129519797540601</v>
      </c>
      <c r="L348" s="52">
        <v>15.336313062617901</v>
      </c>
      <c r="M348" s="81">
        <v>17.073760103378401</v>
      </c>
    </row>
    <row r="349" spans="1:13" x14ac:dyDescent="0.35">
      <c r="A349" s="23" t="str">
        <f t="shared" si="22"/>
        <v>DISTRIBUCION VOLUMEN POR CRITERIO (kg o litros)Total Aperitivos&gt;500MIL</v>
      </c>
      <c r="B349" s="23" t="str">
        <f t="shared" si="21"/>
        <v>DISTRIBUCION VOLUMEN POR CRITERIO (kg o litros)</v>
      </c>
      <c r="C349" s="23" t="str">
        <f t="shared" si="23"/>
        <v>Total Aperitivos</v>
      </c>
      <c r="D349" t="s">
        <v>88</v>
      </c>
      <c r="E349" s="52">
        <v>16.143530468174099</v>
      </c>
      <c r="F349" s="52">
        <v>16.157984854384299</v>
      </c>
      <c r="G349" s="52">
        <v>15.640697986531499</v>
      </c>
      <c r="H349" s="52">
        <v>14.1228191175442</v>
      </c>
      <c r="I349" s="52">
        <v>16.147808674914099</v>
      </c>
      <c r="J349" s="52">
        <v>15.6506655540423</v>
      </c>
      <c r="K349" s="52">
        <v>15.213683798344</v>
      </c>
      <c r="L349" s="52">
        <v>16.561479032937601</v>
      </c>
      <c r="M349" s="81">
        <v>18.208616511636698</v>
      </c>
    </row>
    <row r="350" spans="1:13" x14ac:dyDescent="0.35">
      <c r="A350" s="23" t="str">
        <f t="shared" si="22"/>
        <v>DISTRIBUCION VOLUMEN POR CRITERIO (kg o litros)Total AperitivosDE 15 A 19 AÑOS</v>
      </c>
      <c r="B350" s="23" t="str">
        <f t="shared" si="21"/>
        <v>DISTRIBUCION VOLUMEN POR CRITERIO (kg o litros)</v>
      </c>
      <c r="C350" s="23" t="str">
        <f t="shared" si="23"/>
        <v>Total Aperitivos</v>
      </c>
      <c r="D350" t="s">
        <v>89</v>
      </c>
      <c r="E350" s="52">
        <v>4.8662964225583902</v>
      </c>
      <c r="F350" s="52">
        <v>5.2041457605981503</v>
      </c>
      <c r="G350" s="52">
        <v>8.8212340231531901</v>
      </c>
      <c r="H350" s="52">
        <v>6.9583664001910899</v>
      </c>
      <c r="I350" s="52">
        <v>7.3010096355521297</v>
      </c>
      <c r="J350" s="52">
        <v>7.47774237951944</v>
      </c>
      <c r="K350" s="52">
        <v>11.8133816009644</v>
      </c>
      <c r="L350" s="52">
        <v>9.0287620750432307</v>
      </c>
      <c r="M350" s="81">
        <v>10.7908645103859</v>
      </c>
    </row>
    <row r="351" spans="1:13" x14ac:dyDescent="0.35">
      <c r="A351" s="23" t="str">
        <f t="shared" si="22"/>
        <v>DISTRIBUCION VOLUMEN POR CRITERIO (kg o litros)Total AperitivosDE 20 A 24 AÑOS</v>
      </c>
      <c r="B351" s="23" t="str">
        <f t="shared" si="21"/>
        <v>DISTRIBUCION VOLUMEN POR CRITERIO (kg o litros)</v>
      </c>
      <c r="C351" s="23" t="str">
        <f t="shared" si="23"/>
        <v>Total Aperitivos</v>
      </c>
      <c r="D351" t="s">
        <v>90</v>
      </c>
      <c r="E351" s="52">
        <v>4.9075222082691701</v>
      </c>
      <c r="F351" s="52">
        <v>3.7263343695236801</v>
      </c>
      <c r="G351" s="52">
        <v>3.3655045615878199</v>
      </c>
      <c r="H351" s="52">
        <v>3.86197217173468</v>
      </c>
      <c r="I351" s="52">
        <v>3.2557372611363702</v>
      </c>
      <c r="J351" s="52">
        <v>3.6798598146077599</v>
      </c>
      <c r="K351" s="52">
        <v>5.0970490788394303</v>
      </c>
      <c r="L351" s="52">
        <v>3.5879220263817402</v>
      </c>
      <c r="M351" s="81">
        <v>6.9747893538433798</v>
      </c>
    </row>
    <row r="352" spans="1:13" x14ac:dyDescent="0.35">
      <c r="A352" s="23" t="str">
        <f t="shared" si="22"/>
        <v>DISTRIBUCION VOLUMEN POR CRITERIO (kg o litros)Total AperitivosDE 25 A 34 AÑOS</v>
      </c>
      <c r="B352" s="23" t="str">
        <f t="shared" si="21"/>
        <v>DISTRIBUCION VOLUMEN POR CRITERIO (kg o litros)</v>
      </c>
      <c r="C352" s="23" t="str">
        <f t="shared" si="23"/>
        <v>Total Aperitivos</v>
      </c>
      <c r="D352" t="s">
        <v>91</v>
      </c>
      <c r="E352" s="52">
        <v>9.9811703466230597</v>
      </c>
      <c r="F352" s="52">
        <v>9.2109739888343096</v>
      </c>
      <c r="G352" s="52">
        <v>9.4013290200581192</v>
      </c>
      <c r="H352" s="52">
        <v>6.2756496432654503</v>
      </c>
      <c r="I352" s="52">
        <v>5.9948409494162398</v>
      </c>
      <c r="J352" s="52">
        <v>8.0636030837222208</v>
      </c>
      <c r="K352" s="52">
        <v>5.7559165922297399</v>
      </c>
      <c r="L352" s="52">
        <v>6.91567429777764</v>
      </c>
      <c r="M352" s="81">
        <v>7.4335500585023304</v>
      </c>
    </row>
    <row r="353" spans="1:13" x14ac:dyDescent="0.35">
      <c r="A353" s="23" t="str">
        <f t="shared" si="22"/>
        <v>DISTRIBUCION VOLUMEN POR CRITERIO (kg o litros)Total AperitivosDE 35 A 49 AÑOS</v>
      </c>
      <c r="B353" s="23" t="str">
        <f t="shared" si="21"/>
        <v>DISTRIBUCION VOLUMEN POR CRITERIO (kg o litros)</v>
      </c>
      <c r="C353" s="23" t="str">
        <f t="shared" si="23"/>
        <v>Total Aperitivos</v>
      </c>
      <c r="D353" t="s">
        <v>92</v>
      </c>
      <c r="E353" s="52">
        <v>24.276587181540801</v>
      </c>
      <c r="F353" s="52">
        <v>25.696976260104201</v>
      </c>
      <c r="G353" s="52">
        <v>17.3115824954603</v>
      </c>
      <c r="H353" s="52">
        <v>21.291180709351401</v>
      </c>
      <c r="I353" s="52">
        <v>22.1718319268493</v>
      </c>
      <c r="J353" s="52">
        <v>22.459732532592501</v>
      </c>
      <c r="K353" s="52">
        <v>19.346271508143602</v>
      </c>
      <c r="L353" s="52">
        <v>21.722598552274299</v>
      </c>
      <c r="M353" s="81">
        <v>21.920127269302299</v>
      </c>
    </row>
    <row r="354" spans="1:13" x14ac:dyDescent="0.35">
      <c r="A354" s="23" t="str">
        <f t="shared" si="22"/>
        <v>DISTRIBUCION VOLUMEN POR CRITERIO (kg o litros)Total AperitivosDE 50 A 59 AÑOS</v>
      </c>
      <c r="B354" s="23" t="str">
        <f t="shared" si="21"/>
        <v>DISTRIBUCION VOLUMEN POR CRITERIO (kg o litros)</v>
      </c>
      <c r="C354" s="23" t="str">
        <f t="shared" si="23"/>
        <v>Total Aperitivos</v>
      </c>
      <c r="D354" t="s">
        <v>93</v>
      </c>
      <c r="E354" s="52">
        <v>21.543728762499001</v>
      </c>
      <c r="F354" s="52">
        <v>20.8796483860195</v>
      </c>
      <c r="G354" s="52">
        <v>19.2659645870371</v>
      </c>
      <c r="H354" s="52">
        <v>18.598136244520798</v>
      </c>
      <c r="I354" s="52">
        <v>20.712752571235502</v>
      </c>
      <c r="J354" s="52">
        <v>18.243455929875299</v>
      </c>
      <c r="K354" s="52">
        <v>19.883983036272401</v>
      </c>
      <c r="L354" s="52">
        <v>20.490213982109001</v>
      </c>
      <c r="M354" s="81">
        <v>18.9206408228914</v>
      </c>
    </row>
    <row r="355" spans="1:13" x14ac:dyDescent="0.35">
      <c r="A355" s="23" t="str">
        <f t="shared" si="22"/>
        <v>DISTRIBUCION VOLUMEN POR CRITERIO (kg o litros)Total AperitivosDE 60 A 75 AÑOS</v>
      </c>
      <c r="B355" s="23" t="str">
        <f t="shared" si="21"/>
        <v>DISTRIBUCION VOLUMEN POR CRITERIO (kg o litros)</v>
      </c>
      <c r="C355" s="23" t="str">
        <f t="shared" si="23"/>
        <v>Total Aperitivos</v>
      </c>
      <c r="D355" t="s">
        <v>94</v>
      </c>
      <c r="E355" s="52">
        <v>34.424691677820903</v>
      </c>
      <c r="F355" s="52">
        <v>35.281924381760703</v>
      </c>
      <c r="G355" s="52">
        <v>41.834385144973801</v>
      </c>
      <c r="H355" s="52">
        <v>43.014691202017502</v>
      </c>
      <c r="I355" s="52">
        <v>40.563828147757498</v>
      </c>
      <c r="J355" s="52">
        <v>40.075610970592599</v>
      </c>
      <c r="K355" s="52">
        <v>38.1033999659412</v>
      </c>
      <c r="L355" s="52">
        <v>38.254824991175198</v>
      </c>
      <c r="M355" s="81">
        <v>33.9600273733856</v>
      </c>
    </row>
    <row r="356" spans="1:13" x14ac:dyDescent="0.35">
      <c r="A356" s="23" t="str">
        <f t="shared" si="22"/>
        <v>DISTRIBUCION VOLUMEN POR CRITERIO (kg o litros)Total AperitivosNIVEL ALTO</v>
      </c>
      <c r="B356" s="23" t="str">
        <f t="shared" si="21"/>
        <v>DISTRIBUCION VOLUMEN POR CRITERIO (kg o litros)</v>
      </c>
      <c r="C356" s="23" t="str">
        <f t="shared" si="23"/>
        <v>Total Aperitivos</v>
      </c>
      <c r="D356" t="s">
        <v>95</v>
      </c>
      <c r="E356" s="52">
        <v>21.980618593165499</v>
      </c>
      <c r="F356" s="52">
        <v>22.1288157526755</v>
      </c>
      <c r="G356" s="52">
        <v>17.892046633752901</v>
      </c>
      <c r="H356" s="52">
        <v>15.761652281221799</v>
      </c>
      <c r="I356" s="52">
        <v>16.479076775838099</v>
      </c>
      <c r="J356" s="52">
        <v>22.265057801750299</v>
      </c>
      <c r="K356" s="52">
        <v>18.5032171043765</v>
      </c>
      <c r="L356" s="52">
        <v>15.659466638051301</v>
      </c>
      <c r="M356" s="81">
        <v>19.441059275329</v>
      </c>
    </row>
    <row r="357" spans="1:13" x14ac:dyDescent="0.35">
      <c r="A357" s="23" t="str">
        <f t="shared" si="22"/>
        <v>DISTRIBUCION VOLUMEN POR CRITERIO (kg o litros)Total AperitivosNIVEL MEDIO ALTO</v>
      </c>
      <c r="B357" s="23" t="str">
        <f t="shared" si="21"/>
        <v>DISTRIBUCION VOLUMEN POR CRITERIO (kg o litros)</v>
      </c>
      <c r="C357" s="23" t="str">
        <f t="shared" si="23"/>
        <v>Total Aperitivos</v>
      </c>
      <c r="D357" t="s">
        <v>96</v>
      </c>
      <c r="E357" s="52">
        <v>10.7243858613105</v>
      </c>
      <c r="F357" s="52">
        <v>10.6622993671557</v>
      </c>
      <c r="G357" s="52">
        <v>8.3123620612853504</v>
      </c>
      <c r="H357" s="52">
        <v>9.9208173429952105</v>
      </c>
      <c r="I357" s="52">
        <v>11.032298644270201</v>
      </c>
      <c r="J357" s="52">
        <v>10.5948481112667</v>
      </c>
      <c r="K357" s="52">
        <v>10.508179792088301</v>
      </c>
      <c r="L357" s="52">
        <v>14.886921088048799</v>
      </c>
      <c r="M357" s="81">
        <v>13.105342464248301</v>
      </c>
    </row>
    <row r="358" spans="1:13" x14ac:dyDescent="0.35">
      <c r="A358" s="23" t="str">
        <f t="shared" si="22"/>
        <v>DISTRIBUCION VOLUMEN POR CRITERIO (kg o litros)Total AperitivosNIVEL MEDIO</v>
      </c>
      <c r="B358" s="23" t="str">
        <f t="shared" si="21"/>
        <v>DISTRIBUCION VOLUMEN POR CRITERIO (kg o litros)</v>
      </c>
      <c r="C358" s="23" t="str">
        <f t="shared" si="23"/>
        <v>Total Aperitivos</v>
      </c>
      <c r="D358" t="s">
        <v>97</v>
      </c>
      <c r="E358" s="52">
        <v>25.480878964436101</v>
      </c>
      <c r="F358" s="52">
        <v>27.0479509050122</v>
      </c>
      <c r="G358" s="52">
        <v>32.808095860650802</v>
      </c>
      <c r="H358" s="52">
        <v>34.710108440162202</v>
      </c>
      <c r="I358" s="52">
        <v>29.3945289214025</v>
      </c>
      <c r="J358" s="52">
        <v>29.137905586792201</v>
      </c>
      <c r="K358" s="52">
        <v>29.978199434449799</v>
      </c>
      <c r="L358" s="52">
        <v>29.904746691795701</v>
      </c>
      <c r="M358" s="81">
        <v>26.2116659579059</v>
      </c>
    </row>
    <row r="359" spans="1:13" x14ac:dyDescent="0.35">
      <c r="A359" s="23" t="str">
        <f t="shared" si="22"/>
        <v>DISTRIBUCION VOLUMEN POR CRITERIO (kg o litros)Total AperitivosNIVEL MEDIO BAJO</v>
      </c>
      <c r="B359" s="23" t="str">
        <f t="shared" si="21"/>
        <v>DISTRIBUCION VOLUMEN POR CRITERIO (kg o litros)</v>
      </c>
      <c r="C359" s="23" t="str">
        <f t="shared" si="23"/>
        <v>Total Aperitivos</v>
      </c>
      <c r="D359" t="s">
        <v>98</v>
      </c>
      <c r="E359" s="52">
        <v>11.687875242210501</v>
      </c>
      <c r="F359" s="52">
        <v>13.9601533605758</v>
      </c>
      <c r="G359" s="52">
        <v>14.008280966163399</v>
      </c>
      <c r="H359" s="52">
        <v>15.355454453547299</v>
      </c>
      <c r="I359" s="52">
        <v>17.343311319635699</v>
      </c>
      <c r="J359" s="52">
        <v>15.3333057045106</v>
      </c>
      <c r="K359" s="52">
        <v>17.518274705133798</v>
      </c>
      <c r="L359" s="52">
        <v>16.580641516768001</v>
      </c>
      <c r="M359" s="81">
        <v>14.122474248924799</v>
      </c>
    </row>
    <row r="360" spans="1:13" x14ac:dyDescent="0.35">
      <c r="A360" s="23" t="str">
        <f t="shared" si="22"/>
        <v>DISTRIBUCION VOLUMEN POR CRITERIO (kg o litros)Total AperitivosNIVEL BAJO</v>
      </c>
      <c r="B360" s="23" t="str">
        <f t="shared" si="21"/>
        <v>DISTRIBUCION VOLUMEN POR CRITERIO (kg o litros)</v>
      </c>
      <c r="C360" s="23" t="str">
        <f t="shared" si="23"/>
        <v>Total Aperitivos</v>
      </c>
      <c r="D360" t="s">
        <v>99</v>
      </c>
      <c r="E360" s="52">
        <v>30.1262405916946</v>
      </c>
      <c r="F360" s="52">
        <v>26.2007828690239</v>
      </c>
      <c r="G360" s="52">
        <v>26.979215081401801</v>
      </c>
      <c r="H360" s="52">
        <v>24.251966408326201</v>
      </c>
      <c r="I360" s="52">
        <v>25.750785384539999</v>
      </c>
      <c r="J360" s="52">
        <v>22.6688882578175</v>
      </c>
      <c r="K360" s="52">
        <v>23.492129583384799</v>
      </c>
      <c r="L360" s="52">
        <v>22.968223436016899</v>
      </c>
      <c r="M360" s="81">
        <v>27.119457395987201</v>
      </c>
    </row>
    <row r="361" spans="1:13" x14ac:dyDescent="0.35">
      <c r="A361" s="23" t="str">
        <f t="shared" si="22"/>
        <v>DISTRIBUCION VOLUMEN POR CRITERIO (kg o litros)Total AperitivosHOMBRE</v>
      </c>
      <c r="B361" s="23" t="str">
        <f t="shared" si="21"/>
        <v>DISTRIBUCION VOLUMEN POR CRITERIO (kg o litros)</v>
      </c>
      <c r="C361" s="23" t="str">
        <f t="shared" si="23"/>
        <v>Total Aperitivos</v>
      </c>
      <c r="D361" t="s">
        <v>100</v>
      </c>
      <c r="E361" s="52">
        <v>41.816070421404604</v>
      </c>
      <c r="F361" s="52">
        <v>39.647480150822801</v>
      </c>
      <c r="G361" s="52">
        <v>45.599035079600398</v>
      </c>
      <c r="H361" s="52">
        <v>48.823975628878699</v>
      </c>
      <c r="I361" s="52">
        <v>45.684554870268101</v>
      </c>
      <c r="J361" s="52">
        <v>52.448761981274103</v>
      </c>
      <c r="K361" s="52">
        <v>47.767292502500197</v>
      </c>
      <c r="L361" s="52">
        <v>44.726750700656403</v>
      </c>
      <c r="M361" s="81">
        <v>44.982909720317799</v>
      </c>
    </row>
    <row r="362" spans="1:13" x14ac:dyDescent="0.35">
      <c r="A362" s="23" t="str">
        <f t="shared" si="22"/>
        <v>DISTRIBUCION VOLUMEN POR CRITERIO (kg o litros)Total AperitivosMUJER</v>
      </c>
      <c r="B362" s="23" t="str">
        <f t="shared" si="21"/>
        <v>DISTRIBUCION VOLUMEN POR CRITERIO (kg o litros)</v>
      </c>
      <c r="C362" s="23" t="str">
        <f t="shared" si="23"/>
        <v>Total Aperitivos</v>
      </c>
      <c r="D362" t="s">
        <v>101</v>
      </c>
      <c r="E362" s="52">
        <v>58.183930829764101</v>
      </c>
      <c r="F362" s="52">
        <v>60.352522221706501</v>
      </c>
      <c r="G362" s="52">
        <v>54.400968097651699</v>
      </c>
      <c r="H362" s="52">
        <v>51.176025259676898</v>
      </c>
      <c r="I362" s="52">
        <v>54.315445870323103</v>
      </c>
      <c r="J362" s="52">
        <v>47.551245859836598</v>
      </c>
      <c r="K362" s="52">
        <v>52.232706614426597</v>
      </c>
      <c r="L362" s="52">
        <v>55.273245513989202</v>
      </c>
      <c r="M362" s="81">
        <v>55.017089506817499</v>
      </c>
    </row>
    <row r="363" spans="1:13" x14ac:dyDescent="0.35">
      <c r="A363" s="23" t="str">
        <f t="shared" si="22"/>
        <v>CONSUMO PER CAPITA (kg o litros por individuo)TotalAlimentacionT.ESPAÑA</v>
      </c>
      <c r="B363" s="23" t="s">
        <v>54</v>
      </c>
      <c r="C363" s="23" t="s">
        <v>43</v>
      </c>
      <c r="D363" t="s">
        <v>46</v>
      </c>
      <c r="E363" s="52">
        <v>24.885005669465301</v>
      </c>
      <c r="F363" s="52">
        <v>37.059423397778097</v>
      </c>
      <c r="G363" s="52">
        <v>23.445319441927101</v>
      </c>
      <c r="H363" s="52">
        <v>22.745660864841501</v>
      </c>
      <c r="I363" s="52">
        <v>24.438599896091901</v>
      </c>
      <c r="J363" s="52">
        <v>34.556307847415397</v>
      </c>
      <c r="K363" s="52">
        <v>22.620587358686102</v>
      </c>
      <c r="L363" s="52">
        <v>22.118454638391199</v>
      </c>
      <c r="M363" s="81">
        <v>23.122055163998599</v>
      </c>
    </row>
    <row r="364" spans="1:13" x14ac:dyDescent="0.35">
      <c r="A364" s="23" t="str">
        <f t="shared" si="22"/>
        <v>CONSUMO PER CAPITA (kg o litros por individuo)TotalAlimentacionBCN AM</v>
      </c>
      <c r="B364" s="23" t="str">
        <f>B$363</f>
        <v>CONSUMO PER CAPITA (kg o litros por individuo)</v>
      </c>
      <c r="C364" s="23" t="str">
        <f>C$363</f>
        <v>TotalAlimentacion</v>
      </c>
      <c r="D364" t="s">
        <v>50</v>
      </c>
      <c r="E364" s="52">
        <v>24.210670717429799</v>
      </c>
      <c r="F364" s="52">
        <v>36.372031354816102</v>
      </c>
      <c r="G364" s="52">
        <v>23.151356740249199</v>
      </c>
      <c r="H364" s="52">
        <v>21.0190349038851</v>
      </c>
      <c r="I364" s="52">
        <v>22.4682401499403</v>
      </c>
      <c r="J364" s="52">
        <v>34.713067443291102</v>
      </c>
      <c r="K364" s="52">
        <v>22.511724009922599</v>
      </c>
      <c r="L364" s="52">
        <v>21.755706979925499</v>
      </c>
      <c r="M364" s="81">
        <v>24.030247075014699</v>
      </c>
    </row>
    <row r="365" spans="1:13" x14ac:dyDescent="0.35">
      <c r="A365" s="23" t="str">
        <f t="shared" si="22"/>
        <v>CONSUMO PER CAPITA (kg o litros por individuo)TotalAlimentacionREST.CAT ARAGON</v>
      </c>
      <c r="B365" s="23" t="str">
        <f t="shared" ref="B365:B428" si="24">B$363</f>
        <v>CONSUMO PER CAPITA (kg o litros por individuo)</v>
      </c>
      <c r="C365" s="23" t="str">
        <f t="shared" ref="C365:C392" si="25">C$363</f>
        <v>TotalAlimentacion</v>
      </c>
      <c r="D365" t="s">
        <v>55</v>
      </c>
      <c r="E365" s="52">
        <v>25.569170397068302</v>
      </c>
      <c r="F365" s="52">
        <v>41.865523950844199</v>
      </c>
      <c r="G365" s="52">
        <v>26.886742829534199</v>
      </c>
      <c r="H365" s="52">
        <v>26.070130594476701</v>
      </c>
      <c r="I365" s="52">
        <v>26.488126473790199</v>
      </c>
      <c r="J365" s="52">
        <v>41.207156805430301</v>
      </c>
      <c r="K365" s="52">
        <v>26.4115419732011</v>
      </c>
      <c r="L365" s="52">
        <v>25.803215331882299</v>
      </c>
      <c r="M365" s="81">
        <v>25.563974805200001</v>
      </c>
    </row>
    <row r="366" spans="1:13" x14ac:dyDescent="0.35">
      <c r="A366" s="23" t="str">
        <f t="shared" si="22"/>
        <v>CONSUMO PER CAPITA (kg o litros por individuo)TotalAlimentacionLEVANTE</v>
      </c>
      <c r="B366" s="23" t="str">
        <f t="shared" si="24"/>
        <v>CONSUMO PER CAPITA (kg o litros por individuo)</v>
      </c>
      <c r="C366" s="23" t="str">
        <f t="shared" si="25"/>
        <v>TotalAlimentacion</v>
      </c>
      <c r="D366" t="s">
        <v>59</v>
      </c>
      <c r="E366" s="52">
        <v>23.690701592024801</v>
      </c>
      <c r="F366" s="52">
        <v>35.046272707324597</v>
      </c>
      <c r="G366" s="52">
        <v>22.074142734177698</v>
      </c>
      <c r="H366" s="52">
        <v>22.062865881146301</v>
      </c>
      <c r="I366" s="52">
        <v>23.8083826092642</v>
      </c>
      <c r="J366" s="52">
        <v>32.405990535256002</v>
      </c>
      <c r="K366" s="52">
        <v>22.070393804278599</v>
      </c>
      <c r="L366" s="52">
        <v>21.575735751600501</v>
      </c>
      <c r="M366" s="81">
        <v>23.147990964238101</v>
      </c>
    </row>
    <row r="367" spans="1:13" x14ac:dyDescent="0.35">
      <c r="A367" s="23" t="str">
        <f t="shared" si="22"/>
        <v>CONSUMO PER CAPITA (kg o litros por individuo)TotalAlimentacionANDALUCIA</v>
      </c>
      <c r="B367" s="23" t="str">
        <f t="shared" si="24"/>
        <v>CONSUMO PER CAPITA (kg o litros por individuo)</v>
      </c>
      <c r="C367" s="23" t="str">
        <f t="shared" si="25"/>
        <v>TotalAlimentacion</v>
      </c>
      <c r="D367" t="s">
        <v>63</v>
      </c>
      <c r="E367" s="52">
        <v>24.502894567735801</v>
      </c>
      <c r="F367" s="52">
        <v>35.501468622384003</v>
      </c>
      <c r="G367" s="52">
        <v>22.939310021686499</v>
      </c>
      <c r="H367" s="52">
        <v>21.331515719873099</v>
      </c>
      <c r="I367" s="52">
        <v>22.843656379278499</v>
      </c>
      <c r="J367" s="52">
        <v>30.9175094246702</v>
      </c>
      <c r="K367" s="52">
        <v>21.530509364691898</v>
      </c>
      <c r="L367" s="52">
        <v>20.764225978434901</v>
      </c>
      <c r="M367" s="81">
        <v>21.732064496032699</v>
      </c>
    </row>
    <row r="368" spans="1:13" x14ac:dyDescent="0.35">
      <c r="A368" s="23" t="str">
        <f t="shared" si="22"/>
        <v>CONSUMO PER CAPITA (kg o litros por individuo)TotalAlimentacionMDD AM</v>
      </c>
      <c r="B368" s="23" t="str">
        <f t="shared" si="24"/>
        <v>CONSUMO PER CAPITA (kg o litros por individuo)</v>
      </c>
      <c r="C368" s="23" t="str">
        <f t="shared" si="25"/>
        <v>TotalAlimentacion</v>
      </c>
      <c r="D368" t="s">
        <v>67</v>
      </c>
      <c r="E368" s="52">
        <v>27.847941658043698</v>
      </c>
      <c r="F368" s="52">
        <v>38.994570838875603</v>
      </c>
      <c r="G368" s="52">
        <v>24.6443272754973</v>
      </c>
      <c r="H368" s="52">
        <v>23.2876460529328</v>
      </c>
      <c r="I368" s="52">
        <v>26.977166826107599</v>
      </c>
      <c r="J368" s="52">
        <v>35.920640980508999</v>
      </c>
      <c r="K368" s="52">
        <v>22.615809745424698</v>
      </c>
      <c r="L368" s="52">
        <v>22.306473578635501</v>
      </c>
      <c r="M368" s="81">
        <v>24.090766878849301</v>
      </c>
    </row>
    <row r="369" spans="1:13" x14ac:dyDescent="0.35">
      <c r="A369" s="23" t="str">
        <f t="shared" si="22"/>
        <v>CONSUMO PER CAPITA (kg o litros por individuo)TotalAlimentacionRTO CENTRO</v>
      </c>
      <c r="B369" s="23" t="str">
        <f t="shared" si="24"/>
        <v>CONSUMO PER CAPITA (kg o litros por individuo)</v>
      </c>
      <c r="C369" s="23" t="str">
        <f t="shared" si="25"/>
        <v>TotalAlimentacion</v>
      </c>
      <c r="D369" t="s">
        <v>70</v>
      </c>
      <c r="E369" s="52">
        <v>23.730103457102899</v>
      </c>
      <c r="F369" s="52">
        <v>35.1368705050633</v>
      </c>
      <c r="G369" s="52">
        <v>23.880603185492198</v>
      </c>
      <c r="H369" s="52">
        <v>24.314559868131099</v>
      </c>
      <c r="I369" s="52">
        <v>24.183422351238899</v>
      </c>
      <c r="J369" s="52">
        <v>37.552613418077101</v>
      </c>
      <c r="K369" s="52">
        <v>23.841812381151101</v>
      </c>
      <c r="L369" s="52">
        <v>24.668166525249099</v>
      </c>
      <c r="M369" s="81">
        <v>24.678063367286999</v>
      </c>
    </row>
    <row r="370" spans="1:13" x14ac:dyDescent="0.35">
      <c r="A370" s="23" t="str">
        <f t="shared" si="22"/>
        <v>CONSUMO PER CAPITA (kg o litros por individuo)TotalAlimentacionNORTE-CENTRO</v>
      </c>
      <c r="B370" s="23" t="str">
        <f t="shared" si="24"/>
        <v>CONSUMO PER CAPITA (kg o litros por individuo)</v>
      </c>
      <c r="C370" s="23" t="str">
        <f t="shared" si="25"/>
        <v>TotalAlimentacion</v>
      </c>
      <c r="D370" t="s">
        <v>73</v>
      </c>
      <c r="E370" s="52">
        <v>22.712814802627399</v>
      </c>
      <c r="F370" s="52">
        <v>37.123107787716897</v>
      </c>
      <c r="G370" s="52">
        <v>22.3431528048032</v>
      </c>
      <c r="H370" s="52">
        <v>22.249329306464698</v>
      </c>
      <c r="I370" s="52">
        <v>26.091583718928899</v>
      </c>
      <c r="J370" s="52">
        <v>33.188288884168301</v>
      </c>
      <c r="K370" s="52">
        <v>20.422902082954302</v>
      </c>
      <c r="L370" s="52">
        <v>20.073036924554302</v>
      </c>
      <c r="M370" s="81">
        <v>20.704357975958899</v>
      </c>
    </row>
    <row r="371" spans="1:13" x14ac:dyDescent="0.35">
      <c r="A371" s="23" t="str">
        <f t="shared" si="22"/>
        <v>CONSUMO PER CAPITA (kg o litros por individuo)TotalAlimentacionNOROESTE</v>
      </c>
      <c r="B371" s="23" t="str">
        <f t="shared" si="24"/>
        <v>CONSUMO PER CAPITA (kg o litros por individuo)</v>
      </c>
      <c r="C371" s="23" t="str">
        <f t="shared" si="25"/>
        <v>TotalAlimentacion</v>
      </c>
      <c r="D371" t="s">
        <v>76</v>
      </c>
      <c r="E371" s="52">
        <v>26.6843716471802</v>
      </c>
      <c r="F371" s="52">
        <v>36.886422885808201</v>
      </c>
      <c r="G371" s="52">
        <v>21.102367425364001</v>
      </c>
      <c r="H371" s="52">
        <v>22.091758829174001</v>
      </c>
      <c r="I371" s="52">
        <v>22.9185382176247</v>
      </c>
      <c r="J371" s="52">
        <v>32.734061803636799</v>
      </c>
      <c r="K371" s="52">
        <v>21.547013397414801</v>
      </c>
      <c r="L371" s="52">
        <v>20.120677886002198</v>
      </c>
      <c r="M371" s="81">
        <v>20.930587704219299</v>
      </c>
    </row>
    <row r="372" spans="1:13" x14ac:dyDescent="0.35">
      <c r="A372" s="23" t="str">
        <f t="shared" si="22"/>
        <v>CONSUMO PER CAPITA (kg o litros por individuo)TotalAlimentacion&lt;2MIL</v>
      </c>
      <c r="B372" s="23" t="str">
        <f t="shared" si="24"/>
        <v>CONSUMO PER CAPITA (kg o litros por individuo)</v>
      </c>
      <c r="C372" s="23" t="str">
        <f t="shared" si="25"/>
        <v>TotalAlimentacion</v>
      </c>
      <c r="D372" t="s">
        <v>79</v>
      </c>
      <c r="E372" s="52">
        <v>23.814164576341</v>
      </c>
      <c r="F372" s="52">
        <v>35.2237645381934</v>
      </c>
      <c r="G372" s="52">
        <v>21.2587320033475</v>
      </c>
      <c r="H372" s="52">
        <v>22.8723386975939</v>
      </c>
      <c r="I372" s="52">
        <v>22.133231301873199</v>
      </c>
      <c r="J372" s="52">
        <v>32.878627531438397</v>
      </c>
      <c r="K372" s="52">
        <v>22.125354186213698</v>
      </c>
      <c r="L372" s="52">
        <v>24.448715949010602</v>
      </c>
      <c r="M372" s="81">
        <v>19.6478981864066</v>
      </c>
    </row>
    <row r="373" spans="1:13" x14ac:dyDescent="0.35">
      <c r="A373" s="23" t="str">
        <f t="shared" si="22"/>
        <v>CONSUMO PER CAPITA (kg o litros por individuo)TotalAlimentacion2-5MIL</v>
      </c>
      <c r="B373" s="23" t="str">
        <f t="shared" si="24"/>
        <v>CONSUMO PER CAPITA (kg o litros por individuo)</v>
      </c>
      <c r="C373" s="23" t="str">
        <f t="shared" si="25"/>
        <v>TotalAlimentacion</v>
      </c>
      <c r="D373" t="s">
        <v>82</v>
      </c>
      <c r="E373" s="52">
        <v>16.848421027697</v>
      </c>
      <c r="F373" s="52">
        <v>24.985378864515901</v>
      </c>
      <c r="G373" s="52">
        <v>14.0329208475688</v>
      </c>
      <c r="H373" s="52">
        <v>13.4143133070048</v>
      </c>
      <c r="I373" s="52">
        <v>15.3280528993497</v>
      </c>
      <c r="J373" s="52">
        <v>21.033149241410801</v>
      </c>
      <c r="K373" s="52">
        <v>14.819779088090799</v>
      </c>
      <c r="L373" s="52">
        <v>16.4579136769581</v>
      </c>
      <c r="M373" s="81">
        <v>16.924010462664601</v>
      </c>
    </row>
    <row r="374" spans="1:13" x14ac:dyDescent="0.35">
      <c r="A374" s="23" t="str">
        <f t="shared" si="22"/>
        <v>CONSUMO PER CAPITA (kg o litros por individuo)TotalAlimentacion5-10MIL</v>
      </c>
      <c r="B374" s="23" t="str">
        <f t="shared" si="24"/>
        <v>CONSUMO PER CAPITA (kg o litros por individuo)</v>
      </c>
      <c r="C374" s="23" t="str">
        <f t="shared" si="25"/>
        <v>TotalAlimentacion</v>
      </c>
      <c r="D374" t="s">
        <v>83</v>
      </c>
      <c r="E374" s="52">
        <v>24.3608315903573</v>
      </c>
      <c r="F374" s="52">
        <v>34.4325206134599</v>
      </c>
      <c r="G374" s="52">
        <v>24.198499130175801</v>
      </c>
      <c r="H374" s="52">
        <v>22.494678485623101</v>
      </c>
      <c r="I374" s="52">
        <v>24.775713021792001</v>
      </c>
      <c r="J374" s="52">
        <v>33.3954533278852</v>
      </c>
      <c r="K374" s="52">
        <v>22.7694594858004</v>
      </c>
      <c r="L374" s="52">
        <v>21.893439046693899</v>
      </c>
      <c r="M374" s="81">
        <v>20.962114030654401</v>
      </c>
    </row>
    <row r="375" spans="1:13" x14ac:dyDescent="0.35">
      <c r="A375" s="23" t="str">
        <f t="shared" si="22"/>
        <v>CONSUMO PER CAPITA (kg o litros por individuo)TotalAlimentacion10-30MIL</v>
      </c>
      <c r="B375" s="23" t="str">
        <f t="shared" si="24"/>
        <v>CONSUMO PER CAPITA (kg o litros por individuo)</v>
      </c>
      <c r="C375" s="23" t="str">
        <f t="shared" si="25"/>
        <v>TotalAlimentacion</v>
      </c>
      <c r="D375" t="s">
        <v>84</v>
      </c>
      <c r="E375" s="52">
        <v>25.045641457390602</v>
      </c>
      <c r="F375" s="52">
        <v>36.240899461265002</v>
      </c>
      <c r="G375" s="52">
        <v>23.586935217180802</v>
      </c>
      <c r="H375" s="52">
        <v>22.363116612329399</v>
      </c>
      <c r="I375" s="52">
        <v>24.601909082611702</v>
      </c>
      <c r="J375" s="52">
        <v>34.683011811020101</v>
      </c>
      <c r="K375" s="52">
        <v>22.4523643990895</v>
      </c>
      <c r="L375" s="52">
        <v>21.900760636982799</v>
      </c>
      <c r="M375" s="81">
        <v>24.283713052926799</v>
      </c>
    </row>
    <row r="376" spans="1:13" x14ac:dyDescent="0.35">
      <c r="A376" s="23" t="str">
        <f t="shared" si="22"/>
        <v>CONSUMO PER CAPITA (kg o litros por individuo)TotalAlimentacion30-100MIL</v>
      </c>
      <c r="B376" s="23" t="str">
        <f t="shared" si="24"/>
        <v>CONSUMO PER CAPITA (kg o litros por individuo)</v>
      </c>
      <c r="C376" s="23" t="str">
        <f t="shared" si="25"/>
        <v>TotalAlimentacion</v>
      </c>
      <c r="D376" t="s">
        <v>85</v>
      </c>
      <c r="E376" s="52">
        <v>24.366188153333699</v>
      </c>
      <c r="F376" s="52">
        <v>40.7668809514375</v>
      </c>
      <c r="G376" s="52">
        <v>25.084479504975999</v>
      </c>
      <c r="H376" s="52">
        <v>25.741761606549701</v>
      </c>
      <c r="I376" s="52">
        <v>27.8862723701004</v>
      </c>
      <c r="J376" s="52">
        <v>37.804911547102101</v>
      </c>
      <c r="K376" s="52">
        <v>24.301725905297001</v>
      </c>
      <c r="L376" s="52">
        <v>23.335697134842899</v>
      </c>
      <c r="M376" s="81">
        <v>24.0823008504453</v>
      </c>
    </row>
    <row r="377" spans="1:13" x14ac:dyDescent="0.35">
      <c r="A377" s="23" t="str">
        <f t="shared" si="22"/>
        <v>CONSUMO PER CAPITA (kg o litros por individuo)TotalAlimentacion100-200MIL</v>
      </c>
      <c r="B377" s="23" t="str">
        <f t="shared" si="24"/>
        <v>CONSUMO PER CAPITA (kg o litros por individuo)</v>
      </c>
      <c r="C377" s="23" t="str">
        <f t="shared" si="25"/>
        <v>TotalAlimentacion</v>
      </c>
      <c r="D377" t="s">
        <v>86</v>
      </c>
      <c r="E377" s="52">
        <v>24.8182647256031</v>
      </c>
      <c r="F377" s="52">
        <v>36.548742193941301</v>
      </c>
      <c r="G377" s="52">
        <v>21.5153238759281</v>
      </c>
      <c r="H377" s="52">
        <v>20.889118522415401</v>
      </c>
      <c r="I377" s="52">
        <v>22.515270073117801</v>
      </c>
      <c r="J377" s="52">
        <v>32.165450689588098</v>
      </c>
      <c r="K377" s="52">
        <v>21.298659468389701</v>
      </c>
      <c r="L377" s="52">
        <v>19.968642322715102</v>
      </c>
      <c r="M377" s="81">
        <v>23.5285998226156</v>
      </c>
    </row>
    <row r="378" spans="1:13" x14ac:dyDescent="0.35">
      <c r="A378" s="23" t="str">
        <f t="shared" si="22"/>
        <v>CONSUMO PER CAPITA (kg o litros por individuo)TotalAlimentacion200-500MIL</v>
      </c>
      <c r="B378" s="23" t="str">
        <f t="shared" si="24"/>
        <v>CONSUMO PER CAPITA (kg o litros por individuo)</v>
      </c>
      <c r="C378" s="23" t="str">
        <f t="shared" si="25"/>
        <v>TotalAlimentacion</v>
      </c>
      <c r="D378" t="s">
        <v>87</v>
      </c>
      <c r="E378" s="52">
        <v>27.696074982237999</v>
      </c>
      <c r="F378" s="52">
        <v>40.029720185745703</v>
      </c>
      <c r="G378" s="52">
        <v>25.7150381871839</v>
      </c>
      <c r="H378" s="52">
        <v>24.115238254185901</v>
      </c>
      <c r="I378" s="52">
        <v>24.114916987320001</v>
      </c>
      <c r="J378" s="52">
        <v>38.500125905032803</v>
      </c>
      <c r="K378" s="52">
        <v>24.6294986285885</v>
      </c>
      <c r="L378" s="52">
        <v>23.2982853219535</v>
      </c>
      <c r="M378" s="81">
        <v>25.029283615631702</v>
      </c>
    </row>
    <row r="379" spans="1:13" x14ac:dyDescent="0.35">
      <c r="A379" s="23" t="str">
        <f t="shared" si="22"/>
        <v>CONSUMO PER CAPITA (kg o litros por individuo)TotalAlimentacion&gt;500MIL</v>
      </c>
      <c r="B379" s="23" t="str">
        <f t="shared" si="24"/>
        <v>CONSUMO PER CAPITA (kg o litros por individuo)</v>
      </c>
      <c r="C379" s="23" t="str">
        <f t="shared" si="25"/>
        <v>TotalAlimentacion</v>
      </c>
      <c r="D379" t="s">
        <v>88</v>
      </c>
      <c r="E379" s="52">
        <v>27.049331158237301</v>
      </c>
      <c r="F379" s="52">
        <v>38.084007774870997</v>
      </c>
      <c r="G379" s="52">
        <v>24.826401689346199</v>
      </c>
      <c r="H379" s="52">
        <v>23.203043973583899</v>
      </c>
      <c r="I379" s="52">
        <v>25.5574507512674</v>
      </c>
      <c r="J379" s="52">
        <v>35.156837343320802</v>
      </c>
      <c r="K379" s="52">
        <v>23.0801665590682</v>
      </c>
      <c r="L379" s="52">
        <v>22.5995780060993</v>
      </c>
      <c r="M379" s="81">
        <v>23.454846326122301</v>
      </c>
    </row>
    <row r="380" spans="1:13" x14ac:dyDescent="0.35">
      <c r="A380" s="23" t="str">
        <f t="shared" si="22"/>
        <v>CONSUMO PER CAPITA (kg o litros por individuo)TotalAlimentacionDE 15 A 19 AÑOS</v>
      </c>
      <c r="B380" s="23" t="str">
        <f t="shared" si="24"/>
        <v>CONSUMO PER CAPITA (kg o litros por individuo)</v>
      </c>
      <c r="C380" s="23" t="str">
        <f t="shared" si="25"/>
        <v>TotalAlimentacion</v>
      </c>
      <c r="D380" t="s">
        <v>89</v>
      </c>
      <c r="E380" s="52">
        <v>5.80979914838864</v>
      </c>
      <c r="F380" s="52">
        <v>11.8631617442774</v>
      </c>
      <c r="G380" s="52">
        <v>9.0223224288251505</v>
      </c>
      <c r="H380" s="52">
        <v>6.18883438433142</v>
      </c>
      <c r="I380" s="52">
        <v>6.3339113646226997</v>
      </c>
      <c r="J380" s="52">
        <v>10.5047926964628</v>
      </c>
      <c r="K380" s="52">
        <v>6.95631797554244</v>
      </c>
      <c r="L380" s="52">
        <v>7.3985795724014398</v>
      </c>
      <c r="M380" s="81">
        <v>10.603307074782199</v>
      </c>
    </row>
    <row r="381" spans="1:13" x14ac:dyDescent="0.35">
      <c r="A381" s="23" t="str">
        <f t="shared" si="22"/>
        <v>CONSUMO PER CAPITA (kg o litros por individuo)TotalAlimentacionDE 20 A 24 AÑOS</v>
      </c>
      <c r="B381" s="23" t="str">
        <f t="shared" si="24"/>
        <v>CONSUMO PER CAPITA (kg o litros por individuo)</v>
      </c>
      <c r="C381" s="23" t="str">
        <f t="shared" si="25"/>
        <v>TotalAlimentacion</v>
      </c>
      <c r="D381" t="s">
        <v>90</v>
      </c>
      <c r="E381" s="52">
        <v>8.8394075674360693</v>
      </c>
      <c r="F381" s="52">
        <v>13.737826399788601</v>
      </c>
      <c r="G381" s="52">
        <v>8.8445006325921192</v>
      </c>
      <c r="H381" s="52">
        <v>9.3468573552822996</v>
      </c>
      <c r="I381" s="52">
        <v>9.1978148489697897</v>
      </c>
      <c r="J381" s="52">
        <v>16.463956313233599</v>
      </c>
      <c r="K381" s="52">
        <v>12.1312352646259</v>
      </c>
      <c r="L381" s="52">
        <v>12.147185648412799</v>
      </c>
      <c r="M381" s="81">
        <v>12.9568588807995</v>
      </c>
    </row>
    <row r="382" spans="1:13" x14ac:dyDescent="0.35">
      <c r="A382" s="23" t="str">
        <f t="shared" si="22"/>
        <v>CONSUMO PER CAPITA (kg o litros por individuo)TotalAlimentacionDE 25 A 34 AÑOS</v>
      </c>
      <c r="B382" s="23" t="str">
        <f t="shared" si="24"/>
        <v>CONSUMO PER CAPITA (kg o litros por individuo)</v>
      </c>
      <c r="C382" s="23" t="str">
        <f t="shared" si="25"/>
        <v>TotalAlimentacion</v>
      </c>
      <c r="D382" t="s">
        <v>91</v>
      </c>
      <c r="E382" s="52">
        <v>12.923451046720601</v>
      </c>
      <c r="F382" s="52">
        <v>19.378515751899101</v>
      </c>
      <c r="G382" s="52">
        <v>13.0230157213312</v>
      </c>
      <c r="H382" s="52">
        <v>11.921899163923699</v>
      </c>
      <c r="I382" s="52">
        <v>12.625619333372599</v>
      </c>
      <c r="J382" s="52">
        <v>17.3171810338272</v>
      </c>
      <c r="K382" s="52">
        <v>12.423027544377</v>
      </c>
      <c r="L382" s="52">
        <v>11.251583722621699</v>
      </c>
      <c r="M382" s="81">
        <v>12.806160512077801</v>
      </c>
    </row>
    <row r="383" spans="1:13" x14ac:dyDescent="0.35">
      <c r="A383" s="23" t="str">
        <f t="shared" si="22"/>
        <v>CONSUMO PER CAPITA (kg o litros por individuo)TotalAlimentacionDE 35 A 49 AÑOS</v>
      </c>
      <c r="B383" s="23" t="str">
        <f t="shared" si="24"/>
        <v>CONSUMO PER CAPITA (kg o litros por individuo)</v>
      </c>
      <c r="C383" s="23" t="str">
        <f t="shared" si="25"/>
        <v>TotalAlimentacion</v>
      </c>
      <c r="D383" t="s">
        <v>92</v>
      </c>
      <c r="E383" s="52">
        <v>21.125902801456601</v>
      </c>
      <c r="F383" s="52">
        <v>30.739811636386101</v>
      </c>
      <c r="G383" s="52">
        <v>19.739790975360101</v>
      </c>
      <c r="H383" s="52">
        <v>18.444614929353499</v>
      </c>
      <c r="I383" s="52">
        <v>19.7113101266307</v>
      </c>
      <c r="J383" s="52">
        <v>27.246635537432301</v>
      </c>
      <c r="K383" s="52">
        <v>18.645871954116501</v>
      </c>
      <c r="L383" s="52">
        <v>17.625503282721699</v>
      </c>
      <c r="M383" s="81">
        <v>18.893776257129701</v>
      </c>
    </row>
    <row r="384" spans="1:13" x14ac:dyDescent="0.35">
      <c r="A384" s="23" t="str">
        <f t="shared" si="22"/>
        <v>CONSUMO PER CAPITA (kg o litros por individuo)TotalAlimentacionDE 50 A 59 AÑOS</v>
      </c>
      <c r="B384" s="23" t="str">
        <f t="shared" si="24"/>
        <v>CONSUMO PER CAPITA (kg o litros por individuo)</v>
      </c>
      <c r="C384" s="23" t="str">
        <f t="shared" si="25"/>
        <v>TotalAlimentacion</v>
      </c>
      <c r="D384" t="s">
        <v>93</v>
      </c>
      <c r="E384" s="52">
        <v>34.1827811791198</v>
      </c>
      <c r="F384" s="52">
        <v>49.4505521787272</v>
      </c>
      <c r="G384" s="52">
        <v>29.851720743719699</v>
      </c>
      <c r="H384" s="52">
        <v>28.5294957895895</v>
      </c>
      <c r="I384" s="52">
        <v>31.572248390322802</v>
      </c>
      <c r="J384" s="52">
        <v>43.481725846318398</v>
      </c>
      <c r="K384" s="52">
        <v>27.3904692891339</v>
      </c>
      <c r="L384" s="52">
        <v>26.848405201152499</v>
      </c>
      <c r="M384" s="81">
        <v>28.107466084564699</v>
      </c>
    </row>
    <row r="385" spans="1:13" x14ac:dyDescent="0.35">
      <c r="A385" s="23" t="str">
        <f t="shared" si="22"/>
        <v>CONSUMO PER CAPITA (kg o litros por individuo)TotalAlimentacionDE 60 A 75 AÑOS</v>
      </c>
      <c r="B385" s="23" t="str">
        <f t="shared" si="24"/>
        <v>CONSUMO PER CAPITA (kg o litros por individuo)</v>
      </c>
      <c r="C385" s="23" t="str">
        <f t="shared" si="25"/>
        <v>TotalAlimentacion</v>
      </c>
      <c r="D385" t="s">
        <v>94</v>
      </c>
      <c r="E385" s="52">
        <v>39.614334460237899</v>
      </c>
      <c r="F385" s="52">
        <v>59.930411256546002</v>
      </c>
      <c r="G385" s="52">
        <v>37.798706738243901</v>
      </c>
      <c r="H385" s="52">
        <v>38.733897473685403</v>
      </c>
      <c r="I385" s="52">
        <v>41.449873347607003</v>
      </c>
      <c r="J385" s="52">
        <v>59.185833103944603</v>
      </c>
      <c r="K385" s="52">
        <v>37.6191222243881</v>
      </c>
      <c r="L385" s="52">
        <v>37.459333489605001</v>
      </c>
      <c r="M385" s="81">
        <v>37.119560181279603</v>
      </c>
    </row>
    <row r="386" spans="1:13" x14ac:dyDescent="0.35">
      <c r="A386" s="23" t="str">
        <f t="shared" si="22"/>
        <v>CONSUMO PER CAPITA (kg o litros por individuo)TotalAlimentacionNIVEL ALTO</v>
      </c>
      <c r="B386" s="23" t="str">
        <f t="shared" si="24"/>
        <v>CONSUMO PER CAPITA (kg o litros por individuo)</v>
      </c>
      <c r="C386" s="23" t="str">
        <f t="shared" si="25"/>
        <v>TotalAlimentacion</v>
      </c>
      <c r="D386" t="s">
        <v>95</v>
      </c>
      <c r="E386" s="52">
        <v>26.566916176797601</v>
      </c>
      <c r="F386" s="52">
        <v>41.030378806692198</v>
      </c>
      <c r="G386" s="52">
        <v>24.0495049870024</v>
      </c>
      <c r="H386" s="52">
        <v>23.2154173091152</v>
      </c>
      <c r="I386" s="52">
        <v>22.893671338685401</v>
      </c>
      <c r="J386" s="52">
        <v>35.5156090875874</v>
      </c>
      <c r="K386" s="52">
        <v>23.077088822133899</v>
      </c>
      <c r="L386" s="52">
        <v>22.730251655628201</v>
      </c>
      <c r="M386" s="81">
        <v>23.694321159506298</v>
      </c>
    </row>
    <row r="387" spans="1:13" x14ac:dyDescent="0.35">
      <c r="A387" s="23" t="str">
        <f t="shared" si="22"/>
        <v>CONSUMO PER CAPITA (kg o litros por individuo)TotalAlimentacionNIVEL MEDIO ALTO</v>
      </c>
      <c r="B387" s="23" t="str">
        <f t="shared" si="24"/>
        <v>CONSUMO PER CAPITA (kg o litros por individuo)</v>
      </c>
      <c r="C387" s="23" t="str">
        <f t="shared" si="25"/>
        <v>TotalAlimentacion</v>
      </c>
      <c r="D387" t="s">
        <v>96</v>
      </c>
      <c r="E387" s="52">
        <v>23.2323353492426</v>
      </c>
      <c r="F387" s="52">
        <v>34.9640579308046</v>
      </c>
      <c r="G387" s="52">
        <v>22.730337279837201</v>
      </c>
      <c r="H387" s="52">
        <v>22.530827889986501</v>
      </c>
      <c r="I387" s="52">
        <v>24.0435942066233</v>
      </c>
      <c r="J387" s="52">
        <v>33.409879191832196</v>
      </c>
      <c r="K387" s="52">
        <v>21.9662680161968</v>
      </c>
      <c r="L387" s="52">
        <v>22.6870360123525</v>
      </c>
      <c r="M387" s="81">
        <v>23.325734155545899</v>
      </c>
    </row>
    <row r="388" spans="1:13" x14ac:dyDescent="0.35">
      <c r="A388" s="23" t="str">
        <f t="shared" ref="A388:A451" si="26">B388&amp;C388&amp;D388</f>
        <v>CONSUMO PER CAPITA (kg o litros por individuo)TotalAlimentacionNIVEL MEDIO</v>
      </c>
      <c r="B388" s="23" t="str">
        <f t="shared" si="24"/>
        <v>CONSUMO PER CAPITA (kg o litros por individuo)</v>
      </c>
      <c r="C388" s="23" t="str">
        <f t="shared" si="25"/>
        <v>TotalAlimentacion</v>
      </c>
      <c r="D388" t="s">
        <v>97</v>
      </c>
      <c r="E388" s="52">
        <v>24.8014792544956</v>
      </c>
      <c r="F388" s="52">
        <v>38.139711048177197</v>
      </c>
      <c r="G388" s="52">
        <v>24.042528083696499</v>
      </c>
      <c r="H388" s="52">
        <v>23.204105771214198</v>
      </c>
      <c r="I388" s="52">
        <v>24.956341717997802</v>
      </c>
      <c r="J388" s="52">
        <v>34.036138641160697</v>
      </c>
      <c r="K388" s="52">
        <v>21.618466699606898</v>
      </c>
      <c r="L388" s="52">
        <v>20.7824003201147</v>
      </c>
      <c r="M388" s="81">
        <v>22.646196992226901</v>
      </c>
    </row>
    <row r="389" spans="1:13" x14ac:dyDescent="0.35">
      <c r="A389" s="23" t="str">
        <f t="shared" si="26"/>
        <v>CONSUMO PER CAPITA (kg o litros por individuo)TotalAlimentacionNIVEL MEDIO BAJO</v>
      </c>
      <c r="B389" s="23" t="str">
        <f t="shared" si="24"/>
        <v>CONSUMO PER CAPITA (kg o litros por individuo)</v>
      </c>
      <c r="C389" s="23" t="str">
        <f t="shared" si="25"/>
        <v>TotalAlimentacion</v>
      </c>
      <c r="D389" t="s">
        <v>98</v>
      </c>
      <c r="E389" s="52">
        <v>23.9605544184796</v>
      </c>
      <c r="F389" s="52">
        <v>35.079960218390703</v>
      </c>
      <c r="G389" s="52">
        <v>23.819161473131999</v>
      </c>
      <c r="H389" s="52">
        <v>26.141372231351099</v>
      </c>
      <c r="I389" s="52">
        <v>28.6094693860333</v>
      </c>
      <c r="J389" s="52">
        <v>37.8150687926275</v>
      </c>
      <c r="K389" s="52">
        <v>25.5444431746423</v>
      </c>
      <c r="L389" s="52">
        <v>25.155788605791098</v>
      </c>
      <c r="M389" s="81">
        <v>26.635995689648901</v>
      </c>
    </row>
    <row r="390" spans="1:13" x14ac:dyDescent="0.35">
      <c r="A390" s="23" t="str">
        <f t="shared" si="26"/>
        <v>CONSUMO PER CAPITA (kg o litros por individuo)TotalAlimentacionNIVEL BAJO</v>
      </c>
      <c r="B390" s="23" t="str">
        <f t="shared" si="24"/>
        <v>CONSUMO PER CAPITA (kg o litros por individuo)</v>
      </c>
      <c r="C390" s="23" t="str">
        <f t="shared" si="25"/>
        <v>TotalAlimentacion</v>
      </c>
      <c r="D390" t="s">
        <v>99</v>
      </c>
      <c r="E390" s="52">
        <v>25.043898258682599</v>
      </c>
      <c r="F390" s="52">
        <v>34.5987561061958</v>
      </c>
      <c r="G390" s="52">
        <v>22.397766529692099</v>
      </c>
      <c r="H390" s="52">
        <v>19.568464453858301</v>
      </c>
      <c r="I390" s="52">
        <v>22.891807879579599</v>
      </c>
      <c r="J390" s="52">
        <v>32.757595794628998</v>
      </c>
      <c r="K390" s="52">
        <v>21.776991983676901</v>
      </c>
      <c r="L390" s="52">
        <v>20.595593712777401</v>
      </c>
      <c r="M390" s="81">
        <v>20.579896187418999</v>
      </c>
    </row>
    <row r="391" spans="1:13" x14ac:dyDescent="0.35">
      <c r="A391" s="23" t="str">
        <f t="shared" si="26"/>
        <v>CONSUMO PER CAPITA (kg o litros por individuo)TotalAlimentacionHOMBRE</v>
      </c>
      <c r="B391" s="23" t="str">
        <f t="shared" si="24"/>
        <v>CONSUMO PER CAPITA (kg o litros por individuo)</v>
      </c>
      <c r="C391" s="23" t="str">
        <f t="shared" si="25"/>
        <v>TotalAlimentacion</v>
      </c>
      <c r="D391" t="s">
        <v>100</v>
      </c>
      <c r="E391" s="52">
        <v>27.183506831945198</v>
      </c>
      <c r="F391" s="52">
        <v>40.939766294936803</v>
      </c>
      <c r="G391" s="52">
        <v>26.3677434346633</v>
      </c>
      <c r="H391" s="52">
        <v>25.085893481223199</v>
      </c>
      <c r="I391" s="52">
        <v>27.228835903350301</v>
      </c>
      <c r="J391" s="52">
        <v>39.011224472023301</v>
      </c>
      <c r="K391" s="52">
        <v>25.133564534331999</v>
      </c>
      <c r="L391" s="52">
        <v>25.435112480931402</v>
      </c>
      <c r="M391" s="81">
        <v>25.341858355408899</v>
      </c>
    </row>
    <row r="392" spans="1:13" x14ac:dyDescent="0.35">
      <c r="A392" s="23" t="str">
        <f t="shared" si="26"/>
        <v>CONSUMO PER CAPITA (kg o litros por individuo)TotalAlimentacionMUJER</v>
      </c>
      <c r="B392" s="23" t="str">
        <f t="shared" si="24"/>
        <v>CONSUMO PER CAPITA (kg o litros por individuo)</v>
      </c>
      <c r="C392" s="23" t="str">
        <f t="shared" si="25"/>
        <v>TotalAlimentacion</v>
      </c>
      <c r="D392" t="s">
        <v>101</v>
      </c>
      <c r="E392" s="52">
        <v>22.6156996218023</v>
      </c>
      <c r="F392" s="52">
        <v>33.227501444054802</v>
      </c>
      <c r="G392" s="52">
        <v>20.5606133787198</v>
      </c>
      <c r="H392" s="52">
        <v>20.4296280098587</v>
      </c>
      <c r="I392" s="52">
        <v>21.677266771050501</v>
      </c>
      <c r="J392" s="52">
        <v>30.147367281936798</v>
      </c>
      <c r="K392" s="52">
        <v>20.133583837699501</v>
      </c>
      <c r="L392" s="52">
        <v>18.8281619881549</v>
      </c>
      <c r="M392" s="81">
        <v>20.9199441170977</v>
      </c>
    </row>
    <row r="393" spans="1:13" x14ac:dyDescent="0.35">
      <c r="A393" s="23" t="str">
        <f t="shared" si="26"/>
        <v>CONSUMO PER CAPITA (kg o litros por individuo).T.Alimentos TOTAL INGT.ESPAÑA</v>
      </c>
      <c r="B393" s="23" t="str">
        <f t="shared" si="24"/>
        <v>CONSUMO PER CAPITA (kg o litros por individuo)</v>
      </c>
      <c r="C393" s="23" t="s">
        <v>45</v>
      </c>
      <c r="D393" t="s">
        <v>46</v>
      </c>
      <c r="E393" s="52">
        <v>10.5072192232577</v>
      </c>
      <c r="F393" s="52">
        <v>15.013728391635601</v>
      </c>
      <c r="G393" s="52">
        <v>10.1569466294808</v>
      </c>
      <c r="H393" s="52">
        <v>10.106365984149599</v>
      </c>
      <c r="I393" s="52">
        <v>10.4153205798301</v>
      </c>
      <c r="J393" s="52">
        <v>14.1394594050946</v>
      </c>
      <c r="K393" s="52">
        <v>9.9768566857639591</v>
      </c>
      <c r="L393" s="52">
        <v>10.091549675684799</v>
      </c>
      <c r="M393" s="81">
        <v>10.328747877185</v>
      </c>
    </row>
    <row r="394" spans="1:13" x14ac:dyDescent="0.35">
      <c r="A394" s="23" t="str">
        <f t="shared" si="26"/>
        <v>CONSUMO PER CAPITA (kg o litros por individuo).T.Alimentos TOTAL INGBCN AM</v>
      </c>
      <c r="B394" s="23" t="str">
        <f t="shared" si="24"/>
        <v>CONSUMO PER CAPITA (kg o litros por individuo)</v>
      </c>
      <c r="C394" s="23" t="str">
        <f>C$393</f>
        <v>.T.Alimentos TOTAL ING</v>
      </c>
      <c r="D394" t="s">
        <v>50</v>
      </c>
      <c r="E394" s="52">
        <v>9.6489396566366192</v>
      </c>
      <c r="F394" s="52">
        <v>15.3497939821175</v>
      </c>
      <c r="G394" s="52">
        <v>10.1004355089644</v>
      </c>
      <c r="H394" s="52">
        <v>9.0363159344540094</v>
      </c>
      <c r="I394" s="52">
        <v>8.6010763833717299</v>
      </c>
      <c r="J394" s="52">
        <v>14.203457910472601</v>
      </c>
      <c r="K394" s="52">
        <v>10.0779258351326</v>
      </c>
      <c r="L394" s="52">
        <v>9.5731928090071694</v>
      </c>
      <c r="M394" s="81">
        <v>11.485921808927801</v>
      </c>
    </row>
    <row r="395" spans="1:13" x14ac:dyDescent="0.35">
      <c r="A395" s="23" t="str">
        <f t="shared" si="26"/>
        <v>CONSUMO PER CAPITA (kg o litros por individuo).T.Alimentos TOTAL INGREST.CAT ARAGON</v>
      </c>
      <c r="B395" s="23" t="str">
        <f t="shared" si="24"/>
        <v>CONSUMO PER CAPITA (kg o litros por individuo)</v>
      </c>
      <c r="C395" s="23" t="str">
        <f t="shared" ref="C395:C422" si="27">C$393</f>
        <v>.T.Alimentos TOTAL ING</v>
      </c>
      <c r="D395" t="s">
        <v>55</v>
      </c>
      <c r="E395" s="52">
        <v>9.9217710800089307</v>
      </c>
      <c r="F395" s="52">
        <v>15.1453885243565</v>
      </c>
      <c r="G395" s="52">
        <v>10.3085689553563</v>
      </c>
      <c r="H395" s="52">
        <v>9.7844140507850703</v>
      </c>
      <c r="I395" s="52">
        <v>9.0477445517291297</v>
      </c>
      <c r="J395" s="52">
        <v>14.0316205920254</v>
      </c>
      <c r="K395" s="52">
        <v>10.4027651322192</v>
      </c>
      <c r="L395" s="52">
        <v>9.9811227042957107</v>
      </c>
      <c r="M395" s="81">
        <v>11.0722393240827</v>
      </c>
    </row>
    <row r="396" spans="1:13" x14ac:dyDescent="0.35">
      <c r="A396" s="23" t="str">
        <f t="shared" si="26"/>
        <v>CONSUMO PER CAPITA (kg o litros por individuo).T.Alimentos TOTAL INGLEVANTE</v>
      </c>
      <c r="B396" s="23" t="str">
        <f t="shared" si="24"/>
        <v>CONSUMO PER CAPITA (kg o litros por individuo)</v>
      </c>
      <c r="C396" s="23" t="str">
        <f t="shared" si="27"/>
        <v>.T.Alimentos TOTAL ING</v>
      </c>
      <c r="D396" t="s">
        <v>59</v>
      </c>
      <c r="E396" s="52">
        <v>11.4627479731561</v>
      </c>
      <c r="F396" s="52">
        <v>16.107453798191202</v>
      </c>
      <c r="G396" s="52">
        <v>10.7442665856973</v>
      </c>
      <c r="H396" s="52">
        <v>10.7732402839759</v>
      </c>
      <c r="I396" s="52">
        <v>11.8971379088595</v>
      </c>
      <c r="J396" s="52">
        <v>14.9690401195238</v>
      </c>
      <c r="K396" s="52">
        <v>10.665365233411601</v>
      </c>
      <c r="L396" s="52">
        <v>11.014730534945899</v>
      </c>
      <c r="M396" s="81">
        <v>11.298511720867101</v>
      </c>
    </row>
    <row r="397" spans="1:13" x14ac:dyDescent="0.35">
      <c r="A397" s="23" t="str">
        <f t="shared" si="26"/>
        <v>CONSUMO PER CAPITA (kg o litros por individuo).T.Alimentos TOTAL INGANDALUCIA</v>
      </c>
      <c r="B397" s="23" t="str">
        <f t="shared" si="24"/>
        <v>CONSUMO PER CAPITA (kg o litros por individuo)</v>
      </c>
      <c r="C397" s="23" t="str">
        <f t="shared" si="27"/>
        <v>.T.Alimentos TOTAL ING</v>
      </c>
      <c r="D397" t="s">
        <v>63</v>
      </c>
      <c r="E397" s="52">
        <v>10.152029393065799</v>
      </c>
      <c r="F397" s="52">
        <v>14.276357111000101</v>
      </c>
      <c r="G397" s="52">
        <v>10.170536194351101</v>
      </c>
      <c r="H397" s="52">
        <v>9.6700961640982595</v>
      </c>
      <c r="I397" s="52">
        <v>9.6506322700665397</v>
      </c>
      <c r="J397" s="52">
        <v>12.125156430880599</v>
      </c>
      <c r="K397" s="52">
        <v>9.6492783454224504</v>
      </c>
      <c r="L397" s="52">
        <v>9.2985963508013008</v>
      </c>
      <c r="M397" s="81">
        <v>9.1535034935506498</v>
      </c>
    </row>
    <row r="398" spans="1:13" x14ac:dyDescent="0.35">
      <c r="A398" s="23" t="str">
        <f t="shared" si="26"/>
        <v>CONSUMO PER CAPITA (kg o litros por individuo).T.Alimentos TOTAL INGMDD AM</v>
      </c>
      <c r="B398" s="23" t="str">
        <f t="shared" si="24"/>
        <v>CONSUMO PER CAPITA (kg o litros por individuo)</v>
      </c>
      <c r="C398" s="23" t="str">
        <f t="shared" si="27"/>
        <v>.T.Alimentos TOTAL ING</v>
      </c>
      <c r="D398" t="s">
        <v>67</v>
      </c>
      <c r="E398" s="52">
        <v>14.319663601372399</v>
      </c>
      <c r="F398" s="52">
        <v>18.010906765817001</v>
      </c>
      <c r="G398" s="52">
        <v>12.4841293834951</v>
      </c>
      <c r="H398" s="52">
        <v>12.602305151501101</v>
      </c>
      <c r="I398" s="52">
        <v>13.8337221519258</v>
      </c>
      <c r="J398" s="52">
        <v>17.728304752593999</v>
      </c>
      <c r="K398" s="52">
        <v>12.006767476401301</v>
      </c>
      <c r="L398" s="52">
        <v>12.8900462779495</v>
      </c>
      <c r="M398" s="81">
        <v>12.8803857866234</v>
      </c>
    </row>
    <row r="399" spans="1:13" x14ac:dyDescent="0.35">
      <c r="A399" s="23" t="str">
        <f t="shared" si="26"/>
        <v>CONSUMO PER CAPITA (kg o litros por individuo).T.Alimentos TOTAL INGRTO CENTRO</v>
      </c>
      <c r="B399" s="23" t="str">
        <f t="shared" si="24"/>
        <v>CONSUMO PER CAPITA (kg o litros por individuo)</v>
      </c>
      <c r="C399" s="23" t="str">
        <f t="shared" si="27"/>
        <v>.T.Alimentos TOTAL ING</v>
      </c>
      <c r="D399" t="s">
        <v>70</v>
      </c>
      <c r="E399" s="52">
        <v>10.290364793547701</v>
      </c>
      <c r="F399" s="52">
        <v>15.0360658912119</v>
      </c>
      <c r="G399" s="52">
        <v>11.381677110868001</v>
      </c>
      <c r="H399" s="52">
        <v>11.702700708857201</v>
      </c>
      <c r="I399" s="52">
        <v>10.9740648308627</v>
      </c>
      <c r="J399" s="52">
        <v>18.2286677372533</v>
      </c>
      <c r="K399" s="52">
        <v>10.909911542404901</v>
      </c>
      <c r="L399" s="52">
        <v>12.3085062715377</v>
      </c>
      <c r="M399" s="81">
        <v>11.4352716777254</v>
      </c>
    </row>
    <row r="400" spans="1:13" x14ac:dyDescent="0.35">
      <c r="A400" s="23" t="str">
        <f t="shared" si="26"/>
        <v>CONSUMO PER CAPITA (kg o litros por individuo).T.Alimentos TOTAL INGNORTE-CENTRO</v>
      </c>
      <c r="B400" s="23" t="str">
        <f t="shared" si="24"/>
        <v>CONSUMO PER CAPITA (kg o litros por individuo)</v>
      </c>
      <c r="C400" s="23" t="str">
        <f t="shared" si="27"/>
        <v>.T.Alimentos TOTAL ING</v>
      </c>
      <c r="D400" t="s">
        <v>73</v>
      </c>
      <c r="E400" s="52">
        <v>8.1436115066307604</v>
      </c>
      <c r="F400" s="52">
        <v>13.201503069673</v>
      </c>
      <c r="G400" s="52">
        <v>8.2592739104759101</v>
      </c>
      <c r="H400" s="52">
        <v>9.4304196019347302</v>
      </c>
      <c r="I400" s="52">
        <v>11.351337232674499</v>
      </c>
      <c r="J400" s="52">
        <v>12.5941700850499</v>
      </c>
      <c r="K400" s="52">
        <v>7.83737019273235</v>
      </c>
      <c r="L400" s="52">
        <v>7.9065947634329703</v>
      </c>
      <c r="M400" s="81">
        <v>7.3755202474726103</v>
      </c>
    </row>
    <row r="401" spans="1:13" x14ac:dyDescent="0.35">
      <c r="A401" s="23" t="str">
        <f t="shared" si="26"/>
        <v>CONSUMO PER CAPITA (kg o litros por individuo).T.Alimentos TOTAL INGNOROESTE</v>
      </c>
      <c r="B401" s="23" t="str">
        <f t="shared" si="24"/>
        <v>CONSUMO PER CAPITA (kg o litros por individuo)</v>
      </c>
      <c r="C401" s="23" t="str">
        <f t="shared" si="27"/>
        <v>.T.Alimentos TOTAL ING</v>
      </c>
      <c r="D401" t="s">
        <v>76</v>
      </c>
      <c r="E401" s="52">
        <v>8.4467578826017693</v>
      </c>
      <c r="F401" s="52">
        <v>11.6214301309686</v>
      </c>
      <c r="G401" s="52">
        <v>6.1108749566008704</v>
      </c>
      <c r="H401" s="52">
        <v>6.7051096279848199</v>
      </c>
      <c r="I401" s="52">
        <v>6.6803285112908002</v>
      </c>
      <c r="J401" s="52">
        <v>9.0660500373175203</v>
      </c>
      <c r="K401" s="52">
        <v>6.8740573307180401</v>
      </c>
      <c r="L401" s="52">
        <v>6.5085187839026704</v>
      </c>
      <c r="M401" s="81">
        <v>6.8244057662621396</v>
      </c>
    </row>
    <row r="402" spans="1:13" x14ac:dyDescent="0.35">
      <c r="A402" s="23" t="str">
        <f t="shared" si="26"/>
        <v>CONSUMO PER CAPITA (kg o litros por individuo).T.Alimentos TOTAL ING&lt;2MIL</v>
      </c>
      <c r="B402" s="23" t="str">
        <f t="shared" si="24"/>
        <v>CONSUMO PER CAPITA (kg o litros por individuo)</v>
      </c>
      <c r="C402" s="23" t="str">
        <f t="shared" si="27"/>
        <v>.T.Alimentos TOTAL ING</v>
      </c>
      <c r="D402" t="s">
        <v>79</v>
      </c>
      <c r="E402" s="52">
        <v>9.5212323087825208</v>
      </c>
      <c r="F402" s="52">
        <v>13.5244512347778</v>
      </c>
      <c r="G402" s="52">
        <v>9.6005600943602705</v>
      </c>
      <c r="H402" s="52">
        <v>9.3604881472231192</v>
      </c>
      <c r="I402" s="52">
        <v>8.6227149410378807</v>
      </c>
      <c r="J402" s="52">
        <v>12.1793206673506</v>
      </c>
      <c r="K402" s="52">
        <v>9.9695846180114707</v>
      </c>
      <c r="L402" s="52">
        <v>10.3456266064999</v>
      </c>
      <c r="M402" s="81">
        <v>7.8365707412223298</v>
      </c>
    </row>
    <row r="403" spans="1:13" x14ac:dyDescent="0.35">
      <c r="A403" s="23" t="str">
        <f t="shared" si="26"/>
        <v>CONSUMO PER CAPITA (kg o litros por individuo).T.Alimentos TOTAL ING2-5MIL</v>
      </c>
      <c r="B403" s="23" t="str">
        <f t="shared" si="24"/>
        <v>CONSUMO PER CAPITA (kg o litros por individuo)</v>
      </c>
      <c r="C403" s="23" t="str">
        <f t="shared" si="27"/>
        <v>.T.Alimentos TOTAL ING</v>
      </c>
      <c r="D403" t="s">
        <v>82</v>
      </c>
      <c r="E403" s="52">
        <v>6.6444445744554699</v>
      </c>
      <c r="F403" s="52">
        <v>9.0153406823992999</v>
      </c>
      <c r="G403" s="52">
        <v>5.3399179414318398</v>
      </c>
      <c r="H403" s="52">
        <v>5.7539482124116299</v>
      </c>
      <c r="I403" s="52">
        <v>5.9365500421510502</v>
      </c>
      <c r="J403" s="52">
        <v>8.1902473161529699</v>
      </c>
      <c r="K403" s="52">
        <v>6.2408185354773096</v>
      </c>
      <c r="L403" s="52">
        <v>7.0137648100008798</v>
      </c>
      <c r="M403" s="81">
        <v>7.1422030119670996</v>
      </c>
    </row>
    <row r="404" spans="1:13" x14ac:dyDescent="0.35">
      <c r="A404" s="23" t="str">
        <f t="shared" si="26"/>
        <v>CONSUMO PER CAPITA (kg o litros por individuo).T.Alimentos TOTAL ING5-10MIL</v>
      </c>
      <c r="B404" s="23" t="str">
        <f t="shared" si="24"/>
        <v>CONSUMO PER CAPITA (kg o litros por individuo)</v>
      </c>
      <c r="C404" s="23" t="str">
        <f t="shared" si="27"/>
        <v>.T.Alimentos TOTAL ING</v>
      </c>
      <c r="D404" t="s">
        <v>83</v>
      </c>
      <c r="E404" s="52">
        <v>10.8212775279582</v>
      </c>
      <c r="F404" s="52">
        <v>13.9549867418795</v>
      </c>
      <c r="G404" s="52">
        <v>11.072049256758101</v>
      </c>
      <c r="H404" s="52">
        <v>11.202302199333801</v>
      </c>
      <c r="I404" s="52">
        <v>10.9291607051317</v>
      </c>
      <c r="J404" s="52">
        <v>13.770643190290199</v>
      </c>
      <c r="K404" s="52">
        <v>10.4518771858832</v>
      </c>
      <c r="L404" s="52">
        <v>10.1330161144662</v>
      </c>
      <c r="M404" s="81">
        <v>9.3749379301568503</v>
      </c>
    </row>
    <row r="405" spans="1:13" x14ac:dyDescent="0.35">
      <c r="A405" s="23" t="str">
        <f t="shared" si="26"/>
        <v>CONSUMO PER CAPITA (kg o litros por individuo).T.Alimentos TOTAL ING10-30MIL</v>
      </c>
      <c r="B405" s="23" t="str">
        <f t="shared" si="24"/>
        <v>CONSUMO PER CAPITA (kg o litros por individuo)</v>
      </c>
      <c r="C405" s="23" t="str">
        <f t="shared" si="27"/>
        <v>.T.Alimentos TOTAL ING</v>
      </c>
      <c r="D405" t="s">
        <v>84</v>
      </c>
      <c r="E405" s="52">
        <v>10.371590209634199</v>
      </c>
      <c r="F405" s="52">
        <v>14.7754470296011</v>
      </c>
      <c r="G405" s="52">
        <v>10.806701329852199</v>
      </c>
      <c r="H405" s="52">
        <v>10.322504833555</v>
      </c>
      <c r="I405" s="52">
        <v>11.018327498870301</v>
      </c>
      <c r="J405" s="52">
        <v>14.404906784160101</v>
      </c>
      <c r="K405" s="52">
        <v>10.1817463123617</v>
      </c>
      <c r="L405" s="52">
        <v>10.1819990168679</v>
      </c>
      <c r="M405" s="81">
        <v>11.039769621145799</v>
      </c>
    </row>
    <row r="406" spans="1:13" x14ac:dyDescent="0.35">
      <c r="A406" s="23" t="str">
        <f t="shared" si="26"/>
        <v>CONSUMO PER CAPITA (kg o litros por individuo).T.Alimentos TOTAL ING30-100MIL</v>
      </c>
      <c r="B406" s="23" t="str">
        <f t="shared" si="24"/>
        <v>CONSUMO PER CAPITA (kg o litros por individuo)</v>
      </c>
      <c r="C406" s="23" t="str">
        <f t="shared" si="27"/>
        <v>.T.Alimentos TOTAL ING</v>
      </c>
      <c r="D406" t="s">
        <v>85</v>
      </c>
      <c r="E406" s="52">
        <v>10.681509085748401</v>
      </c>
      <c r="F406" s="52">
        <v>17.298165990447199</v>
      </c>
      <c r="G406" s="52">
        <v>10.544669278406699</v>
      </c>
      <c r="H406" s="52">
        <v>11.2762375582153</v>
      </c>
      <c r="I406" s="52">
        <v>12.276288775214001</v>
      </c>
      <c r="J406" s="52">
        <v>15.666097013462901</v>
      </c>
      <c r="K406" s="52">
        <v>10.203949580757699</v>
      </c>
      <c r="L406" s="52">
        <v>10.5409732252678</v>
      </c>
      <c r="M406" s="81">
        <v>10.5407597198079</v>
      </c>
    </row>
    <row r="407" spans="1:13" x14ac:dyDescent="0.35">
      <c r="A407" s="23" t="str">
        <f t="shared" si="26"/>
        <v>CONSUMO PER CAPITA (kg o litros por individuo).T.Alimentos TOTAL ING100-200MIL</v>
      </c>
      <c r="B407" s="23" t="str">
        <f t="shared" si="24"/>
        <v>CONSUMO PER CAPITA (kg o litros por individuo)</v>
      </c>
      <c r="C407" s="23" t="str">
        <f t="shared" si="27"/>
        <v>.T.Alimentos TOTAL ING</v>
      </c>
      <c r="D407" t="s">
        <v>86</v>
      </c>
      <c r="E407" s="52">
        <v>10.64959536424</v>
      </c>
      <c r="F407" s="52">
        <v>14.2968377962956</v>
      </c>
      <c r="G407" s="52">
        <v>8.5799562398635292</v>
      </c>
      <c r="H407" s="52">
        <v>8.8157421746859495</v>
      </c>
      <c r="I407" s="52">
        <v>9.1700391160510293</v>
      </c>
      <c r="J407" s="52">
        <v>12.614096369764001</v>
      </c>
      <c r="K407" s="52">
        <v>9.1845337808762597</v>
      </c>
      <c r="L407" s="52">
        <v>8.8229253875175608</v>
      </c>
      <c r="M407" s="81">
        <v>10.826019346756</v>
      </c>
    </row>
    <row r="408" spans="1:13" x14ac:dyDescent="0.35">
      <c r="A408" s="23" t="str">
        <f t="shared" si="26"/>
        <v>CONSUMO PER CAPITA (kg o litros por individuo).T.Alimentos TOTAL ING200-500MIL</v>
      </c>
      <c r="B408" s="23" t="str">
        <f t="shared" si="24"/>
        <v>CONSUMO PER CAPITA (kg o litros por individuo)</v>
      </c>
      <c r="C408" s="23" t="str">
        <f t="shared" si="27"/>
        <v>.T.Alimentos TOTAL ING</v>
      </c>
      <c r="D408" t="s">
        <v>87</v>
      </c>
      <c r="E408" s="52">
        <v>11.9794607255062</v>
      </c>
      <c r="F408" s="52">
        <v>16.696748799538401</v>
      </c>
      <c r="G408" s="52">
        <v>11.681326691453901</v>
      </c>
      <c r="H408" s="52">
        <v>11.047265939370501</v>
      </c>
      <c r="I408" s="52">
        <v>10.4897655408178</v>
      </c>
      <c r="J408" s="52">
        <v>17.183376067691501</v>
      </c>
      <c r="K408" s="52">
        <v>11.3337190750623</v>
      </c>
      <c r="L408" s="52">
        <v>10.8725665321244</v>
      </c>
      <c r="M408" s="81">
        <v>11.7647789202673</v>
      </c>
    </row>
    <row r="409" spans="1:13" x14ac:dyDescent="0.35">
      <c r="A409" s="23" t="str">
        <f t="shared" si="26"/>
        <v>CONSUMO PER CAPITA (kg o litros por individuo).T.Alimentos TOTAL ING&gt;500MIL</v>
      </c>
      <c r="B409" s="23" t="str">
        <f t="shared" si="24"/>
        <v>CONSUMO PER CAPITA (kg o litros por individuo)</v>
      </c>
      <c r="C409" s="23" t="str">
        <f t="shared" si="27"/>
        <v>.T.Alimentos TOTAL ING</v>
      </c>
      <c r="D409" t="s">
        <v>88</v>
      </c>
      <c r="E409" s="52">
        <v>10.9452770779499</v>
      </c>
      <c r="F409" s="52">
        <v>15.0092729332674</v>
      </c>
      <c r="G409" s="52">
        <v>10.433438798868499</v>
      </c>
      <c r="H409" s="52">
        <v>9.8983833366223699</v>
      </c>
      <c r="I409" s="52">
        <v>10.264300964853801</v>
      </c>
      <c r="J409" s="52">
        <v>13.6933271665721</v>
      </c>
      <c r="K409" s="52">
        <v>10.122423032944599</v>
      </c>
      <c r="L409" s="52">
        <v>10.606019947035</v>
      </c>
      <c r="M409" s="81">
        <v>10.3696641710943</v>
      </c>
    </row>
    <row r="410" spans="1:13" x14ac:dyDescent="0.35">
      <c r="A410" s="23" t="str">
        <f t="shared" si="26"/>
        <v>CONSUMO PER CAPITA (kg o litros por individuo).T.Alimentos TOTAL INGDE 15 A 19 AÑOS</v>
      </c>
      <c r="B410" s="23" t="str">
        <f t="shared" si="24"/>
        <v>CONSUMO PER CAPITA (kg o litros por individuo)</v>
      </c>
      <c r="C410" s="23" t="str">
        <f t="shared" si="27"/>
        <v>.T.Alimentos TOTAL ING</v>
      </c>
      <c r="D410" t="s">
        <v>89</v>
      </c>
      <c r="E410" s="52">
        <v>2.9574332350347201</v>
      </c>
      <c r="F410" s="52">
        <v>5.3168216241008999</v>
      </c>
      <c r="G410" s="52">
        <v>5.4754986543031396</v>
      </c>
      <c r="H410" s="52">
        <v>3.8553029270360502</v>
      </c>
      <c r="I410" s="52">
        <v>3.97214340643148</v>
      </c>
      <c r="J410" s="52">
        <v>5.8958598055521199</v>
      </c>
      <c r="K410" s="52">
        <v>3.49827548933736</v>
      </c>
      <c r="L410" s="52">
        <v>4.2932266260283898</v>
      </c>
      <c r="M410" s="81">
        <v>5.6999111840026702</v>
      </c>
    </row>
    <row r="411" spans="1:13" x14ac:dyDescent="0.35">
      <c r="A411" s="23" t="str">
        <f t="shared" si="26"/>
        <v>CONSUMO PER CAPITA (kg o litros por individuo).T.Alimentos TOTAL INGDE 20 A 24 AÑOS</v>
      </c>
      <c r="B411" s="23" t="str">
        <f t="shared" si="24"/>
        <v>CONSUMO PER CAPITA (kg o litros por individuo)</v>
      </c>
      <c r="C411" s="23" t="str">
        <f t="shared" si="27"/>
        <v>.T.Alimentos TOTAL ING</v>
      </c>
      <c r="D411" t="s">
        <v>90</v>
      </c>
      <c r="E411" s="52">
        <v>3.6736422871362802</v>
      </c>
      <c r="F411" s="52">
        <v>6.9937086109808497</v>
      </c>
      <c r="G411" s="52">
        <v>4.6083911888284899</v>
      </c>
      <c r="H411" s="52">
        <v>5.1913069933674398</v>
      </c>
      <c r="I411" s="52">
        <v>4.3132395078091896</v>
      </c>
      <c r="J411" s="52">
        <v>8.9574221985131892</v>
      </c>
      <c r="K411" s="52">
        <v>6.7606013679820496</v>
      </c>
      <c r="L411" s="52">
        <v>6.2410794374640597</v>
      </c>
      <c r="M411" s="81">
        <v>6.4560984086455404</v>
      </c>
    </row>
    <row r="412" spans="1:13" x14ac:dyDescent="0.35">
      <c r="A412" s="23" t="str">
        <f t="shared" si="26"/>
        <v>CONSUMO PER CAPITA (kg o litros por individuo).T.Alimentos TOTAL INGDE 25 A 34 AÑOS</v>
      </c>
      <c r="B412" s="23" t="str">
        <f t="shared" si="24"/>
        <v>CONSUMO PER CAPITA (kg o litros por individuo)</v>
      </c>
      <c r="C412" s="23" t="str">
        <f t="shared" si="27"/>
        <v>.T.Alimentos TOTAL ING</v>
      </c>
      <c r="D412" t="s">
        <v>91</v>
      </c>
      <c r="E412" s="52">
        <v>6.6408853243761099</v>
      </c>
      <c r="F412" s="52">
        <v>9.8921764028372401</v>
      </c>
      <c r="G412" s="52">
        <v>6.86985853103383</v>
      </c>
      <c r="H412" s="52">
        <v>6.1858730019543504</v>
      </c>
      <c r="I412" s="52">
        <v>6.4888766260467996</v>
      </c>
      <c r="J412" s="52">
        <v>8.4527447708502805</v>
      </c>
      <c r="K412" s="52">
        <v>6.5133263926904599</v>
      </c>
      <c r="L412" s="52">
        <v>5.8944986504008998</v>
      </c>
      <c r="M412" s="81">
        <v>5.9436824963591102</v>
      </c>
    </row>
    <row r="413" spans="1:13" x14ac:dyDescent="0.35">
      <c r="A413" s="23" t="str">
        <f t="shared" si="26"/>
        <v>CONSUMO PER CAPITA (kg o litros por individuo).T.Alimentos TOTAL INGDE 35 A 49 AÑOS</v>
      </c>
      <c r="B413" s="23" t="str">
        <f t="shared" si="24"/>
        <v>CONSUMO PER CAPITA (kg o litros por individuo)</v>
      </c>
      <c r="C413" s="23" t="str">
        <f t="shared" si="27"/>
        <v>.T.Alimentos TOTAL ING</v>
      </c>
      <c r="D413" t="s">
        <v>92</v>
      </c>
      <c r="E413" s="52">
        <v>9.4820889693537893</v>
      </c>
      <c r="F413" s="52">
        <v>13.4158448194474</v>
      </c>
      <c r="G413" s="52">
        <v>9.4400378305528196</v>
      </c>
      <c r="H413" s="52">
        <v>8.7312162863734901</v>
      </c>
      <c r="I413" s="52">
        <v>8.6500172199902696</v>
      </c>
      <c r="J413" s="52">
        <v>11.7172633621629</v>
      </c>
      <c r="K413" s="52">
        <v>8.7046067727602807</v>
      </c>
      <c r="L413" s="52">
        <v>8.50083222464907</v>
      </c>
      <c r="M413" s="81">
        <v>8.5626653383295199</v>
      </c>
    </row>
    <row r="414" spans="1:13" x14ac:dyDescent="0.35">
      <c r="A414" s="23" t="str">
        <f t="shared" si="26"/>
        <v>CONSUMO PER CAPITA (kg o litros por individuo).T.Alimentos TOTAL INGDE 50 A 59 AÑOS</v>
      </c>
      <c r="B414" s="23" t="str">
        <f t="shared" si="24"/>
        <v>CONSUMO PER CAPITA (kg o litros por individuo)</v>
      </c>
      <c r="C414" s="23" t="str">
        <f t="shared" si="27"/>
        <v>.T.Alimentos TOTAL ING</v>
      </c>
      <c r="D414" t="s">
        <v>93</v>
      </c>
      <c r="E414" s="52">
        <v>14.9962679039159</v>
      </c>
      <c r="F414" s="52">
        <v>20.439201404654199</v>
      </c>
      <c r="G414" s="52">
        <v>12.884123821697401</v>
      </c>
      <c r="H414" s="52">
        <v>12.701285541503101</v>
      </c>
      <c r="I414" s="52">
        <v>13.731332430812</v>
      </c>
      <c r="J414" s="52">
        <v>17.7694948832319</v>
      </c>
      <c r="K414" s="52">
        <v>11.8933418439248</v>
      </c>
      <c r="L414" s="52">
        <v>12.044613361629199</v>
      </c>
      <c r="M414" s="81">
        <v>11.825819333668999</v>
      </c>
    </row>
    <row r="415" spans="1:13" x14ac:dyDescent="0.35">
      <c r="A415" s="23" t="str">
        <f t="shared" si="26"/>
        <v>CONSUMO PER CAPITA (kg o litros por individuo).T.Alimentos TOTAL INGDE 60 A 75 AÑOS</v>
      </c>
      <c r="B415" s="23" t="str">
        <f t="shared" si="24"/>
        <v>CONSUMO PER CAPITA (kg o litros por individuo)</v>
      </c>
      <c r="C415" s="23" t="str">
        <f t="shared" si="27"/>
        <v>.T.Alimentos TOTAL ING</v>
      </c>
      <c r="D415" t="s">
        <v>94</v>
      </c>
      <c r="E415" s="52">
        <v>14.6542797185772</v>
      </c>
      <c r="F415" s="52">
        <v>20.860801471433</v>
      </c>
      <c r="G415" s="52">
        <v>13.8237007580447</v>
      </c>
      <c r="H415" s="52">
        <v>15.3416092890767</v>
      </c>
      <c r="I415" s="52">
        <v>15.9341374110976</v>
      </c>
      <c r="J415" s="52">
        <v>21.548192172177501</v>
      </c>
      <c r="K415" s="52">
        <v>14.9704115979179</v>
      </c>
      <c r="L415" s="52">
        <v>15.772515028980999</v>
      </c>
      <c r="M415" s="81">
        <v>16.4254635875883</v>
      </c>
    </row>
    <row r="416" spans="1:13" x14ac:dyDescent="0.35">
      <c r="A416" s="23" t="str">
        <f t="shared" si="26"/>
        <v>CONSUMO PER CAPITA (kg o litros por individuo).T.Alimentos TOTAL INGNIVEL ALTO</v>
      </c>
      <c r="B416" s="23" t="str">
        <f t="shared" si="24"/>
        <v>CONSUMO PER CAPITA (kg o litros por individuo)</v>
      </c>
      <c r="C416" s="23" t="str">
        <f t="shared" si="27"/>
        <v>.T.Alimentos TOTAL ING</v>
      </c>
      <c r="D416" t="s">
        <v>95</v>
      </c>
      <c r="E416" s="52">
        <v>10.9583450444494</v>
      </c>
      <c r="F416" s="52">
        <v>17.577494650221599</v>
      </c>
      <c r="G416" s="52">
        <v>10.6636298834414</v>
      </c>
      <c r="H416" s="52">
        <v>11.1767634505016</v>
      </c>
      <c r="I416" s="52">
        <v>10.2738732446317</v>
      </c>
      <c r="J416" s="52">
        <v>15.709422664879</v>
      </c>
      <c r="K416" s="52">
        <v>10.826461483476599</v>
      </c>
      <c r="L416" s="52">
        <v>11.564860768020401</v>
      </c>
      <c r="M416" s="81">
        <v>11.260909940637699</v>
      </c>
    </row>
    <row r="417" spans="1:13" x14ac:dyDescent="0.35">
      <c r="A417" s="23" t="str">
        <f t="shared" si="26"/>
        <v>CONSUMO PER CAPITA (kg o litros por individuo).T.Alimentos TOTAL INGNIVEL MEDIO ALTO</v>
      </c>
      <c r="B417" s="23" t="str">
        <f t="shared" si="24"/>
        <v>CONSUMO PER CAPITA (kg o litros por individuo)</v>
      </c>
      <c r="C417" s="23" t="str">
        <f t="shared" si="27"/>
        <v>.T.Alimentos TOTAL ING</v>
      </c>
      <c r="D417" t="s">
        <v>96</v>
      </c>
      <c r="E417" s="52">
        <v>10.4485057331134</v>
      </c>
      <c r="F417" s="52">
        <v>15.330640648432</v>
      </c>
      <c r="G417" s="52">
        <v>10.80497866847</v>
      </c>
      <c r="H417" s="52">
        <v>10.5521382830024</v>
      </c>
      <c r="I417" s="52">
        <v>10.8410805284545</v>
      </c>
      <c r="J417" s="52">
        <v>15.025436503404601</v>
      </c>
      <c r="K417" s="52">
        <v>10.602695518334601</v>
      </c>
      <c r="L417" s="52">
        <v>11.0050908760168</v>
      </c>
      <c r="M417" s="81">
        <v>10.532221485643699</v>
      </c>
    </row>
    <row r="418" spans="1:13" x14ac:dyDescent="0.35">
      <c r="A418" s="23" t="str">
        <f t="shared" si="26"/>
        <v>CONSUMO PER CAPITA (kg o litros por individuo).T.Alimentos TOTAL INGNIVEL MEDIO</v>
      </c>
      <c r="B418" s="23" t="str">
        <f t="shared" si="24"/>
        <v>CONSUMO PER CAPITA (kg o litros por individuo)</v>
      </c>
      <c r="C418" s="23" t="str">
        <f t="shared" si="27"/>
        <v>.T.Alimentos TOTAL ING</v>
      </c>
      <c r="D418" t="s">
        <v>97</v>
      </c>
      <c r="E418" s="52">
        <v>10.8393615405076</v>
      </c>
      <c r="F418" s="52">
        <v>15.268686824064099</v>
      </c>
      <c r="G418" s="52">
        <v>10.150319014221999</v>
      </c>
      <c r="H418" s="52">
        <v>10.823314424967499</v>
      </c>
      <c r="I418" s="52">
        <v>11.158301644058801</v>
      </c>
      <c r="J418" s="52">
        <v>13.5570678951944</v>
      </c>
      <c r="K418" s="52">
        <v>8.9659987003960602</v>
      </c>
      <c r="L418" s="52">
        <v>8.9005976044808399</v>
      </c>
      <c r="M418" s="81">
        <v>9.5426521846949406</v>
      </c>
    </row>
    <row r="419" spans="1:13" x14ac:dyDescent="0.35">
      <c r="A419" s="23" t="str">
        <f t="shared" si="26"/>
        <v>CONSUMO PER CAPITA (kg o litros por individuo).T.Alimentos TOTAL INGNIVEL MEDIO BAJO</v>
      </c>
      <c r="B419" s="23" t="str">
        <f t="shared" si="24"/>
        <v>CONSUMO PER CAPITA (kg o litros por individuo)</v>
      </c>
      <c r="C419" s="23" t="str">
        <f t="shared" si="27"/>
        <v>.T.Alimentos TOTAL ING</v>
      </c>
      <c r="D419" t="s">
        <v>98</v>
      </c>
      <c r="E419" s="52">
        <v>9.9784412600647894</v>
      </c>
      <c r="F419" s="52">
        <v>13.1147800160216</v>
      </c>
      <c r="G419" s="52">
        <v>10.243499460816899</v>
      </c>
      <c r="H419" s="52">
        <v>9.6570345965103996</v>
      </c>
      <c r="I419" s="52">
        <v>10.772102162773001</v>
      </c>
      <c r="J419" s="52">
        <v>13.940347768879599</v>
      </c>
      <c r="K419" s="52">
        <v>10.1113261262173</v>
      </c>
      <c r="L419" s="52">
        <v>10.7776193109994</v>
      </c>
      <c r="M419" s="81">
        <v>11.933717330684001</v>
      </c>
    </row>
    <row r="420" spans="1:13" x14ac:dyDescent="0.35">
      <c r="A420" s="23" t="str">
        <f t="shared" si="26"/>
        <v>CONSUMO PER CAPITA (kg o litros por individuo).T.Alimentos TOTAL INGNIVEL BAJO</v>
      </c>
      <c r="B420" s="23" t="str">
        <f t="shared" si="24"/>
        <v>CONSUMO PER CAPITA (kg o litros por individuo)</v>
      </c>
      <c r="C420" s="23" t="str">
        <f t="shared" si="27"/>
        <v>.T.Alimentos TOTAL ING</v>
      </c>
      <c r="D420" t="s">
        <v>99</v>
      </c>
      <c r="E420" s="52">
        <v>10.0772880346699</v>
      </c>
      <c r="F420" s="52">
        <v>13.211769647749</v>
      </c>
      <c r="G420" s="52">
        <v>9.1603170892936401</v>
      </c>
      <c r="H420" s="52">
        <v>8.2045215369342692</v>
      </c>
      <c r="I420" s="52">
        <v>9.2106908750875398</v>
      </c>
      <c r="J420" s="52">
        <v>12.768330154065699</v>
      </c>
      <c r="K420" s="52">
        <v>9.7563051395454892</v>
      </c>
      <c r="L420" s="52">
        <v>8.9069622626007803</v>
      </c>
      <c r="M420" s="81">
        <v>9.0547878156234791</v>
      </c>
    </row>
    <row r="421" spans="1:13" x14ac:dyDescent="0.35">
      <c r="A421" s="23" t="str">
        <f t="shared" si="26"/>
        <v>CONSUMO PER CAPITA (kg o litros por individuo).T.Alimentos TOTAL INGHOMBRE</v>
      </c>
      <c r="B421" s="23" t="str">
        <f t="shared" si="24"/>
        <v>CONSUMO PER CAPITA (kg o litros por individuo)</v>
      </c>
      <c r="C421" s="23" t="str">
        <f t="shared" si="27"/>
        <v>.T.Alimentos TOTAL ING</v>
      </c>
      <c r="D421" t="s">
        <v>100</v>
      </c>
      <c r="E421" s="52">
        <v>10.4215651703826</v>
      </c>
      <c r="F421" s="52">
        <v>14.9558191113506</v>
      </c>
      <c r="G421" s="52">
        <v>10.3584583109973</v>
      </c>
      <c r="H421" s="52">
        <v>9.8708562519006495</v>
      </c>
      <c r="I421" s="52">
        <v>10.3726378989462</v>
      </c>
      <c r="J421" s="52">
        <v>14.7538297236419</v>
      </c>
      <c r="K421" s="52">
        <v>9.9529650121772004</v>
      </c>
      <c r="L421" s="52">
        <v>10.773994876796101</v>
      </c>
      <c r="M421" s="81">
        <v>10.7363056725366</v>
      </c>
    </row>
    <row r="422" spans="1:13" x14ac:dyDescent="0.35">
      <c r="A422" s="23" t="str">
        <f t="shared" si="26"/>
        <v>CONSUMO PER CAPITA (kg o litros por individuo).T.Alimentos TOTAL INGMUJER</v>
      </c>
      <c r="B422" s="23" t="str">
        <f t="shared" si="24"/>
        <v>CONSUMO PER CAPITA (kg o litros por individuo)</v>
      </c>
      <c r="C422" s="23" t="str">
        <f t="shared" si="27"/>
        <v>.T.Alimentos TOTAL ING</v>
      </c>
      <c r="D422" t="s">
        <v>101</v>
      </c>
      <c r="E422" s="52">
        <v>10.591789433710099</v>
      </c>
      <c r="F422" s="52">
        <v>15.070920570183</v>
      </c>
      <c r="G422" s="52">
        <v>9.9580351738316804</v>
      </c>
      <c r="H422" s="52">
        <v>10.3394391684993</v>
      </c>
      <c r="I422" s="52">
        <v>10.4575652009267</v>
      </c>
      <c r="J422" s="52">
        <v>13.5314225924915</v>
      </c>
      <c r="K422" s="52">
        <v>10.000510211724499</v>
      </c>
      <c r="L422" s="52">
        <v>9.4145375217192306</v>
      </c>
      <c r="M422" s="81">
        <v>9.92443283728098</v>
      </c>
    </row>
    <row r="423" spans="1:13" x14ac:dyDescent="0.35">
      <c r="A423" s="23" t="str">
        <f t="shared" si="26"/>
        <v>CONSUMO PER CAPITA (kg o litros por individuo)Total BebidasT.ESPAÑA</v>
      </c>
      <c r="B423" s="23" t="str">
        <f t="shared" si="24"/>
        <v>CONSUMO PER CAPITA (kg o litros por individuo)</v>
      </c>
      <c r="C423" s="23" t="s">
        <v>53</v>
      </c>
      <c r="D423" t="s">
        <v>46</v>
      </c>
      <c r="E423" s="52">
        <v>14.059937332349699</v>
      </c>
      <c r="F423" s="52">
        <v>21.610219946852901</v>
      </c>
      <c r="G423" s="52">
        <v>12.9439925629685</v>
      </c>
      <c r="H423" s="52">
        <v>12.3061236018002</v>
      </c>
      <c r="I423" s="52">
        <v>13.674213952870501</v>
      </c>
      <c r="J423" s="52">
        <v>19.9894078782009</v>
      </c>
      <c r="K423" s="52">
        <v>12.326801476050001</v>
      </c>
      <c r="L423" s="52">
        <v>11.72255266314</v>
      </c>
      <c r="M423" s="81">
        <v>12.414208556099499</v>
      </c>
    </row>
    <row r="424" spans="1:13" x14ac:dyDescent="0.35">
      <c r="A424" s="23" t="str">
        <f t="shared" si="26"/>
        <v>CONSUMO PER CAPITA (kg o litros por individuo)Total BebidasBCN AM</v>
      </c>
      <c r="B424" s="23" t="str">
        <f t="shared" si="24"/>
        <v>CONSUMO PER CAPITA (kg o litros por individuo)</v>
      </c>
      <c r="C424" s="23" t="str">
        <f>C$423</f>
        <v>Total Bebidas</v>
      </c>
      <c r="D424" t="s">
        <v>50</v>
      </c>
      <c r="E424" s="52">
        <v>14.145774597116199</v>
      </c>
      <c r="F424" s="52">
        <v>20.620004317007499</v>
      </c>
      <c r="G424" s="52">
        <v>12.7430191008874</v>
      </c>
      <c r="H424" s="52">
        <v>11.636987479538501</v>
      </c>
      <c r="I424" s="52">
        <v>13.4118942636533</v>
      </c>
      <c r="J424" s="52">
        <v>20.088713027385399</v>
      </c>
      <c r="K424" s="52">
        <v>12.1313893249384</v>
      </c>
      <c r="L424" s="52">
        <v>11.8666523017285</v>
      </c>
      <c r="M424" s="81">
        <v>12.136507823376199</v>
      </c>
    </row>
    <row r="425" spans="1:13" x14ac:dyDescent="0.35">
      <c r="A425" s="23" t="str">
        <f t="shared" si="26"/>
        <v>CONSUMO PER CAPITA (kg o litros por individuo)Total BebidasREST.CAT ARAGON</v>
      </c>
      <c r="B425" s="23" t="str">
        <f t="shared" si="24"/>
        <v>CONSUMO PER CAPITA (kg o litros por individuo)</v>
      </c>
      <c r="C425" s="23" t="str">
        <f t="shared" ref="C425:C452" si="28">C$423</f>
        <v>Total Bebidas</v>
      </c>
      <c r="D425" t="s">
        <v>55</v>
      </c>
      <c r="E425" s="52">
        <v>15.237379318389101</v>
      </c>
      <c r="F425" s="52">
        <v>26.159252145176399</v>
      </c>
      <c r="G425" s="52">
        <v>16.079600280856798</v>
      </c>
      <c r="H425" s="52">
        <v>15.8114077917822</v>
      </c>
      <c r="I425" s="52">
        <v>16.912324910750801</v>
      </c>
      <c r="J425" s="52">
        <v>26.6233080103984</v>
      </c>
      <c r="K425" s="52">
        <v>15.636104568075901</v>
      </c>
      <c r="L425" s="52">
        <v>15.517719487352</v>
      </c>
      <c r="M425" s="81">
        <v>14.1218453671204</v>
      </c>
    </row>
    <row r="426" spans="1:13" x14ac:dyDescent="0.35">
      <c r="A426" s="23" t="str">
        <f t="shared" si="26"/>
        <v>CONSUMO PER CAPITA (kg o litros por individuo)Total BebidasLEVANTE</v>
      </c>
      <c r="B426" s="23" t="str">
        <f t="shared" si="24"/>
        <v>CONSUMO PER CAPITA (kg o litros por individuo)</v>
      </c>
      <c r="C426" s="23" t="str">
        <f t="shared" si="28"/>
        <v>Total Bebidas</v>
      </c>
      <c r="D426" t="s">
        <v>59</v>
      </c>
      <c r="E426" s="52">
        <v>12.0092329448635</v>
      </c>
      <c r="F426" s="52">
        <v>18.557334950859399</v>
      </c>
      <c r="G426" s="52">
        <v>11.093898177345199</v>
      </c>
      <c r="H426" s="52">
        <v>11.0523343747761</v>
      </c>
      <c r="I426" s="52">
        <v>11.698764186187701</v>
      </c>
      <c r="J426" s="52">
        <v>17.126505964486899</v>
      </c>
      <c r="K426" s="52">
        <v>11.212088194237699</v>
      </c>
      <c r="L426" s="52">
        <v>10.371656468547901</v>
      </c>
      <c r="M426" s="81">
        <v>11.592181859482199</v>
      </c>
    </row>
    <row r="427" spans="1:13" x14ac:dyDescent="0.35">
      <c r="A427" s="23" t="str">
        <f t="shared" si="26"/>
        <v>CONSUMO PER CAPITA (kg o litros por individuo)Total BebidasANDALUCIA</v>
      </c>
      <c r="B427" s="23" t="str">
        <f t="shared" si="24"/>
        <v>CONSUMO PER CAPITA (kg o litros por individuo)</v>
      </c>
      <c r="C427" s="23" t="str">
        <f t="shared" si="28"/>
        <v>Total Bebidas</v>
      </c>
      <c r="D427" t="s">
        <v>63</v>
      </c>
      <c r="E427" s="52">
        <v>14.0454954985934</v>
      </c>
      <c r="F427" s="52">
        <v>20.820990044623901</v>
      </c>
      <c r="G427" s="52">
        <v>12.4200743882854</v>
      </c>
      <c r="H427" s="52">
        <v>11.319422203681601</v>
      </c>
      <c r="I427" s="52">
        <v>12.8614767386249</v>
      </c>
      <c r="J427" s="52">
        <v>18.339971949188499</v>
      </c>
      <c r="K427" s="52">
        <v>11.5400701173351</v>
      </c>
      <c r="L427" s="52">
        <v>11.129307442457501</v>
      </c>
      <c r="M427" s="81">
        <v>12.2159750814786</v>
      </c>
    </row>
    <row r="428" spans="1:13" x14ac:dyDescent="0.35">
      <c r="A428" s="23" t="str">
        <f t="shared" si="26"/>
        <v>CONSUMO PER CAPITA (kg o litros por individuo)Total BebidasMDD AM</v>
      </c>
      <c r="B428" s="23" t="str">
        <f t="shared" si="24"/>
        <v>CONSUMO PER CAPITA (kg o litros por individuo)</v>
      </c>
      <c r="C428" s="23" t="str">
        <f t="shared" si="28"/>
        <v>Total Bebidas</v>
      </c>
      <c r="D428" t="s">
        <v>67</v>
      </c>
      <c r="E428" s="52">
        <v>13.2931374385356</v>
      </c>
      <c r="F428" s="52">
        <v>20.542370888970101</v>
      </c>
      <c r="G428" s="52">
        <v>11.9128143199968</v>
      </c>
      <c r="H428" s="52">
        <v>10.483459464296599</v>
      </c>
      <c r="I428" s="52">
        <v>12.905847066530001</v>
      </c>
      <c r="J428" s="52">
        <v>17.843699783862</v>
      </c>
      <c r="K428" s="52">
        <v>10.3299865897472</v>
      </c>
      <c r="L428" s="52">
        <v>9.2027583414695595</v>
      </c>
      <c r="M428" s="81">
        <v>10.851963916098599</v>
      </c>
    </row>
    <row r="429" spans="1:13" x14ac:dyDescent="0.35">
      <c r="A429" s="23" t="str">
        <f t="shared" si="26"/>
        <v>CONSUMO PER CAPITA (kg o litros por individuo)Total BebidasRTO CENTRO</v>
      </c>
      <c r="B429" s="23" t="str">
        <f t="shared" ref="B429:B492" si="29">B$363</f>
        <v>CONSUMO PER CAPITA (kg o litros por individuo)</v>
      </c>
      <c r="C429" s="23" t="str">
        <f t="shared" si="28"/>
        <v>Total Bebidas</v>
      </c>
      <c r="D429" t="s">
        <v>70</v>
      </c>
      <c r="E429" s="52">
        <v>13.137758095398899</v>
      </c>
      <c r="F429" s="52">
        <v>19.685565443119199</v>
      </c>
      <c r="G429" s="52">
        <v>11.949742388444699</v>
      </c>
      <c r="H429" s="52">
        <v>12.1010496235569</v>
      </c>
      <c r="I429" s="52">
        <v>12.68649851544</v>
      </c>
      <c r="J429" s="52">
        <v>18.626410816062901</v>
      </c>
      <c r="K429" s="52">
        <v>12.3661947703583</v>
      </c>
      <c r="L429" s="52">
        <v>11.8332902979396</v>
      </c>
      <c r="M429" s="81">
        <v>12.763459485614399</v>
      </c>
    </row>
    <row r="430" spans="1:13" x14ac:dyDescent="0.35">
      <c r="A430" s="23" t="str">
        <f t="shared" si="26"/>
        <v>CONSUMO PER CAPITA (kg o litros por individuo)Total BebidasNORTE-CENTRO</v>
      </c>
      <c r="B430" s="23" t="str">
        <f t="shared" si="29"/>
        <v>CONSUMO PER CAPITA (kg o litros por individuo)</v>
      </c>
      <c r="C430" s="23" t="str">
        <f t="shared" si="28"/>
        <v>Total Bebidas</v>
      </c>
      <c r="D430" t="s">
        <v>73</v>
      </c>
      <c r="E430" s="52">
        <v>14.175185443844301</v>
      </c>
      <c r="F430" s="52">
        <v>23.376768046082098</v>
      </c>
      <c r="G430" s="52">
        <v>13.7074775044312</v>
      </c>
      <c r="H430" s="52">
        <v>12.4756153079044</v>
      </c>
      <c r="I430" s="52">
        <v>14.357381061506</v>
      </c>
      <c r="J430" s="52">
        <v>20.1984987615355</v>
      </c>
      <c r="K430" s="52">
        <v>12.256102193399499</v>
      </c>
      <c r="L430" s="52">
        <v>11.7051313504872</v>
      </c>
      <c r="M430" s="81">
        <v>12.6501639551183</v>
      </c>
    </row>
    <row r="431" spans="1:13" x14ac:dyDescent="0.35">
      <c r="A431" s="23" t="str">
        <f t="shared" si="26"/>
        <v>CONSUMO PER CAPITA (kg o litros por individuo)Total BebidasNOROESTE</v>
      </c>
      <c r="B431" s="23" t="str">
        <f t="shared" si="29"/>
        <v>CONSUMO PER CAPITA (kg o litros por individuo)</v>
      </c>
      <c r="C431" s="23" t="str">
        <f t="shared" si="28"/>
        <v>Total Bebidas</v>
      </c>
      <c r="D431" t="s">
        <v>76</v>
      </c>
      <c r="E431" s="52">
        <v>17.896602773530901</v>
      </c>
      <c r="F431" s="52">
        <v>24.9151497655143</v>
      </c>
      <c r="G431" s="52">
        <v>14.768890867060501</v>
      </c>
      <c r="H431" s="52">
        <v>15.126966813930901</v>
      </c>
      <c r="I431" s="52">
        <v>16.038050134767801</v>
      </c>
      <c r="J431" s="52">
        <v>23.4040848670796</v>
      </c>
      <c r="K431" s="52">
        <v>14.4800068048693</v>
      </c>
      <c r="L431" s="52">
        <v>13.4504373858561</v>
      </c>
      <c r="M431" s="81">
        <v>13.8775886731845</v>
      </c>
    </row>
    <row r="432" spans="1:13" x14ac:dyDescent="0.35">
      <c r="A432" s="23" t="str">
        <f t="shared" si="26"/>
        <v>CONSUMO PER CAPITA (kg o litros por individuo)Total Bebidas&lt;2MIL</v>
      </c>
      <c r="B432" s="23" t="str">
        <f t="shared" si="29"/>
        <v>CONSUMO PER CAPITA (kg o litros por individuo)</v>
      </c>
      <c r="C432" s="23" t="str">
        <f t="shared" si="28"/>
        <v>Total Bebidas</v>
      </c>
      <c r="D432" t="s">
        <v>79</v>
      </c>
      <c r="E432" s="52">
        <v>13.923554503982301</v>
      </c>
      <c r="F432" s="52">
        <v>21.245982042164002</v>
      </c>
      <c r="G432" s="52">
        <v>11.4100806678527</v>
      </c>
      <c r="H432" s="52">
        <v>13.099376232490799</v>
      </c>
      <c r="I432" s="52">
        <v>13.136352367453201</v>
      </c>
      <c r="J432" s="52">
        <v>20.221673307133301</v>
      </c>
      <c r="K432" s="52">
        <v>11.8862054362547</v>
      </c>
      <c r="L432" s="52">
        <v>13.696493474042301</v>
      </c>
      <c r="M432" s="81">
        <v>11.420517025668699</v>
      </c>
    </row>
    <row r="433" spans="1:13" x14ac:dyDescent="0.35">
      <c r="A433" s="23" t="str">
        <f t="shared" si="26"/>
        <v>CONSUMO PER CAPITA (kg o litros por individuo)Total Bebidas2-5MIL</v>
      </c>
      <c r="B433" s="23" t="str">
        <f t="shared" si="29"/>
        <v>CONSUMO PER CAPITA (kg o litros por individuo)</v>
      </c>
      <c r="C433" s="23" t="str">
        <f t="shared" si="28"/>
        <v>Total Bebidas</v>
      </c>
      <c r="D433" t="s">
        <v>82</v>
      </c>
      <c r="E433" s="52">
        <v>9.9859403161471203</v>
      </c>
      <c r="F433" s="52">
        <v>15.6271335592463</v>
      </c>
      <c r="G433" s="52">
        <v>8.4326040477307291</v>
      </c>
      <c r="H433" s="52">
        <v>7.4373382288287102</v>
      </c>
      <c r="I433" s="52">
        <v>9.1600205681213804</v>
      </c>
      <c r="J433" s="52">
        <v>12.610522211007</v>
      </c>
      <c r="K433" s="52">
        <v>8.3803002247338707</v>
      </c>
      <c r="L433" s="52">
        <v>9.26225079753263</v>
      </c>
      <c r="M433" s="81">
        <v>9.5444815345836798</v>
      </c>
    </row>
    <row r="434" spans="1:13" x14ac:dyDescent="0.35">
      <c r="A434" s="23" t="str">
        <f t="shared" si="26"/>
        <v>CONSUMO PER CAPITA (kg o litros por individuo)Total Bebidas5-10MIL</v>
      </c>
      <c r="B434" s="23" t="str">
        <f t="shared" si="29"/>
        <v>CONSUMO PER CAPITA (kg o litros por individuo)</v>
      </c>
      <c r="C434" s="23" t="str">
        <f t="shared" si="28"/>
        <v>Total Bebidas</v>
      </c>
      <c r="D434" t="s">
        <v>83</v>
      </c>
      <c r="E434" s="52">
        <v>13.3588300911691</v>
      </c>
      <c r="F434" s="52">
        <v>20.1903347052824</v>
      </c>
      <c r="G434" s="52">
        <v>12.9075385625374</v>
      </c>
      <c r="H434" s="52">
        <v>11.0310814458579</v>
      </c>
      <c r="I434" s="52">
        <v>13.652070994913201</v>
      </c>
      <c r="J434" s="52">
        <v>19.399385893835301</v>
      </c>
      <c r="K434" s="52">
        <v>12.1374620420646</v>
      </c>
      <c r="L434" s="52">
        <v>11.558231898015</v>
      </c>
      <c r="M434" s="81">
        <v>11.2892522918258</v>
      </c>
    </row>
    <row r="435" spans="1:13" x14ac:dyDescent="0.35">
      <c r="A435" s="23" t="str">
        <f t="shared" si="26"/>
        <v>CONSUMO PER CAPITA (kg o litros por individuo)Total Bebidas10-30MIL</v>
      </c>
      <c r="B435" s="23" t="str">
        <f t="shared" si="29"/>
        <v>CONSUMO PER CAPITA (kg o litros por individuo)</v>
      </c>
      <c r="C435" s="23" t="str">
        <f t="shared" si="28"/>
        <v>Total Bebidas</v>
      </c>
      <c r="D435" t="s">
        <v>84</v>
      </c>
      <c r="E435" s="52">
        <v>14.2834294300702</v>
      </c>
      <c r="F435" s="52">
        <v>20.989226170661301</v>
      </c>
      <c r="G435" s="52">
        <v>12.343377059623799</v>
      </c>
      <c r="H435" s="52">
        <v>11.661796990874199</v>
      </c>
      <c r="I435" s="52">
        <v>13.191722182713001</v>
      </c>
      <c r="J435" s="52">
        <v>19.739869633420099</v>
      </c>
      <c r="K435" s="52">
        <v>11.8834480764845</v>
      </c>
      <c r="L435" s="52">
        <v>11.3770999839472</v>
      </c>
      <c r="M435" s="81">
        <v>12.868034643205</v>
      </c>
    </row>
    <row r="436" spans="1:13" x14ac:dyDescent="0.35">
      <c r="A436" s="23" t="str">
        <f t="shared" si="26"/>
        <v>CONSUMO PER CAPITA (kg o litros por individuo)Total Bebidas30-100MIL</v>
      </c>
      <c r="B436" s="23" t="str">
        <f t="shared" si="29"/>
        <v>CONSUMO PER CAPITA (kg o litros por individuo)</v>
      </c>
      <c r="C436" s="23" t="str">
        <f t="shared" si="28"/>
        <v>Total Bebidas</v>
      </c>
      <c r="D436" t="s">
        <v>85</v>
      </c>
      <c r="E436" s="52">
        <v>13.3610939283063</v>
      </c>
      <c r="F436" s="52">
        <v>22.963428746120901</v>
      </c>
      <c r="G436" s="52">
        <v>14.16441497289</v>
      </c>
      <c r="H436" s="52">
        <v>14.070155493483901</v>
      </c>
      <c r="I436" s="52">
        <v>15.1863100719962</v>
      </c>
      <c r="J436" s="52">
        <v>21.661771767866899</v>
      </c>
      <c r="K436" s="52">
        <v>13.7205189426943</v>
      </c>
      <c r="L436" s="52">
        <v>12.460098033781099</v>
      </c>
      <c r="M436" s="81">
        <v>13.127899637413501</v>
      </c>
    </row>
    <row r="437" spans="1:13" x14ac:dyDescent="0.35">
      <c r="A437" s="23" t="str">
        <f t="shared" si="26"/>
        <v>CONSUMO PER CAPITA (kg o litros por individuo)Total Bebidas100-200MIL</v>
      </c>
      <c r="B437" s="23" t="str">
        <f t="shared" si="29"/>
        <v>CONSUMO PER CAPITA (kg o litros por individuo)</v>
      </c>
      <c r="C437" s="23" t="str">
        <f t="shared" si="28"/>
        <v>Total Bebidas</v>
      </c>
      <c r="D437" t="s">
        <v>86</v>
      </c>
      <c r="E437" s="52">
        <v>13.888199430561601</v>
      </c>
      <c r="F437" s="52">
        <v>21.8900232082072</v>
      </c>
      <c r="G437" s="52">
        <v>12.652662711476999</v>
      </c>
      <c r="H437" s="52">
        <v>11.7986906467269</v>
      </c>
      <c r="I437" s="52">
        <v>13.0389703416031</v>
      </c>
      <c r="J437" s="52">
        <v>19.152067290920598</v>
      </c>
      <c r="K437" s="52">
        <v>11.781149350612599</v>
      </c>
      <c r="L437" s="52">
        <v>10.909920982740401</v>
      </c>
      <c r="M437" s="81">
        <v>12.4181322710612</v>
      </c>
    </row>
    <row r="438" spans="1:13" x14ac:dyDescent="0.35">
      <c r="A438" s="23" t="str">
        <f t="shared" si="26"/>
        <v>CONSUMO PER CAPITA (kg o litros por individuo)Total Bebidas200-500MIL</v>
      </c>
      <c r="B438" s="23" t="str">
        <f t="shared" si="29"/>
        <v>CONSUMO PER CAPITA (kg o litros por individuo)</v>
      </c>
      <c r="C438" s="23" t="str">
        <f t="shared" si="28"/>
        <v>Total Bebidas</v>
      </c>
      <c r="D438" t="s">
        <v>87</v>
      </c>
      <c r="E438" s="52">
        <v>15.3436470809878</v>
      </c>
      <c r="F438" s="52">
        <v>22.8470046831861</v>
      </c>
      <c r="G438" s="52">
        <v>13.617559364299</v>
      </c>
      <c r="H438" s="52">
        <v>12.711863630495801</v>
      </c>
      <c r="I438" s="52">
        <v>13.2529701369967</v>
      </c>
      <c r="J438" s="52">
        <v>20.854354745525502</v>
      </c>
      <c r="K438" s="52">
        <v>12.9765682745993</v>
      </c>
      <c r="L438" s="52">
        <v>12.079608818107699</v>
      </c>
      <c r="M438" s="81">
        <v>12.7836221783477</v>
      </c>
    </row>
    <row r="439" spans="1:13" x14ac:dyDescent="0.35">
      <c r="A439" s="23" t="str">
        <f t="shared" si="26"/>
        <v>CONSUMO PER CAPITA (kg o litros por individuo)Total Bebidas&gt;500MIL</v>
      </c>
      <c r="B439" s="23" t="str">
        <f t="shared" si="29"/>
        <v>CONSUMO PER CAPITA (kg o litros por individuo)</v>
      </c>
      <c r="C439" s="23" t="str">
        <f t="shared" si="28"/>
        <v>Total Bebidas</v>
      </c>
      <c r="D439" t="s">
        <v>88</v>
      </c>
      <c r="E439" s="52">
        <v>15.801362968455001</v>
      </c>
      <c r="F439" s="52">
        <v>22.658906220120699</v>
      </c>
      <c r="G439" s="52">
        <v>14.0747191266431</v>
      </c>
      <c r="H439" s="52">
        <v>13.0291142244167</v>
      </c>
      <c r="I439" s="52">
        <v>14.962849390956</v>
      </c>
      <c r="J439" s="52">
        <v>21.0711829641244</v>
      </c>
      <c r="K439" s="52">
        <v>12.674881363525399</v>
      </c>
      <c r="L439" s="52">
        <v>11.699890259018501</v>
      </c>
      <c r="M439" s="81">
        <v>12.684166915866699</v>
      </c>
    </row>
    <row r="440" spans="1:13" x14ac:dyDescent="0.35">
      <c r="A440" s="23" t="str">
        <f t="shared" si="26"/>
        <v>CONSUMO PER CAPITA (kg o litros por individuo)Total BebidasDE 15 A 19 AÑOS</v>
      </c>
      <c r="B440" s="23" t="str">
        <f t="shared" si="29"/>
        <v>CONSUMO PER CAPITA (kg o litros por individuo)</v>
      </c>
      <c r="C440" s="23" t="str">
        <f t="shared" si="28"/>
        <v>Total Bebidas</v>
      </c>
      <c r="D440" t="s">
        <v>89</v>
      </c>
      <c r="E440" s="52">
        <v>2.63008539793372</v>
      </c>
      <c r="F440" s="52">
        <v>6.2206553357991803</v>
      </c>
      <c r="G440" s="52">
        <v>3.1102293141096902</v>
      </c>
      <c r="H440" s="52">
        <v>2.00008567973269</v>
      </c>
      <c r="I440" s="52">
        <v>1.99623629234735</v>
      </c>
      <c r="J440" s="52">
        <v>4.1506570799773002</v>
      </c>
      <c r="K440" s="52">
        <v>2.9275250718664201</v>
      </c>
      <c r="L440" s="52">
        <v>2.7074903331026401</v>
      </c>
      <c r="M440" s="81">
        <v>4.3271055787872204</v>
      </c>
    </row>
    <row r="441" spans="1:13" x14ac:dyDescent="0.35">
      <c r="A441" s="23" t="str">
        <f t="shared" si="26"/>
        <v>CONSUMO PER CAPITA (kg o litros por individuo)Total BebidasDE 20 A 24 AÑOS</v>
      </c>
      <c r="B441" s="23" t="str">
        <f t="shared" si="29"/>
        <v>CONSUMO PER CAPITA (kg o litros por individuo)</v>
      </c>
      <c r="C441" s="23" t="str">
        <f t="shared" si="28"/>
        <v>Total Bebidas</v>
      </c>
      <c r="D441" t="s">
        <v>90</v>
      </c>
      <c r="E441" s="52">
        <v>4.9363564759417002</v>
      </c>
      <c r="F441" s="52">
        <v>6.5054675169457399</v>
      </c>
      <c r="G441" s="52">
        <v>4.06534639353589</v>
      </c>
      <c r="H441" s="52">
        <v>3.97089260031195</v>
      </c>
      <c r="I441" s="52">
        <v>4.72144289010427</v>
      </c>
      <c r="J441" s="52">
        <v>7.2807468715886801</v>
      </c>
      <c r="K441" s="52">
        <v>5.13853854083915</v>
      </c>
      <c r="L441" s="52">
        <v>5.7526278119645902</v>
      </c>
      <c r="M441" s="81">
        <v>6.1283491684733997</v>
      </c>
    </row>
    <row r="442" spans="1:13" x14ac:dyDescent="0.35">
      <c r="A442" s="23" t="str">
        <f t="shared" si="26"/>
        <v>CONSUMO PER CAPITA (kg o litros por individuo)Total BebidasDE 25 A 34 AÑOS</v>
      </c>
      <c r="B442" s="23" t="str">
        <f t="shared" si="29"/>
        <v>CONSUMO PER CAPITA (kg o litros por individuo)</v>
      </c>
      <c r="C442" s="23" t="str">
        <f t="shared" si="28"/>
        <v>Total Bebidas</v>
      </c>
      <c r="D442" t="s">
        <v>91</v>
      </c>
      <c r="E442" s="52">
        <v>6.0625445691963797</v>
      </c>
      <c r="F442" s="52">
        <v>9.2081092987283704</v>
      </c>
      <c r="G442" s="52">
        <v>5.9288134104518502</v>
      </c>
      <c r="H442" s="52">
        <v>5.5919934385440202</v>
      </c>
      <c r="I442" s="52">
        <v>5.9925638504031102</v>
      </c>
      <c r="J442" s="52">
        <v>8.6269454875146092</v>
      </c>
      <c r="K442" s="52">
        <v>5.7837495196059798</v>
      </c>
      <c r="L442" s="52">
        <v>5.2134912341295001</v>
      </c>
      <c r="M442" s="81">
        <v>6.6699900249125701</v>
      </c>
    </row>
    <row r="443" spans="1:13" x14ac:dyDescent="0.35">
      <c r="A443" s="23" t="str">
        <f t="shared" si="26"/>
        <v>CONSUMO PER CAPITA (kg o litros por individuo)Total BebidasDE 35 A 49 AÑOS</v>
      </c>
      <c r="B443" s="23" t="str">
        <f t="shared" si="29"/>
        <v>CONSUMO PER CAPITA (kg o litros por individuo)</v>
      </c>
      <c r="C443" s="23" t="str">
        <f t="shared" si="28"/>
        <v>Total Bebidas</v>
      </c>
      <c r="D443" t="s">
        <v>92</v>
      </c>
      <c r="E443" s="52">
        <v>11.377545985486</v>
      </c>
      <c r="F443" s="52">
        <v>16.937821223940499</v>
      </c>
      <c r="G443" s="52">
        <v>10.094054507051601</v>
      </c>
      <c r="H443" s="52">
        <v>9.4632014312568096</v>
      </c>
      <c r="I443" s="52">
        <v>10.7883231704648</v>
      </c>
      <c r="J443" s="52">
        <v>15.1906877244577</v>
      </c>
      <c r="K443" s="52">
        <v>9.7248300209404892</v>
      </c>
      <c r="L443" s="52">
        <v>8.8862568958264792</v>
      </c>
      <c r="M443" s="81">
        <v>10.030682691725</v>
      </c>
    </row>
    <row r="444" spans="1:13" x14ac:dyDescent="0.35">
      <c r="A444" s="23" t="str">
        <f t="shared" si="26"/>
        <v>CONSUMO PER CAPITA (kg o litros por individuo)Total BebidasDE 50 A 59 AÑOS</v>
      </c>
      <c r="B444" s="23" t="str">
        <f t="shared" si="29"/>
        <v>CONSUMO PER CAPITA (kg o litros por individuo)</v>
      </c>
      <c r="C444" s="23" t="str">
        <f t="shared" si="28"/>
        <v>Total Bebidas</v>
      </c>
      <c r="D444" t="s">
        <v>93</v>
      </c>
      <c r="E444" s="52">
        <v>18.8414631407726</v>
      </c>
      <c r="F444" s="52">
        <v>28.553138973425401</v>
      </c>
      <c r="G444" s="52">
        <v>16.6331551230912</v>
      </c>
      <c r="H444" s="52">
        <v>15.5171928322111</v>
      </c>
      <c r="I444" s="52">
        <v>17.478246655421302</v>
      </c>
      <c r="J444" s="52">
        <v>25.3207245301158</v>
      </c>
      <c r="K444" s="52">
        <v>15.1806068690871</v>
      </c>
      <c r="L444" s="52">
        <v>14.492006902368599</v>
      </c>
      <c r="M444" s="81">
        <v>15.922293853559999</v>
      </c>
    </row>
    <row r="445" spans="1:13" x14ac:dyDescent="0.35">
      <c r="A445" s="23" t="str">
        <f t="shared" si="26"/>
        <v>CONSUMO PER CAPITA (kg o litros por individuo)Total BebidasDE 60 A 75 AÑOS</v>
      </c>
      <c r="B445" s="23" t="str">
        <f t="shared" si="29"/>
        <v>CONSUMO PER CAPITA (kg o litros por individuo)</v>
      </c>
      <c r="C445" s="23" t="str">
        <f t="shared" si="28"/>
        <v>Total Bebidas</v>
      </c>
      <c r="D445" t="s">
        <v>94</v>
      </c>
      <c r="E445" s="52">
        <v>24.484261082340101</v>
      </c>
      <c r="F445" s="52">
        <v>38.401630045565099</v>
      </c>
      <c r="G445" s="52">
        <v>23.348696632154802</v>
      </c>
      <c r="H445" s="52">
        <v>22.776864868906198</v>
      </c>
      <c r="I445" s="52">
        <v>24.9069670232889</v>
      </c>
      <c r="J445" s="52">
        <v>36.901847751794001</v>
      </c>
      <c r="K445" s="52">
        <v>22.129565526768701</v>
      </c>
      <c r="L445" s="52">
        <v>21.1932470223012</v>
      </c>
      <c r="M445" s="81">
        <v>20.147202176014599</v>
      </c>
    </row>
    <row r="446" spans="1:13" x14ac:dyDescent="0.35">
      <c r="A446" s="23" t="str">
        <f t="shared" si="26"/>
        <v>CONSUMO PER CAPITA (kg o litros por individuo)Total BebidasNIVEL ALTO</v>
      </c>
      <c r="B446" s="23" t="str">
        <f t="shared" si="29"/>
        <v>CONSUMO PER CAPITA (kg o litros por individuo)</v>
      </c>
      <c r="C446" s="23" t="str">
        <f t="shared" si="28"/>
        <v>Total Bebidas</v>
      </c>
      <c r="D446" t="s">
        <v>95</v>
      </c>
      <c r="E446" s="52">
        <v>15.295920672659699</v>
      </c>
      <c r="F446" s="52">
        <v>23.0262505684017</v>
      </c>
      <c r="G446" s="52">
        <v>13.1118770311266</v>
      </c>
      <c r="H446" s="52">
        <v>11.805122389703101</v>
      </c>
      <c r="I446" s="52">
        <v>12.3640039524523</v>
      </c>
      <c r="J446" s="52">
        <v>19.3828389214891</v>
      </c>
      <c r="K446" s="52">
        <v>11.988941908968799</v>
      </c>
      <c r="L446" s="52">
        <v>10.9496466085499</v>
      </c>
      <c r="M446" s="81">
        <v>12.1060606353645</v>
      </c>
    </row>
    <row r="447" spans="1:13" x14ac:dyDescent="0.35">
      <c r="A447" s="23" t="str">
        <f t="shared" si="26"/>
        <v>CONSUMO PER CAPITA (kg o litros por individuo)Total BebidasNIVEL MEDIO ALTO</v>
      </c>
      <c r="B447" s="23" t="str">
        <f t="shared" si="29"/>
        <v>CONSUMO PER CAPITA (kg o litros por individuo)</v>
      </c>
      <c r="C447" s="23" t="str">
        <f t="shared" si="28"/>
        <v>Total Bebidas</v>
      </c>
      <c r="D447" t="s">
        <v>96</v>
      </c>
      <c r="E447" s="52">
        <v>12.559587639817</v>
      </c>
      <c r="F447" s="52">
        <v>19.325392937660698</v>
      </c>
      <c r="G447" s="52">
        <v>11.734856109128</v>
      </c>
      <c r="H447" s="52">
        <v>11.759061720904899</v>
      </c>
      <c r="I447" s="52">
        <v>12.946920253089599</v>
      </c>
      <c r="J447" s="52">
        <v>18.0802257833334</v>
      </c>
      <c r="K447" s="52">
        <v>11.142188490048399</v>
      </c>
      <c r="L447" s="52">
        <v>11.381625163100299</v>
      </c>
      <c r="M447" s="81">
        <v>12.4625522751085</v>
      </c>
    </row>
    <row r="448" spans="1:13" x14ac:dyDescent="0.35">
      <c r="A448" s="23" t="str">
        <f t="shared" si="26"/>
        <v>CONSUMO PER CAPITA (kg o litros por individuo)Total BebidasNIVEL MEDIO</v>
      </c>
      <c r="B448" s="23" t="str">
        <f t="shared" si="29"/>
        <v>CONSUMO PER CAPITA (kg o litros por individuo)</v>
      </c>
      <c r="C448" s="23" t="str">
        <f t="shared" si="28"/>
        <v>Total Bebidas</v>
      </c>
      <c r="D448" t="s">
        <v>97</v>
      </c>
      <c r="E448" s="52">
        <v>13.6397880037729</v>
      </c>
      <c r="F448" s="52">
        <v>22.397026308253199</v>
      </c>
      <c r="G448" s="52">
        <v>13.4393749814428</v>
      </c>
      <c r="H448" s="52">
        <v>11.9222142774474</v>
      </c>
      <c r="I448" s="52">
        <v>13.3864715173488</v>
      </c>
      <c r="J448" s="52">
        <v>19.9816657624607</v>
      </c>
      <c r="K448" s="52">
        <v>12.2765030593054</v>
      </c>
      <c r="L448" s="52">
        <v>11.5206545464969</v>
      </c>
      <c r="M448" s="81">
        <v>12.706474840605701</v>
      </c>
    </row>
    <row r="449" spans="1:13" x14ac:dyDescent="0.35">
      <c r="A449" s="23" t="str">
        <f t="shared" si="26"/>
        <v>CONSUMO PER CAPITA (kg o litros por individuo)Total BebidasNIVEL MEDIO BAJO</v>
      </c>
      <c r="B449" s="23" t="str">
        <f t="shared" si="29"/>
        <v>CONSUMO PER CAPITA (kg o litros por individuo)</v>
      </c>
      <c r="C449" s="23" t="str">
        <f t="shared" si="28"/>
        <v>Total Bebidas</v>
      </c>
      <c r="D449" t="s">
        <v>98</v>
      </c>
      <c r="E449" s="52">
        <v>13.735113077035299</v>
      </c>
      <c r="F449" s="52">
        <v>21.564031037345998</v>
      </c>
      <c r="G449" s="52">
        <v>13.2578609233676</v>
      </c>
      <c r="H449" s="52">
        <v>16.146187815180699</v>
      </c>
      <c r="I449" s="52">
        <v>17.433999082715101</v>
      </c>
      <c r="J449" s="52">
        <v>23.439401280305901</v>
      </c>
      <c r="K449" s="52">
        <v>15.0621516229943</v>
      </c>
      <c r="L449" s="52">
        <v>14.044026203500399</v>
      </c>
      <c r="M449" s="81">
        <v>14.3466293460763</v>
      </c>
    </row>
    <row r="450" spans="1:13" x14ac:dyDescent="0.35">
      <c r="A450" s="23" t="str">
        <f t="shared" si="26"/>
        <v>CONSUMO PER CAPITA (kg o litros por individuo)Total BebidasNIVEL BAJO</v>
      </c>
      <c r="B450" s="23" t="str">
        <f t="shared" si="29"/>
        <v>CONSUMO PER CAPITA (kg o litros por individuo)</v>
      </c>
      <c r="C450" s="23" t="str">
        <f t="shared" si="28"/>
        <v>Total Bebidas</v>
      </c>
      <c r="D450" t="s">
        <v>99</v>
      </c>
      <c r="E450" s="52">
        <v>14.536927308915701</v>
      </c>
      <c r="F450" s="52">
        <v>20.876110891429899</v>
      </c>
      <c r="G450" s="52">
        <v>12.821852922269599</v>
      </c>
      <c r="H450" s="52">
        <v>10.998587399928001</v>
      </c>
      <c r="I450" s="52">
        <v>13.2817267288887</v>
      </c>
      <c r="J450" s="52">
        <v>19.559324895052601</v>
      </c>
      <c r="K450" s="52">
        <v>11.686980605892</v>
      </c>
      <c r="L450" s="52">
        <v>11.378210438932999</v>
      </c>
      <c r="M450" s="81">
        <v>11.0660305538446</v>
      </c>
    </row>
    <row r="451" spans="1:13" x14ac:dyDescent="0.35">
      <c r="A451" s="23" t="str">
        <f t="shared" si="26"/>
        <v>CONSUMO PER CAPITA (kg o litros por individuo)Total BebidasHOMBRE</v>
      </c>
      <c r="B451" s="23" t="str">
        <f t="shared" si="29"/>
        <v>CONSUMO PER CAPITA (kg o litros por individuo)</v>
      </c>
      <c r="C451" s="23" t="str">
        <f t="shared" si="28"/>
        <v>Total Bebidas</v>
      </c>
      <c r="D451" t="s">
        <v>100</v>
      </c>
      <c r="E451" s="52">
        <v>16.494397455563099</v>
      </c>
      <c r="F451" s="52">
        <v>25.636469501634402</v>
      </c>
      <c r="G451" s="52">
        <v>15.6931745436542</v>
      </c>
      <c r="H451" s="52">
        <v>14.8879989363205</v>
      </c>
      <c r="I451" s="52">
        <v>16.535583680027099</v>
      </c>
      <c r="J451" s="52">
        <v>23.806678387453701</v>
      </c>
      <c r="K451" s="52">
        <v>14.876245433489499</v>
      </c>
      <c r="L451" s="52">
        <v>14.387782452926199</v>
      </c>
      <c r="M451" s="81">
        <v>14.263118842094601</v>
      </c>
    </row>
    <row r="452" spans="1:13" x14ac:dyDescent="0.35">
      <c r="A452" s="23" t="str">
        <f t="shared" ref="A452:A515" si="30">B452&amp;C452&amp;D452</f>
        <v>CONSUMO PER CAPITA (kg o litros por individuo)Total BebidasMUJER</v>
      </c>
      <c r="B452" s="23" t="str">
        <f t="shared" si="29"/>
        <v>CONSUMO PER CAPITA (kg o litros por individuo)</v>
      </c>
      <c r="C452" s="23" t="str">
        <f t="shared" si="28"/>
        <v>Total Bebidas</v>
      </c>
      <c r="D452" t="s">
        <v>101</v>
      </c>
      <c r="E452" s="52">
        <v>11.656389945540999</v>
      </c>
      <c r="F452" s="52">
        <v>17.634218763669502</v>
      </c>
      <c r="G452" s="52">
        <v>10.230317036000599</v>
      </c>
      <c r="H452" s="52">
        <v>9.7509385235021497</v>
      </c>
      <c r="I452" s="52">
        <v>10.8424666378593</v>
      </c>
      <c r="J452" s="52">
        <v>16.211523324886301</v>
      </c>
      <c r="K452" s="52">
        <v>9.8037145179933702</v>
      </c>
      <c r="L452" s="52">
        <v>9.0785140121931196</v>
      </c>
      <c r="M452" s="81">
        <v>10.580035223893301</v>
      </c>
    </row>
    <row r="453" spans="1:13" x14ac:dyDescent="0.35">
      <c r="A453" s="23" t="str">
        <f t="shared" si="30"/>
        <v>CONSUMO PER CAPITA (kg o litros por individuo)Total Bebidas FriasT.ESPAÑA</v>
      </c>
      <c r="B453" s="23" t="str">
        <f t="shared" si="29"/>
        <v>CONSUMO PER CAPITA (kg o litros por individuo)</v>
      </c>
      <c r="C453" s="23" t="s">
        <v>58</v>
      </c>
      <c r="D453" t="s">
        <v>46</v>
      </c>
      <c r="E453" s="52">
        <v>12.255948316404</v>
      </c>
      <c r="F453" s="52">
        <v>19.399762037326798</v>
      </c>
      <c r="G453" s="52">
        <v>11.1353744695943</v>
      </c>
      <c r="H453" s="52">
        <v>10.5000585974221</v>
      </c>
      <c r="I453" s="52">
        <v>11.999379708814001</v>
      </c>
      <c r="J453" s="52">
        <v>17.9298855293682</v>
      </c>
      <c r="K453" s="52">
        <v>10.4686650045268</v>
      </c>
      <c r="L453" s="52">
        <v>9.8622506724432295</v>
      </c>
      <c r="M453" s="81">
        <v>10.7359338343765</v>
      </c>
    </row>
    <row r="454" spans="1:13" x14ac:dyDescent="0.35">
      <c r="A454" s="23" t="str">
        <f t="shared" si="30"/>
        <v>CONSUMO PER CAPITA (kg o litros por individuo)Total Bebidas FriasBCN AM</v>
      </c>
      <c r="B454" s="23" t="str">
        <f t="shared" si="29"/>
        <v>CONSUMO PER CAPITA (kg o litros por individuo)</v>
      </c>
      <c r="C454" s="23" t="str">
        <f>C$453</f>
        <v>Total Bebidas Frias</v>
      </c>
      <c r="D454" t="s">
        <v>50</v>
      </c>
      <c r="E454" s="52">
        <v>12.341562586855501</v>
      </c>
      <c r="F454" s="52">
        <v>18.401771308426</v>
      </c>
      <c r="G454" s="52">
        <v>10.755341336235499</v>
      </c>
      <c r="H454" s="52">
        <v>9.8322099513234296</v>
      </c>
      <c r="I454" s="52">
        <v>11.6210535419719</v>
      </c>
      <c r="J454" s="52">
        <v>17.8675076951275</v>
      </c>
      <c r="K454" s="52">
        <v>10.1674607181911</v>
      </c>
      <c r="L454" s="52">
        <v>9.7264224701386706</v>
      </c>
      <c r="M454" s="81">
        <v>10.2876013865468</v>
      </c>
    </row>
    <row r="455" spans="1:13" x14ac:dyDescent="0.35">
      <c r="A455" s="23" t="str">
        <f t="shared" si="30"/>
        <v>CONSUMO PER CAPITA (kg o litros por individuo)Total Bebidas FriasREST.CAT ARAGON</v>
      </c>
      <c r="B455" s="23" t="str">
        <f t="shared" si="29"/>
        <v>CONSUMO PER CAPITA (kg o litros por individuo)</v>
      </c>
      <c r="C455" s="23" t="str">
        <f t="shared" ref="C455:C482" si="31">C$453</f>
        <v>Total Bebidas Frias</v>
      </c>
      <c r="D455" t="s">
        <v>55</v>
      </c>
      <c r="E455" s="52">
        <v>13.3326094113359</v>
      </c>
      <c r="F455" s="52">
        <v>23.982012851960999</v>
      </c>
      <c r="G455" s="52">
        <v>14.1030932458146</v>
      </c>
      <c r="H455" s="52">
        <v>13.8864442118709</v>
      </c>
      <c r="I455" s="52">
        <v>15.084638771982</v>
      </c>
      <c r="J455" s="52">
        <v>24.408745505123701</v>
      </c>
      <c r="K455" s="52">
        <v>13.6791583053661</v>
      </c>
      <c r="L455" s="52">
        <v>13.5075434626728</v>
      </c>
      <c r="M455" s="81">
        <v>12.5114767874911</v>
      </c>
    </row>
    <row r="456" spans="1:13" x14ac:dyDescent="0.35">
      <c r="A456" s="23" t="str">
        <f t="shared" si="30"/>
        <v>CONSUMO PER CAPITA (kg o litros por individuo)Total Bebidas FriasLEVANTE</v>
      </c>
      <c r="B456" s="23" t="str">
        <f t="shared" si="29"/>
        <v>CONSUMO PER CAPITA (kg o litros por individuo)</v>
      </c>
      <c r="C456" s="23" t="str">
        <f t="shared" si="31"/>
        <v>Total Bebidas Frias</v>
      </c>
      <c r="D456" t="s">
        <v>59</v>
      </c>
      <c r="E456" s="52">
        <v>10.491237981487201</v>
      </c>
      <c r="F456" s="52">
        <v>16.7354528785322</v>
      </c>
      <c r="G456" s="52">
        <v>9.56834334606061</v>
      </c>
      <c r="H456" s="52">
        <v>9.5062696984377695</v>
      </c>
      <c r="I456" s="52">
        <v>10.2405488412937</v>
      </c>
      <c r="J456" s="52">
        <v>15.4050010780989</v>
      </c>
      <c r="K456" s="52">
        <v>9.6404407092081392</v>
      </c>
      <c r="L456" s="52">
        <v>8.8883568634842796</v>
      </c>
      <c r="M456" s="81">
        <v>10.183353521490099</v>
      </c>
    </row>
    <row r="457" spans="1:13" x14ac:dyDescent="0.35">
      <c r="A457" s="23" t="str">
        <f t="shared" si="30"/>
        <v>CONSUMO PER CAPITA (kg o litros por individuo)Total Bebidas FriasANDALUCIA</v>
      </c>
      <c r="B457" s="23" t="str">
        <f t="shared" si="29"/>
        <v>CONSUMO PER CAPITA (kg o litros por individuo)</v>
      </c>
      <c r="C457" s="23" t="str">
        <f t="shared" si="31"/>
        <v>Total Bebidas Frias</v>
      </c>
      <c r="D457" t="s">
        <v>63</v>
      </c>
      <c r="E457" s="52">
        <v>12.4696318235171</v>
      </c>
      <c r="F457" s="52">
        <v>18.739364179576601</v>
      </c>
      <c r="G457" s="52">
        <v>10.918979550221</v>
      </c>
      <c r="H457" s="52">
        <v>9.7662555017218899</v>
      </c>
      <c r="I457" s="52">
        <v>11.4016641492889</v>
      </c>
      <c r="J457" s="52">
        <v>16.528044481954801</v>
      </c>
      <c r="K457" s="52">
        <v>9.8863019064583906</v>
      </c>
      <c r="L457" s="52">
        <v>9.4429562517924897</v>
      </c>
      <c r="M457" s="81">
        <v>10.5258556804284</v>
      </c>
    </row>
    <row r="458" spans="1:13" x14ac:dyDescent="0.35">
      <c r="A458" s="23" t="str">
        <f t="shared" si="30"/>
        <v>CONSUMO PER CAPITA (kg o litros por individuo)Total Bebidas FriasMDD AM</v>
      </c>
      <c r="B458" s="23" t="str">
        <f t="shared" si="29"/>
        <v>CONSUMO PER CAPITA (kg o litros por individuo)</v>
      </c>
      <c r="C458" s="23" t="str">
        <f t="shared" si="31"/>
        <v>Total Bebidas Frias</v>
      </c>
      <c r="D458" t="s">
        <v>67</v>
      </c>
      <c r="E458" s="52">
        <v>11.7039682405733</v>
      </c>
      <c r="F458" s="52">
        <v>18.665496089516498</v>
      </c>
      <c r="G458" s="52">
        <v>10.3282189146382</v>
      </c>
      <c r="H458" s="52">
        <v>9.0076075113214102</v>
      </c>
      <c r="I458" s="52">
        <v>11.502709299560401</v>
      </c>
      <c r="J458" s="52">
        <v>16.1662594892653</v>
      </c>
      <c r="K458" s="52">
        <v>8.8091805071102094</v>
      </c>
      <c r="L458" s="52">
        <v>7.7582584269300598</v>
      </c>
      <c r="M458" s="81">
        <v>9.5065093815781108</v>
      </c>
    </row>
    <row r="459" spans="1:13" x14ac:dyDescent="0.35">
      <c r="A459" s="23" t="str">
        <f t="shared" si="30"/>
        <v>CONSUMO PER CAPITA (kg o litros por individuo)Total Bebidas FriasRTO CENTRO</v>
      </c>
      <c r="B459" s="23" t="str">
        <f t="shared" si="29"/>
        <v>CONSUMO PER CAPITA (kg o litros por individuo)</v>
      </c>
      <c r="C459" s="23" t="str">
        <f t="shared" si="31"/>
        <v>Total Bebidas Frias</v>
      </c>
      <c r="D459" t="s">
        <v>70</v>
      </c>
      <c r="E459" s="52">
        <v>11.653558335203</v>
      </c>
      <c r="F459" s="52">
        <v>17.8658189464564</v>
      </c>
      <c r="G459" s="52">
        <v>10.4312149637319</v>
      </c>
      <c r="H459" s="52">
        <v>10.5152261251699</v>
      </c>
      <c r="I459" s="52">
        <v>11.3919102593209</v>
      </c>
      <c r="J459" s="52">
        <v>17.0055084715103</v>
      </c>
      <c r="K459" s="52">
        <v>10.829428922867599</v>
      </c>
      <c r="L459" s="52">
        <v>10.1762894479099</v>
      </c>
      <c r="M459" s="81">
        <v>11.236981443185</v>
      </c>
    </row>
    <row r="460" spans="1:13" x14ac:dyDescent="0.35">
      <c r="A460" s="23" t="str">
        <f t="shared" si="30"/>
        <v>CONSUMO PER CAPITA (kg o litros por individuo)Total Bebidas FriasNORTE-CENTRO</v>
      </c>
      <c r="B460" s="23" t="str">
        <f t="shared" si="29"/>
        <v>CONSUMO PER CAPITA (kg o litros por individuo)</v>
      </c>
      <c r="C460" s="23" t="str">
        <f t="shared" si="31"/>
        <v>Total Bebidas Frias</v>
      </c>
      <c r="D460" t="s">
        <v>73</v>
      </c>
      <c r="E460" s="52">
        <v>11.783030732686401</v>
      </c>
      <c r="F460" s="52">
        <v>20.510662059598701</v>
      </c>
      <c r="G460" s="52">
        <v>11.403247365934</v>
      </c>
      <c r="H460" s="52">
        <v>10.239085298259001</v>
      </c>
      <c r="I460" s="52">
        <v>12.2699903802684</v>
      </c>
      <c r="J460" s="52">
        <v>17.5383656233981</v>
      </c>
      <c r="K460" s="52">
        <v>9.9625676353346702</v>
      </c>
      <c r="L460" s="52">
        <v>9.3742814874236498</v>
      </c>
      <c r="M460" s="81">
        <v>10.6589100972928</v>
      </c>
    </row>
    <row r="461" spans="1:13" x14ac:dyDescent="0.35">
      <c r="A461" s="23" t="str">
        <f t="shared" si="30"/>
        <v>CONSUMO PER CAPITA (kg o litros por individuo)Total Bebidas FriasNOROESTE</v>
      </c>
      <c r="B461" s="23" t="str">
        <f t="shared" si="29"/>
        <v>CONSUMO PER CAPITA (kg o litros por individuo)</v>
      </c>
      <c r="C461" s="23" t="str">
        <f t="shared" si="31"/>
        <v>Total Bebidas Frias</v>
      </c>
      <c r="D461" t="s">
        <v>76</v>
      </c>
      <c r="E461" s="52">
        <v>15.165176307384099</v>
      </c>
      <c r="F461" s="52">
        <v>21.447073917367799</v>
      </c>
      <c r="G461" s="52">
        <v>12.068282225264699</v>
      </c>
      <c r="H461" s="52">
        <v>12.1611857684765</v>
      </c>
      <c r="I461" s="52">
        <v>13.4435513816771</v>
      </c>
      <c r="J461" s="52">
        <v>20.1505736527387</v>
      </c>
      <c r="K461" s="52">
        <v>11.4963013518071</v>
      </c>
      <c r="L461" s="52">
        <v>10.667658672470001</v>
      </c>
      <c r="M461" s="81">
        <v>11.468388459786899</v>
      </c>
    </row>
    <row r="462" spans="1:13" x14ac:dyDescent="0.35">
      <c r="A462" s="23" t="str">
        <f t="shared" si="30"/>
        <v>CONSUMO PER CAPITA (kg o litros por individuo)Total Bebidas Frias&lt;2MIL</v>
      </c>
      <c r="B462" s="23" t="str">
        <f t="shared" si="29"/>
        <v>CONSUMO PER CAPITA (kg o litros por individuo)</v>
      </c>
      <c r="C462" s="23" t="str">
        <f t="shared" si="31"/>
        <v>Total Bebidas Frias</v>
      </c>
      <c r="D462" t="s">
        <v>79</v>
      </c>
      <c r="E462" s="52">
        <v>12.030427515525</v>
      </c>
      <c r="F462" s="52">
        <v>19.107044227965801</v>
      </c>
      <c r="G462" s="52">
        <v>9.67725902778513</v>
      </c>
      <c r="H462" s="52">
        <v>11.4111659635969</v>
      </c>
      <c r="I462" s="52">
        <v>11.578535825972899</v>
      </c>
      <c r="J462" s="52">
        <v>18.173710589024498</v>
      </c>
      <c r="K462" s="52">
        <v>10.1422400159778</v>
      </c>
      <c r="L462" s="52">
        <v>11.8027419694344</v>
      </c>
      <c r="M462" s="81">
        <v>10.1349568663524</v>
      </c>
    </row>
    <row r="463" spans="1:13" x14ac:dyDescent="0.35">
      <c r="A463" s="23" t="str">
        <f t="shared" si="30"/>
        <v>CONSUMO PER CAPITA (kg o litros por individuo)Total Bebidas Frias2-5MIL</v>
      </c>
      <c r="B463" s="23" t="str">
        <f t="shared" si="29"/>
        <v>CONSUMO PER CAPITA (kg o litros por individuo)</v>
      </c>
      <c r="C463" s="23" t="str">
        <f t="shared" si="31"/>
        <v>Total Bebidas Frias</v>
      </c>
      <c r="D463" t="s">
        <v>82</v>
      </c>
      <c r="E463" s="52">
        <v>8.6691685015578503</v>
      </c>
      <c r="F463" s="52">
        <v>14.2032364047597</v>
      </c>
      <c r="G463" s="52">
        <v>7.2744668139063098</v>
      </c>
      <c r="H463" s="52">
        <v>6.22611356310661</v>
      </c>
      <c r="I463" s="52">
        <v>7.9776879007366501</v>
      </c>
      <c r="J463" s="52">
        <v>11.1766101147809</v>
      </c>
      <c r="K463" s="52">
        <v>6.9902998502540701</v>
      </c>
      <c r="L463" s="52">
        <v>7.7334218678020603</v>
      </c>
      <c r="M463" s="81">
        <v>8.2933866384829695</v>
      </c>
    </row>
    <row r="464" spans="1:13" x14ac:dyDescent="0.35">
      <c r="A464" s="23" t="str">
        <f t="shared" si="30"/>
        <v>CONSUMO PER CAPITA (kg o litros por individuo)Total Bebidas Frias5-10MIL</v>
      </c>
      <c r="B464" s="23" t="str">
        <f t="shared" si="29"/>
        <v>CONSUMO PER CAPITA (kg o litros por individuo)</v>
      </c>
      <c r="C464" s="23" t="str">
        <f t="shared" si="31"/>
        <v>Total Bebidas Frias</v>
      </c>
      <c r="D464" t="s">
        <v>83</v>
      </c>
      <c r="E464" s="52">
        <v>11.804195038724</v>
      </c>
      <c r="F464" s="52">
        <v>18.2915858105907</v>
      </c>
      <c r="G464" s="52">
        <v>11.432095330653</v>
      </c>
      <c r="H464" s="52">
        <v>9.4496786643116604</v>
      </c>
      <c r="I464" s="52">
        <v>12.1011995657379</v>
      </c>
      <c r="J464" s="52">
        <v>17.5635707071817</v>
      </c>
      <c r="K464" s="52">
        <v>10.480804699855501</v>
      </c>
      <c r="L464" s="52">
        <v>9.8375581350713102</v>
      </c>
      <c r="M464" s="81">
        <v>9.7958596810808505</v>
      </c>
    </row>
    <row r="465" spans="1:13" x14ac:dyDescent="0.35">
      <c r="A465" s="23" t="str">
        <f t="shared" si="30"/>
        <v>CONSUMO PER CAPITA (kg o litros por individuo)Total Bebidas Frias10-30MIL</v>
      </c>
      <c r="B465" s="23" t="str">
        <f t="shared" si="29"/>
        <v>CONSUMO PER CAPITA (kg o litros por individuo)</v>
      </c>
      <c r="C465" s="23" t="str">
        <f t="shared" si="31"/>
        <v>Total Bebidas Frias</v>
      </c>
      <c r="D465" t="s">
        <v>84</v>
      </c>
      <c r="E465" s="52">
        <v>12.4803519444754</v>
      </c>
      <c r="F465" s="52">
        <v>18.815093410376502</v>
      </c>
      <c r="G465" s="52">
        <v>10.5598989109894</v>
      </c>
      <c r="H465" s="52">
        <v>9.9097574085353308</v>
      </c>
      <c r="I465" s="52">
        <v>11.5583266052022</v>
      </c>
      <c r="J465" s="52">
        <v>17.6942759756218</v>
      </c>
      <c r="K465" s="52">
        <v>10.0749073523478</v>
      </c>
      <c r="L465" s="52">
        <v>9.4874199611320993</v>
      </c>
      <c r="M465" s="81">
        <v>11.0185290830907</v>
      </c>
    </row>
    <row r="466" spans="1:13" x14ac:dyDescent="0.35">
      <c r="A466" s="23" t="str">
        <f t="shared" si="30"/>
        <v>CONSUMO PER CAPITA (kg o litros por individuo)Total Bebidas Frias30-100MIL</v>
      </c>
      <c r="B466" s="23" t="str">
        <f t="shared" si="29"/>
        <v>CONSUMO PER CAPITA (kg o litros por individuo)</v>
      </c>
      <c r="C466" s="23" t="str">
        <f t="shared" si="31"/>
        <v>Total Bebidas Frias</v>
      </c>
      <c r="D466" t="s">
        <v>85</v>
      </c>
      <c r="E466" s="52">
        <v>11.5256167564772</v>
      </c>
      <c r="F466" s="52">
        <v>20.6072201681636</v>
      </c>
      <c r="G466" s="52">
        <v>12.3273997543983</v>
      </c>
      <c r="H466" s="52">
        <v>12.133766768193</v>
      </c>
      <c r="I466" s="52">
        <v>13.4216737026409</v>
      </c>
      <c r="J466" s="52">
        <v>19.516666252567799</v>
      </c>
      <c r="K466" s="52">
        <v>11.770168773489999</v>
      </c>
      <c r="L466" s="52">
        <v>10.5910512901264</v>
      </c>
      <c r="M466" s="81">
        <v>11.3269274503979</v>
      </c>
    </row>
    <row r="467" spans="1:13" x14ac:dyDescent="0.35">
      <c r="A467" s="23" t="str">
        <f t="shared" si="30"/>
        <v>CONSUMO PER CAPITA (kg o litros por individuo)Total Bebidas Frias100-200MIL</v>
      </c>
      <c r="B467" s="23" t="str">
        <f t="shared" si="29"/>
        <v>CONSUMO PER CAPITA (kg o litros por individuo)</v>
      </c>
      <c r="C467" s="23" t="str">
        <f t="shared" si="31"/>
        <v>Total Bebidas Frias</v>
      </c>
      <c r="D467" t="s">
        <v>86</v>
      </c>
      <c r="E467" s="52">
        <v>11.856846237100401</v>
      </c>
      <c r="F467" s="52">
        <v>19.327285707467599</v>
      </c>
      <c r="G467" s="52">
        <v>10.650671357701601</v>
      </c>
      <c r="H467" s="52">
        <v>9.8883610202465508</v>
      </c>
      <c r="I467" s="52">
        <v>11.369685383011801</v>
      </c>
      <c r="J467" s="52">
        <v>16.948477219525302</v>
      </c>
      <c r="K467" s="52">
        <v>9.8110681245140796</v>
      </c>
      <c r="L467" s="52">
        <v>8.9639153654342696</v>
      </c>
      <c r="M467" s="81">
        <v>10.7161208251046</v>
      </c>
    </row>
    <row r="468" spans="1:13" x14ac:dyDescent="0.35">
      <c r="A468" s="23" t="str">
        <f t="shared" si="30"/>
        <v>CONSUMO PER CAPITA (kg o litros por individuo)Total Bebidas Frias200-500MIL</v>
      </c>
      <c r="B468" s="23" t="str">
        <f t="shared" si="29"/>
        <v>CONSUMO PER CAPITA (kg o litros por individuo)</v>
      </c>
      <c r="C468" s="23" t="str">
        <f t="shared" si="31"/>
        <v>Total Bebidas Frias</v>
      </c>
      <c r="D468" t="s">
        <v>87</v>
      </c>
      <c r="E468" s="52">
        <v>13.4888790471182</v>
      </c>
      <c r="F468" s="52">
        <v>20.566712303155899</v>
      </c>
      <c r="G468" s="52">
        <v>11.6148265629253</v>
      </c>
      <c r="H468" s="52">
        <v>10.7377110384943</v>
      </c>
      <c r="I468" s="52">
        <v>11.538773123692399</v>
      </c>
      <c r="J468" s="52">
        <v>18.754337884310601</v>
      </c>
      <c r="K468" s="52">
        <v>10.9947867967871</v>
      </c>
      <c r="L468" s="52">
        <v>10.1628092177029</v>
      </c>
      <c r="M468" s="81">
        <v>10.989258716132101</v>
      </c>
    </row>
    <row r="469" spans="1:13" x14ac:dyDescent="0.35">
      <c r="A469" s="23" t="str">
        <f t="shared" si="30"/>
        <v>CONSUMO PER CAPITA (kg o litros por individuo)Total Bebidas Frias&gt;500MIL</v>
      </c>
      <c r="B469" s="23" t="str">
        <f t="shared" si="29"/>
        <v>CONSUMO PER CAPITA (kg o litros por individuo)</v>
      </c>
      <c r="C469" s="23" t="str">
        <f t="shared" si="31"/>
        <v>Total Bebidas Frias</v>
      </c>
      <c r="D469" t="s">
        <v>88</v>
      </c>
      <c r="E469" s="52">
        <v>13.9338302422338</v>
      </c>
      <c r="F469" s="52">
        <v>20.378653923892301</v>
      </c>
      <c r="G469" s="52">
        <v>12.097588558245301</v>
      </c>
      <c r="H469" s="52">
        <v>11.1425146593464</v>
      </c>
      <c r="I469" s="52">
        <v>13.093750072003999</v>
      </c>
      <c r="J469" s="52">
        <v>18.8707469492883</v>
      </c>
      <c r="K469" s="52">
        <v>10.7255611059513</v>
      </c>
      <c r="L469" s="52">
        <v>9.7973674823082497</v>
      </c>
      <c r="M469" s="81">
        <v>11.0662651613906</v>
      </c>
    </row>
    <row r="470" spans="1:13" x14ac:dyDescent="0.35">
      <c r="A470" s="23" t="str">
        <f t="shared" si="30"/>
        <v>CONSUMO PER CAPITA (kg o litros por individuo)Total Bebidas FriasDE 15 A 19 AÑOS</v>
      </c>
      <c r="B470" s="23" t="str">
        <f t="shared" si="29"/>
        <v>CONSUMO PER CAPITA (kg o litros por individuo)</v>
      </c>
      <c r="C470" s="23" t="str">
        <f t="shared" si="31"/>
        <v>Total Bebidas Frias</v>
      </c>
      <c r="D470" t="s">
        <v>89</v>
      </c>
      <c r="E470" s="52">
        <v>2.5275481362346599</v>
      </c>
      <c r="F470" s="52">
        <v>5.9642330278933198</v>
      </c>
      <c r="G470" s="52">
        <v>2.78859554559057</v>
      </c>
      <c r="H470" s="52">
        <v>1.83753692482614</v>
      </c>
      <c r="I470" s="52">
        <v>1.83149671755342</v>
      </c>
      <c r="J470" s="52">
        <v>3.9051797384065901</v>
      </c>
      <c r="K470" s="52">
        <v>2.7368794508309202</v>
      </c>
      <c r="L470" s="52">
        <v>2.5481650406518299</v>
      </c>
      <c r="M470" s="81">
        <v>4.1226979100829499</v>
      </c>
    </row>
    <row r="471" spans="1:13" x14ac:dyDescent="0.35">
      <c r="A471" s="23" t="str">
        <f t="shared" si="30"/>
        <v>CONSUMO PER CAPITA (kg o litros por individuo)Total Bebidas FriasDE 20 A 24 AÑOS</v>
      </c>
      <c r="B471" s="23" t="str">
        <f t="shared" si="29"/>
        <v>CONSUMO PER CAPITA (kg o litros por individuo)</v>
      </c>
      <c r="C471" s="23" t="str">
        <f t="shared" si="31"/>
        <v>Total Bebidas Frias</v>
      </c>
      <c r="D471" t="s">
        <v>90</v>
      </c>
      <c r="E471" s="52">
        <v>4.5307943648334401</v>
      </c>
      <c r="F471" s="52">
        <v>6.0684202295719203</v>
      </c>
      <c r="G471" s="52">
        <v>3.5577241718361101</v>
      </c>
      <c r="H471" s="52">
        <v>3.5605113146213401</v>
      </c>
      <c r="I471" s="52">
        <v>4.3224053458387504</v>
      </c>
      <c r="J471" s="52">
        <v>6.8210600202239702</v>
      </c>
      <c r="K471" s="52">
        <v>4.6110384337860397</v>
      </c>
      <c r="L471" s="52">
        <v>5.30625329675446</v>
      </c>
      <c r="M471" s="81">
        <v>5.4092186808511604</v>
      </c>
    </row>
    <row r="472" spans="1:13" x14ac:dyDescent="0.35">
      <c r="A472" s="23" t="str">
        <f t="shared" si="30"/>
        <v>CONSUMO PER CAPITA (kg o litros por individuo)Total Bebidas FriasDE 25 A 34 AÑOS</v>
      </c>
      <c r="B472" s="23" t="str">
        <f t="shared" si="29"/>
        <v>CONSUMO PER CAPITA (kg o litros por individuo)</v>
      </c>
      <c r="C472" s="23" t="str">
        <f t="shared" si="31"/>
        <v>Total Bebidas Frias</v>
      </c>
      <c r="D472" t="s">
        <v>91</v>
      </c>
      <c r="E472" s="52">
        <v>5.4214952254181599</v>
      </c>
      <c r="F472" s="52">
        <v>8.4190967050565906</v>
      </c>
      <c r="G472" s="52">
        <v>5.2865430189369302</v>
      </c>
      <c r="H472" s="52">
        <v>4.9599279345566396</v>
      </c>
      <c r="I472" s="52">
        <v>5.42282075945666</v>
      </c>
      <c r="J472" s="52">
        <v>7.9478639972561602</v>
      </c>
      <c r="K472" s="52">
        <v>5.1120972784755203</v>
      </c>
      <c r="L472" s="52">
        <v>4.5416721215173697</v>
      </c>
      <c r="M472" s="81">
        <v>5.95377869817814</v>
      </c>
    </row>
    <row r="473" spans="1:13" x14ac:dyDescent="0.35">
      <c r="A473" s="23" t="str">
        <f t="shared" si="30"/>
        <v>CONSUMO PER CAPITA (kg o litros por individuo)Total Bebidas FriasDE 35 A 49 AÑOS</v>
      </c>
      <c r="B473" s="23" t="str">
        <f t="shared" si="29"/>
        <v>CONSUMO PER CAPITA (kg o litros por individuo)</v>
      </c>
      <c r="C473" s="23" t="str">
        <f t="shared" si="31"/>
        <v>Total Bebidas Frias</v>
      </c>
      <c r="D473" t="s">
        <v>92</v>
      </c>
      <c r="E473" s="52">
        <v>9.9118766533016505</v>
      </c>
      <c r="F473" s="52">
        <v>15.1417944564721</v>
      </c>
      <c r="G473" s="52">
        <v>8.5440873384809706</v>
      </c>
      <c r="H473" s="52">
        <v>7.9950069091582696</v>
      </c>
      <c r="I473" s="52">
        <v>9.4328717993773594</v>
      </c>
      <c r="J473" s="52">
        <v>13.516902467313701</v>
      </c>
      <c r="K473" s="52">
        <v>8.1431342176888108</v>
      </c>
      <c r="L473" s="52">
        <v>7.4050388033183996</v>
      </c>
      <c r="M473" s="81">
        <v>8.5972666649656109</v>
      </c>
    </row>
    <row r="474" spans="1:13" x14ac:dyDescent="0.35">
      <c r="A474" s="23" t="str">
        <f t="shared" si="30"/>
        <v>CONSUMO PER CAPITA (kg o litros por individuo)Total Bebidas FriasDE 50 A 59 AÑOS</v>
      </c>
      <c r="B474" s="23" t="str">
        <f t="shared" si="29"/>
        <v>CONSUMO PER CAPITA (kg o litros por individuo)</v>
      </c>
      <c r="C474" s="23" t="str">
        <f t="shared" si="31"/>
        <v>Total Bebidas Frias</v>
      </c>
      <c r="D474" t="s">
        <v>93</v>
      </c>
      <c r="E474" s="52">
        <v>16.330546787769698</v>
      </c>
      <c r="F474" s="52">
        <v>25.501597688726999</v>
      </c>
      <c r="G474" s="52">
        <v>14.173218591230199</v>
      </c>
      <c r="H474" s="52">
        <v>12.990151704919301</v>
      </c>
      <c r="I474" s="52">
        <v>15.140204615273399</v>
      </c>
      <c r="J474" s="52">
        <v>22.519093722298098</v>
      </c>
      <c r="K474" s="52">
        <v>12.598665598398</v>
      </c>
      <c r="L474" s="52">
        <v>11.832752921113901</v>
      </c>
      <c r="M474" s="81">
        <v>13.546626111682601</v>
      </c>
    </row>
    <row r="475" spans="1:13" x14ac:dyDescent="0.35">
      <c r="A475" s="23" t="str">
        <f t="shared" si="30"/>
        <v>CONSUMO PER CAPITA (kg o litros por individuo)Total Bebidas FriasDE 60 A 75 AÑOS</v>
      </c>
      <c r="B475" s="23" t="str">
        <f t="shared" si="29"/>
        <v>CONSUMO PER CAPITA (kg o litros por individuo)</v>
      </c>
      <c r="C475" s="23" t="str">
        <f t="shared" si="31"/>
        <v>Total Bebidas Frias</v>
      </c>
      <c r="D475" t="s">
        <v>94</v>
      </c>
      <c r="E475" s="52">
        <v>21.206537934011902</v>
      </c>
      <c r="F475" s="52">
        <v>34.3883006427806</v>
      </c>
      <c r="G475" s="52">
        <v>20.210492704791601</v>
      </c>
      <c r="H475" s="52">
        <v>19.536090452081101</v>
      </c>
      <c r="I475" s="52">
        <v>21.886890360176601</v>
      </c>
      <c r="J475" s="52">
        <v>33.124862717587902</v>
      </c>
      <c r="K475" s="52">
        <v>18.911459985612598</v>
      </c>
      <c r="L475" s="52">
        <v>17.901766041780402</v>
      </c>
      <c r="M475" s="81">
        <v>17.440509284704799</v>
      </c>
    </row>
    <row r="476" spans="1:13" x14ac:dyDescent="0.35">
      <c r="A476" s="23" t="str">
        <f t="shared" si="30"/>
        <v>CONSUMO PER CAPITA (kg o litros por individuo)Total Bebidas FriasNIVEL ALTO</v>
      </c>
      <c r="B476" s="23" t="str">
        <f t="shared" si="29"/>
        <v>CONSUMO PER CAPITA (kg o litros por individuo)</v>
      </c>
      <c r="C476" s="23" t="str">
        <f t="shared" si="31"/>
        <v>Total Bebidas Frias</v>
      </c>
      <c r="D476" t="s">
        <v>95</v>
      </c>
      <c r="E476" s="52">
        <v>13.3793431842253</v>
      </c>
      <c r="F476" s="52">
        <v>20.637653020809399</v>
      </c>
      <c r="G476" s="52">
        <v>11.120533127572999</v>
      </c>
      <c r="H476" s="52">
        <v>9.9367404163568303</v>
      </c>
      <c r="I476" s="52">
        <v>10.5988042112469</v>
      </c>
      <c r="J476" s="52">
        <v>17.181382200603501</v>
      </c>
      <c r="K476" s="52">
        <v>9.9877234410493596</v>
      </c>
      <c r="L476" s="52">
        <v>9.0054728636658705</v>
      </c>
      <c r="M476" s="81">
        <v>10.367424503279</v>
      </c>
    </row>
    <row r="477" spans="1:13" x14ac:dyDescent="0.35">
      <c r="A477" s="23" t="str">
        <f t="shared" si="30"/>
        <v>CONSUMO PER CAPITA (kg o litros por individuo)Total Bebidas FriasNIVEL MEDIO ALTO</v>
      </c>
      <c r="B477" s="23" t="str">
        <f t="shared" si="29"/>
        <v>CONSUMO PER CAPITA (kg o litros por individuo)</v>
      </c>
      <c r="C477" s="23" t="str">
        <f t="shared" si="31"/>
        <v>Total Bebidas Frias</v>
      </c>
      <c r="D477" t="s">
        <v>96</v>
      </c>
      <c r="E477" s="52">
        <v>10.9887437573824</v>
      </c>
      <c r="F477" s="52">
        <v>17.509757566262898</v>
      </c>
      <c r="G477" s="52">
        <v>10.182427897675799</v>
      </c>
      <c r="H477" s="52">
        <v>10.131521191645501</v>
      </c>
      <c r="I477" s="52">
        <v>11.494009447082799</v>
      </c>
      <c r="J477" s="52">
        <v>16.412266274072</v>
      </c>
      <c r="K477" s="52">
        <v>9.5012669063070696</v>
      </c>
      <c r="L477" s="52">
        <v>9.7116744579584093</v>
      </c>
      <c r="M477" s="81">
        <v>10.8358119836015</v>
      </c>
    </row>
    <row r="478" spans="1:13" x14ac:dyDescent="0.35">
      <c r="A478" s="23" t="str">
        <f t="shared" si="30"/>
        <v>CONSUMO PER CAPITA (kg o litros por individuo)Total Bebidas FriasNIVEL MEDIO</v>
      </c>
      <c r="B478" s="23" t="str">
        <f t="shared" si="29"/>
        <v>CONSUMO PER CAPITA (kg o litros por individuo)</v>
      </c>
      <c r="C478" s="23" t="str">
        <f t="shared" si="31"/>
        <v>Total Bebidas Frias</v>
      </c>
      <c r="D478" t="s">
        <v>97</v>
      </c>
      <c r="E478" s="52">
        <v>11.9428679392341</v>
      </c>
      <c r="F478" s="52">
        <v>20.282185953642699</v>
      </c>
      <c r="G478" s="52">
        <v>11.6982877846298</v>
      </c>
      <c r="H478" s="52">
        <v>10.0765498371044</v>
      </c>
      <c r="I478" s="52">
        <v>11.736252229221501</v>
      </c>
      <c r="J478" s="52">
        <v>17.861313385744999</v>
      </c>
      <c r="K478" s="52">
        <v>10.4392560426113</v>
      </c>
      <c r="L478" s="52">
        <v>9.6996608426315305</v>
      </c>
      <c r="M478" s="81">
        <v>10.9551886479109</v>
      </c>
    </row>
    <row r="479" spans="1:13" x14ac:dyDescent="0.35">
      <c r="A479" s="23" t="str">
        <f t="shared" si="30"/>
        <v>CONSUMO PER CAPITA (kg o litros por individuo)Total Bebidas FriasNIVEL MEDIO BAJO</v>
      </c>
      <c r="B479" s="23" t="str">
        <f t="shared" si="29"/>
        <v>CONSUMO PER CAPITA (kg o litros por individuo)</v>
      </c>
      <c r="C479" s="23" t="str">
        <f t="shared" si="31"/>
        <v>Total Bebidas Frias</v>
      </c>
      <c r="D479" t="s">
        <v>98</v>
      </c>
      <c r="E479" s="52">
        <v>11.8498652712319</v>
      </c>
      <c r="F479" s="52">
        <v>19.178161708909101</v>
      </c>
      <c r="G479" s="52">
        <v>11.3672732406779</v>
      </c>
      <c r="H479" s="52">
        <v>14.2029626034674</v>
      </c>
      <c r="I479" s="52">
        <v>15.558038937154199</v>
      </c>
      <c r="J479" s="52">
        <v>21.249571308736499</v>
      </c>
      <c r="K479" s="52">
        <v>13.214650268942201</v>
      </c>
      <c r="L479" s="52">
        <v>12.1386478381821</v>
      </c>
      <c r="M479" s="81">
        <v>12.5246632544423</v>
      </c>
    </row>
    <row r="480" spans="1:13" x14ac:dyDescent="0.35">
      <c r="A480" s="23" t="str">
        <f t="shared" si="30"/>
        <v>CONSUMO PER CAPITA (kg o litros por individuo)Total Bebidas FriasNIVEL BAJO</v>
      </c>
      <c r="B480" s="23" t="str">
        <f t="shared" si="29"/>
        <v>CONSUMO PER CAPITA (kg o litros por individuo)</v>
      </c>
      <c r="C480" s="23" t="str">
        <f t="shared" si="31"/>
        <v>Total Bebidas Frias</v>
      </c>
      <c r="D480" t="s">
        <v>99</v>
      </c>
      <c r="E480" s="52">
        <v>12.620927866278601</v>
      </c>
      <c r="F480" s="52">
        <v>18.591961418840601</v>
      </c>
      <c r="G480" s="52">
        <v>11.005126001341401</v>
      </c>
      <c r="H480" s="52">
        <v>9.2733898678509092</v>
      </c>
      <c r="I480" s="52">
        <v>11.655467351354</v>
      </c>
      <c r="J480" s="52">
        <v>17.537379605577399</v>
      </c>
      <c r="K480" s="52">
        <v>9.7953031209033998</v>
      </c>
      <c r="L480" s="52">
        <v>9.4588972038092702</v>
      </c>
      <c r="M480" s="81">
        <v>9.5920790959544409</v>
      </c>
    </row>
    <row r="481" spans="1:13" x14ac:dyDescent="0.35">
      <c r="A481" s="23" t="str">
        <f t="shared" si="30"/>
        <v>CONSUMO PER CAPITA (kg o litros por individuo)Total Bebidas FriasHOMBRE</v>
      </c>
      <c r="B481" s="23" t="str">
        <f t="shared" si="29"/>
        <v>CONSUMO PER CAPITA (kg o litros por individuo)</v>
      </c>
      <c r="C481" s="23" t="str">
        <f t="shared" si="31"/>
        <v>Total Bebidas Frias</v>
      </c>
      <c r="D481" t="s">
        <v>100</v>
      </c>
      <c r="E481" s="52">
        <v>14.3283055483047</v>
      </c>
      <c r="F481" s="52">
        <v>22.9572385725487</v>
      </c>
      <c r="G481" s="52">
        <v>13.569574814122699</v>
      </c>
      <c r="H481" s="52">
        <v>12.741260231493399</v>
      </c>
      <c r="I481" s="52">
        <v>14.5233560797074</v>
      </c>
      <c r="J481" s="52">
        <v>21.272754952898101</v>
      </c>
      <c r="K481" s="52">
        <v>12.666571191873899</v>
      </c>
      <c r="L481" s="52">
        <v>12.120707652989299</v>
      </c>
      <c r="M481" s="81">
        <v>12.2576418628278</v>
      </c>
    </row>
    <row r="482" spans="1:13" x14ac:dyDescent="0.35">
      <c r="A482" s="23" t="str">
        <f t="shared" si="30"/>
        <v>CONSUMO PER CAPITA (kg o litros por individuo)Total Bebidas FriasMUJER</v>
      </c>
      <c r="B482" s="23" t="str">
        <f t="shared" si="29"/>
        <v>CONSUMO PER CAPITA (kg o litros por individuo)</v>
      </c>
      <c r="C482" s="23" t="str">
        <f t="shared" si="31"/>
        <v>Total Bebidas Frias</v>
      </c>
      <c r="D482" t="s">
        <v>101</v>
      </c>
      <c r="E482" s="52">
        <v>10.209918123654001</v>
      </c>
      <c r="F482" s="52">
        <v>15.8866855328651</v>
      </c>
      <c r="G482" s="52">
        <v>8.7326071563155203</v>
      </c>
      <c r="H482" s="52">
        <v>8.2820282394218605</v>
      </c>
      <c r="I482" s="52">
        <v>9.5015338138953407</v>
      </c>
      <c r="J482" s="52">
        <v>14.6215056644968</v>
      </c>
      <c r="K482" s="52">
        <v>8.2934848121557998</v>
      </c>
      <c r="L482" s="52">
        <v>7.6217493582107503</v>
      </c>
      <c r="M482" s="81">
        <v>9.2263552047683604</v>
      </c>
    </row>
    <row r="483" spans="1:13" x14ac:dyDescent="0.35">
      <c r="A483" s="23" t="str">
        <f t="shared" si="30"/>
        <v>CONSUMO PER CAPITA (kg o litros por individuo)Total Bebidas CalientesT.ESPAÑA</v>
      </c>
      <c r="B483" s="23" t="str">
        <f t="shared" si="29"/>
        <v>CONSUMO PER CAPITA (kg o litros por individuo)</v>
      </c>
      <c r="C483" s="23" t="s">
        <v>62</v>
      </c>
      <c r="D483" t="s">
        <v>46</v>
      </c>
      <c r="E483" s="52">
        <v>1.80398728234251</v>
      </c>
      <c r="F483" s="52">
        <v>2.2104595387939598</v>
      </c>
      <c r="G483" s="52">
        <v>1.80861932185296</v>
      </c>
      <c r="H483" s="52">
        <v>1.80606395458319</v>
      </c>
      <c r="I483" s="52">
        <v>1.67483646866181</v>
      </c>
      <c r="J483" s="52">
        <v>2.0595214377625601</v>
      </c>
      <c r="K483" s="52">
        <v>1.8581358846318199</v>
      </c>
      <c r="L483" s="52">
        <v>1.86030228780743</v>
      </c>
      <c r="M483" s="81">
        <v>1.67827351178589</v>
      </c>
    </row>
    <row r="484" spans="1:13" x14ac:dyDescent="0.35">
      <c r="A484" s="23" t="str">
        <f t="shared" si="30"/>
        <v>CONSUMO PER CAPITA (kg o litros por individuo)Total Bebidas CalientesBCN AM</v>
      </c>
      <c r="B484" s="23" t="str">
        <f t="shared" si="29"/>
        <v>CONSUMO PER CAPITA (kg o litros por individuo)</v>
      </c>
      <c r="C484" s="23" t="str">
        <f>C$483</f>
        <v>Total Bebidas Calientes</v>
      </c>
      <c r="D484" t="s">
        <v>50</v>
      </c>
      <c r="E484" s="52">
        <v>1.8042117023012101</v>
      </c>
      <c r="F484" s="52">
        <v>2.2182391468490401</v>
      </c>
      <c r="G484" s="52">
        <v>1.98767755475925</v>
      </c>
      <c r="H484" s="52">
        <v>1.80477529694776</v>
      </c>
      <c r="I484" s="52">
        <v>1.79083992674218</v>
      </c>
      <c r="J484" s="52">
        <v>2.2212047072317702</v>
      </c>
      <c r="K484" s="52">
        <v>1.9639266459181599</v>
      </c>
      <c r="L484" s="52">
        <v>2.14022988419419</v>
      </c>
      <c r="M484" s="81">
        <v>1.8489053151025401</v>
      </c>
    </row>
    <row r="485" spans="1:13" x14ac:dyDescent="0.35">
      <c r="A485" s="23" t="str">
        <f t="shared" si="30"/>
        <v>CONSUMO PER CAPITA (kg o litros por individuo)Total Bebidas CalientesREST.CAT ARAGON</v>
      </c>
      <c r="B485" s="23" t="str">
        <f t="shared" si="29"/>
        <v>CONSUMO PER CAPITA (kg o litros por individuo)</v>
      </c>
      <c r="C485" s="23" t="str">
        <f t="shared" ref="C485:C512" si="32">C$483</f>
        <v>Total Bebidas Calientes</v>
      </c>
      <c r="D485" t="s">
        <v>55</v>
      </c>
      <c r="E485" s="52">
        <v>1.9047676740791</v>
      </c>
      <c r="F485" s="52">
        <v>2.1772365115597001</v>
      </c>
      <c r="G485" s="52">
        <v>1.9765099248636699</v>
      </c>
      <c r="H485" s="52">
        <v>1.92496296597925</v>
      </c>
      <c r="I485" s="52">
        <v>1.8276866815977799</v>
      </c>
      <c r="J485" s="52">
        <v>2.2145587534797899</v>
      </c>
      <c r="K485" s="52">
        <v>1.95695054387178</v>
      </c>
      <c r="L485" s="52">
        <v>2.0101771637451402</v>
      </c>
      <c r="M485" s="81">
        <v>1.61037006749185</v>
      </c>
    </row>
    <row r="486" spans="1:13" x14ac:dyDescent="0.35">
      <c r="A486" s="23" t="str">
        <f t="shared" si="30"/>
        <v>CONSUMO PER CAPITA (kg o litros por individuo)Total Bebidas CalientesLEVANTE</v>
      </c>
      <c r="B486" s="23" t="str">
        <f t="shared" si="29"/>
        <v>CONSUMO PER CAPITA (kg o litros por individuo)</v>
      </c>
      <c r="C486" s="23" t="str">
        <f t="shared" si="32"/>
        <v>Total Bebidas Calientes</v>
      </c>
      <c r="D486" t="s">
        <v>59</v>
      </c>
      <c r="E486" s="52">
        <v>1.51799724523631</v>
      </c>
      <c r="F486" s="52">
        <v>1.8218838274528399</v>
      </c>
      <c r="G486" s="52">
        <v>1.5255542779914599</v>
      </c>
      <c r="H486" s="52">
        <v>1.5460664013604799</v>
      </c>
      <c r="I486" s="52">
        <v>1.4582154039487301</v>
      </c>
      <c r="J486" s="52">
        <v>1.72150509820824</v>
      </c>
      <c r="K486" s="52">
        <v>1.57164767977898</v>
      </c>
      <c r="L486" s="52">
        <v>1.4832993275877799</v>
      </c>
      <c r="M486" s="81">
        <v>1.4088295764958501</v>
      </c>
    </row>
    <row r="487" spans="1:13" x14ac:dyDescent="0.35">
      <c r="A487" s="23" t="str">
        <f t="shared" si="30"/>
        <v>CONSUMO PER CAPITA (kg o litros por individuo)Total Bebidas CalientesANDALUCIA</v>
      </c>
      <c r="B487" s="23" t="str">
        <f t="shared" si="29"/>
        <v>CONSUMO PER CAPITA (kg o litros por individuo)</v>
      </c>
      <c r="C487" s="23" t="str">
        <f t="shared" si="32"/>
        <v>Total Bebidas Calientes</v>
      </c>
      <c r="D487" t="s">
        <v>63</v>
      </c>
      <c r="E487" s="52">
        <v>1.5758614596782901</v>
      </c>
      <c r="F487" s="52">
        <v>2.0816257987478499</v>
      </c>
      <c r="G487" s="52">
        <v>1.5010946904048901</v>
      </c>
      <c r="H487" s="52">
        <v>1.55316600000092</v>
      </c>
      <c r="I487" s="52">
        <v>1.4598120114922499</v>
      </c>
      <c r="J487" s="52">
        <v>1.8119271521323399</v>
      </c>
      <c r="K487" s="52">
        <v>1.6537673402833299</v>
      </c>
      <c r="L487" s="52">
        <v>1.68635239648641</v>
      </c>
      <c r="M487" s="81">
        <v>1.6901188810773</v>
      </c>
    </row>
    <row r="488" spans="1:13" x14ac:dyDescent="0.35">
      <c r="A488" s="23" t="str">
        <f t="shared" si="30"/>
        <v>CONSUMO PER CAPITA (kg o litros por individuo)Total Bebidas CalientesMDD AM</v>
      </c>
      <c r="B488" s="23" t="str">
        <f t="shared" si="29"/>
        <v>CONSUMO PER CAPITA (kg o litros por individuo)</v>
      </c>
      <c r="C488" s="23" t="str">
        <f t="shared" si="32"/>
        <v>Total Bebidas Calientes</v>
      </c>
      <c r="D488" t="s">
        <v>67</v>
      </c>
      <c r="E488" s="52">
        <v>1.58917078352408</v>
      </c>
      <c r="F488" s="52">
        <v>1.8768757369236899</v>
      </c>
      <c r="G488" s="52">
        <v>1.5845973555108399</v>
      </c>
      <c r="H488" s="52">
        <v>1.4758522880849101</v>
      </c>
      <c r="I488" s="52">
        <v>1.4031361057176299</v>
      </c>
      <c r="J488" s="52">
        <v>1.67743775138094</v>
      </c>
      <c r="K488" s="52">
        <v>1.52080712785914</v>
      </c>
      <c r="L488" s="52">
        <v>1.44449766246176</v>
      </c>
      <c r="M488" s="81">
        <v>1.3454543451205501</v>
      </c>
    </row>
    <row r="489" spans="1:13" x14ac:dyDescent="0.35">
      <c r="A489" s="23" t="str">
        <f t="shared" si="30"/>
        <v>CONSUMO PER CAPITA (kg o litros por individuo)Total Bebidas CalientesRTO CENTRO</v>
      </c>
      <c r="B489" s="23" t="str">
        <f t="shared" si="29"/>
        <v>CONSUMO PER CAPITA (kg o litros por individuo)</v>
      </c>
      <c r="C489" s="23" t="str">
        <f t="shared" si="32"/>
        <v>Total Bebidas Calientes</v>
      </c>
      <c r="D489" t="s">
        <v>70</v>
      </c>
      <c r="E489" s="52">
        <v>1.4841977651634799</v>
      </c>
      <c r="F489" s="52">
        <v>1.81974612388898</v>
      </c>
      <c r="G489" s="52">
        <v>1.5185236662233701</v>
      </c>
      <c r="H489" s="52">
        <v>1.58582285086203</v>
      </c>
      <c r="I489" s="52">
        <v>1.2945875119944401</v>
      </c>
      <c r="J489" s="52">
        <v>1.6209007085205001</v>
      </c>
      <c r="K489" s="52">
        <v>1.5367631363876999</v>
      </c>
      <c r="L489" s="52">
        <v>1.6570014703730001</v>
      </c>
      <c r="M489" s="81">
        <v>1.5264790822992</v>
      </c>
    </row>
    <row r="490" spans="1:13" x14ac:dyDescent="0.35">
      <c r="A490" s="23" t="str">
        <f t="shared" si="30"/>
        <v>CONSUMO PER CAPITA (kg o litros por individuo)Total Bebidas CalientesNORTE-CENTRO</v>
      </c>
      <c r="B490" s="23" t="str">
        <f t="shared" si="29"/>
        <v>CONSUMO PER CAPITA (kg o litros por individuo)</v>
      </c>
      <c r="C490" s="23" t="str">
        <f t="shared" si="32"/>
        <v>Total Bebidas Calientes</v>
      </c>
      <c r="D490" t="s">
        <v>73</v>
      </c>
      <c r="E490" s="52">
        <v>2.3921561623328702</v>
      </c>
      <c r="F490" s="52">
        <v>2.8661082377072602</v>
      </c>
      <c r="G490" s="52">
        <v>2.3042303350075799</v>
      </c>
      <c r="H490" s="52">
        <v>2.2365317185368099</v>
      </c>
      <c r="I490" s="52">
        <v>2.0873920596564601</v>
      </c>
      <c r="J490" s="52">
        <v>2.6601366612905002</v>
      </c>
      <c r="K490" s="52">
        <v>2.2935344013011898</v>
      </c>
      <c r="L490" s="52">
        <v>2.3308509838805498</v>
      </c>
      <c r="M490" s="81">
        <v>1.99125437082206</v>
      </c>
    </row>
    <row r="491" spans="1:13" x14ac:dyDescent="0.35">
      <c r="A491" s="23" t="str">
        <f t="shared" si="30"/>
        <v>CONSUMO PER CAPITA (kg o litros por individuo)Total Bebidas CalientesNOROESTE</v>
      </c>
      <c r="B491" s="23" t="str">
        <f t="shared" si="29"/>
        <v>CONSUMO PER CAPITA (kg o litros por individuo)</v>
      </c>
      <c r="C491" s="23" t="str">
        <f t="shared" si="32"/>
        <v>Total Bebidas Calientes</v>
      </c>
      <c r="D491" t="s">
        <v>76</v>
      </c>
      <c r="E491" s="52">
        <v>2.73142617282311</v>
      </c>
      <c r="F491" s="52">
        <v>3.4680730577693302</v>
      </c>
      <c r="G491" s="52">
        <v>2.7006106333273499</v>
      </c>
      <c r="H491" s="52">
        <v>2.9657797148093201</v>
      </c>
      <c r="I491" s="52">
        <v>2.59449850181419</v>
      </c>
      <c r="J491" s="52">
        <v>3.2535097477449</v>
      </c>
      <c r="K491" s="52">
        <v>2.98370862001812</v>
      </c>
      <c r="L491" s="52">
        <v>2.78277545117975</v>
      </c>
      <c r="M491" s="81">
        <v>2.4092010131472898</v>
      </c>
    </row>
    <row r="492" spans="1:13" x14ac:dyDescent="0.35">
      <c r="A492" s="23" t="str">
        <f t="shared" si="30"/>
        <v>CONSUMO PER CAPITA (kg o litros por individuo)Total Bebidas Calientes&lt;2MIL</v>
      </c>
      <c r="B492" s="23" t="str">
        <f t="shared" si="29"/>
        <v>CONSUMO PER CAPITA (kg o litros por individuo)</v>
      </c>
      <c r="C492" s="23" t="str">
        <f t="shared" si="32"/>
        <v>Total Bebidas Calientes</v>
      </c>
      <c r="D492" t="s">
        <v>79</v>
      </c>
      <c r="E492" s="52">
        <v>1.8931244294297001</v>
      </c>
      <c r="F492" s="52">
        <v>2.13893671476287</v>
      </c>
      <c r="G492" s="52">
        <v>1.7328189014792701</v>
      </c>
      <c r="H492" s="52">
        <v>1.6882065359849301</v>
      </c>
      <c r="I492" s="52">
        <v>1.55781508956674</v>
      </c>
      <c r="J492" s="52">
        <v>2.0479668794030501</v>
      </c>
      <c r="K492" s="52">
        <v>1.74396998546182</v>
      </c>
      <c r="L492" s="52">
        <v>1.89374890269986</v>
      </c>
      <c r="M492" s="81">
        <v>1.28556355994022</v>
      </c>
    </row>
    <row r="493" spans="1:13" x14ac:dyDescent="0.35">
      <c r="A493" s="23" t="str">
        <f t="shared" si="30"/>
        <v>CONSUMO PER CAPITA (kg o litros por individuo)Total Bebidas Calientes2-5MIL</v>
      </c>
      <c r="B493" s="23" t="str">
        <f t="shared" ref="B493:B542" si="33">B$363</f>
        <v>CONSUMO PER CAPITA (kg o litros por individuo)</v>
      </c>
      <c r="C493" s="23" t="str">
        <f t="shared" si="32"/>
        <v>Total Bebidas Calientes</v>
      </c>
      <c r="D493" t="s">
        <v>82</v>
      </c>
      <c r="E493" s="52">
        <v>1.3167714003041899</v>
      </c>
      <c r="F493" s="52">
        <v>1.42389663728719</v>
      </c>
      <c r="G493" s="52">
        <v>1.15813460461815</v>
      </c>
      <c r="H493" s="52">
        <v>1.21122664326313</v>
      </c>
      <c r="I493" s="52">
        <v>1.18233232304864</v>
      </c>
      <c r="J493" s="52">
        <v>1.43391330029863</v>
      </c>
      <c r="K493" s="52">
        <v>1.3900013267417299</v>
      </c>
      <c r="L493" s="52">
        <v>1.5288294938429301</v>
      </c>
      <c r="M493" s="81">
        <v>1.2510920777591501</v>
      </c>
    </row>
    <row r="494" spans="1:13" x14ac:dyDescent="0.35">
      <c r="A494" s="23" t="str">
        <f t="shared" si="30"/>
        <v>CONSUMO PER CAPITA (kg o litros por individuo)Total Bebidas Calientes5-10MIL</v>
      </c>
      <c r="B494" s="23" t="str">
        <f t="shared" si="33"/>
        <v>CONSUMO PER CAPITA (kg o litros por individuo)</v>
      </c>
      <c r="C494" s="23" t="str">
        <f t="shared" si="32"/>
        <v>Total Bebidas Calientes</v>
      </c>
      <c r="D494" t="s">
        <v>83</v>
      </c>
      <c r="E494" s="52">
        <v>1.5546354419276001</v>
      </c>
      <c r="F494" s="52">
        <v>1.8987462365291501</v>
      </c>
      <c r="G494" s="52">
        <v>1.4754459872603001</v>
      </c>
      <c r="H494" s="52">
        <v>1.5813996517114399</v>
      </c>
      <c r="I494" s="52">
        <v>1.55087442030031</v>
      </c>
      <c r="J494" s="52">
        <v>1.8358192410822001</v>
      </c>
      <c r="K494" s="52">
        <v>1.6566558510709199</v>
      </c>
      <c r="L494" s="52">
        <v>1.72067318208012</v>
      </c>
      <c r="M494" s="81">
        <v>1.4933956299895601</v>
      </c>
    </row>
    <row r="495" spans="1:13" x14ac:dyDescent="0.35">
      <c r="A495" s="23" t="str">
        <f t="shared" si="30"/>
        <v>CONSUMO PER CAPITA (kg o litros por individuo)Total Bebidas Calientes10-30MIL</v>
      </c>
      <c r="B495" s="23" t="str">
        <f t="shared" si="33"/>
        <v>CONSUMO PER CAPITA (kg o litros por individuo)</v>
      </c>
      <c r="C495" s="23" t="str">
        <f t="shared" si="32"/>
        <v>Total Bebidas Calientes</v>
      </c>
      <c r="D495" t="s">
        <v>84</v>
      </c>
      <c r="E495" s="52">
        <v>1.8030777846891199</v>
      </c>
      <c r="F495" s="52">
        <v>2.1741295388232</v>
      </c>
      <c r="G495" s="52">
        <v>1.78347787289812</v>
      </c>
      <c r="H495" s="52">
        <v>1.7520411665169999</v>
      </c>
      <c r="I495" s="52">
        <v>1.6333968528853999</v>
      </c>
      <c r="J495" s="52">
        <v>2.0455947985653902</v>
      </c>
      <c r="K495" s="52">
        <v>1.80853865837039</v>
      </c>
      <c r="L495" s="52">
        <v>1.88967894085149</v>
      </c>
      <c r="M495" s="81">
        <v>1.84950722504632</v>
      </c>
    </row>
    <row r="496" spans="1:13" x14ac:dyDescent="0.35">
      <c r="A496" s="23" t="str">
        <f t="shared" si="30"/>
        <v>CONSUMO PER CAPITA (kg o litros por individuo)Total Bebidas Calientes30-100MIL</v>
      </c>
      <c r="B496" s="23" t="str">
        <f t="shared" si="33"/>
        <v>CONSUMO PER CAPITA (kg o litros por individuo)</v>
      </c>
      <c r="C496" s="23" t="str">
        <f t="shared" si="32"/>
        <v>Total Bebidas Calientes</v>
      </c>
      <c r="D496" t="s">
        <v>85</v>
      </c>
      <c r="E496" s="52">
        <v>1.8354796849264701</v>
      </c>
      <c r="F496" s="52">
        <v>2.3562073136271802</v>
      </c>
      <c r="G496" s="52">
        <v>1.8370170515983499</v>
      </c>
      <c r="H496" s="52">
        <v>1.93638883437996</v>
      </c>
      <c r="I496" s="52">
        <v>1.7646361814338301</v>
      </c>
      <c r="J496" s="52">
        <v>2.14510592937072</v>
      </c>
      <c r="K496" s="52">
        <v>1.9503516085777</v>
      </c>
      <c r="L496" s="52">
        <v>1.8690458959673799</v>
      </c>
      <c r="M496" s="81">
        <v>1.8009716005234799</v>
      </c>
    </row>
    <row r="497" spans="1:13" x14ac:dyDescent="0.35">
      <c r="A497" s="23" t="str">
        <f t="shared" si="30"/>
        <v>CONSUMO PER CAPITA (kg o litros por individuo)Total Bebidas Calientes100-200MIL</v>
      </c>
      <c r="B497" s="23" t="str">
        <f t="shared" si="33"/>
        <v>CONSUMO PER CAPITA (kg o litros por individuo)</v>
      </c>
      <c r="C497" s="23" t="str">
        <f t="shared" si="32"/>
        <v>Total Bebidas Calientes</v>
      </c>
      <c r="D497" t="s">
        <v>86</v>
      </c>
      <c r="E497" s="52">
        <v>2.0313516868886898</v>
      </c>
      <c r="F497" s="52">
        <v>2.5627364399635701</v>
      </c>
      <c r="G497" s="52">
        <v>2.0019941734846798</v>
      </c>
      <c r="H497" s="52">
        <v>1.91033070005036</v>
      </c>
      <c r="I497" s="52">
        <v>1.6692823383292399</v>
      </c>
      <c r="J497" s="52">
        <v>2.2035898885162801</v>
      </c>
      <c r="K497" s="52">
        <v>1.9700815352060801</v>
      </c>
      <c r="L497" s="52">
        <v>1.9460046958568999</v>
      </c>
      <c r="M497" s="81">
        <v>1.70201332613124</v>
      </c>
    </row>
    <row r="498" spans="1:13" x14ac:dyDescent="0.35">
      <c r="A498" s="23" t="str">
        <f t="shared" si="30"/>
        <v>CONSUMO PER CAPITA (kg o litros por individuo)Total Bebidas Calientes200-500MIL</v>
      </c>
      <c r="B498" s="23" t="str">
        <f t="shared" si="33"/>
        <v>CONSUMO PER CAPITA (kg o litros por individuo)</v>
      </c>
      <c r="C498" s="23" t="str">
        <f t="shared" si="32"/>
        <v>Total Bebidas Calientes</v>
      </c>
      <c r="D498" t="s">
        <v>87</v>
      </c>
      <c r="E498" s="52">
        <v>1.8547692766433399</v>
      </c>
      <c r="F498" s="52">
        <v>2.28029511651224</v>
      </c>
      <c r="G498" s="52">
        <v>2.0027342893902298</v>
      </c>
      <c r="H498" s="52">
        <v>1.97415237156782</v>
      </c>
      <c r="I498" s="52">
        <v>1.71419902833025</v>
      </c>
      <c r="J498" s="52">
        <v>2.1000174219265002</v>
      </c>
      <c r="K498" s="52">
        <v>1.9817819108911501</v>
      </c>
      <c r="L498" s="52">
        <v>1.91679764478656</v>
      </c>
      <c r="M498" s="81">
        <v>1.7943635687016599</v>
      </c>
    </row>
    <row r="499" spans="1:13" x14ac:dyDescent="0.35">
      <c r="A499" s="23" t="str">
        <f t="shared" si="30"/>
        <v>CONSUMO PER CAPITA (kg o litros por individuo)Total Bebidas Calientes&gt;500MIL</v>
      </c>
      <c r="B499" s="23" t="str">
        <f t="shared" si="33"/>
        <v>CONSUMO PER CAPITA (kg o litros por individuo)</v>
      </c>
      <c r="C499" s="23" t="str">
        <f t="shared" si="32"/>
        <v>Total Bebidas Calientes</v>
      </c>
      <c r="D499" t="s">
        <v>88</v>
      </c>
      <c r="E499" s="52">
        <v>1.8675330554743499</v>
      </c>
      <c r="F499" s="52">
        <v>2.2802546508101602</v>
      </c>
      <c r="G499" s="52">
        <v>1.97713069645243</v>
      </c>
      <c r="H499" s="52">
        <v>1.8866011310424899</v>
      </c>
      <c r="I499" s="52">
        <v>1.8690974774040301</v>
      </c>
      <c r="J499" s="52">
        <v>2.2004381114844298</v>
      </c>
      <c r="K499" s="52">
        <v>1.94931885843733</v>
      </c>
      <c r="L499" s="52">
        <v>1.902523594457</v>
      </c>
      <c r="M499" s="81">
        <v>1.6179045579161599</v>
      </c>
    </row>
    <row r="500" spans="1:13" x14ac:dyDescent="0.35">
      <c r="A500" s="23" t="str">
        <f t="shared" si="30"/>
        <v>CONSUMO PER CAPITA (kg o litros por individuo)Total Bebidas CalientesDE 15 A 19 AÑOS</v>
      </c>
      <c r="B500" s="23" t="str">
        <f t="shared" si="33"/>
        <v>CONSUMO PER CAPITA (kg o litros por individuo)</v>
      </c>
      <c r="C500" s="23" t="str">
        <f t="shared" si="32"/>
        <v>Total Bebidas Calientes</v>
      </c>
      <c r="D500" t="s">
        <v>89</v>
      </c>
      <c r="E500" s="52">
        <v>0.102537425380001</v>
      </c>
      <c r="F500" s="52">
        <v>0.25642382645766099</v>
      </c>
      <c r="G500" s="52">
        <v>0.32163306592750002</v>
      </c>
      <c r="H500" s="52">
        <v>0.162548573633153</v>
      </c>
      <c r="I500" s="52">
        <v>0.16473889920125401</v>
      </c>
      <c r="J500" s="52">
        <v>0.245477069796805</v>
      </c>
      <c r="K500" s="52">
        <v>0.190645819710931</v>
      </c>
      <c r="L500" s="52">
        <v>0.15932559789318099</v>
      </c>
      <c r="M500" s="81">
        <v>0.20440905924542299</v>
      </c>
    </row>
    <row r="501" spans="1:13" x14ac:dyDescent="0.35">
      <c r="A501" s="23" t="str">
        <f t="shared" si="30"/>
        <v>CONSUMO PER CAPITA (kg o litros por individuo)Total Bebidas CalientesDE 20 A 24 AÑOS</v>
      </c>
      <c r="B501" s="23" t="str">
        <f t="shared" si="33"/>
        <v>CONSUMO PER CAPITA (kg o litros por individuo)</v>
      </c>
      <c r="C501" s="23" t="str">
        <f t="shared" si="32"/>
        <v>Total Bebidas Calientes</v>
      </c>
      <c r="D501" t="s">
        <v>90</v>
      </c>
      <c r="E501" s="52">
        <v>0.40556428441134501</v>
      </c>
      <c r="F501" s="52">
        <v>0.43704941603577002</v>
      </c>
      <c r="G501" s="52">
        <v>0.50762163944124306</v>
      </c>
      <c r="H501" s="52">
        <v>0.41038029424091699</v>
      </c>
      <c r="I501" s="52">
        <v>0.39903828893458099</v>
      </c>
      <c r="J501" s="52">
        <v>0.45968671252093002</v>
      </c>
      <c r="K501" s="52">
        <v>0.52749944134940296</v>
      </c>
      <c r="L501" s="52">
        <v>0.446376892681284</v>
      </c>
      <c r="M501" s="81">
        <v>0.71912997049268501</v>
      </c>
    </row>
    <row r="502" spans="1:13" x14ac:dyDescent="0.35">
      <c r="A502" s="23" t="str">
        <f t="shared" si="30"/>
        <v>CONSUMO PER CAPITA (kg o litros por individuo)Total Bebidas CalientesDE 25 A 34 AÑOS</v>
      </c>
      <c r="B502" s="23" t="str">
        <f t="shared" si="33"/>
        <v>CONSUMO PER CAPITA (kg o litros por individuo)</v>
      </c>
      <c r="C502" s="23" t="str">
        <f t="shared" si="32"/>
        <v>Total Bebidas Calientes</v>
      </c>
      <c r="D502" t="s">
        <v>91</v>
      </c>
      <c r="E502" s="52">
        <v>0.64104949556980895</v>
      </c>
      <c r="F502" s="52">
        <v>0.78901133412617197</v>
      </c>
      <c r="G502" s="52">
        <v>0.64227015104711005</v>
      </c>
      <c r="H502" s="52">
        <v>0.63206603610533296</v>
      </c>
      <c r="I502" s="52">
        <v>0.56974253289596499</v>
      </c>
      <c r="J502" s="52">
        <v>0.67908264040871202</v>
      </c>
      <c r="K502" s="52">
        <v>0.67165238500885005</v>
      </c>
      <c r="L502" s="52">
        <v>0.67181938960445498</v>
      </c>
      <c r="M502" s="81">
        <v>0.71621178350644599</v>
      </c>
    </row>
    <row r="503" spans="1:13" x14ac:dyDescent="0.35">
      <c r="A503" s="23" t="str">
        <f t="shared" si="30"/>
        <v>CONSUMO PER CAPITA (kg o litros por individuo)Total Bebidas CalientesDE 35 A 49 AÑOS</v>
      </c>
      <c r="B503" s="23" t="str">
        <f t="shared" si="33"/>
        <v>CONSUMO PER CAPITA (kg o litros por individuo)</v>
      </c>
      <c r="C503" s="23" t="str">
        <f t="shared" si="32"/>
        <v>Total Bebidas Calientes</v>
      </c>
      <c r="D503" t="s">
        <v>92</v>
      </c>
      <c r="E503" s="52">
        <v>1.46566939125532</v>
      </c>
      <c r="F503" s="52">
        <v>1.7960244933388101</v>
      </c>
      <c r="G503" s="52">
        <v>1.549967833305</v>
      </c>
      <c r="H503" s="52">
        <v>1.4681949837721</v>
      </c>
      <c r="I503" s="52">
        <v>1.35545050986333</v>
      </c>
      <c r="J503" s="52">
        <v>1.6737846322677501</v>
      </c>
      <c r="K503" s="52">
        <v>1.5816950911935399</v>
      </c>
      <c r="L503" s="52">
        <v>1.48121811984172</v>
      </c>
      <c r="M503" s="81">
        <v>1.4334142644768999</v>
      </c>
    </row>
    <row r="504" spans="1:13" x14ac:dyDescent="0.35">
      <c r="A504" s="23" t="str">
        <f t="shared" si="30"/>
        <v>CONSUMO PER CAPITA (kg o litros por individuo)Total Bebidas CalientesDE 50 A 59 AÑOS</v>
      </c>
      <c r="B504" s="23" t="str">
        <f t="shared" si="33"/>
        <v>CONSUMO PER CAPITA (kg o litros por individuo)</v>
      </c>
      <c r="C504" s="23" t="str">
        <f t="shared" si="32"/>
        <v>Total Bebidas Calientes</v>
      </c>
      <c r="D504" t="s">
        <v>93</v>
      </c>
      <c r="E504" s="52">
        <v>2.51091788619068</v>
      </c>
      <c r="F504" s="52">
        <v>3.0515407873785199</v>
      </c>
      <c r="G504" s="52">
        <v>2.4599388715131201</v>
      </c>
      <c r="H504" s="52">
        <v>2.52704134296064</v>
      </c>
      <c r="I504" s="52">
        <v>2.3380416748155901</v>
      </c>
      <c r="J504" s="52">
        <v>2.8016275249353999</v>
      </c>
      <c r="K504" s="52">
        <v>2.5819404241600501</v>
      </c>
      <c r="L504" s="52">
        <v>2.6592521987285198</v>
      </c>
      <c r="M504" s="81">
        <v>2.3756683923087998</v>
      </c>
    </row>
    <row r="505" spans="1:13" x14ac:dyDescent="0.35">
      <c r="A505" s="23" t="str">
        <f t="shared" si="30"/>
        <v>CONSUMO PER CAPITA (kg o litros por individuo)Total Bebidas CalientesDE 60 A 75 AÑOS</v>
      </c>
      <c r="B505" s="23" t="str">
        <f t="shared" si="33"/>
        <v>CONSUMO PER CAPITA (kg o litros por individuo)</v>
      </c>
      <c r="C505" s="23" t="str">
        <f t="shared" si="32"/>
        <v>Total Bebidas Calientes</v>
      </c>
      <c r="D505" t="s">
        <v>94</v>
      </c>
      <c r="E505" s="52">
        <v>3.2777250436629899</v>
      </c>
      <c r="F505" s="52">
        <v>4.0133261309708299</v>
      </c>
      <c r="G505" s="52">
        <v>3.1382036618899201</v>
      </c>
      <c r="H505" s="52">
        <v>3.24077335162047</v>
      </c>
      <c r="I505" s="52">
        <v>3.0200774106547201</v>
      </c>
      <c r="J505" s="52">
        <v>3.7769836510843899</v>
      </c>
      <c r="K505" s="52">
        <v>3.21810592645586</v>
      </c>
      <c r="L505" s="52">
        <v>3.2914842107378699</v>
      </c>
      <c r="M505" s="81">
        <v>2.7066934152114199</v>
      </c>
    </row>
    <row r="506" spans="1:13" x14ac:dyDescent="0.35">
      <c r="A506" s="23" t="str">
        <f t="shared" si="30"/>
        <v>CONSUMO PER CAPITA (kg o litros por individuo)Total Bebidas CalientesNIVEL ALTO</v>
      </c>
      <c r="B506" s="23" t="str">
        <f t="shared" si="33"/>
        <v>CONSUMO PER CAPITA (kg o litros por individuo)</v>
      </c>
      <c r="C506" s="23" t="str">
        <f t="shared" si="32"/>
        <v>Total Bebidas Calientes</v>
      </c>
      <c r="D506" t="s">
        <v>95</v>
      </c>
      <c r="E506" s="52">
        <v>1.9165763705682799</v>
      </c>
      <c r="F506" s="52">
        <v>2.38859916091844</v>
      </c>
      <c r="G506" s="52">
        <v>1.9913444703588301</v>
      </c>
      <c r="H506" s="52">
        <v>1.86838201751572</v>
      </c>
      <c r="I506" s="52">
        <v>1.7652008617380699</v>
      </c>
      <c r="J506" s="52">
        <v>2.2014526072579499</v>
      </c>
      <c r="K506" s="52">
        <v>2.0012184544231002</v>
      </c>
      <c r="L506" s="52">
        <v>1.9441714942770401</v>
      </c>
      <c r="M506" s="81">
        <v>1.7386364859004699</v>
      </c>
    </row>
    <row r="507" spans="1:13" x14ac:dyDescent="0.35">
      <c r="A507" s="23" t="str">
        <f t="shared" si="30"/>
        <v>CONSUMO PER CAPITA (kg o litros por individuo)Total Bebidas CalientesNIVEL MEDIO ALTO</v>
      </c>
      <c r="B507" s="23" t="str">
        <f t="shared" si="33"/>
        <v>CONSUMO PER CAPITA (kg o litros por individuo)</v>
      </c>
      <c r="C507" s="23" t="str">
        <f t="shared" si="32"/>
        <v>Total Bebidas Calientes</v>
      </c>
      <c r="D507" t="s">
        <v>96</v>
      </c>
      <c r="E507" s="52">
        <v>1.57084219492863</v>
      </c>
      <c r="F507" s="52">
        <v>1.8156351365114101</v>
      </c>
      <c r="G507" s="52">
        <v>1.55242731701555</v>
      </c>
      <c r="H507" s="52">
        <v>1.6275401781838099</v>
      </c>
      <c r="I507" s="52">
        <v>1.4529103919427799</v>
      </c>
      <c r="J507" s="52">
        <v>1.6679595962481999</v>
      </c>
      <c r="K507" s="52">
        <v>1.6409204497022201</v>
      </c>
      <c r="L507" s="52">
        <v>1.6699493746182199</v>
      </c>
      <c r="M507" s="81">
        <v>1.6267386951101499</v>
      </c>
    </row>
    <row r="508" spans="1:13" x14ac:dyDescent="0.35">
      <c r="A508" s="23" t="str">
        <f t="shared" si="30"/>
        <v>CONSUMO PER CAPITA (kg o litros por individuo)Total Bebidas CalientesNIVEL MEDIO</v>
      </c>
      <c r="B508" s="23" t="str">
        <f t="shared" si="33"/>
        <v>CONSUMO PER CAPITA (kg o litros por individuo)</v>
      </c>
      <c r="C508" s="23" t="str">
        <f t="shared" si="32"/>
        <v>Total Bebidas Calientes</v>
      </c>
      <c r="D508" t="s">
        <v>97</v>
      </c>
      <c r="E508" s="52">
        <v>1.6969193973083401</v>
      </c>
      <c r="F508" s="52">
        <v>2.1148408047139502</v>
      </c>
      <c r="G508" s="52">
        <v>1.7410870322690699</v>
      </c>
      <c r="H508" s="52">
        <v>1.8456645658020201</v>
      </c>
      <c r="I508" s="52">
        <v>1.6502183513967701</v>
      </c>
      <c r="J508" s="52">
        <v>2.1203515448159802</v>
      </c>
      <c r="K508" s="52">
        <v>1.83724769687668</v>
      </c>
      <c r="L508" s="52">
        <v>1.8209940233306201</v>
      </c>
      <c r="M508" s="81">
        <v>1.7512852361499101</v>
      </c>
    </row>
    <row r="509" spans="1:13" x14ac:dyDescent="0.35">
      <c r="A509" s="23" t="str">
        <f t="shared" si="30"/>
        <v>CONSUMO PER CAPITA (kg o litros por individuo)Total Bebidas CalientesNIVEL MEDIO BAJO</v>
      </c>
      <c r="B509" s="23" t="str">
        <f t="shared" si="33"/>
        <v>CONSUMO PER CAPITA (kg o litros por individuo)</v>
      </c>
      <c r="C509" s="23" t="str">
        <f t="shared" si="32"/>
        <v>Total Bebidas Calientes</v>
      </c>
      <c r="D509" t="s">
        <v>98</v>
      </c>
      <c r="E509" s="52">
        <v>1.88524764300674</v>
      </c>
      <c r="F509" s="52">
        <v>2.3858643589590001</v>
      </c>
      <c r="G509" s="52">
        <v>1.8905895661169301</v>
      </c>
      <c r="H509" s="52">
        <v>1.943227453942</v>
      </c>
      <c r="I509" s="52">
        <v>1.87595959853907</v>
      </c>
      <c r="J509" s="52">
        <v>2.1898281499609098</v>
      </c>
      <c r="K509" s="52">
        <v>1.84750221049559</v>
      </c>
      <c r="L509" s="52">
        <v>1.90538109944503</v>
      </c>
      <c r="M509" s="81">
        <v>1.8219683560625299</v>
      </c>
    </row>
    <row r="510" spans="1:13" x14ac:dyDescent="0.35">
      <c r="A510" s="23" t="str">
        <f t="shared" si="30"/>
        <v>CONSUMO PER CAPITA (kg o litros por individuo)Total Bebidas CalientesNIVEL BAJO</v>
      </c>
      <c r="B510" s="23" t="str">
        <f t="shared" si="33"/>
        <v>CONSUMO PER CAPITA (kg o litros por individuo)</v>
      </c>
      <c r="C510" s="23" t="str">
        <f t="shared" si="32"/>
        <v>Total Bebidas Calientes</v>
      </c>
      <c r="D510" t="s">
        <v>99</v>
      </c>
      <c r="E510" s="52">
        <v>1.91599725247243</v>
      </c>
      <c r="F510" s="52">
        <v>2.2841457830517302</v>
      </c>
      <c r="G510" s="52">
        <v>1.81672574720863</v>
      </c>
      <c r="H510" s="52">
        <v>1.72519694273366</v>
      </c>
      <c r="I510" s="52">
        <v>1.6262597312039</v>
      </c>
      <c r="J510" s="52">
        <v>2.0219462760073599</v>
      </c>
      <c r="K510" s="52">
        <v>1.89167667925571</v>
      </c>
      <c r="L510" s="52">
        <v>1.91931461465747</v>
      </c>
      <c r="M510" s="81">
        <v>1.4739530054603101</v>
      </c>
    </row>
    <row r="511" spans="1:13" x14ac:dyDescent="0.35">
      <c r="A511" s="23" t="str">
        <f t="shared" si="30"/>
        <v>CONSUMO PER CAPITA (kg o litros por individuo)Total Bebidas CalientesHOMBRE</v>
      </c>
      <c r="B511" s="23" t="str">
        <f t="shared" si="33"/>
        <v>CONSUMO PER CAPITA (kg o litros por individuo)</v>
      </c>
      <c r="C511" s="23" t="str">
        <f t="shared" si="32"/>
        <v>Total Bebidas Calientes</v>
      </c>
      <c r="D511" t="s">
        <v>100</v>
      </c>
      <c r="E511" s="52">
        <v>2.16609850208483</v>
      </c>
      <c r="F511" s="52">
        <v>2.6792345147629302</v>
      </c>
      <c r="G511" s="52">
        <v>2.1235974509792599</v>
      </c>
      <c r="H511" s="52">
        <v>2.1467377032505701</v>
      </c>
      <c r="I511" s="52">
        <v>2.0122318518667401</v>
      </c>
      <c r="J511" s="52">
        <v>2.5339247019600299</v>
      </c>
      <c r="K511" s="52">
        <v>2.2096774452314301</v>
      </c>
      <c r="L511" s="52">
        <v>2.2670750100999499</v>
      </c>
      <c r="M511" s="81">
        <v>2.0054735697964401</v>
      </c>
    </row>
    <row r="512" spans="1:13" x14ac:dyDescent="0.35">
      <c r="A512" s="23" t="str">
        <f t="shared" si="30"/>
        <v>CONSUMO PER CAPITA (kg o litros por individuo)Total Bebidas CalientesMUJER</v>
      </c>
      <c r="B512" s="23" t="str">
        <f t="shared" si="33"/>
        <v>CONSUMO PER CAPITA (kg o litros por individuo)</v>
      </c>
      <c r="C512" s="23" t="str">
        <f t="shared" si="32"/>
        <v>Total Bebidas Calientes</v>
      </c>
      <c r="D512" t="s">
        <v>101</v>
      </c>
      <c r="E512" s="52">
        <v>1.44647551150065</v>
      </c>
      <c r="F512" s="52">
        <v>1.7475337713469501</v>
      </c>
      <c r="G512" s="52">
        <v>1.4977078780208599</v>
      </c>
      <c r="H512" s="52">
        <v>1.4689118428249499</v>
      </c>
      <c r="I512" s="52">
        <v>1.34093406909774</v>
      </c>
      <c r="J512" s="52">
        <v>1.5900140561718401</v>
      </c>
      <c r="K512" s="52">
        <v>1.5102303261271799</v>
      </c>
      <c r="L512" s="52">
        <v>1.4567640885909301</v>
      </c>
      <c r="M512" s="81">
        <v>1.35368115422365</v>
      </c>
    </row>
    <row r="513" spans="1:13" x14ac:dyDescent="0.35">
      <c r="A513" s="23" t="str">
        <f t="shared" si="30"/>
        <v>CONSUMO PER CAPITA (kg o litros por individuo)Total AperitivosT.ESPAÑA</v>
      </c>
      <c r="B513" s="23" t="str">
        <f t="shared" si="33"/>
        <v>CONSUMO PER CAPITA (kg o litros por individuo)</v>
      </c>
      <c r="C513" s="23" t="s">
        <v>66</v>
      </c>
      <c r="D513" t="s">
        <v>46</v>
      </c>
      <c r="E513" s="52">
        <v>0.31785155919538599</v>
      </c>
      <c r="F513" s="52">
        <v>0.435476723675153</v>
      </c>
      <c r="G513" s="52">
        <v>0.34437583767851099</v>
      </c>
      <c r="H513" s="52">
        <v>0.33317443338232799</v>
      </c>
      <c r="I513" s="52">
        <v>0.34906560163197897</v>
      </c>
      <c r="J513" s="52">
        <v>0.42744663576493502</v>
      </c>
      <c r="K513" s="52">
        <v>0.31692509191333301</v>
      </c>
      <c r="L513" s="52">
        <v>0.30434903068746699</v>
      </c>
      <c r="M513" s="81">
        <v>0.37910038697090598</v>
      </c>
    </row>
    <row r="514" spans="1:13" x14ac:dyDescent="0.35">
      <c r="A514" s="23" t="str">
        <f t="shared" si="30"/>
        <v>CONSUMO PER CAPITA (kg o litros por individuo)Total AperitivosBCN AM</v>
      </c>
      <c r="B514" s="23" t="str">
        <f t="shared" si="33"/>
        <v>CONSUMO PER CAPITA (kg o litros por individuo)</v>
      </c>
      <c r="C514" s="23" t="str">
        <f>C$513</f>
        <v>Total Aperitivos</v>
      </c>
      <c r="D514" t="s">
        <v>50</v>
      </c>
      <c r="E514" s="52">
        <v>0.41595737352226803</v>
      </c>
      <c r="F514" s="52">
        <v>0.40222631272272402</v>
      </c>
      <c r="G514" s="52">
        <v>0.30790561255469401</v>
      </c>
      <c r="H514" s="52">
        <v>0.34573026490728598</v>
      </c>
      <c r="I514" s="52">
        <v>0.45526702102498301</v>
      </c>
      <c r="J514" s="52">
        <v>0.420899108490769</v>
      </c>
      <c r="K514" s="52">
        <v>0.30241177252805201</v>
      </c>
      <c r="L514" s="52">
        <v>0.31585692279070199</v>
      </c>
      <c r="M514" s="81">
        <v>0.40781862514639899</v>
      </c>
    </row>
    <row r="515" spans="1:13" x14ac:dyDescent="0.35">
      <c r="A515" s="23" t="str">
        <f t="shared" si="30"/>
        <v>CONSUMO PER CAPITA (kg o litros por individuo)Total AperitivosREST.CAT ARAGON</v>
      </c>
      <c r="B515" s="23" t="str">
        <f t="shared" si="33"/>
        <v>CONSUMO PER CAPITA (kg o litros por individuo)</v>
      </c>
      <c r="C515" s="23" t="str">
        <f t="shared" ref="C515:C542" si="34">C$513</f>
        <v>Total Aperitivos</v>
      </c>
      <c r="D515" t="s">
        <v>55</v>
      </c>
      <c r="E515" s="52">
        <v>0.41002226873221498</v>
      </c>
      <c r="F515" s="52">
        <v>0.56088959517234904</v>
      </c>
      <c r="G515" s="52">
        <v>0.498571090363639</v>
      </c>
      <c r="H515" s="52">
        <v>0.47431248785158597</v>
      </c>
      <c r="I515" s="52">
        <v>0.52805667037952397</v>
      </c>
      <c r="J515" s="52">
        <v>0.55222865140301902</v>
      </c>
      <c r="K515" s="52">
        <v>0.372671201414913</v>
      </c>
      <c r="L515" s="52">
        <v>0.30437131315163801</v>
      </c>
      <c r="M515" s="81">
        <v>0.36988774076565101</v>
      </c>
    </row>
    <row r="516" spans="1:13" x14ac:dyDescent="0.35">
      <c r="A516" s="23" t="str">
        <f t="shared" ref="A516:A542" si="35">B516&amp;C516&amp;D516</f>
        <v>CONSUMO PER CAPITA (kg o litros por individuo)Total AperitivosLEVANTE</v>
      </c>
      <c r="B516" s="23" t="str">
        <f t="shared" si="33"/>
        <v>CONSUMO PER CAPITA (kg o litros por individuo)</v>
      </c>
      <c r="C516" s="23" t="str">
        <f t="shared" si="34"/>
        <v>Total Aperitivos</v>
      </c>
      <c r="D516" t="s">
        <v>59</v>
      </c>
      <c r="E516" s="52">
        <v>0.21871585359936099</v>
      </c>
      <c r="F516" s="52">
        <v>0.38148561790329</v>
      </c>
      <c r="G516" s="52">
        <v>0.235978489493781</v>
      </c>
      <c r="H516" s="52">
        <v>0.23728896497965399</v>
      </c>
      <c r="I516" s="52">
        <v>0.21247833096480501</v>
      </c>
      <c r="J516" s="52">
        <v>0.31044706539404898</v>
      </c>
      <c r="K516" s="52">
        <v>0.19293932439153</v>
      </c>
      <c r="L516" s="52">
        <v>0.18934779937676799</v>
      </c>
      <c r="M516" s="81">
        <v>0.25729752314628501</v>
      </c>
    </row>
    <row r="517" spans="1:13" x14ac:dyDescent="0.35">
      <c r="A517" s="23" t="str">
        <f t="shared" si="35"/>
        <v>CONSUMO PER CAPITA (kg o litros por individuo)Total AperitivosANDALUCIA</v>
      </c>
      <c r="B517" s="23" t="str">
        <f t="shared" si="33"/>
        <v>CONSUMO PER CAPITA (kg o litros por individuo)</v>
      </c>
      <c r="C517" s="23" t="str">
        <f t="shared" si="34"/>
        <v>Total Aperitivos</v>
      </c>
      <c r="D517" t="s">
        <v>63</v>
      </c>
      <c r="E517" s="52">
        <v>0.30537254206590497</v>
      </c>
      <c r="F517" s="52">
        <v>0.40412102726150001</v>
      </c>
      <c r="G517" s="52">
        <v>0.348700608295757</v>
      </c>
      <c r="H517" s="52">
        <v>0.34199773117593901</v>
      </c>
      <c r="I517" s="52">
        <v>0.33154664358587399</v>
      </c>
      <c r="J517" s="52">
        <v>0.45238303974004401</v>
      </c>
      <c r="K517" s="52">
        <v>0.34116192666727302</v>
      </c>
      <c r="L517" s="52">
        <v>0.33632087418096301</v>
      </c>
      <c r="M517" s="81">
        <v>0.36258825061185102</v>
      </c>
    </row>
    <row r="518" spans="1:13" x14ac:dyDescent="0.35">
      <c r="A518" s="23" t="str">
        <f t="shared" si="35"/>
        <v>CONSUMO PER CAPITA (kg o litros por individuo)Total AperitivosMDD AM</v>
      </c>
      <c r="B518" s="23" t="str">
        <f t="shared" si="33"/>
        <v>CONSUMO PER CAPITA (kg o litros por individuo)</v>
      </c>
      <c r="C518" s="23" t="str">
        <f t="shared" si="34"/>
        <v>Total Aperitivos</v>
      </c>
      <c r="D518" t="s">
        <v>67</v>
      </c>
      <c r="E518" s="52">
        <v>0.23514205189843099</v>
      </c>
      <c r="F518" s="52">
        <v>0.44129150278381402</v>
      </c>
      <c r="G518" s="52">
        <v>0.24738613615357899</v>
      </c>
      <c r="H518" s="52">
        <v>0.201879986151109</v>
      </c>
      <c r="I518" s="52">
        <v>0.23759789557296199</v>
      </c>
      <c r="J518" s="52">
        <v>0.34863147896862501</v>
      </c>
      <c r="K518" s="52">
        <v>0.27905250815120902</v>
      </c>
      <c r="L518" s="52">
        <v>0.21367021195323399</v>
      </c>
      <c r="M518" s="81">
        <v>0.35842170849798499</v>
      </c>
    </row>
    <row r="519" spans="1:13" x14ac:dyDescent="0.35">
      <c r="A519" s="23" t="str">
        <f t="shared" si="35"/>
        <v>CONSUMO PER CAPITA (kg o litros por individuo)Total AperitivosRTO CENTRO</v>
      </c>
      <c r="B519" s="23" t="str">
        <f t="shared" si="33"/>
        <v>CONSUMO PER CAPITA (kg o litros por individuo)</v>
      </c>
      <c r="C519" s="23" t="str">
        <f t="shared" si="34"/>
        <v>Total Aperitivos</v>
      </c>
      <c r="D519" t="s">
        <v>70</v>
      </c>
      <c r="E519" s="52">
        <v>0.30198122104303898</v>
      </c>
      <c r="F519" s="52">
        <v>0.415248230675896</v>
      </c>
      <c r="G519" s="52">
        <v>0.54919145435200201</v>
      </c>
      <c r="H519" s="52">
        <v>0.51080995292428499</v>
      </c>
      <c r="I519" s="52">
        <v>0.52286300986269396</v>
      </c>
      <c r="J519" s="52">
        <v>0.69754112902010301</v>
      </c>
      <c r="K519" s="52">
        <v>0.56571068342608599</v>
      </c>
      <c r="L519" s="52">
        <v>0.52637046236553597</v>
      </c>
      <c r="M519" s="81">
        <v>0.479329187293421</v>
      </c>
    </row>
    <row r="520" spans="1:13" x14ac:dyDescent="0.35">
      <c r="A520" s="23" t="str">
        <f t="shared" si="35"/>
        <v>CONSUMO PER CAPITA (kg o litros por individuo)Total AperitivosNORTE-CENTRO</v>
      </c>
      <c r="B520" s="23" t="str">
        <f t="shared" si="33"/>
        <v>CONSUMO PER CAPITA (kg o litros por individuo)</v>
      </c>
      <c r="C520" s="23" t="str">
        <f t="shared" si="34"/>
        <v>Total Aperitivos</v>
      </c>
      <c r="D520" t="s">
        <v>73</v>
      </c>
      <c r="E520" s="52">
        <v>0.394019058457313</v>
      </c>
      <c r="F520" s="52">
        <v>0.544840533229631</v>
      </c>
      <c r="G520" s="52">
        <v>0.37640319456096899</v>
      </c>
      <c r="H520" s="52">
        <v>0.34328931506839699</v>
      </c>
      <c r="I520" s="52">
        <v>0.38286905903030599</v>
      </c>
      <c r="J520" s="52">
        <v>0.39561995534140298</v>
      </c>
      <c r="K520" s="52">
        <v>0.32942949582164799</v>
      </c>
      <c r="L520" s="52">
        <v>0.46130659088696402</v>
      </c>
      <c r="M520" s="81">
        <v>0.67867148520571796</v>
      </c>
    </row>
    <row r="521" spans="1:13" x14ac:dyDescent="0.35">
      <c r="A521" s="23" t="str">
        <f t="shared" si="35"/>
        <v>CONSUMO PER CAPITA (kg o litros por individuo)Total AperitivosNOROESTE</v>
      </c>
      <c r="B521" s="23" t="str">
        <f t="shared" si="33"/>
        <v>CONSUMO PER CAPITA (kg o litros por individuo)</v>
      </c>
      <c r="C521" s="23" t="str">
        <f t="shared" si="34"/>
        <v>Total Aperitivos</v>
      </c>
      <c r="D521" t="s">
        <v>76</v>
      </c>
      <c r="E521" s="52">
        <v>0.34101572198991098</v>
      </c>
      <c r="F521" s="52">
        <v>0.34984835321681002</v>
      </c>
      <c r="G521" s="52">
        <v>0.22259720563497601</v>
      </c>
      <c r="H521" s="52">
        <v>0.25968636079214602</v>
      </c>
      <c r="I521" s="52">
        <v>0.20016251530531001</v>
      </c>
      <c r="J521" s="52">
        <v>0.26393425375056201</v>
      </c>
      <c r="K521" s="52">
        <v>0.19294910375485799</v>
      </c>
      <c r="L521" s="52">
        <v>0.16172055437885999</v>
      </c>
      <c r="M521" s="81">
        <v>0.22859132186737</v>
      </c>
    </row>
    <row r="522" spans="1:13" x14ac:dyDescent="0.35">
      <c r="A522" s="23" t="str">
        <f t="shared" si="35"/>
        <v>CONSUMO PER CAPITA (kg o litros por individuo)Total Aperitivos&lt;2MIL</v>
      </c>
      <c r="B522" s="23" t="str">
        <f t="shared" si="33"/>
        <v>CONSUMO PER CAPITA (kg o litros por individuo)</v>
      </c>
      <c r="C522" s="23" t="str">
        <f t="shared" si="34"/>
        <v>Total Aperitivos</v>
      </c>
      <c r="D522" t="s">
        <v>79</v>
      </c>
      <c r="E522" s="52">
        <v>0.36937437851767602</v>
      </c>
      <c r="F522" s="52">
        <v>0.45333414184371501</v>
      </c>
      <c r="G522" s="52">
        <v>0.248097603606664</v>
      </c>
      <c r="H522" s="52">
        <v>0.41247299407371801</v>
      </c>
      <c r="I522" s="52">
        <v>0.37415919556037902</v>
      </c>
      <c r="J522" s="52">
        <v>0.47763872114365002</v>
      </c>
      <c r="K522" s="52">
        <v>0.26956211346369702</v>
      </c>
      <c r="L522" s="52">
        <v>0.40660822542570901</v>
      </c>
      <c r="M522" s="81">
        <v>0.39081226885278297</v>
      </c>
    </row>
    <row r="523" spans="1:13" x14ac:dyDescent="0.35">
      <c r="A523" s="23" t="str">
        <f t="shared" si="35"/>
        <v>CONSUMO PER CAPITA (kg o litros por individuo)Total Aperitivos2-5MIL</v>
      </c>
      <c r="B523" s="23" t="str">
        <f t="shared" si="33"/>
        <v>CONSUMO PER CAPITA (kg o litros por individuo)</v>
      </c>
      <c r="C523" s="23" t="str">
        <f t="shared" si="34"/>
        <v>Total Aperitivos</v>
      </c>
      <c r="D523" t="s">
        <v>82</v>
      </c>
      <c r="E523" s="52">
        <v>0.218034321555998</v>
      </c>
      <c r="F523" s="52">
        <v>0.342904502147722</v>
      </c>
      <c r="G523" s="52">
        <v>0.26039664575492799</v>
      </c>
      <c r="H523" s="52">
        <v>0.22302742669436701</v>
      </c>
      <c r="I523" s="52">
        <v>0.23147959084279901</v>
      </c>
      <c r="J523" s="52">
        <v>0.23237722075234299</v>
      </c>
      <c r="K523" s="52">
        <v>0.198658616736958</v>
      </c>
      <c r="L523" s="52">
        <v>0.18189778774812401</v>
      </c>
      <c r="M523" s="81">
        <v>0.23732414291425299</v>
      </c>
    </row>
    <row r="524" spans="1:13" x14ac:dyDescent="0.35">
      <c r="A524" s="23" t="str">
        <f t="shared" si="35"/>
        <v>CONSUMO PER CAPITA (kg o litros por individuo)Total Aperitivos5-10MIL</v>
      </c>
      <c r="B524" s="23" t="str">
        <f t="shared" si="33"/>
        <v>CONSUMO PER CAPITA (kg o litros por individuo)</v>
      </c>
      <c r="C524" s="23" t="str">
        <f t="shared" si="34"/>
        <v>Total Aperitivos</v>
      </c>
      <c r="D524" t="s">
        <v>83</v>
      </c>
      <c r="E524" s="52">
        <v>0.18071855927379199</v>
      </c>
      <c r="F524" s="52">
        <v>0.28719889506124002</v>
      </c>
      <c r="G524" s="52">
        <v>0.2189101877988</v>
      </c>
      <c r="H524" s="52">
        <v>0.261290528417219</v>
      </c>
      <c r="I524" s="52">
        <v>0.194480478752422</v>
      </c>
      <c r="J524" s="52">
        <v>0.225424978446854</v>
      </c>
      <c r="K524" s="52">
        <v>0.18011967657172401</v>
      </c>
      <c r="L524" s="52">
        <v>0.20219053539138801</v>
      </c>
      <c r="M524" s="81">
        <v>0.29791884309692201</v>
      </c>
    </row>
    <row r="525" spans="1:13" x14ac:dyDescent="0.35">
      <c r="A525" s="23" t="str">
        <f t="shared" si="35"/>
        <v>CONSUMO PER CAPITA (kg o litros por individuo)Total Aperitivos10-30MIL</v>
      </c>
      <c r="B525" s="23" t="str">
        <f t="shared" si="33"/>
        <v>CONSUMO PER CAPITA (kg o litros por individuo)</v>
      </c>
      <c r="C525" s="23" t="str">
        <f t="shared" si="34"/>
        <v>Total Aperitivos</v>
      </c>
      <c r="D525" t="s">
        <v>84</v>
      </c>
      <c r="E525" s="52">
        <v>0.39061898865216699</v>
      </c>
      <c r="F525" s="52">
        <v>0.47622567960648898</v>
      </c>
      <c r="G525" s="52">
        <v>0.43685580278629499</v>
      </c>
      <c r="H525" s="52">
        <v>0.37881654740868198</v>
      </c>
      <c r="I525" s="52">
        <v>0.39185951272810898</v>
      </c>
      <c r="J525" s="52">
        <v>0.538236543541039</v>
      </c>
      <c r="K525" s="52">
        <v>0.387169246412299</v>
      </c>
      <c r="L525" s="52">
        <v>0.34165854741505403</v>
      </c>
      <c r="M525" s="81">
        <v>0.37590403009161999</v>
      </c>
    </row>
    <row r="526" spans="1:13" x14ac:dyDescent="0.35">
      <c r="A526" s="23" t="str">
        <f t="shared" si="35"/>
        <v>CONSUMO PER CAPITA (kg o litros por individuo)Total Aperitivos30-100MIL</v>
      </c>
      <c r="B526" s="23" t="str">
        <f t="shared" si="33"/>
        <v>CONSUMO PER CAPITA (kg o litros por individuo)</v>
      </c>
      <c r="C526" s="23" t="str">
        <f t="shared" si="34"/>
        <v>Total Aperitivos</v>
      </c>
      <c r="D526" t="s">
        <v>85</v>
      </c>
      <c r="E526" s="52">
        <v>0.32358284167691098</v>
      </c>
      <c r="F526" s="52">
        <v>0.50528856660069899</v>
      </c>
      <c r="G526" s="52">
        <v>0.37539231677231999</v>
      </c>
      <c r="H526" s="52">
        <v>0.39536721662962598</v>
      </c>
      <c r="I526" s="52">
        <v>0.42367341000555903</v>
      </c>
      <c r="J526" s="52">
        <v>0.47704256694542602</v>
      </c>
      <c r="K526" s="52">
        <v>0.377255770612275</v>
      </c>
      <c r="L526" s="52">
        <v>0.33462681896942098</v>
      </c>
      <c r="M526" s="81">
        <v>0.41364201479502299</v>
      </c>
    </row>
    <row r="527" spans="1:13" x14ac:dyDescent="0.35">
      <c r="A527" s="23" t="str">
        <f t="shared" si="35"/>
        <v>CONSUMO PER CAPITA (kg o litros por individuo)Total Aperitivos100-200MIL</v>
      </c>
      <c r="B527" s="23" t="str">
        <f t="shared" si="33"/>
        <v>CONSUMO PER CAPITA (kg o litros por individuo)</v>
      </c>
      <c r="C527" s="23" t="str">
        <f t="shared" si="34"/>
        <v>Total Aperitivos</v>
      </c>
      <c r="D527" t="s">
        <v>86</v>
      </c>
      <c r="E527" s="52">
        <v>0.28047245486149502</v>
      </c>
      <c r="F527" s="52">
        <v>0.36188369746946403</v>
      </c>
      <c r="G527" s="52">
        <v>0.28270662942950497</v>
      </c>
      <c r="H527" s="52">
        <v>0.27468358654418401</v>
      </c>
      <c r="I527" s="52">
        <v>0.30626219505394597</v>
      </c>
      <c r="J527" s="52">
        <v>0.39928471078878203</v>
      </c>
      <c r="K527" s="52">
        <v>0.33297784510776202</v>
      </c>
      <c r="L527" s="52">
        <v>0.235795839554956</v>
      </c>
      <c r="M527" s="81">
        <v>0.28444872362141799</v>
      </c>
    </row>
    <row r="528" spans="1:13" x14ac:dyDescent="0.35">
      <c r="A528" s="23" t="str">
        <f t="shared" si="35"/>
        <v>CONSUMO PER CAPITA (kg o litros por individuo)Total Aperitivos200-500MIL</v>
      </c>
      <c r="B528" s="23" t="str">
        <f t="shared" si="33"/>
        <v>CONSUMO PER CAPITA (kg o litros por individuo)</v>
      </c>
      <c r="C528" s="23" t="str">
        <f t="shared" si="34"/>
        <v>Total Aperitivos</v>
      </c>
      <c r="D528" t="s">
        <v>87</v>
      </c>
      <c r="E528" s="52">
        <v>0.37296450686773502</v>
      </c>
      <c r="F528" s="52">
        <v>0.485965362503396</v>
      </c>
      <c r="G528" s="52">
        <v>0.41614921530689902</v>
      </c>
      <c r="H528" s="52">
        <v>0.35610671510955799</v>
      </c>
      <c r="I528" s="52">
        <v>0.37218371677523099</v>
      </c>
      <c r="J528" s="52">
        <v>0.46239626607194501</v>
      </c>
      <c r="K528" s="52">
        <v>0.31921286619213002</v>
      </c>
      <c r="L528" s="52">
        <v>0.34611213779245598</v>
      </c>
      <c r="M528" s="81">
        <v>0.48088261362493501</v>
      </c>
    </row>
    <row r="529" spans="1:13" x14ac:dyDescent="0.35">
      <c r="A529" s="23" t="str">
        <f t="shared" si="35"/>
        <v>CONSUMO PER CAPITA (kg o litros por individuo)Total Aperitivos&gt;500MIL</v>
      </c>
      <c r="B529" s="23" t="str">
        <f t="shared" si="33"/>
        <v>CONSUMO PER CAPITA (kg o litros por individuo)</v>
      </c>
      <c r="C529" s="23" t="str">
        <f t="shared" si="34"/>
        <v>Total Aperitivos</v>
      </c>
      <c r="D529" t="s">
        <v>88</v>
      </c>
      <c r="E529" s="52">
        <v>0.30269124849454898</v>
      </c>
      <c r="F529" s="52">
        <v>0.41582586916468001</v>
      </c>
      <c r="G529" s="52">
        <v>0.31824525387455099</v>
      </c>
      <c r="H529" s="52">
        <v>0.27554642613386898</v>
      </c>
      <c r="I529" s="52">
        <v>0.33029975865555</v>
      </c>
      <c r="J529" s="52">
        <v>0.39232222542186101</v>
      </c>
      <c r="K529" s="52">
        <v>0.282860273696246</v>
      </c>
      <c r="L529" s="52">
        <v>0.29366755676998701</v>
      </c>
      <c r="M529" s="81">
        <v>0.40101421658050102</v>
      </c>
    </row>
    <row r="530" spans="1:13" x14ac:dyDescent="0.35">
      <c r="A530" s="23" t="str">
        <f t="shared" si="35"/>
        <v>CONSUMO PER CAPITA (kg o litros por individuo)Total AperitivosDE 15 A 19 AÑOS</v>
      </c>
      <c r="B530" s="23" t="str">
        <f t="shared" si="33"/>
        <v>CONSUMO PER CAPITA (kg o litros por individuo)</v>
      </c>
      <c r="C530" s="23" t="str">
        <f t="shared" si="34"/>
        <v>Total Aperitivos</v>
      </c>
      <c r="D530" t="s">
        <v>89</v>
      </c>
      <c r="E530" s="52">
        <v>0.22227957048769401</v>
      </c>
      <c r="F530" s="52">
        <v>0.32568370765138299</v>
      </c>
      <c r="G530" s="52">
        <v>0.43659417962305902</v>
      </c>
      <c r="H530" s="52">
        <v>0.33344598764686301</v>
      </c>
      <c r="I530" s="52">
        <v>0.36553246445869703</v>
      </c>
      <c r="J530" s="52">
        <v>0.45827624539057199</v>
      </c>
      <c r="K530" s="52">
        <v>0.53051748694863998</v>
      </c>
      <c r="L530" s="52">
        <v>0.39786205978366801</v>
      </c>
      <c r="M530" s="81">
        <v>0.57628941388617705</v>
      </c>
    </row>
    <row r="531" spans="1:13" x14ac:dyDescent="0.35">
      <c r="A531" s="23" t="str">
        <f t="shared" si="35"/>
        <v>CONSUMO PER CAPITA (kg o litros por individuo)Total AperitivosDE 20 A 24 AÑOS</v>
      </c>
      <c r="B531" s="23" t="str">
        <f t="shared" si="33"/>
        <v>CONSUMO PER CAPITA (kg o litros por individuo)</v>
      </c>
      <c r="C531" s="23" t="str">
        <f t="shared" si="34"/>
        <v>Total Aperitivos</v>
      </c>
      <c r="D531" t="s">
        <v>90</v>
      </c>
      <c r="E531" s="52">
        <v>0.229407436593181</v>
      </c>
      <c r="F531" s="52">
        <v>0.23864638575213601</v>
      </c>
      <c r="G531" s="52">
        <v>0.17076370822116199</v>
      </c>
      <c r="H531" s="52">
        <v>0.18465856060031499</v>
      </c>
      <c r="I531" s="52">
        <v>0.16313270651214201</v>
      </c>
      <c r="J531" s="52">
        <v>0.225790203279426</v>
      </c>
      <c r="K531" s="52">
        <v>0.232093824751431</v>
      </c>
      <c r="L531" s="52">
        <v>0.15348039941153599</v>
      </c>
      <c r="M531" s="81">
        <v>0.37241021719312001</v>
      </c>
    </row>
    <row r="532" spans="1:13" x14ac:dyDescent="0.35">
      <c r="A532" s="23" t="str">
        <f t="shared" si="35"/>
        <v>CONSUMO PER CAPITA (kg o litros por individuo)Total AperitivosDE 25 A 34 AÑOS</v>
      </c>
      <c r="B532" s="23" t="str">
        <f t="shared" si="33"/>
        <v>CONSUMO PER CAPITA (kg o litros por individuo)</v>
      </c>
      <c r="C532" s="23" t="str">
        <f t="shared" si="34"/>
        <v>Total Aperitivos</v>
      </c>
      <c r="D532" t="s">
        <v>91</v>
      </c>
      <c r="E532" s="52">
        <v>0.22002015791649901</v>
      </c>
      <c r="F532" s="52">
        <v>0.27822934643728198</v>
      </c>
      <c r="G532" s="52">
        <v>0.224343996559773</v>
      </c>
      <c r="H532" s="52">
        <v>0.14403215897279001</v>
      </c>
      <c r="I532" s="52">
        <v>0.144181289236928</v>
      </c>
      <c r="J532" s="52">
        <v>0.23748972105479499</v>
      </c>
      <c r="K532" s="52">
        <v>0.12594888772400101</v>
      </c>
      <c r="L532" s="52">
        <v>0.143594201988856</v>
      </c>
      <c r="M532" s="81">
        <v>0.192488132443701</v>
      </c>
    </row>
    <row r="533" spans="1:13" x14ac:dyDescent="0.35">
      <c r="A533" s="23" t="str">
        <f t="shared" si="35"/>
        <v>CONSUMO PER CAPITA (kg o litros por individuo)Total AperitivosDE 35 A 49 AÑOS</v>
      </c>
      <c r="B533" s="23" t="str">
        <f t="shared" si="33"/>
        <v>CONSUMO PER CAPITA (kg o litros por individuo)</v>
      </c>
      <c r="C533" s="23" t="str">
        <f t="shared" si="34"/>
        <v>Total Aperitivos</v>
      </c>
      <c r="D533" t="s">
        <v>92</v>
      </c>
      <c r="E533" s="52">
        <v>0.26626699813136301</v>
      </c>
      <c r="F533" s="52">
        <v>0.38614600436865398</v>
      </c>
      <c r="G533" s="52">
        <v>0.20569885024120699</v>
      </c>
      <c r="H533" s="52">
        <v>0.25019651019212402</v>
      </c>
      <c r="I533" s="52">
        <v>0.27297023044744301</v>
      </c>
      <c r="J533" s="52">
        <v>0.338683817722983</v>
      </c>
      <c r="K533" s="52">
        <v>0.21643417584021499</v>
      </c>
      <c r="L533" s="52">
        <v>0.23841370092032599</v>
      </c>
      <c r="M533" s="81">
        <v>0.300429046846449</v>
      </c>
    </row>
    <row r="534" spans="1:13" x14ac:dyDescent="0.35">
      <c r="A534" s="23" t="str">
        <f t="shared" si="35"/>
        <v>CONSUMO PER CAPITA (kg o litros por individuo)Total AperitivosDE 50 A 59 AÑOS</v>
      </c>
      <c r="B534" s="23" t="str">
        <f t="shared" si="33"/>
        <v>CONSUMO PER CAPITA (kg o litros por individuo)</v>
      </c>
      <c r="C534" s="23" t="str">
        <f t="shared" si="34"/>
        <v>Total Aperitivos</v>
      </c>
      <c r="D534" t="s">
        <v>93</v>
      </c>
      <c r="E534" s="52">
        <v>0.345050962544457</v>
      </c>
      <c r="F534" s="52">
        <v>0.45821194267404503</v>
      </c>
      <c r="G534" s="52">
        <v>0.33443931372119601</v>
      </c>
      <c r="H534" s="52">
        <v>0.31101840626810201</v>
      </c>
      <c r="I534" s="52">
        <v>0.36266581476857701</v>
      </c>
      <c r="J534" s="52">
        <v>0.39150689984015102</v>
      </c>
      <c r="K534" s="52">
        <v>0.31652391385845302</v>
      </c>
      <c r="L534" s="52">
        <v>0.31178589092572201</v>
      </c>
      <c r="M534" s="81">
        <v>0.35935277509223501</v>
      </c>
    </row>
    <row r="535" spans="1:13" x14ac:dyDescent="0.35">
      <c r="A535" s="23" t="str">
        <f t="shared" si="35"/>
        <v>CONSUMO PER CAPITA (kg o litros por individuo)Total AperitivosDE 60 A 75 AÑOS</v>
      </c>
      <c r="B535" s="23" t="str">
        <f t="shared" si="33"/>
        <v>CONSUMO PER CAPITA (kg o litros por individuo)</v>
      </c>
      <c r="C535" s="23" t="str">
        <f t="shared" si="34"/>
        <v>Total Aperitivos</v>
      </c>
      <c r="D535" t="s">
        <v>94</v>
      </c>
      <c r="E535" s="52">
        <v>0.47579133846183003</v>
      </c>
      <c r="F535" s="52">
        <v>0.66797622910827503</v>
      </c>
      <c r="G535" s="52">
        <v>0.62631219267299898</v>
      </c>
      <c r="H535" s="52">
        <v>0.61542389258235697</v>
      </c>
      <c r="I535" s="52">
        <v>0.60876966939950306</v>
      </c>
      <c r="J535" s="52">
        <v>0.735788896435141</v>
      </c>
      <c r="K535" s="52">
        <v>0.51914455941083004</v>
      </c>
      <c r="L535" s="52">
        <v>0.493567773656992</v>
      </c>
      <c r="M535" s="81">
        <v>0.54689597800786305</v>
      </c>
    </row>
    <row r="536" spans="1:13" x14ac:dyDescent="0.35">
      <c r="A536" s="23" t="str">
        <f t="shared" si="35"/>
        <v>CONSUMO PER CAPITA (kg o litros por individuo)Total AperitivosNIVEL ALTO</v>
      </c>
      <c r="B536" s="23" t="str">
        <f t="shared" si="33"/>
        <v>CONSUMO PER CAPITA (kg o litros por individuo)</v>
      </c>
      <c r="C536" s="23" t="str">
        <f t="shared" si="34"/>
        <v>Total Aperitivos</v>
      </c>
      <c r="D536" t="s">
        <v>95</v>
      </c>
      <c r="E536" s="52">
        <v>0.31265221807044402</v>
      </c>
      <c r="F536" s="52">
        <v>0.42663034914828402</v>
      </c>
      <c r="G536" s="52">
        <v>0.27399697152061497</v>
      </c>
      <c r="H536" s="52">
        <v>0.23353214183898599</v>
      </c>
      <c r="I536" s="52">
        <v>0.25579211245267303</v>
      </c>
      <c r="J536" s="52">
        <v>0.42334941596139702</v>
      </c>
      <c r="K536" s="52">
        <v>0.26168596526943999</v>
      </c>
      <c r="L536" s="52">
        <v>0.21574624647787</v>
      </c>
      <c r="M536" s="81">
        <v>0.32735023349351</v>
      </c>
    </row>
    <row r="537" spans="1:13" x14ac:dyDescent="0.35">
      <c r="A537" s="23" t="str">
        <f t="shared" si="35"/>
        <v>CONSUMO PER CAPITA (kg o litros por individuo)Total AperitivosNIVEL MEDIO ALTO</v>
      </c>
      <c r="B537" s="23" t="str">
        <f t="shared" si="33"/>
        <v>CONSUMO PER CAPITA (kg o litros por individuo)</v>
      </c>
      <c r="C537" s="23" t="str">
        <f t="shared" si="34"/>
        <v>Total Aperitivos</v>
      </c>
      <c r="D537" t="s">
        <v>96</v>
      </c>
      <c r="E537" s="52">
        <v>0.22424584875481199</v>
      </c>
      <c r="F537" s="52">
        <v>0.30802525433608702</v>
      </c>
      <c r="G537" s="52">
        <v>0.19050268135252801</v>
      </c>
      <c r="H537" s="52">
        <v>0.21962855639565801</v>
      </c>
      <c r="I537" s="52">
        <v>0.255596695142287</v>
      </c>
      <c r="J537" s="52">
        <v>0.30422223983847602</v>
      </c>
      <c r="K537" s="52">
        <v>0.22138210154174401</v>
      </c>
      <c r="L537" s="52">
        <v>0.30032060800482302</v>
      </c>
      <c r="M537" s="81">
        <v>0.33096168624587802</v>
      </c>
    </row>
    <row r="538" spans="1:13" x14ac:dyDescent="0.35">
      <c r="A538" s="23" t="str">
        <f t="shared" si="35"/>
        <v>CONSUMO PER CAPITA (kg o litros por individuo)Total AperitivosNIVEL MEDIO</v>
      </c>
      <c r="B538" s="23" t="str">
        <f t="shared" si="33"/>
        <v>CONSUMO PER CAPITA (kg o litros por individuo)</v>
      </c>
      <c r="C538" s="23" t="str">
        <f t="shared" si="34"/>
        <v>Total Aperitivos</v>
      </c>
      <c r="D538" t="s">
        <v>97</v>
      </c>
      <c r="E538" s="52">
        <v>0.32232955022298998</v>
      </c>
      <c r="F538" s="52">
        <v>0.473996548881085</v>
      </c>
      <c r="G538" s="52">
        <v>0.45283426457203801</v>
      </c>
      <c r="H538" s="52">
        <v>0.45857626934415502</v>
      </c>
      <c r="I538" s="52">
        <v>0.41156902867058798</v>
      </c>
      <c r="J538" s="52">
        <v>0.497405903525382</v>
      </c>
      <c r="K538" s="52">
        <v>0.37596242686947501</v>
      </c>
      <c r="L538" s="52">
        <v>0.36114871383651498</v>
      </c>
      <c r="M538" s="81">
        <v>0.39707154450885701</v>
      </c>
    </row>
    <row r="539" spans="1:13" x14ac:dyDescent="0.35">
      <c r="A539" s="23" t="str">
        <f t="shared" si="35"/>
        <v>CONSUMO PER CAPITA (kg o litros por individuo)Total AperitivosNIVEL MEDIO BAJO</v>
      </c>
      <c r="B539" s="23" t="str">
        <f t="shared" si="33"/>
        <v>CONSUMO PER CAPITA (kg o litros por individuo)</v>
      </c>
      <c r="C539" s="23" t="str">
        <f t="shared" si="34"/>
        <v>Total Aperitivos</v>
      </c>
      <c r="D539" t="s">
        <v>98</v>
      </c>
      <c r="E539" s="52">
        <v>0.24700028962436801</v>
      </c>
      <c r="F539" s="52">
        <v>0.40115185983684698</v>
      </c>
      <c r="G539" s="52">
        <v>0.31779981687837899</v>
      </c>
      <c r="H539" s="52">
        <v>0.33815279098436102</v>
      </c>
      <c r="I539" s="52">
        <v>0.40336550847789698</v>
      </c>
      <c r="J539" s="52">
        <v>0.435318732356196</v>
      </c>
      <c r="K539" s="52">
        <v>0.37096906764165599</v>
      </c>
      <c r="L539" s="52">
        <v>0.33413938928262699</v>
      </c>
      <c r="M539" s="81">
        <v>0.35564692970301398</v>
      </c>
    </row>
    <row r="540" spans="1:13" x14ac:dyDescent="0.35">
      <c r="A540" s="23" t="str">
        <f t="shared" si="35"/>
        <v>CONSUMO PER CAPITA (kg o litros por individuo)Total AperitivosNIVEL BAJO</v>
      </c>
      <c r="B540" s="23" t="str">
        <f t="shared" si="33"/>
        <v>CONSUMO PER CAPITA (kg o litros por individuo)</v>
      </c>
      <c r="C540" s="23" t="str">
        <f t="shared" si="34"/>
        <v>Total Aperitivos</v>
      </c>
      <c r="D540" t="s">
        <v>99</v>
      </c>
      <c r="E540" s="52">
        <v>0.42968179501315001</v>
      </c>
      <c r="F540" s="52">
        <v>0.510878283419819</v>
      </c>
      <c r="G540" s="52">
        <v>0.41559604267425898</v>
      </c>
      <c r="H540" s="52">
        <v>0.36535620464802798</v>
      </c>
      <c r="I540" s="52">
        <v>0.39939018064326098</v>
      </c>
      <c r="J540" s="52">
        <v>0.42993972256798901</v>
      </c>
      <c r="K540" s="52">
        <v>0.33370529919360098</v>
      </c>
      <c r="L540" s="52">
        <v>0.31042010320745</v>
      </c>
      <c r="M540" s="81">
        <v>0.45907747969982299</v>
      </c>
    </row>
    <row r="541" spans="1:13" x14ac:dyDescent="0.35">
      <c r="A541" s="23" t="str">
        <f t="shared" si="35"/>
        <v>CONSUMO PER CAPITA (kg o litros por individuo)Total AperitivosHOMBRE</v>
      </c>
      <c r="B541" s="23" t="str">
        <f t="shared" si="33"/>
        <v>CONSUMO PER CAPITA (kg o litros por individuo)</v>
      </c>
      <c r="C541" s="23" t="str">
        <f t="shared" si="34"/>
        <v>Total Aperitivos</v>
      </c>
      <c r="D541" t="s">
        <v>100</v>
      </c>
      <c r="E541" s="52">
        <v>0.26753578809701201</v>
      </c>
      <c r="F541" s="52">
        <v>0.34749331344534601</v>
      </c>
      <c r="G541" s="52">
        <v>0.316118509197375</v>
      </c>
      <c r="H541" s="52">
        <v>0.327037094115398</v>
      </c>
      <c r="I541" s="52">
        <v>0.32060628758050902</v>
      </c>
      <c r="J541" s="52">
        <v>0.45071851054092799</v>
      </c>
      <c r="K541" s="52">
        <v>0.30435428009262799</v>
      </c>
      <c r="L541" s="52">
        <v>0.27334181084661702</v>
      </c>
      <c r="M541" s="81">
        <v>0.34243077123551502</v>
      </c>
    </row>
    <row r="542" spans="1:13" x14ac:dyDescent="0.35">
      <c r="A542" s="23" t="str">
        <f t="shared" si="35"/>
        <v>CONSUMO PER CAPITA (kg o litros por individuo)Total AperitivosMUJER</v>
      </c>
      <c r="B542" s="23" t="str">
        <f t="shared" si="33"/>
        <v>CONSUMO PER CAPITA (kg o litros por individuo)</v>
      </c>
      <c r="C542" s="23" t="str">
        <f t="shared" si="34"/>
        <v>Total Aperitivos</v>
      </c>
      <c r="D542" t="s">
        <v>101</v>
      </c>
      <c r="E542" s="52">
        <v>0.367528180044355</v>
      </c>
      <c r="F542" s="52">
        <v>0.52236213037048795</v>
      </c>
      <c r="G542" s="52">
        <v>0.37226824277331899</v>
      </c>
      <c r="H542" s="52">
        <v>0.33924814878887899</v>
      </c>
      <c r="I542" s="52">
        <v>0.37723040600642699</v>
      </c>
      <c r="J542" s="52">
        <v>0.40441513309293198</v>
      </c>
      <c r="K542" s="52">
        <v>0.32936585535881202</v>
      </c>
      <c r="L542" s="52">
        <v>0.33510966211239401</v>
      </c>
      <c r="M542" s="81">
        <v>0.415477492235377</v>
      </c>
    </row>
    <row r="543" spans="1:13" x14ac:dyDescent="0.35">
      <c r="D543"/>
      <c r="E543" s="52"/>
      <c r="F543" s="52"/>
      <c r="G543" s="52"/>
      <c r="H543" s="52"/>
      <c r="I543" s="52"/>
      <c r="J543" s="52"/>
      <c r="K543" s="52"/>
      <c r="L543" s="52"/>
    </row>
    <row r="544" spans="1:13" x14ac:dyDescent="0.35">
      <c r="D544"/>
      <c r="E544" s="52"/>
      <c r="F544" s="52"/>
      <c r="G544" s="52"/>
      <c r="H544" s="52"/>
      <c r="I544" s="52"/>
      <c r="J544" s="52"/>
      <c r="K544" s="52"/>
      <c r="L544" s="5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tabColor rgb="FF92D050"/>
    <pageSetUpPr fitToPage="1"/>
  </sheetPr>
  <dimension ref="A1:N503"/>
  <sheetViews>
    <sheetView showGridLines="0" showRowColHeaders="0" topLeftCell="A16" zoomScale="85" zoomScaleNormal="85" zoomScaleSheetLayoutView="80" workbookViewId="0">
      <selection activeCell="K40" sqref="K40:K41"/>
    </sheetView>
  </sheetViews>
  <sheetFormatPr defaultColWidth="11.453125" defaultRowHeight="14.5" x14ac:dyDescent="0.35"/>
  <cols>
    <col min="1" max="1" width="46.1796875" customWidth="1"/>
    <col min="2" max="2" width="5.453125" customWidth="1"/>
    <col min="3" max="11" width="16" customWidth="1"/>
    <col min="12" max="12" width="2.1796875" customWidth="1"/>
    <col min="13" max="13" width="13.7265625" customWidth="1"/>
    <col min="14" max="14" width="13.26953125" customWidth="1"/>
    <col min="15" max="15" width="14.26953125" customWidth="1"/>
    <col min="16" max="16" width="19.54296875" customWidth="1"/>
  </cols>
  <sheetData>
    <row r="1" spans="1:14" ht="53.5" customHeight="1" x14ac:dyDescent="0.35"/>
    <row r="2" spans="1:14" ht="68.5" customHeight="1" x14ac:dyDescent="0.35"/>
    <row r="3" spans="1:14" ht="48.75" customHeight="1" x14ac:dyDescent="0.35">
      <c r="A3" s="111" t="s">
        <v>115</v>
      </c>
      <c r="B3" s="111"/>
      <c r="C3" s="112"/>
      <c r="D3" s="112"/>
      <c r="E3" s="112"/>
      <c r="F3" s="112"/>
      <c r="G3" s="112"/>
      <c r="H3" s="112"/>
      <c r="I3" s="112"/>
      <c r="J3" s="112"/>
      <c r="K3" s="112"/>
      <c r="L3" s="112"/>
      <c r="M3" s="112"/>
      <c r="N3" s="112"/>
    </row>
    <row r="4" spans="1:14" x14ac:dyDescent="0.35">
      <c r="A4" s="35">
        <v>2</v>
      </c>
      <c r="B4" s="38"/>
    </row>
    <row r="5" spans="1:14" ht="12.75" customHeight="1" x14ac:dyDescent="0.35">
      <c r="A5" s="35">
        <v>3</v>
      </c>
      <c r="B5" s="38"/>
    </row>
    <row r="6" spans="1:14" ht="19" thickBot="1" x14ac:dyDescent="0.4">
      <c r="A6" s="75" t="s">
        <v>2</v>
      </c>
      <c r="B6" s="42"/>
    </row>
    <row r="7" spans="1:14" ht="15" thickTop="1" x14ac:dyDescent="0.35">
      <c r="A7" s="4" t="s">
        <v>119</v>
      </c>
      <c r="B7" s="43"/>
      <c r="C7" s="5"/>
      <c r="D7" s="5"/>
      <c r="E7" s="5"/>
      <c r="F7" s="5"/>
      <c r="G7" s="5"/>
      <c r="H7" s="5"/>
      <c r="I7" s="5"/>
      <c r="J7" s="5"/>
      <c r="K7" s="5"/>
      <c r="L7" s="5"/>
      <c r="M7" s="5"/>
      <c r="N7" s="5"/>
    </row>
    <row r="8" spans="1:14" s="8" customFormat="1" x14ac:dyDescent="0.35">
      <c r="A8" s="6"/>
      <c r="B8" s="36"/>
      <c r="C8" s="6"/>
      <c r="D8" s="6"/>
      <c r="E8" s="36"/>
      <c r="F8" s="7"/>
      <c r="G8" s="7"/>
      <c r="H8" s="7"/>
      <c r="I8" s="7"/>
      <c r="J8" s="7"/>
      <c r="K8" s="7"/>
      <c r="L8" s="7"/>
      <c r="M8" s="7"/>
      <c r="N8" s="7"/>
    </row>
    <row r="9" spans="1:14" s="8" customFormat="1" ht="39.75" customHeight="1" x14ac:dyDescent="0.35">
      <c r="A9" s="9">
        <v>3</v>
      </c>
      <c r="B9" s="36"/>
      <c r="C9" s="10">
        <v>0</v>
      </c>
      <c r="D9" s="36">
        <v>3</v>
      </c>
      <c r="E9" s="36" t="str">
        <f>VLOOKUP(D9,DESPLEGABLES!$F$3:$G$74,2,0)</f>
        <v>Total Bebidas</v>
      </c>
      <c r="F9" s="44"/>
      <c r="G9" s="44"/>
      <c r="H9" s="44"/>
      <c r="I9" s="44"/>
      <c r="J9" s="44"/>
      <c r="K9" s="44"/>
      <c r="L9" s="44"/>
      <c r="M9" s="44"/>
      <c r="N9" s="7"/>
    </row>
    <row r="10" spans="1:14" s="8" customFormat="1" ht="16.5" customHeight="1" x14ac:dyDescent="0.35">
      <c r="A10" s="44"/>
      <c r="B10" s="44"/>
      <c r="C10" s="44">
        <v>5</v>
      </c>
      <c r="D10" s="44">
        <v>6</v>
      </c>
      <c r="E10" s="44">
        <v>7</v>
      </c>
      <c r="F10" s="44">
        <v>8</v>
      </c>
      <c r="G10" s="44">
        <v>9</v>
      </c>
      <c r="H10" s="44">
        <v>10</v>
      </c>
      <c r="I10" s="44">
        <v>11</v>
      </c>
      <c r="J10" s="44">
        <v>12</v>
      </c>
      <c r="K10" s="44">
        <v>13</v>
      </c>
      <c r="L10" s="44"/>
      <c r="M10" s="44"/>
      <c r="N10" s="7"/>
    </row>
    <row r="11" spans="1:14" ht="24" customHeight="1" x14ac:dyDescent="0.35">
      <c r="A11" s="37" t="str">
        <f>VLOOKUP(A9,DESPLEGABLES!K3:L5,2,0)</f>
        <v>CONSUMO PER CAPITA (kg o litros por individuo)</v>
      </c>
      <c r="B11" s="37"/>
      <c r="C11" s="58" t="str">
        <f>KPI!C8</f>
        <v>TRIM 2 24</v>
      </c>
      <c r="D11" s="58" t="str">
        <f>KPI!D8</f>
        <v>TRIM 3 24</v>
      </c>
      <c r="E11" s="58" t="str">
        <f>KPI!E8</f>
        <v>TRIM 4 24</v>
      </c>
      <c r="F11" s="58" t="str">
        <f>KPI!F8</f>
        <v>TRIM 1 25</v>
      </c>
      <c r="G11" s="58" t="str">
        <f>KPI!G8</f>
        <v>TRIM 2 25</v>
      </c>
      <c r="H11" s="58" t="str">
        <f>KPI!H8</f>
        <v>TRIM 3 25</v>
      </c>
      <c r="I11" s="58" t="str">
        <f>KPI!I8</f>
        <v>TRIM 4 25</v>
      </c>
      <c r="J11" s="58" t="str">
        <f>KPI!J8</f>
        <v>TRIM 1 26</v>
      </c>
      <c r="K11" s="58" t="str">
        <f>KPI!K8</f>
        <v>TRIM 2 26</v>
      </c>
      <c r="L11" s="11"/>
      <c r="M11" s="59" t="s">
        <v>120</v>
      </c>
    </row>
    <row r="12" spans="1:14" ht="17.149999999999999" customHeight="1" x14ac:dyDescent="0.35">
      <c r="A12" s="22" t="s">
        <v>46</v>
      </c>
      <c r="B12" s="39" t="s">
        <v>121</v>
      </c>
      <c r="C12" s="60">
        <f>VLOOKUP($A$11&amp;$E$9&amp;$A12,PERFIL_DATOS!$A:$M,C$10,0)</f>
        <v>14.059937332349699</v>
      </c>
      <c r="D12" s="60">
        <f>VLOOKUP($A$11&amp;$E$9&amp;$A12,PERFIL_DATOS!$A:$M,D$10,0)</f>
        <v>21.610219946852901</v>
      </c>
      <c r="E12" s="60">
        <f>VLOOKUP($A$11&amp;$E$9&amp;$A12,PERFIL_DATOS!$A:$M,E$10,0)</f>
        <v>12.9439925629685</v>
      </c>
      <c r="F12" s="60">
        <f>VLOOKUP($A$11&amp;$E$9&amp;$A12,PERFIL_DATOS!$A:$M,F$10,0)</f>
        <v>12.3061236018002</v>
      </c>
      <c r="G12" s="60">
        <f>VLOOKUP($A$11&amp;$E$9&amp;$A12,PERFIL_DATOS!$A:$M,G$10,0)</f>
        <v>13.674213952870501</v>
      </c>
      <c r="H12" s="60">
        <f>VLOOKUP($A$11&amp;$E$9&amp;$A12,PERFIL_DATOS!$A:$M,H$10,0)</f>
        <v>19.9894078782009</v>
      </c>
      <c r="I12" s="60">
        <f>VLOOKUP($A$11&amp;$E$9&amp;$A12,PERFIL_DATOS!$A:$M,I$10,0)</f>
        <v>12.326801476050001</v>
      </c>
      <c r="J12" s="60">
        <f>VLOOKUP($A$11&amp;$E$9&amp;$A12,PERFIL_DATOS!$A:$M,J$10,0)</f>
        <v>11.72255266314</v>
      </c>
      <c r="K12" s="95">
        <f>VLOOKUP($A$11&amp;$E$9&amp;$A12,PERFIL_DATOS!$A:$M,K$10,0)</f>
        <v>12.414208556099499</v>
      </c>
      <c r="L12" s="11"/>
      <c r="M12" s="61">
        <f>DESPLEGABLES!$P$3</f>
        <v>100</v>
      </c>
      <c r="N12" s="8"/>
    </row>
    <row r="13" spans="1:14" ht="17.149999999999999" customHeight="1" x14ac:dyDescent="0.35">
      <c r="A13" s="19" t="s">
        <v>50</v>
      </c>
      <c r="B13" s="40" t="s">
        <v>50</v>
      </c>
      <c r="C13" s="62">
        <f>VLOOKUP($A$11&amp;$E$9&amp;$A13,PERFIL_DATOS!$A:$M,C$10,0)</f>
        <v>14.145774597116199</v>
      </c>
      <c r="D13" s="62">
        <f>VLOOKUP($A$11&amp;$E$9&amp;$A13,PERFIL_DATOS!$A:$M,D$10,0)</f>
        <v>20.620004317007499</v>
      </c>
      <c r="E13" s="62">
        <f>VLOOKUP($A$11&amp;$E$9&amp;$A13,PERFIL_DATOS!$A:$M,E$10,0)</f>
        <v>12.7430191008874</v>
      </c>
      <c r="F13" s="62">
        <f>VLOOKUP($A$11&amp;$E$9&amp;$A13,PERFIL_DATOS!$A:$M,F$10,0)</f>
        <v>11.636987479538501</v>
      </c>
      <c r="G13" s="62">
        <f>VLOOKUP($A$11&amp;$E$9&amp;$A13,PERFIL_DATOS!$A:$M,G$10,0)</f>
        <v>13.4118942636533</v>
      </c>
      <c r="H13" s="62">
        <f>VLOOKUP($A$11&amp;$E$9&amp;$A13,PERFIL_DATOS!$A:$M,H$10,0)</f>
        <v>20.088713027385399</v>
      </c>
      <c r="I13" s="62">
        <f>VLOOKUP($A$11&amp;$E$9&amp;$A13,PERFIL_DATOS!$A:$M,I$10,0)</f>
        <v>12.1313893249384</v>
      </c>
      <c r="J13" s="62">
        <f>VLOOKUP($A$11&amp;$E$9&amp;$A13,PERFIL_DATOS!$A:$M,J$10,0)</f>
        <v>11.8666523017285</v>
      </c>
      <c r="K13" s="96">
        <f>VLOOKUP($A$11&amp;$E$9&amp;$A13,PERFIL_DATOS!$A:$M,K$10,0)</f>
        <v>12.136507823376199</v>
      </c>
      <c r="L13" s="11"/>
      <c r="M13" s="63">
        <f>DESPLEGABLES!P4</f>
        <v>9.5390534870579398</v>
      </c>
      <c r="N13" s="8"/>
    </row>
    <row r="14" spans="1:14" ht="17.149999999999999" customHeight="1" x14ac:dyDescent="0.35">
      <c r="A14" s="20" t="s">
        <v>55</v>
      </c>
      <c r="B14" s="38" t="s">
        <v>55</v>
      </c>
      <c r="C14" s="64">
        <f>VLOOKUP($A$11&amp;$E$9&amp;$A14,PERFIL_DATOS!$A:$M,C$10,0)</f>
        <v>15.237379318389101</v>
      </c>
      <c r="D14" s="64">
        <f>VLOOKUP($A$11&amp;$E$9&amp;$A14,PERFIL_DATOS!$A:$M,D$10,0)</f>
        <v>26.159252145176399</v>
      </c>
      <c r="E14" s="64">
        <f>VLOOKUP($A$11&amp;$E$9&amp;$A14,PERFIL_DATOS!$A:$M,E$10,0)</f>
        <v>16.079600280856798</v>
      </c>
      <c r="F14" s="64">
        <f>VLOOKUP($A$11&amp;$E$9&amp;$A14,PERFIL_DATOS!$A:$M,F$10,0)</f>
        <v>15.8114077917822</v>
      </c>
      <c r="G14" s="64">
        <f>VLOOKUP($A$11&amp;$E$9&amp;$A14,PERFIL_DATOS!$A:$M,G$10,0)</f>
        <v>16.912324910750801</v>
      </c>
      <c r="H14" s="64">
        <f>VLOOKUP($A$11&amp;$E$9&amp;$A14,PERFIL_DATOS!$A:$M,H$10,0)</f>
        <v>26.6233080103984</v>
      </c>
      <c r="I14" s="64">
        <f>VLOOKUP($A$11&amp;$E$9&amp;$A14,PERFIL_DATOS!$A:$M,I$10,0)</f>
        <v>15.636104568075901</v>
      </c>
      <c r="J14" s="64">
        <f>VLOOKUP($A$11&amp;$E$9&amp;$A14,PERFIL_DATOS!$A:$M,J$10,0)</f>
        <v>15.517719487352</v>
      </c>
      <c r="K14" s="97">
        <f>VLOOKUP($A$11&amp;$E$9&amp;$A14,PERFIL_DATOS!$A:$M,K$10,0)</f>
        <v>14.1218453671204</v>
      </c>
      <c r="L14" s="11"/>
      <c r="M14" s="65">
        <f>DESPLEGABLES!P5</f>
        <v>13.260335750666</v>
      </c>
      <c r="N14" s="8"/>
    </row>
    <row r="15" spans="1:14" ht="17.149999999999999" customHeight="1" x14ac:dyDescent="0.35">
      <c r="A15" s="20" t="s">
        <v>59</v>
      </c>
      <c r="B15" s="38" t="s">
        <v>59</v>
      </c>
      <c r="C15" s="64">
        <f>VLOOKUP($A$11&amp;$E$9&amp;$A15,PERFIL_DATOS!$A:$M,C$10,0)</f>
        <v>12.0092329448635</v>
      </c>
      <c r="D15" s="64">
        <f>VLOOKUP($A$11&amp;$E$9&amp;$A15,PERFIL_DATOS!$A:$M,D$10,0)</f>
        <v>18.557334950859399</v>
      </c>
      <c r="E15" s="64">
        <f>VLOOKUP($A$11&amp;$E$9&amp;$A15,PERFIL_DATOS!$A:$M,E$10,0)</f>
        <v>11.093898177345199</v>
      </c>
      <c r="F15" s="64">
        <f>VLOOKUP($A$11&amp;$E$9&amp;$A15,PERFIL_DATOS!$A:$M,F$10,0)</f>
        <v>11.0523343747761</v>
      </c>
      <c r="G15" s="64">
        <f>VLOOKUP($A$11&amp;$E$9&amp;$A15,PERFIL_DATOS!$A:$M,G$10,0)</f>
        <v>11.698764186187701</v>
      </c>
      <c r="H15" s="64">
        <f>VLOOKUP($A$11&amp;$E$9&amp;$A15,PERFIL_DATOS!$A:$M,H$10,0)</f>
        <v>17.126505964486899</v>
      </c>
      <c r="I15" s="64">
        <f>VLOOKUP($A$11&amp;$E$9&amp;$A15,PERFIL_DATOS!$A:$M,I$10,0)</f>
        <v>11.212088194237699</v>
      </c>
      <c r="J15" s="64">
        <f>VLOOKUP($A$11&amp;$E$9&amp;$A15,PERFIL_DATOS!$A:$M,J$10,0)</f>
        <v>10.371656468547901</v>
      </c>
      <c r="K15" s="97">
        <f>VLOOKUP($A$11&amp;$E$9&amp;$A15,PERFIL_DATOS!$A:$M,K$10,0)</f>
        <v>11.592181859482199</v>
      </c>
      <c r="L15" s="11"/>
      <c r="M15" s="65">
        <f>DESPLEGABLES!P6</f>
        <v>15.940248467447701</v>
      </c>
      <c r="N15" s="8"/>
    </row>
    <row r="16" spans="1:14" ht="17.149999999999999" customHeight="1" x14ac:dyDescent="0.35">
      <c r="A16" s="20" t="s">
        <v>63</v>
      </c>
      <c r="B16" s="38" t="s">
        <v>63</v>
      </c>
      <c r="C16" s="64">
        <f>VLOOKUP($A$11&amp;$E$9&amp;$A16,PERFIL_DATOS!$A:$M,C$10,0)</f>
        <v>14.0454954985934</v>
      </c>
      <c r="D16" s="64">
        <f>VLOOKUP($A$11&amp;$E$9&amp;$A16,PERFIL_DATOS!$A:$M,D$10,0)</f>
        <v>20.820990044623901</v>
      </c>
      <c r="E16" s="64">
        <f>VLOOKUP($A$11&amp;$E$9&amp;$A16,PERFIL_DATOS!$A:$M,E$10,0)</f>
        <v>12.4200743882854</v>
      </c>
      <c r="F16" s="64">
        <f>VLOOKUP($A$11&amp;$E$9&amp;$A16,PERFIL_DATOS!$A:$M,F$10,0)</f>
        <v>11.319422203681601</v>
      </c>
      <c r="G16" s="64">
        <f>VLOOKUP($A$11&amp;$E$9&amp;$A16,PERFIL_DATOS!$A:$M,G$10,0)</f>
        <v>12.8614767386249</v>
      </c>
      <c r="H16" s="64">
        <f>VLOOKUP($A$11&amp;$E$9&amp;$A16,PERFIL_DATOS!$A:$M,H$10,0)</f>
        <v>18.339971949188499</v>
      </c>
      <c r="I16" s="64">
        <f>VLOOKUP($A$11&amp;$E$9&amp;$A16,PERFIL_DATOS!$A:$M,I$10,0)</f>
        <v>11.5400701173351</v>
      </c>
      <c r="J16" s="64">
        <f>VLOOKUP($A$11&amp;$E$9&amp;$A16,PERFIL_DATOS!$A:$M,J$10,0)</f>
        <v>11.129307442457501</v>
      </c>
      <c r="K16" s="97">
        <f>VLOOKUP($A$11&amp;$E$9&amp;$A16,PERFIL_DATOS!$A:$M,K$10,0)</f>
        <v>12.2159750814786</v>
      </c>
      <c r="L16" s="11"/>
      <c r="M16" s="65">
        <f>DESPLEGABLES!P7</f>
        <v>20.080118181020602</v>
      </c>
      <c r="N16" s="8"/>
    </row>
    <row r="17" spans="1:14" ht="17.149999999999999" customHeight="1" x14ac:dyDescent="0.35">
      <c r="A17" s="20" t="s">
        <v>67</v>
      </c>
      <c r="B17" s="38" t="s">
        <v>67</v>
      </c>
      <c r="C17" s="64">
        <f>VLOOKUP($A$11&amp;$E$9&amp;$A17,PERFIL_DATOS!$A:$M,C$10,0)</f>
        <v>13.2931374385356</v>
      </c>
      <c r="D17" s="64">
        <f>VLOOKUP($A$11&amp;$E$9&amp;$A17,PERFIL_DATOS!$A:$M,D$10,0)</f>
        <v>20.542370888970101</v>
      </c>
      <c r="E17" s="64">
        <f>VLOOKUP($A$11&amp;$E$9&amp;$A17,PERFIL_DATOS!$A:$M,E$10,0)</f>
        <v>11.9128143199968</v>
      </c>
      <c r="F17" s="64">
        <f>VLOOKUP($A$11&amp;$E$9&amp;$A17,PERFIL_DATOS!$A:$M,F$10,0)</f>
        <v>10.483459464296599</v>
      </c>
      <c r="G17" s="64">
        <f>VLOOKUP($A$11&amp;$E$9&amp;$A17,PERFIL_DATOS!$A:$M,G$10,0)</f>
        <v>12.905847066530001</v>
      </c>
      <c r="H17" s="64">
        <f>VLOOKUP($A$11&amp;$E$9&amp;$A17,PERFIL_DATOS!$A:$M,H$10,0)</f>
        <v>17.843699783862</v>
      </c>
      <c r="I17" s="64">
        <f>VLOOKUP($A$11&amp;$E$9&amp;$A17,PERFIL_DATOS!$A:$M,I$10,0)</f>
        <v>10.3299865897472</v>
      </c>
      <c r="J17" s="64">
        <f>VLOOKUP($A$11&amp;$E$9&amp;$A17,PERFIL_DATOS!$A:$M,J$10,0)</f>
        <v>9.2027583414695595</v>
      </c>
      <c r="K17" s="97">
        <f>VLOOKUP($A$11&amp;$E$9&amp;$A17,PERFIL_DATOS!$A:$M,K$10,0)</f>
        <v>10.851963916098599</v>
      </c>
      <c r="L17" s="11"/>
      <c r="M17" s="65">
        <f>DESPLEGABLES!P8</f>
        <v>13.6173035634991</v>
      </c>
      <c r="N17" s="8"/>
    </row>
    <row r="18" spans="1:14" ht="17.149999999999999" customHeight="1" x14ac:dyDescent="0.35">
      <c r="A18" s="20" t="s">
        <v>70</v>
      </c>
      <c r="B18" s="38" t="s">
        <v>70</v>
      </c>
      <c r="C18" s="64">
        <f>VLOOKUP($A$11&amp;$E$9&amp;$A18,PERFIL_DATOS!$A:$M,C$10,0)</f>
        <v>13.137758095398899</v>
      </c>
      <c r="D18" s="64">
        <f>VLOOKUP($A$11&amp;$E$9&amp;$A18,PERFIL_DATOS!$A:$M,D$10,0)</f>
        <v>19.685565443119199</v>
      </c>
      <c r="E18" s="64">
        <f>VLOOKUP($A$11&amp;$E$9&amp;$A18,PERFIL_DATOS!$A:$M,E$10,0)</f>
        <v>11.949742388444699</v>
      </c>
      <c r="F18" s="64">
        <f>VLOOKUP($A$11&amp;$E$9&amp;$A18,PERFIL_DATOS!$A:$M,F$10,0)</f>
        <v>12.1010496235569</v>
      </c>
      <c r="G18" s="64">
        <f>VLOOKUP($A$11&amp;$E$9&amp;$A18,PERFIL_DATOS!$A:$M,G$10,0)</f>
        <v>12.68649851544</v>
      </c>
      <c r="H18" s="64">
        <f>VLOOKUP($A$11&amp;$E$9&amp;$A18,PERFIL_DATOS!$A:$M,H$10,0)</f>
        <v>18.626410816062901</v>
      </c>
      <c r="I18" s="64">
        <f>VLOOKUP($A$11&amp;$E$9&amp;$A18,PERFIL_DATOS!$A:$M,I$10,0)</f>
        <v>12.3661947703583</v>
      </c>
      <c r="J18" s="64">
        <f>VLOOKUP($A$11&amp;$E$9&amp;$A18,PERFIL_DATOS!$A:$M,J$10,0)</f>
        <v>11.8332902979396</v>
      </c>
      <c r="K18" s="97">
        <f>VLOOKUP($A$11&amp;$E$9&amp;$A18,PERFIL_DATOS!$A:$M,K$10,0)</f>
        <v>12.763459485614399</v>
      </c>
      <c r="L18" s="11"/>
      <c r="M18" s="65">
        <f>DESPLEGABLES!P9</f>
        <v>9.5414631625827209</v>
      </c>
      <c r="N18" s="8"/>
    </row>
    <row r="19" spans="1:14" ht="17.149999999999999" customHeight="1" x14ac:dyDescent="0.35">
      <c r="A19" s="20" t="s">
        <v>73</v>
      </c>
      <c r="B19" s="38" t="s">
        <v>73</v>
      </c>
      <c r="C19" s="64">
        <f>VLOOKUP($A$11&amp;$E$9&amp;$A19,PERFIL_DATOS!$A:$M,C$10,0)</f>
        <v>14.175185443844301</v>
      </c>
      <c r="D19" s="64">
        <f>VLOOKUP($A$11&amp;$E$9&amp;$A19,PERFIL_DATOS!$A:$M,D$10,0)</f>
        <v>23.376768046082098</v>
      </c>
      <c r="E19" s="64">
        <f>VLOOKUP($A$11&amp;$E$9&amp;$A19,PERFIL_DATOS!$A:$M,E$10,0)</f>
        <v>13.7074775044312</v>
      </c>
      <c r="F19" s="64">
        <f>VLOOKUP($A$11&amp;$E$9&amp;$A19,PERFIL_DATOS!$A:$M,F$10,0)</f>
        <v>12.4756153079044</v>
      </c>
      <c r="G19" s="64">
        <f>VLOOKUP($A$11&amp;$E$9&amp;$A19,PERFIL_DATOS!$A:$M,G$10,0)</f>
        <v>14.357381061506</v>
      </c>
      <c r="H19" s="64">
        <f>VLOOKUP($A$11&amp;$E$9&amp;$A19,PERFIL_DATOS!$A:$M,H$10,0)</f>
        <v>20.1984987615355</v>
      </c>
      <c r="I19" s="64">
        <f>VLOOKUP($A$11&amp;$E$9&amp;$A19,PERFIL_DATOS!$A:$M,I$10,0)</f>
        <v>12.256102193399499</v>
      </c>
      <c r="J19" s="64">
        <f>VLOOKUP($A$11&amp;$E$9&amp;$A19,PERFIL_DATOS!$A:$M,J$10,0)</f>
        <v>11.7051313504872</v>
      </c>
      <c r="K19" s="97">
        <f>VLOOKUP($A$11&amp;$E$9&amp;$A19,PERFIL_DATOS!$A:$M,K$10,0)</f>
        <v>12.6501639551183</v>
      </c>
      <c r="L19" s="11"/>
      <c r="M19" s="65">
        <f>DESPLEGABLES!P10</f>
        <v>9.2405597651113691</v>
      </c>
      <c r="N19" s="8"/>
    </row>
    <row r="20" spans="1:14" ht="17.149999999999999" customHeight="1" x14ac:dyDescent="0.35">
      <c r="A20" s="21" t="s">
        <v>76</v>
      </c>
      <c r="B20" s="41" t="s">
        <v>76</v>
      </c>
      <c r="C20" s="66">
        <f>VLOOKUP($A$11&amp;$E$9&amp;$A20,PERFIL_DATOS!$A:$M,C$10,0)</f>
        <v>17.896602773530901</v>
      </c>
      <c r="D20" s="66">
        <f>VLOOKUP($A$11&amp;$E$9&amp;$A20,PERFIL_DATOS!$A:$M,D$10,0)</f>
        <v>24.9151497655143</v>
      </c>
      <c r="E20" s="66">
        <f>VLOOKUP($A$11&amp;$E$9&amp;$A20,PERFIL_DATOS!$A:$M,E$10,0)</f>
        <v>14.768890867060501</v>
      </c>
      <c r="F20" s="66">
        <f>VLOOKUP($A$11&amp;$E$9&amp;$A20,PERFIL_DATOS!$A:$M,F$10,0)</f>
        <v>15.126966813930901</v>
      </c>
      <c r="G20" s="66">
        <f>VLOOKUP($A$11&amp;$E$9&amp;$A20,PERFIL_DATOS!$A:$M,G$10,0)</f>
        <v>16.038050134767801</v>
      </c>
      <c r="H20" s="66">
        <f>VLOOKUP($A$11&amp;$E$9&amp;$A20,PERFIL_DATOS!$A:$M,H$10,0)</f>
        <v>23.4040848670796</v>
      </c>
      <c r="I20" s="66">
        <f>VLOOKUP($A$11&amp;$E$9&amp;$A20,PERFIL_DATOS!$A:$M,I$10,0)</f>
        <v>14.4800068048693</v>
      </c>
      <c r="J20" s="66">
        <f>VLOOKUP($A$11&amp;$E$9&amp;$A20,PERFIL_DATOS!$A:$M,J$10,0)</f>
        <v>13.4504373858561</v>
      </c>
      <c r="K20" s="98">
        <f>VLOOKUP($A$11&amp;$E$9&amp;$A20,PERFIL_DATOS!$A:$M,K$10,0)</f>
        <v>13.8775886731845</v>
      </c>
      <c r="L20" s="11"/>
      <c r="M20" s="67">
        <f>DESPLEGABLES!P11</f>
        <v>8.7809217777824902</v>
      </c>
      <c r="N20" s="8"/>
    </row>
    <row r="21" spans="1:14" ht="17.149999999999999" customHeight="1" x14ac:dyDescent="0.35">
      <c r="A21" s="19" t="s">
        <v>79</v>
      </c>
      <c r="B21" s="40" t="s">
        <v>79</v>
      </c>
      <c r="C21" s="62">
        <f>VLOOKUP($A$11&amp;$E$9&amp;$A21,PERFIL_DATOS!$A:$M,C$10,0)</f>
        <v>13.923554503982301</v>
      </c>
      <c r="D21" s="68">
        <f>VLOOKUP($A$11&amp;$E$9&amp;$A21,PERFIL_DATOS!$A:$M,D$10,0)</f>
        <v>21.245982042164002</v>
      </c>
      <c r="E21" s="62">
        <f>VLOOKUP($A$11&amp;$E$9&amp;$A21,PERFIL_DATOS!$A:$M,E$10,0)</f>
        <v>11.4100806678527</v>
      </c>
      <c r="F21" s="68">
        <f>VLOOKUP($A$11&amp;$E$9&amp;$A21,PERFIL_DATOS!$A:$M,F$10,0)</f>
        <v>13.099376232490799</v>
      </c>
      <c r="G21" s="62">
        <f>VLOOKUP($A$11&amp;$E$9&amp;$A21,PERFIL_DATOS!$A:$M,G$10,0)</f>
        <v>13.136352367453201</v>
      </c>
      <c r="H21" s="62">
        <f>VLOOKUP($A$11&amp;$E$9&amp;$A21,PERFIL_DATOS!$A:$M,H$10,0)</f>
        <v>20.221673307133301</v>
      </c>
      <c r="I21" s="62">
        <f>VLOOKUP($A$11&amp;$E$9&amp;$A21,PERFIL_DATOS!$A:$M,I$10,0)</f>
        <v>11.8862054362547</v>
      </c>
      <c r="J21" s="62">
        <f>VLOOKUP($A$11&amp;$E$9&amp;$A21,PERFIL_DATOS!$A:$M,J$10,0)</f>
        <v>13.696493474042301</v>
      </c>
      <c r="K21" s="96">
        <f>VLOOKUP($A$11&amp;$E$9&amp;$A21,PERFIL_DATOS!$A:$M,K$10,0)</f>
        <v>11.420517025668699</v>
      </c>
      <c r="L21" s="11"/>
      <c r="M21" s="63">
        <f>DESPLEGABLES!P12</f>
        <v>5.71990690033254</v>
      </c>
      <c r="N21" s="8"/>
    </row>
    <row r="22" spans="1:14" ht="17.149999999999999" customHeight="1" x14ac:dyDescent="0.35">
      <c r="A22" s="20" t="s">
        <v>82</v>
      </c>
      <c r="B22" s="38" t="s">
        <v>82</v>
      </c>
      <c r="C22" s="64">
        <f>VLOOKUP($A$11&amp;$E$9&amp;$A22,PERFIL_DATOS!$A:$M,C$10,0)</f>
        <v>9.9859403161471203</v>
      </c>
      <c r="D22" s="64">
        <f>VLOOKUP($A$11&amp;$E$9&amp;$A22,PERFIL_DATOS!$A:$M,D$10,0)</f>
        <v>15.6271335592463</v>
      </c>
      <c r="E22" s="64">
        <f>VLOOKUP($A$11&amp;$E$9&amp;$A22,PERFIL_DATOS!$A:$M,E$10,0)</f>
        <v>8.4326040477307291</v>
      </c>
      <c r="F22" s="64">
        <f>VLOOKUP($A$11&amp;$E$9&amp;$A22,PERFIL_DATOS!$A:$M,F$10,0)</f>
        <v>7.4373382288287102</v>
      </c>
      <c r="G22" s="64">
        <f>VLOOKUP($A$11&amp;$E$9&amp;$A22,PERFIL_DATOS!$A:$M,G$10,0)</f>
        <v>9.1600205681213804</v>
      </c>
      <c r="H22" s="64">
        <f>VLOOKUP($A$11&amp;$E$9&amp;$A22,PERFIL_DATOS!$A:$M,H$10,0)</f>
        <v>12.610522211007</v>
      </c>
      <c r="I22" s="64">
        <f>VLOOKUP($A$11&amp;$E$9&amp;$A22,PERFIL_DATOS!$A:$M,I$10,0)</f>
        <v>8.3803002247338707</v>
      </c>
      <c r="J22" s="64">
        <f>VLOOKUP($A$11&amp;$E$9&amp;$A22,PERFIL_DATOS!$A:$M,J$10,0)</f>
        <v>9.26225079753263</v>
      </c>
      <c r="K22" s="97">
        <f>VLOOKUP($A$11&amp;$E$9&amp;$A22,PERFIL_DATOS!$A:$M,K$10,0)</f>
        <v>9.5444815345836798</v>
      </c>
      <c r="L22" s="11"/>
      <c r="M22" s="65">
        <f>DESPLEGABLES!P13</f>
        <v>6.4097900965242802</v>
      </c>
      <c r="N22" s="8"/>
    </row>
    <row r="23" spans="1:14" ht="17.149999999999999" customHeight="1" x14ac:dyDescent="0.35">
      <c r="A23" s="20" t="s">
        <v>83</v>
      </c>
      <c r="B23" s="38" t="s">
        <v>83</v>
      </c>
      <c r="C23" s="64">
        <f>VLOOKUP($A$11&amp;$E$9&amp;$A23,PERFIL_DATOS!$A:$M,C$10,0)</f>
        <v>13.3588300911691</v>
      </c>
      <c r="D23" s="64">
        <f>VLOOKUP($A$11&amp;$E$9&amp;$A23,PERFIL_DATOS!$A:$M,D$10,0)</f>
        <v>20.1903347052824</v>
      </c>
      <c r="E23" s="64">
        <f>VLOOKUP($A$11&amp;$E$9&amp;$A23,PERFIL_DATOS!$A:$M,E$10,0)</f>
        <v>12.9075385625374</v>
      </c>
      <c r="F23" s="64">
        <f>VLOOKUP($A$11&amp;$E$9&amp;$A23,PERFIL_DATOS!$A:$M,F$10,0)</f>
        <v>11.0310814458579</v>
      </c>
      <c r="G23" s="64">
        <f>VLOOKUP($A$11&amp;$E$9&amp;$A23,PERFIL_DATOS!$A:$M,G$10,0)</f>
        <v>13.652070994913201</v>
      </c>
      <c r="H23" s="64">
        <f>VLOOKUP($A$11&amp;$E$9&amp;$A23,PERFIL_DATOS!$A:$M,H$10,0)</f>
        <v>19.399385893835301</v>
      </c>
      <c r="I23" s="64">
        <f>VLOOKUP($A$11&amp;$E$9&amp;$A23,PERFIL_DATOS!$A:$M,I$10,0)</f>
        <v>12.1374620420646</v>
      </c>
      <c r="J23" s="64">
        <f>VLOOKUP($A$11&amp;$E$9&amp;$A23,PERFIL_DATOS!$A:$M,J$10,0)</f>
        <v>11.558231898015</v>
      </c>
      <c r="K23" s="97">
        <f>VLOOKUP($A$11&amp;$E$9&amp;$A23,PERFIL_DATOS!$A:$M,K$10,0)</f>
        <v>11.2892522918258</v>
      </c>
      <c r="L23" s="11"/>
      <c r="M23" s="65">
        <f>DESPLEGABLES!P14</f>
        <v>7.9702166383212001</v>
      </c>
      <c r="N23" s="8"/>
    </row>
    <row r="24" spans="1:14" ht="17.149999999999999" customHeight="1" x14ac:dyDescent="0.35">
      <c r="A24" s="20" t="s">
        <v>84</v>
      </c>
      <c r="B24" s="38" t="s">
        <v>84</v>
      </c>
      <c r="C24" s="64">
        <f>VLOOKUP($A$11&amp;$E$9&amp;$A24,PERFIL_DATOS!$A:$M,C$10,0)</f>
        <v>14.2834294300702</v>
      </c>
      <c r="D24" s="64">
        <f>VLOOKUP($A$11&amp;$E$9&amp;$A24,PERFIL_DATOS!$A:$M,D$10,0)</f>
        <v>20.989226170661301</v>
      </c>
      <c r="E24" s="64">
        <f>VLOOKUP($A$11&amp;$E$9&amp;$A24,PERFIL_DATOS!$A:$M,E$10,0)</f>
        <v>12.343377059623799</v>
      </c>
      <c r="F24" s="64">
        <f>VLOOKUP($A$11&amp;$E$9&amp;$A24,PERFIL_DATOS!$A:$M,F$10,0)</f>
        <v>11.661796990874199</v>
      </c>
      <c r="G24" s="64">
        <f>VLOOKUP($A$11&amp;$E$9&amp;$A24,PERFIL_DATOS!$A:$M,G$10,0)</f>
        <v>13.191722182713001</v>
      </c>
      <c r="H24" s="64">
        <f>VLOOKUP($A$11&amp;$E$9&amp;$A24,PERFIL_DATOS!$A:$M,H$10,0)</f>
        <v>19.739869633420099</v>
      </c>
      <c r="I24" s="64">
        <f>VLOOKUP($A$11&amp;$E$9&amp;$A24,PERFIL_DATOS!$A:$M,I$10,0)</f>
        <v>11.8834480764845</v>
      </c>
      <c r="J24" s="64">
        <f>VLOOKUP($A$11&amp;$E$9&amp;$A24,PERFIL_DATOS!$A:$M,J$10,0)</f>
        <v>11.3770999839472</v>
      </c>
      <c r="K24" s="97">
        <f>VLOOKUP($A$11&amp;$E$9&amp;$A24,PERFIL_DATOS!$A:$M,K$10,0)</f>
        <v>12.868034643205</v>
      </c>
      <c r="L24" s="11"/>
      <c r="M24" s="65">
        <f>DESPLEGABLES!P15</f>
        <v>18.0118349040577</v>
      </c>
      <c r="N24" s="8"/>
    </row>
    <row r="25" spans="1:14" ht="17.149999999999999" customHeight="1" x14ac:dyDescent="0.35">
      <c r="A25" s="20" t="s">
        <v>85</v>
      </c>
      <c r="B25" s="38" t="s">
        <v>85</v>
      </c>
      <c r="C25" s="64">
        <f>VLOOKUP($A$11&amp;$E$9&amp;$A25,PERFIL_DATOS!$A:$M,C$10,0)</f>
        <v>13.3610939283063</v>
      </c>
      <c r="D25" s="64">
        <f>VLOOKUP($A$11&amp;$E$9&amp;$A25,PERFIL_DATOS!$A:$M,D$10,0)</f>
        <v>22.963428746120901</v>
      </c>
      <c r="E25" s="64">
        <f>VLOOKUP($A$11&amp;$E$9&amp;$A25,PERFIL_DATOS!$A:$M,E$10,0)</f>
        <v>14.16441497289</v>
      </c>
      <c r="F25" s="64">
        <f>VLOOKUP($A$11&amp;$E$9&amp;$A25,PERFIL_DATOS!$A:$M,F$10,0)</f>
        <v>14.070155493483901</v>
      </c>
      <c r="G25" s="64">
        <f>VLOOKUP($A$11&amp;$E$9&amp;$A25,PERFIL_DATOS!$A:$M,G$10,0)</f>
        <v>15.1863100719962</v>
      </c>
      <c r="H25" s="64">
        <f>VLOOKUP($A$11&amp;$E$9&amp;$A25,PERFIL_DATOS!$A:$M,H$10,0)</f>
        <v>21.661771767866899</v>
      </c>
      <c r="I25" s="64">
        <f>VLOOKUP($A$11&amp;$E$9&amp;$A25,PERFIL_DATOS!$A:$M,I$10,0)</f>
        <v>13.7205189426943</v>
      </c>
      <c r="J25" s="64">
        <f>VLOOKUP($A$11&amp;$E$9&amp;$A25,PERFIL_DATOS!$A:$M,J$10,0)</f>
        <v>12.460098033781099</v>
      </c>
      <c r="K25" s="97">
        <f>VLOOKUP($A$11&amp;$E$9&amp;$A25,PERFIL_DATOS!$A:$M,K$10,0)</f>
        <v>13.127899637413501</v>
      </c>
      <c r="L25" s="11"/>
      <c r="M25" s="65">
        <f>DESPLEGABLES!P16</f>
        <v>21.3144276796437</v>
      </c>
      <c r="N25" s="8"/>
    </row>
    <row r="26" spans="1:14" ht="17.149999999999999" customHeight="1" x14ac:dyDescent="0.35">
      <c r="A26" s="20" t="s">
        <v>86</v>
      </c>
      <c r="B26" s="38" t="s">
        <v>86</v>
      </c>
      <c r="C26" s="64">
        <f>VLOOKUP($A$11&amp;$E$9&amp;$A26,PERFIL_DATOS!$A:$M,C$10,0)</f>
        <v>13.888199430561601</v>
      </c>
      <c r="D26" s="64">
        <f>VLOOKUP($A$11&amp;$E$9&amp;$A26,PERFIL_DATOS!$A:$M,D$10,0)</f>
        <v>21.8900232082072</v>
      </c>
      <c r="E26" s="64">
        <f>VLOOKUP($A$11&amp;$E$9&amp;$A26,PERFIL_DATOS!$A:$M,E$10,0)</f>
        <v>12.652662711476999</v>
      </c>
      <c r="F26" s="64">
        <f>VLOOKUP($A$11&amp;$E$9&amp;$A26,PERFIL_DATOS!$A:$M,F$10,0)</f>
        <v>11.7986906467269</v>
      </c>
      <c r="G26" s="64">
        <f>VLOOKUP($A$11&amp;$E$9&amp;$A26,PERFIL_DATOS!$A:$M,G$10,0)</f>
        <v>13.0389703416031</v>
      </c>
      <c r="H26" s="64">
        <f>VLOOKUP($A$11&amp;$E$9&amp;$A26,PERFIL_DATOS!$A:$M,H$10,0)</f>
        <v>19.152067290920598</v>
      </c>
      <c r="I26" s="64">
        <f>VLOOKUP($A$11&amp;$E$9&amp;$A26,PERFIL_DATOS!$A:$M,I$10,0)</f>
        <v>11.781149350612599</v>
      </c>
      <c r="J26" s="64">
        <f>VLOOKUP($A$11&amp;$E$9&amp;$A26,PERFIL_DATOS!$A:$M,J$10,0)</f>
        <v>10.909920982740401</v>
      </c>
      <c r="K26" s="97">
        <f>VLOOKUP($A$11&amp;$E$9&amp;$A26,PERFIL_DATOS!$A:$M,K$10,0)</f>
        <v>12.4181322710612</v>
      </c>
      <c r="L26" s="11"/>
      <c r="M26" s="65">
        <f>DESPLEGABLES!P17</f>
        <v>9.9002701343886201</v>
      </c>
      <c r="N26" s="8"/>
    </row>
    <row r="27" spans="1:14" ht="17.149999999999999" customHeight="1" x14ac:dyDescent="0.35">
      <c r="A27" s="20" t="s">
        <v>87</v>
      </c>
      <c r="B27" s="38" t="s">
        <v>87</v>
      </c>
      <c r="C27" s="64">
        <f>VLOOKUP($A$11&amp;$E$9&amp;$A27,PERFIL_DATOS!$A:$M,C$10,0)</f>
        <v>15.3436470809878</v>
      </c>
      <c r="D27" s="64">
        <f>VLOOKUP($A$11&amp;$E$9&amp;$A27,PERFIL_DATOS!$A:$M,D$10,0)</f>
        <v>22.8470046831861</v>
      </c>
      <c r="E27" s="64">
        <f>VLOOKUP($A$11&amp;$E$9&amp;$A27,PERFIL_DATOS!$A:$M,E$10,0)</f>
        <v>13.617559364299</v>
      </c>
      <c r="F27" s="64">
        <f>VLOOKUP($A$11&amp;$E$9&amp;$A27,PERFIL_DATOS!$A:$M,F$10,0)</f>
        <v>12.711863630495801</v>
      </c>
      <c r="G27" s="64">
        <f>VLOOKUP($A$11&amp;$E$9&amp;$A27,PERFIL_DATOS!$A:$M,G$10,0)</f>
        <v>13.2529701369967</v>
      </c>
      <c r="H27" s="64">
        <f>VLOOKUP($A$11&amp;$E$9&amp;$A27,PERFIL_DATOS!$A:$M,H$10,0)</f>
        <v>20.854354745525502</v>
      </c>
      <c r="I27" s="64">
        <f>VLOOKUP($A$11&amp;$E$9&amp;$A27,PERFIL_DATOS!$A:$M,I$10,0)</f>
        <v>12.9765682745993</v>
      </c>
      <c r="J27" s="64">
        <f>VLOOKUP($A$11&amp;$E$9&amp;$A27,PERFIL_DATOS!$A:$M,J$10,0)</f>
        <v>12.079608818107699</v>
      </c>
      <c r="K27" s="97">
        <f>VLOOKUP($A$11&amp;$E$9&amp;$A27,PERFIL_DATOS!$A:$M,K$10,0)</f>
        <v>12.7836221783477</v>
      </c>
      <c r="L27" s="11"/>
      <c r="M27" s="65">
        <f>DESPLEGABLES!P18</f>
        <v>13.4599764081859</v>
      </c>
      <c r="N27" s="8"/>
    </row>
    <row r="28" spans="1:14" ht="17.149999999999999" customHeight="1" x14ac:dyDescent="0.35">
      <c r="A28" s="21" t="s">
        <v>88</v>
      </c>
      <c r="B28" s="41" t="s">
        <v>88</v>
      </c>
      <c r="C28" s="66">
        <f>VLOOKUP($A$11&amp;$E$9&amp;$A28,PERFIL_DATOS!$A:$M,C$10,0)</f>
        <v>15.801362968455001</v>
      </c>
      <c r="D28" s="66">
        <f>VLOOKUP($A$11&amp;$E$9&amp;$A28,PERFIL_DATOS!$A:$M,D$10,0)</f>
        <v>22.658906220120699</v>
      </c>
      <c r="E28" s="66">
        <f>VLOOKUP($A$11&amp;$E$9&amp;$A28,PERFIL_DATOS!$A:$M,E$10,0)</f>
        <v>14.0747191266431</v>
      </c>
      <c r="F28" s="66">
        <f>VLOOKUP($A$11&amp;$E$9&amp;$A28,PERFIL_DATOS!$A:$M,F$10,0)</f>
        <v>13.0291142244167</v>
      </c>
      <c r="G28" s="66">
        <f>VLOOKUP($A$11&amp;$E$9&amp;$A28,PERFIL_DATOS!$A:$M,G$10,0)</f>
        <v>14.962849390956</v>
      </c>
      <c r="H28" s="66">
        <f>VLOOKUP($A$11&amp;$E$9&amp;$A28,PERFIL_DATOS!$A:$M,H$10,0)</f>
        <v>21.0711829641244</v>
      </c>
      <c r="I28" s="66">
        <f>VLOOKUP($A$11&amp;$E$9&amp;$A28,PERFIL_DATOS!$A:$M,I$10,0)</f>
        <v>12.674881363525399</v>
      </c>
      <c r="J28" s="66">
        <f>VLOOKUP($A$11&amp;$E$9&amp;$A28,PERFIL_DATOS!$A:$M,J$10,0)</f>
        <v>11.699890259018501</v>
      </c>
      <c r="K28" s="98">
        <f>VLOOKUP($A$11&amp;$E$9&amp;$A28,PERFIL_DATOS!$A:$M,K$10,0)</f>
        <v>12.684166915866699</v>
      </c>
      <c r="L28" s="11"/>
      <c r="M28" s="67">
        <f>DESPLEGABLES!P19</f>
        <v>17.213584724780301</v>
      </c>
      <c r="N28" s="94"/>
    </row>
    <row r="29" spans="1:14" ht="17.149999999999999" customHeight="1" x14ac:dyDescent="0.35">
      <c r="A29" s="19" t="s">
        <v>89</v>
      </c>
      <c r="B29" s="40" t="s">
        <v>89</v>
      </c>
      <c r="C29" s="62">
        <f>VLOOKUP($A$11&amp;$E$9&amp;$A29,PERFIL_DATOS!$A:$M,C$10,0)</f>
        <v>2.63008539793372</v>
      </c>
      <c r="D29" s="62">
        <f>VLOOKUP($A$11&amp;$E$9&amp;$A29,PERFIL_DATOS!$A:$M,D$10,0)</f>
        <v>6.2206553357991803</v>
      </c>
      <c r="E29" s="62">
        <f>VLOOKUP($A$11&amp;$E$9&amp;$A29,PERFIL_DATOS!$A:$M,E$10,0)</f>
        <v>3.1102293141096902</v>
      </c>
      <c r="F29" s="62">
        <f>VLOOKUP($A$11&amp;$E$9&amp;$A29,PERFIL_DATOS!$A:$M,F$10,0)</f>
        <v>2.00008567973269</v>
      </c>
      <c r="G29" s="62">
        <f>VLOOKUP($A$11&amp;$E$9&amp;$A29,PERFIL_DATOS!$A:$M,G$10,0)</f>
        <v>1.99623629234735</v>
      </c>
      <c r="H29" s="62">
        <f>VLOOKUP($A$11&amp;$E$9&amp;$A29,PERFIL_DATOS!$A:$M,H$10,0)</f>
        <v>4.1506570799773002</v>
      </c>
      <c r="I29" s="62">
        <f>VLOOKUP($A$11&amp;$E$9&amp;$A29,PERFIL_DATOS!$A:$M,I$10,0)</f>
        <v>2.9275250718664201</v>
      </c>
      <c r="J29" s="62">
        <f>VLOOKUP($A$11&amp;$E$9&amp;$A29,PERFIL_DATOS!$A:$M,J$10,0)</f>
        <v>2.7074903331026401</v>
      </c>
      <c r="K29" s="96">
        <f>VLOOKUP($A$11&amp;$E$9&amp;$A29,PERFIL_DATOS!$A:$M,K$10,0)</f>
        <v>4.3271055787872204</v>
      </c>
      <c r="L29" s="11"/>
      <c r="M29" s="63">
        <f>DESPLEGABLES!P20</f>
        <v>7.0985500095759999</v>
      </c>
      <c r="N29" s="94"/>
    </row>
    <row r="30" spans="1:14" ht="17.149999999999999" customHeight="1" x14ac:dyDescent="0.35">
      <c r="A30" s="20" t="s">
        <v>90</v>
      </c>
      <c r="B30" s="38" t="s">
        <v>90</v>
      </c>
      <c r="C30" s="64">
        <f>VLOOKUP($A$11&amp;$E$9&amp;$A30,PERFIL_DATOS!$A:$M,C$10,0)</f>
        <v>4.9363564759417002</v>
      </c>
      <c r="D30" s="64">
        <f>VLOOKUP($A$11&amp;$E$9&amp;$A30,PERFIL_DATOS!$A:$M,D$10,0)</f>
        <v>6.5054675169457399</v>
      </c>
      <c r="E30" s="64">
        <f>VLOOKUP($A$11&amp;$E$9&amp;$A30,PERFIL_DATOS!$A:$M,E$10,0)</f>
        <v>4.06534639353589</v>
      </c>
      <c r="F30" s="64">
        <f>VLOOKUP($A$11&amp;$E$9&amp;$A30,PERFIL_DATOS!$A:$M,F$10,0)</f>
        <v>3.97089260031195</v>
      </c>
      <c r="G30" s="64">
        <f>VLOOKUP($A$11&amp;$E$9&amp;$A30,PERFIL_DATOS!$A:$M,G$10,0)</f>
        <v>4.72144289010427</v>
      </c>
      <c r="H30" s="64">
        <f>VLOOKUP($A$11&amp;$E$9&amp;$A30,PERFIL_DATOS!$A:$M,H$10,0)</f>
        <v>7.2807468715886801</v>
      </c>
      <c r="I30" s="64">
        <f>VLOOKUP($A$11&amp;$E$9&amp;$A30,PERFIL_DATOS!$A:$M,I$10,0)</f>
        <v>5.13853854083915</v>
      </c>
      <c r="J30" s="64">
        <f>VLOOKUP($A$11&amp;$E$9&amp;$A30,PERFIL_DATOS!$A:$M,J$10,0)</f>
        <v>5.7526278119645902</v>
      </c>
      <c r="K30" s="97">
        <f>VLOOKUP($A$11&amp;$E$9&amp;$A30,PERFIL_DATOS!$A:$M,K$10,0)</f>
        <v>6.1283491684733997</v>
      </c>
      <c r="L30" s="11"/>
      <c r="M30" s="65">
        <f>DESPLEGABLES!P21</f>
        <v>7.1000905267506704</v>
      </c>
      <c r="N30" s="94"/>
    </row>
    <row r="31" spans="1:14" ht="17.149999999999999" customHeight="1" x14ac:dyDescent="0.35">
      <c r="A31" s="20" t="s">
        <v>91</v>
      </c>
      <c r="B31" s="38" t="s">
        <v>91</v>
      </c>
      <c r="C31" s="64">
        <f>VLOOKUP($A$11&amp;$E$9&amp;$A31,PERFIL_DATOS!$A:$M,C$10,0)</f>
        <v>6.0625445691963797</v>
      </c>
      <c r="D31" s="64">
        <f>VLOOKUP($A$11&amp;$E$9&amp;$A31,PERFIL_DATOS!$A:$M,D$10,0)</f>
        <v>9.2081092987283704</v>
      </c>
      <c r="E31" s="64">
        <f>VLOOKUP($A$11&amp;$E$9&amp;$A31,PERFIL_DATOS!$A:$M,E$10,0)</f>
        <v>5.9288134104518502</v>
      </c>
      <c r="F31" s="64">
        <f>VLOOKUP($A$11&amp;$E$9&amp;$A31,PERFIL_DATOS!$A:$M,F$10,0)</f>
        <v>5.5919934385440202</v>
      </c>
      <c r="G31" s="64">
        <f>VLOOKUP($A$11&amp;$E$9&amp;$A31,PERFIL_DATOS!$A:$M,G$10,0)</f>
        <v>5.9925638504031102</v>
      </c>
      <c r="H31" s="64">
        <f>VLOOKUP($A$11&amp;$E$9&amp;$A31,PERFIL_DATOS!$A:$M,H$10,0)</f>
        <v>8.6269454875146092</v>
      </c>
      <c r="I31" s="64">
        <f>VLOOKUP($A$11&amp;$E$9&amp;$A31,PERFIL_DATOS!$A:$M,I$10,0)</f>
        <v>5.7837495196059798</v>
      </c>
      <c r="J31" s="64">
        <f>VLOOKUP($A$11&amp;$E$9&amp;$A31,PERFIL_DATOS!$A:$M,J$10,0)</f>
        <v>5.2134912341295001</v>
      </c>
      <c r="K31" s="97">
        <f>VLOOKUP($A$11&amp;$E$9&amp;$A31,PERFIL_DATOS!$A:$M,K$10,0)</f>
        <v>6.6699900249125701</v>
      </c>
      <c r="L31" s="11"/>
      <c r="M31" s="65">
        <f>DESPLEGABLES!P22</f>
        <v>14.640179896772301</v>
      </c>
      <c r="N31" s="94"/>
    </row>
    <row r="32" spans="1:14" ht="17.149999999999999" customHeight="1" x14ac:dyDescent="0.35">
      <c r="A32" s="20" t="s">
        <v>92</v>
      </c>
      <c r="B32" s="38" t="s">
        <v>92</v>
      </c>
      <c r="C32" s="64">
        <f>VLOOKUP($A$11&amp;$E$9&amp;$A32,PERFIL_DATOS!$A:$M,C$10,0)</f>
        <v>11.377545985486</v>
      </c>
      <c r="D32" s="64">
        <f>VLOOKUP($A$11&amp;$E$9&amp;$A32,PERFIL_DATOS!$A:$M,D$10,0)</f>
        <v>16.937821223940499</v>
      </c>
      <c r="E32" s="64">
        <f>VLOOKUP($A$11&amp;$E$9&amp;$A32,PERFIL_DATOS!$A:$M,E$10,0)</f>
        <v>10.094054507051601</v>
      </c>
      <c r="F32" s="64">
        <f>VLOOKUP($A$11&amp;$E$9&amp;$A32,PERFIL_DATOS!$A:$M,F$10,0)</f>
        <v>9.4632014312568096</v>
      </c>
      <c r="G32" s="64">
        <f>VLOOKUP($A$11&amp;$E$9&amp;$A32,PERFIL_DATOS!$A:$M,G$10,0)</f>
        <v>10.7883231704648</v>
      </c>
      <c r="H32" s="64">
        <f>VLOOKUP($A$11&amp;$E$9&amp;$A32,PERFIL_DATOS!$A:$M,H$10,0)</f>
        <v>15.1906877244577</v>
      </c>
      <c r="I32" s="64">
        <f>VLOOKUP($A$11&amp;$E$9&amp;$A32,PERFIL_DATOS!$A:$M,I$10,0)</f>
        <v>9.7248300209404892</v>
      </c>
      <c r="J32" s="64">
        <f>VLOOKUP($A$11&amp;$E$9&amp;$A32,PERFIL_DATOS!$A:$M,J$10,0)</f>
        <v>8.8862568958264792</v>
      </c>
      <c r="K32" s="97">
        <f>VLOOKUP($A$11&amp;$E$9&amp;$A32,PERFIL_DATOS!$A:$M,K$10,0)</f>
        <v>10.030682691725</v>
      </c>
      <c r="L32" s="11"/>
      <c r="M32" s="65">
        <f>DESPLEGABLES!P23</f>
        <v>27.6601963210456</v>
      </c>
      <c r="N32" s="94"/>
    </row>
    <row r="33" spans="1:14" ht="17.149999999999999" customHeight="1" x14ac:dyDescent="0.35">
      <c r="A33" s="20" t="s">
        <v>93</v>
      </c>
      <c r="B33" s="38" t="s">
        <v>93</v>
      </c>
      <c r="C33" s="64">
        <f>VLOOKUP($A$11&amp;$E$9&amp;$A33,PERFIL_DATOS!$A:$M,C$10,0)</f>
        <v>18.8414631407726</v>
      </c>
      <c r="D33" s="64">
        <f>VLOOKUP($A$11&amp;$E$9&amp;$A33,PERFIL_DATOS!$A:$M,D$10,0)</f>
        <v>28.553138973425401</v>
      </c>
      <c r="E33" s="64">
        <f>VLOOKUP($A$11&amp;$E$9&amp;$A33,PERFIL_DATOS!$A:$M,E$10,0)</f>
        <v>16.6331551230912</v>
      </c>
      <c r="F33" s="64">
        <f>VLOOKUP($A$11&amp;$E$9&amp;$A33,PERFIL_DATOS!$A:$M,F$10,0)</f>
        <v>15.5171928322111</v>
      </c>
      <c r="G33" s="64">
        <f>VLOOKUP($A$11&amp;$E$9&amp;$A33,PERFIL_DATOS!$A:$M,G$10,0)</f>
        <v>17.478246655421302</v>
      </c>
      <c r="H33" s="64">
        <f>VLOOKUP($A$11&amp;$E$9&amp;$A33,PERFIL_DATOS!$A:$M,H$10,0)</f>
        <v>25.3207245301158</v>
      </c>
      <c r="I33" s="64">
        <f>VLOOKUP($A$11&amp;$E$9&amp;$A33,PERFIL_DATOS!$A:$M,I$10,0)</f>
        <v>15.1806068690871</v>
      </c>
      <c r="J33" s="64">
        <f>VLOOKUP($A$11&amp;$E$9&amp;$A33,PERFIL_DATOS!$A:$M,J$10,0)</f>
        <v>14.492006902368599</v>
      </c>
      <c r="K33" s="97">
        <f>VLOOKUP($A$11&amp;$E$9&amp;$A33,PERFIL_DATOS!$A:$M,K$10,0)</f>
        <v>15.922293853559999</v>
      </c>
      <c r="L33" s="11"/>
      <c r="M33" s="65">
        <f>DESPLEGABLES!P24</f>
        <v>19.960391230892199</v>
      </c>
      <c r="N33" s="94"/>
    </row>
    <row r="34" spans="1:14" ht="17.149999999999999" customHeight="1" x14ac:dyDescent="0.35">
      <c r="A34" s="21" t="s">
        <v>94</v>
      </c>
      <c r="B34" s="41" t="s">
        <v>94</v>
      </c>
      <c r="C34" s="66">
        <f>VLOOKUP($A$11&amp;$E$9&amp;$A34,PERFIL_DATOS!$A:$M,C$10,0)</f>
        <v>24.484261082340101</v>
      </c>
      <c r="D34" s="66">
        <f>VLOOKUP($A$11&amp;$E$9&amp;$A34,PERFIL_DATOS!$A:$M,D$10,0)</f>
        <v>38.401630045565099</v>
      </c>
      <c r="E34" s="66">
        <f>VLOOKUP($A$11&amp;$E$9&amp;$A34,PERFIL_DATOS!$A:$M,E$10,0)</f>
        <v>23.348696632154802</v>
      </c>
      <c r="F34" s="66">
        <f>VLOOKUP($A$11&amp;$E$9&amp;$A34,PERFIL_DATOS!$A:$M,F$10,0)</f>
        <v>22.776864868906198</v>
      </c>
      <c r="G34" s="66">
        <f>VLOOKUP($A$11&amp;$E$9&amp;$A34,PERFIL_DATOS!$A:$M,G$10,0)</f>
        <v>24.9069670232889</v>
      </c>
      <c r="H34" s="66">
        <f>VLOOKUP($A$11&amp;$E$9&amp;$A34,PERFIL_DATOS!$A:$M,H$10,0)</f>
        <v>36.901847751794001</v>
      </c>
      <c r="I34" s="66">
        <f>VLOOKUP($A$11&amp;$E$9&amp;$A34,PERFIL_DATOS!$A:$M,I$10,0)</f>
        <v>22.129565526768701</v>
      </c>
      <c r="J34" s="66">
        <f>VLOOKUP($A$11&amp;$E$9&amp;$A34,PERFIL_DATOS!$A:$M,J$10,0)</f>
        <v>21.1932470223012</v>
      </c>
      <c r="K34" s="98">
        <f>VLOOKUP($A$11&amp;$E$9&amp;$A34,PERFIL_DATOS!$A:$M,K$10,0)</f>
        <v>20.147202176014599</v>
      </c>
      <c r="L34" s="11"/>
      <c r="M34" s="67">
        <f>DESPLEGABLES!P25</f>
        <v>23.540598894173201</v>
      </c>
      <c r="N34" s="94"/>
    </row>
    <row r="35" spans="1:14" ht="17.149999999999999" customHeight="1" x14ac:dyDescent="0.35">
      <c r="A35" s="19" t="s">
        <v>95</v>
      </c>
      <c r="B35" s="40" t="s">
        <v>95</v>
      </c>
      <c r="C35" s="64">
        <f>VLOOKUP($A$11&amp;$E$9&amp;$A35,PERFIL_DATOS!$A:$M,C$10,0)</f>
        <v>15.295920672659699</v>
      </c>
      <c r="D35" s="64">
        <f>VLOOKUP($A$11&amp;$E$9&amp;$A35,PERFIL_DATOS!$A:$M,D$10,0)</f>
        <v>23.0262505684017</v>
      </c>
      <c r="E35" s="64">
        <f>VLOOKUP($A$11&amp;$E$9&amp;$A35,PERFIL_DATOS!$A:$M,E$10,0)</f>
        <v>13.1118770311266</v>
      </c>
      <c r="F35" s="64">
        <f>VLOOKUP($A$11&amp;$E$9&amp;$A35,PERFIL_DATOS!$A:$M,F$10,0)</f>
        <v>11.805122389703101</v>
      </c>
      <c r="G35" s="64">
        <f>VLOOKUP($A$11&amp;$E$9&amp;$A35,PERFIL_DATOS!$A:$M,G$10,0)</f>
        <v>12.3640039524523</v>
      </c>
      <c r="H35" s="64">
        <f>VLOOKUP($A$11&amp;$E$9&amp;$A35,PERFIL_DATOS!$A:$M,H$10,0)</f>
        <v>19.3828389214891</v>
      </c>
      <c r="I35" s="64">
        <f>VLOOKUP($A$11&amp;$E$9&amp;$A35,PERFIL_DATOS!$A:$M,I$10,0)</f>
        <v>11.988941908968799</v>
      </c>
      <c r="J35" s="64">
        <f>VLOOKUP($A$11&amp;$E$9&amp;$A35,PERFIL_DATOS!$A:$M,J$10,0)</f>
        <v>10.9496466085499</v>
      </c>
      <c r="K35" s="97">
        <f>VLOOKUP($A$11&amp;$E$9&amp;$A35,PERFIL_DATOS!$A:$M,K$10,0)</f>
        <v>12.1060606353645</v>
      </c>
      <c r="L35" s="11"/>
      <c r="M35" s="63">
        <f>DESPLEGABLES!P26</f>
        <v>22.514453139883301</v>
      </c>
      <c r="N35" s="94"/>
    </row>
    <row r="36" spans="1:14" ht="17.149999999999999" customHeight="1" x14ac:dyDescent="0.35">
      <c r="A36" s="20" t="s">
        <v>96</v>
      </c>
      <c r="B36" s="38" t="s">
        <v>96</v>
      </c>
      <c r="C36" s="64">
        <f>VLOOKUP($A$11&amp;$E$9&amp;$A36,PERFIL_DATOS!$A:$M,C$10,0)</f>
        <v>12.559587639817</v>
      </c>
      <c r="D36" s="64">
        <f>VLOOKUP($A$11&amp;$E$9&amp;$A36,PERFIL_DATOS!$A:$M,D$10,0)</f>
        <v>19.325392937660698</v>
      </c>
      <c r="E36" s="64">
        <f>VLOOKUP($A$11&amp;$E$9&amp;$A36,PERFIL_DATOS!$A:$M,E$10,0)</f>
        <v>11.734856109128</v>
      </c>
      <c r="F36" s="64">
        <f>VLOOKUP($A$11&amp;$E$9&amp;$A36,PERFIL_DATOS!$A:$M,F$10,0)</f>
        <v>11.759061720904899</v>
      </c>
      <c r="G36" s="64">
        <f>VLOOKUP($A$11&amp;$E$9&amp;$A36,PERFIL_DATOS!$A:$M,G$10,0)</f>
        <v>12.946920253089599</v>
      </c>
      <c r="H36" s="64">
        <f>VLOOKUP($A$11&amp;$E$9&amp;$A36,PERFIL_DATOS!$A:$M,H$10,0)</f>
        <v>18.0802257833334</v>
      </c>
      <c r="I36" s="64">
        <f>VLOOKUP($A$11&amp;$E$9&amp;$A36,PERFIL_DATOS!$A:$M,I$10,0)</f>
        <v>11.142188490048399</v>
      </c>
      <c r="J36" s="64">
        <f>VLOOKUP($A$11&amp;$E$9&amp;$A36,PERFIL_DATOS!$A:$M,J$10,0)</f>
        <v>11.381625163100299</v>
      </c>
      <c r="K36" s="97">
        <f>VLOOKUP($A$11&amp;$E$9&amp;$A36,PERFIL_DATOS!$A:$M,K$10,0)</f>
        <v>12.4625522751085</v>
      </c>
      <c r="L36" s="11"/>
      <c r="M36" s="88">
        <f>DESPLEGABLES!P27</f>
        <v>15.011521571632899</v>
      </c>
      <c r="N36" s="94"/>
    </row>
    <row r="37" spans="1:14" ht="17.149999999999999" customHeight="1" x14ac:dyDescent="0.35">
      <c r="A37" s="20" t="s">
        <v>97</v>
      </c>
      <c r="B37" s="38" t="s">
        <v>97</v>
      </c>
      <c r="C37" s="64">
        <f>VLOOKUP($A$11&amp;$E$9&amp;$A37,PERFIL_DATOS!$A:$M,C$10,0)</f>
        <v>13.6397880037729</v>
      </c>
      <c r="D37" s="64">
        <f>VLOOKUP($A$11&amp;$E$9&amp;$A37,PERFIL_DATOS!$A:$M,D$10,0)</f>
        <v>22.397026308253199</v>
      </c>
      <c r="E37" s="64">
        <f>VLOOKUP($A$11&amp;$E$9&amp;$A37,PERFIL_DATOS!$A:$M,E$10,0)</f>
        <v>13.4393749814428</v>
      </c>
      <c r="F37" s="64">
        <f>VLOOKUP($A$11&amp;$E$9&amp;$A37,PERFIL_DATOS!$A:$M,F$10,0)</f>
        <v>11.9222142774474</v>
      </c>
      <c r="G37" s="64">
        <f>VLOOKUP($A$11&amp;$E$9&amp;$A37,PERFIL_DATOS!$A:$M,G$10,0)</f>
        <v>13.3864715173488</v>
      </c>
      <c r="H37" s="64">
        <f>VLOOKUP($A$11&amp;$E$9&amp;$A37,PERFIL_DATOS!$A:$M,H$10,0)</f>
        <v>19.9816657624607</v>
      </c>
      <c r="I37" s="64">
        <f>VLOOKUP($A$11&amp;$E$9&amp;$A37,PERFIL_DATOS!$A:$M,I$10,0)</f>
        <v>12.2765030593054</v>
      </c>
      <c r="J37" s="64">
        <f>VLOOKUP($A$11&amp;$E$9&amp;$A37,PERFIL_DATOS!$A:$M,J$10,0)</f>
        <v>11.5206545464969</v>
      </c>
      <c r="K37" s="97">
        <f>VLOOKUP($A$11&amp;$E$9&amp;$A37,PERFIL_DATOS!$A:$M,K$10,0)</f>
        <v>12.706474840605701</v>
      </c>
      <c r="L37" s="11"/>
      <c r="M37" s="65">
        <f>DESPLEGABLES!P28</f>
        <v>25.025343573215601</v>
      </c>
      <c r="N37" s="94"/>
    </row>
    <row r="38" spans="1:14" ht="17.149999999999999" customHeight="1" x14ac:dyDescent="0.35">
      <c r="A38" s="20" t="s">
        <v>98</v>
      </c>
      <c r="B38" s="38" t="s">
        <v>98</v>
      </c>
      <c r="C38" s="64">
        <f>VLOOKUP($A$11&amp;$E$9&amp;$A38,PERFIL_DATOS!$A:$M,C$10,0)</f>
        <v>13.735113077035299</v>
      </c>
      <c r="D38" s="64">
        <f>VLOOKUP($A$11&amp;$E$9&amp;$A38,PERFIL_DATOS!$A:$M,D$10,0)</f>
        <v>21.564031037345998</v>
      </c>
      <c r="E38" s="64">
        <f>VLOOKUP($A$11&amp;$E$9&amp;$A38,PERFIL_DATOS!$A:$M,E$10,0)</f>
        <v>13.2578609233676</v>
      </c>
      <c r="F38" s="64">
        <f>VLOOKUP($A$11&amp;$E$9&amp;$A38,PERFIL_DATOS!$A:$M,F$10,0)</f>
        <v>16.146187815180699</v>
      </c>
      <c r="G38" s="64">
        <f>VLOOKUP($A$11&amp;$E$9&amp;$A38,PERFIL_DATOS!$A:$M,G$10,0)</f>
        <v>17.433999082715101</v>
      </c>
      <c r="H38" s="64">
        <f>VLOOKUP($A$11&amp;$E$9&amp;$A38,PERFIL_DATOS!$A:$M,H$10,0)</f>
        <v>23.439401280305901</v>
      </c>
      <c r="I38" s="64">
        <f>VLOOKUP($A$11&amp;$E$9&amp;$A38,PERFIL_DATOS!$A:$M,I$10,0)</f>
        <v>15.0621516229943</v>
      </c>
      <c r="J38" s="64">
        <f>VLOOKUP($A$11&amp;$E$9&amp;$A38,PERFIL_DATOS!$A:$M,J$10,0)</f>
        <v>14.044026203500399</v>
      </c>
      <c r="K38" s="97">
        <f>VLOOKUP($A$11&amp;$E$9&amp;$A38,PERFIL_DATOS!$A:$M,K$10,0)</f>
        <v>14.3466293460763</v>
      </c>
      <c r="L38" s="11"/>
      <c r="M38" s="65">
        <f>DESPLEGABLES!P29</f>
        <v>15.053788849313699</v>
      </c>
      <c r="N38" s="94"/>
    </row>
    <row r="39" spans="1:14" ht="17.149999999999999" customHeight="1" x14ac:dyDescent="0.35">
      <c r="A39" s="21" t="s">
        <v>99</v>
      </c>
      <c r="B39" s="41" t="s">
        <v>99</v>
      </c>
      <c r="C39" s="64">
        <f>VLOOKUP($A$11&amp;$E$9&amp;$A39,PERFIL_DATOS!$A:$M,C$10,0)</f>
        <v>14.536927308915701</v>
      </c>
      <c r="D39" s="64">
        <f>VLOOKUP($A$11&amp;$E$9&amp;$A39,PERFIL_DATOS!$A:$M,D$10,0)</f>
        <v>20.876110891429899</v>
      </c>
      <c r="E39" s="64">
        <f>VLOOKUP($A$11&amp;$E$9&amp;$A39,PERFIL_DATOS!$A:$M,E$10,0)</f>
        <v>12.821852922269599</v>
      </c>
      <c r="F39" s="64">
        <f>VLOOKUP($A$11&amp;$E$9&amp;$A39,PERFIL_DATOS!$A:$M,F$10,0)</f>
        <v>10.998587399928001</v>
      </c>
      <c r="G39" s="64">
        <f>VLOOKUP($A$11&amp;$E$9&amp;$A39,PERFIL_DATOS!$A:$M,G$10,0)</f>
        <v>13.2817267288887</v>
      </c>
      <c r="H39" s="64">
        <f>VLOOKUP($A$11&amp;$E$9&amp;$A39,PERFIL_DATOS!$A:$M,H$10,0)</f>
        <v>19.559324895052601</v>
      </c>
      <c r="I39" s="64">
        <f>VLOOKUP($A$11&amp;$E$9&amp;$A39,PERFIL_DATOS!$A:$M,I$10,0)</f>
        <v>11.686980605892</v>
      </c>
      <c r="J39" s="64">
        <f>VLOOKUP($A$11&amp;$E$9&amp;$A39,PERFIL_DATOS!$A:$M,J$10,0)</f>
        <v>11.378210438932999</v>
      </c>
      <c r="K39" s="97">
        <f>VLOOKUP($A$11&amp;$E$9&amp;$A39,PERFIL_DATOS!$A:$M,K$10,0)</f>
        <v>11.0660305538446</v>
      </c>
      <c r="L39" s="11"/>
      <c r="M39" s="67">
        <f>DESPLEGABLES!P30</f>
        <v>22.394903167716599</v>
      </c>
      <c r="N39" s="94"/>
    </row>
    <row r="40" spans="1:14" ht="17.149999999999999" customHeight="1" x14ac:dyDescent="0.35">
      <c r="A40" s="19" t="s">
        <v>100</v>
      </c>
      <c r="B40" s="40" t="s">
        <v>100</v>
      </c>
      <c r="C40" s="62">
        <f>VLOOKUP($A$11&amp;$E$9&amp;$A40,PERFIL_DATOS!$A:$M,C$10,0)</f>
        <v>16.494397455563099</v>
      </c>
      <c r="D40" s="62">
        <f>VLOOKUP($A$11&amp;$E$9&amp;$A40,PERFIL_DATOS!$A:$M,D$10,0)</f>
        <v>25.636469501634402</v>
      </c>
      <c r="E40" s="62">
        <f>VLOOKUP($A$11&amp;$E$9&amp;$A40,PERFIL_DATOS!$A:$M,E$10,0)</f>
        <v>15.6931745436542</v>
      </c>
      <c r="F40" s="62">
        <f>VLOOKUP($A$11&amp;$E$9&amp;$A40,PERFIL_DATOS!$A:$M,F$10,0)</f>
        <v>14.8879989363205</v>
      </c>
      <c r="G40" s="62">
        <f>VLOOKUP($A$11&amp;$E$9&amp;$A40,PERFIL_DATOS!$A:$M,G$10,0)</f>
        <v>16.535583680027099</v>
      </c>
      <c r="H40" s="62">
        <f>VLOOKUP($A$11&amp;$E$9&amp;$A40,PERFIL_DATOS!$A:$M,H$10,0)</f>
        <v>23.806678387453701</v>
      </c>
      <c r="I40" s="62">
        <f>VLOOKUP($A$11&amp;$E$9&amp;$A40,PERFIL_DATOS!$A:$M,I$10,0)</f>
        <v>14.876245433489499</v>
      </c>
      <c r="J40" s="62">
        <f>VLOOKUP($A$11&amp;$E$9&amp;$A40,PERFIL_DATOS!$A:$M,J$10,0)</f>
        <v>14.387782452926199</v>
      </c>
      <c r="K40" s="96">
        <f>VLOOKUP($A$11&amp;$E$9&amp;$A40,PERFIL_DATOS!$A:$M,K$10,0)</f>
        <v>14.263118842094601</v>
      </c>
      <c r="L40" s="11"/>
      <c r="M40" s="63">
        <f>DESPLEGABLES!P31</f>
        <v>49.799950457759699</v>
      </c>
      <c r="N40" s="94"/>
    </row>
    <row r="41" spans="1:14" ht="17.149999999999999" customHeight="1" x14ac:dyDescent="0.35">
      <c r="A41" s="21" t="s">
        <v>101</v>
      </c>
      <c r="B41" s="41" t="s">
        <v>101</v>
      </c>
      <c r="C41" s="66">
        <f>VLOOKUP($A$11&amp;$E$9&amp;$A41,PERFIL_DATOS!$A:$M,C$10,0)</f>
        <v>11.656389945540999</v>
      </c>
      <c r="D41" s="66">
        <f>VLOOKUP($A$11&amp;$E$9&amp;$A41,PERFIL_DATOS!$A:$M,D$10,0)</f>
        <v>17.634218763669502</v>
      </c>
      <c r="E41" s="66">
        <f>VLOOKUP($A$11&amp;$E$9&amp;$A41,PERFIL_DATOS!$A:$M,E$10,0)</f>
        <v>10.230317036000599</v>
      </c>
      <c r="F41" s="66">
        <f>VLOOKUP($A$11&amp;$E$9&amp;$A41,PERFIL_DATOS!$A:$M,F$10,0)</f>
        <v>9.7509385235021497</v>
      </c>
      <c r="G41" s="66">
        <f>VLOOKUP($A$11&amp;$E$9&amp;$A41,PERFIL_DATOS!$A:$M,G$10,0)</f>
        <v>10.8424666378593</v>
      </c>
      <c r="H41" s="66">
        <f>VLOOKUP($A$11&amp;$E$9&amp;$A41,PERFIL_DATOS!$A:$M,H$10,0)</f>
        <v>16.211523324886301</v>
      </c>
      <c r="I41" s="66">
        <f>VLOOKUP($A$11&amp;$E$9&amp;$A41,PERFIL_DATOS!$A:$M,I$10,0)</f>
        <v>9.8037145179933702</v>
      </c>
      <c r="J41" s="66">
        <f>VLOOKUP($A$11&amp;$E$9&amp;$A41,PERFIL_DATOS!$A:$M,J$10,0)</f>
        <v>9.0785140121931196</v>
      </c>
      <c r="K41" s="98">
        <f>VLOOKUP($A$11&amp;$E$9&amp;$A41,PERFIL_DATOS!$A:$M,K$10,0)</f>
        <v>10.580035223893301</v>
      </c>
      <c r="L41" s="11"/>
      <c r="M41" s="67">
        <f>DESPLEGABLES!P32</f>
        <v>50.200077620593497</v>
      </c>
      <c r="N41" s="94"/>
    </row>
    <row r="42" spans="1:14" ht="15.5" x14ac:dyDescent="0.35">
      <c r="A42" s="50" t="s">
        <v>122</v>
      </c>
      <c r="B42" s="45"/>
      <c r="C42" s="12"/>
      <c r="D42" s="12"/>
      <c r="E42" s="12"/>
      <c r="F42" s="12"/>
      <c r="G42" s="13"/>
      <c r="H42" s="13"/>
      <c r="I42" s="13"/>
      <c r="J42" s="13"/>
      <c r="K42" s="13"/>
      <c r="L42" s="13"/>
      <c r="N42" s="94"/>
    </row>
    <row r="43" spans="1:14" x14ac:dyDescent="0.35">
      <c r="A43" s="51" t="s">
        <v>123</v>
      </c>
      <c r="B43" s="46"/>
      <c r="C43" s="15"/>
      <c r="D43" s="15"/>
      <c r="E43" s="15"/>
      <c r="F43" s="15"/>
      <c r="G43" s="15"/>
      <c r="H43" s="15"/>
      <c r="I43" s="15"/>
      <c r="J43" s="15"/>
      <c r="K43" s="15"/>
      <c r="L43" s="15"/>
      <c r="N43" s="94"/>
    </row>
    <row r="44" spans="1:14" x14ac:dyDescent="0.35">
      <c r="A44" s="14"/>
      <c r="B44" s="46"/>
    </row>
    <row r="45" spans="1:14" x14ac:dyDescent="0.35">
      <c r="B45" s="38"/>
    </row>
    <row r="46" spans="1:14" x14ac:dyDescent="0.35">
      <c r="B46" s="38"/>
    </row>
    <row r="47" spans="1:14" x14ac:dyDescent="0.35">
      <c r="B47" s="38"/>
    </row>
    <row r="48" spans="1:14" x14ac:dyDescent="0.35">
      <c r="B48" s="38"/>
    </row>
    <row r="49" spans="2:2" x14ac:dyDescent="0.35">
      <c r="B49" s="38"/>
    </row>
    <row r="50" spans="2:2" x14ac:dyDescent="0.35">
      <c r="B50" s="38"/>
    </row>
    <row r="51" spans="2:2" x14ac:dyDescent="0.35">
      <c r="B51" s="38"/>
    </row>
    <row r="52" spans="2:2" x14ac:dyDescent="0.35">
      <c r="B52" s="38"/>
    </row>
    <row r="53" spans="2:2" x14ac:dyDescent="0.35">
      <c r="B53" s="38"/>
    </row>
    <row r="54" spans="2:2" x14ac:dyDescent="0.35">
      <c r="B54" s="38"/>
    </row>
    <row r="55" spans="2:2" x14ac:dyDescent="0.35">
      <c r="B55" s="38"/>
    </row>
    <row r="56" spans="2:2" x14ac:dyDescent="0.35">
      <c r="B56" s="38"/>
    </row>
    <row r="57" spans="2:2" x14ac:dyDescent="0.35">
      <c r="B57" s="38"/>
    </row>
    <row r="58" spans="2:2" x14ac:dyDescent="0.35">
      <c r="B58" s="38"/>
    </row>
    <row r="59" spans="2:2" x14ac:dyDescent="0.35">
      <c r="B59" s="38"/>
    </row>
    <row r="60" spans="2:2" x14ac:dyDescent="0.35">
      <c r="B60" s="38"/>
    </row>
    <row r="61" spans="2:2" x14ac:dyDescent="0.35">
      <c r="B61" s="38"/>
    </row>
    <row r="62" spans="2:2" x14ac:dyDescent="0.35">
      <c r="B62" s="38"/>
    </row>
    <row r="63" spans="2:2" x14ac:dyDescent="0.35">
      <c r="B63" s="38"/>
    </row>
    <row r="64" spans="2:2" x14ac:dyDescent="0.35">
      <c r="B64" s="38"/>
    </row>
    <row r="65" spans="2:2" x14ac:dyDescent="0.35">
      <c r="B65" s="38"/>
    </row>
    <row r="66" spans="2:2" x14ac:dyDescent="0.35">
      <c r="B66" s="38"/>
    </row>
    <row r="67" spans="2:2" x14ac:dyDescent="0.35">
      <c r="B67" s="38"/>
    </row>
    <row r="68" spans="2:2" x14ac:dyDescent="0.35">
      <c r="B68" s="38"/>
    </row>
    <row r="69" spans="2:2" x14ac:dyDescent="0.35">
      <c r="B69" s="38"/>
    </row>
    <row r="70" spans="2:2" x14ac:dyDescent="0.35">
      <c r="B70" s="38"/>
    </row>
    <row r="71" spans="2:2" x14ac:dyDescent="0.35">
      <c r="B71" s="38"/>
    </row>
    <row r="72" spans="2:2" x14ac:dyDescent="0.35">
      <c r="B72" s="38"/>
    </row>
    <row r="73" spans="2:2" x14ac:dyDescent="0.35">
      <c r="B73" s="38"/>
    </row>
    <row r="74" spans="2:2" x14ac:dyDescent="0.35">
      <c r="B74" s="38"/>
    </row>
    <row r="75" spans="2:2" x14ac:dyDescent="0.35">
      <c r="B75" s="38"/>
    </row>
    <row r="76" spans="2:2" x14ac:dyDescent="0.35">
      <c r="B76" s="38"/>
    </row>
    <row r="77" spans="2:2" x14ac:dyDescent="0.35">
      <c r="B77" s="38"/>
    </row>
    <row r="78" spans="2:2" x14ac:dyDescent="0.35">
      <c r="B78" s="38"/>
    </row>
    <row r="79" spans="2:2" x14ac:dyDescent="0.35">
      <c r="B79" s="38"/>
    </row>
    <row r="80" spans="2:2" x14ac:dyDescent="0.35">
      <c r="B80" s="38"/>
    </row>
    <row r="81" spans="2:2" x14ac:dyDescent="0.35">
      <c r="B81" s="38"/>
    </row>
    <row r="82" spans="2:2" x14ac:dyDescent="0.35">
      <c r="B82" s="38"/>
    </row>
    <row r="83" spans="2:2" x14ac:dyDescent="0.35">
      <c r="B83" s="38"/>
    </row>
    <row r="84" spans="2:2" x14ac:dyDescent="0.35">
      <c r="B84" s="38"/>
    </row>
    <row r="85" spans="2:2" x14ac:dyDescent="0.35">
      <c r="B85" s="38"/>
    </row>
    <row r="86" spans="2:2" x14ac:dyDescent="0.35">
      <c r="B86" s="38"/>
    </row>
    <row r="87" spans="2:2" x14ac:dyDescent="0.35">
      <c r="B87" s="38"/>
    </row>
    <row r="88" spans="2:2" x14ac:dyDescent="0.35">
      <c r="B88" s="38"/>
    </row>
    <row r="89" spans="2:2" x14ac:dyDescent="0.35">
      <c r="B89" s="38"/>
    </row>
    <row r="90" spans="2:2" x14ac:dyDescent="0.35">
      <c r="B90" s="38"/>
    </row>
    <row r="91" spans="2:2" x14ac:dyDescent="0.35">
      <c r="B91" s="38"/>
    </row>
    <row r="92" spans="2:2" x14ac:dyDescent="0.35">
      <c r="B92" s="38"/>
    </row>
    <row r="93" spans="2:2" x14ac:dyDescent="0.35">
      <c r="B93" s="38"/>
    </row>
    <row r="94" spans="2:2" x14ac:dyDescent="0.35">
      <c r="B94" s="38"/>
    </row>
    <row r="95" spans="2:2" x14ac:dyDescent="0.35">
      <c r="B95" s="38"/>
    </row>
    <row r="96" spans="2:2" x14ac:dyDescent="0.35">
      <c r="B96" s="38"/>
    </row>
    <row r="97" spans="2:2" x14ac:dyDescent="0.35">
      <c r="B97" s="38"/>
    </row>
    <row r="98" spans="2:2" x14ac:dyDescent="0.35">
      <c r="B98" s="38"/>
    </row>
    <row r="99" spans="2:2" x14ac:dyDescent="0.35">
      <c r="B99" s="38"/>
    </row>
    <row r="100" spans="2:2" x14ac:dyDescent="0.35">
      <c r="B100" s="38"/>
    </row>
    <row r="101" spans="2:2" x14ac:dyDescent="0.35">
      <c r="B101" s="38"/>
    </row>
    <row r="102" spans="2:2" x14ac:dyDescent="0.35">
      <c r="B102" s="38"/>
    </row>
    <row r="103" spans="2:2" x14ac:dyDescent="0.35">
      <c r="B103" s="38"/>
    </row>
    <row r="104" spans="2:2" x14ac:dyDescent="0.35">
      <c r="B104" s="38"/>
    </row>
    <row r="105" spans="2:2" x14ac:dyDescent="0.35">
      <c r="B105" s="38"/>
    </row>
    <row r="106" spans="2:2" x14ac:dyDescent="0.35">
      <c r="B106" s="38"/>
    </row>
    <row r="107" spans="2:2" x14ac:dyDescent="0.35">
      <c r="B107" s="38"/>
    </row>
    <row r="108" spans="2:2" x14ac:dyDescent="0.35">
      <c r="B108" s="38"/>
    </row>
    <row r="109" spans="2:2" x14ac:dyDescent="0.35">
      <c r="B109" s="38"/>
    </row>
    <row r="110" spans="2:2" x14ac:dyDescent="0.35">
      <c r="B110" s="38"/>
    </row>
    <row r="111" spans="2:2" x14ac:dyDescent="0.35">
      <c r="B111" s="38"/>
    </row>
    <row r="112" spans="2:2" x14ac:dyDescent="0.35">
      <c r="B112" s="38"/>
    </row>
    <row r="113" spans="2:2" x14ac:dyDescent="0.35">
      <c r="B113" s="38"/>
    </row>
    <row r="114" spans="2:2" x14ac:dyDescent="0.35">
      <c r="B114" s="38"/>
    </row>
    <row r="115" spans="2:2" x14ac:dyDescent="0.35">
      <c r="B115" s="38"/>
    </row>
    <row r="116" spans="2:2" x14ac:dyDescent="0.35">
      <c r="B116" s="38"/>
    </row>
    <row r="117" spans="2:2" x14ac:dyDescent="0.35">
      <c r="B117" s="38"/>
    </row>
    <row r="118" spans="2:2" x14ac:dyDescent="0.35">
      <c r="B118" s="38"/>
    </row>
    <row r="119" spans="2:2" x14ac:dyDescent="0.35">
      <c r="B119" s="38"/>
    </row>
    <row r="120" spans="2:2" x14ac:dyDescent="0.35">
      <c r="B120" s="38"/>
    </row>
    <row r="121" spans="2:2" x14ac:dyDescent="0.35">
      <c r="B121" s="38"/>
    </row>
    <row r="122" spans="2:2" x14ac:dyDescent="0.35">
      <c r="B122" s="38"/>
    </row>
    <row r="123" spans="2:2" x14ac:dyDescent="0.35">
      <c r="B123" s="38"/>
    </row>
    <row r="124" spans="2:2" x14ac:dyDescent="0.35">
      <c r="B124" s="38"/>
    </row>
    <row r="125" spans="2:2" x14ac:dyDescent="0.35">
      <c r="B125" s="38"/>
    </row>
    <row r="126" spans="2:2" x14ac:dyDescent="0.35">
      <c r="B126" s="38"/>
    </row>
    <row r="127" spans="2:2" x14ac:dyDescent="0.35">
      <c r="B127" s="38"/>
    </row>
    <row r="128" spans="2:2" x14ac:dyDescent="0.35">
      <c r="B128" s="38"/>
    </row>
    <row r="129" spans="2:2" x14ac:dyDescent="0.35">
      <c r="B129" s="38"/>
    </row>
    <row r="130" spans="2:2" x14ac:dyDescent="0.35">
      <c r="B130" s="38"/>
    </row>
    <row r="131" spans="2:2" x14ac:dyDescent="0.35">
      <c r="B131" s="38"/>
    </row>
    <row r="132" spans="2:2" x14ac:dyDescent="0.35">
      <c r="B132" s="38"/>
    </row>
    <row r="133" spans="2:2" x14ac:dyDescent="0.35">
      <c r="B133" s="38"/>
    </row>
    <row r="134" spans="2:2" x14ac:dyDescent="0.35">
      <c r="B134" s="38"/>
    </row>
    <row r="135" spans="2:2" x14ac:dyDescent="0.35">
      <c r="B135" s="38"/>
    </row>
    <row r="136" spans="2:2" x14ac:dyDescent="0.35">
      <c r="B136" s="38"/>
    </row>
    <row r="137" spans="2:2" x14ac:dyDescent="0.35">
      <c r="B137" s="38"/>
    </row>
    <row r="138" spans="2:2" x14ac:dyDescent="0.35">
      <c r="B138" s="38"/>
    </row>
    <row r="139" spans="2:2" x14ac:dyDescent="0.35">
      <c r="B139" s="38"/>
    </row>
    <row r="140" spans="2:2" x14ac:dyDescent="0.35">
      <c r="B140" s="38"/>
    </row>
    <row r="141" spans="2:2" x14ac:dyDescent="0.35">
      <c r="B141" s="38"/>
    </row>
    <row r="142" spans="2:2" x14ac:dyDescent="0.35">
      <c r="B142" s="38"/>
    </row>
    <row r="143" spans="2:2" x14ac:dyDescent="0.35">
      <c r="B143" s="38"/>
    </row>
    <row r="144" spans="2:2" x14ac:dyDescent="0.35">
      <c r="B144" s="38"/>
    </row>
    <row r="145" spans="2:2" x14ac:dyDescent="0.35">
      <c r="B145" s="38"/>
    </row>
    <row r="146" spans="2:2" x14ac:dyDescent="0.35">
      <c r="B146" s="38"/>
    </row>
    <row r="147" spans="2:2" x14ac:dyDescent="0.35">
      <c r="B147" s="38"/>
    </row>
    <row r="148" spans="2:2" x14ac:dyDescent="0.35">
      <c r="B148" s="38"/>
    </row>
    <row r="149" spans="2:2" x14ac:dyDescent="0.35">
      <c r="B149" s="38"/>
    </row>
    <row r="150" spans="2:2" x14ac:dyDescent="0.35">
      <c r="B150" s="38"/>
    </row>
    <row r="151" spans="2:2" x14ac:dyDescent="0.35">
      <c r="B151" s="38"/>
    </row>
    <row r="152" spans="2:2" x14ac:dyDescent="0.35">
      <c r="B152" s="38"/>
    </row>
    <row r="153" spans="2:2" x14ac:dyDescent="0.35">
      <c r="B153" s="38"/>
    </row>
    <row r="154" spans="2:2" x14ac:dyDescent="0.35">
      <c r="B154" s="38"/>
    </row>
    <row r="155" spans="2:2" x14ac:dyDescent="0.35">
      <c r="B155" s="38"/>
    </row>
    <row r="156" spans="2:2" x14ac:dyDescent="0.35">
      <c r="B156" s="38"/>
    </row>
    <row r="157" spans="2:2" x14ac:dyDescent="0.35">
      <c r="B157" s="38"/>
    </row>
    <row r="158" spans="2:2" x14ac:dyDescent="0.35">
      <c r="B158" s="38"/>
    </row>
    <row r="159" spans="2:2" x14ac:dyDescent="0.35">
      <c r="B159" s="38"/>
    </row>
    <row r="160" spans="2:2" x14ac:dyDescent="0.35">
      <c r="B160" s="38"/>
    </row>
    <row r="161" spans="2:2" x14ac:dyDescent="0.35">
      <c r="B161" s="38"/>
    </row>
    <row r="162" spans="2:2" x14ac:dyDescent="0.35">
      <c r="B162" s="38"/>
    </row>
    <row r="163" spans="2:2" x14ac:dyDescent="0.35">
      <c r="B163" s="38"/>
    </row>
    <row r="164" spans="2:2" x14ac:dyDescent="0.35">
      <c r="B164" s="38"/>
    </row>
    <row r="165" spans="2:2" x14ac:dyDescent="0.35">
      <c r="B165" s="38"/>
    </row>
    <row r="166" spans="2:2" x14ac:dyDescent="0.35">
      <c r="B166" s="38"/>
    </row>
    <row r="167" spans="2:2" x14ac:dyDescent="0.35">
      <c r="B167" s="38"/>
    </row>
    <row r="168" spans="2:2" x14ac:dyDescent="0.35">
      <c r="B168" s="38"/>
    </row>
    <row r="169" spans="2:2" x14ac:dyDescent="0.35">
      <c r="B169" s="38"/>
    </row>
    <row r="170" spans="2:2" x14ac:dyDescent="0.35">
      <c r="B170" s="38"/>
    </row>
    <row r="171" spans="2:2" x14ac:dyDescent="0.35">
      <c r="B171" s="38"/>
    </row>
    <row r="172" spans="2:2" x14ac:dyDescent="0.35">
      <c r="B172" s="38"/>
    </row>
    <row r="173" spans="2:2" x14ac:dyDescent="0.35">
      <c r="B173" s="38"/>
    </row>
    <row r="174" spans="2:2" x14ac:dyDescent="0.35">
      <c r="B174" s="38"/>
    </row>
    <row r="175" spans="2:2" x14ac:dyDescent="0.35">
      <c r="B175" s="38"/>
    </row>
    <row r="176" spans="2:2" x14ac:dyDescent="0.35">
      <c r="B176" s="38"/>
    </row>
    <row r="177" spans="2:2" x14ac:dyDescent="0.35">
      <c r="B177" s="38"/>
    </row>
    <row r="178" spans="2:2" x14ac:dyDescent="0.35">
      <c r="B178" s="38"/>
    </row>
    <row r="179" spans="2:2" x14ac:dyDescent="0.35">
      <c r="B179" s="38"/>
    </row>
    <row r="180" spans="2:2" x14ac:dyDescent="0.35">
      <c r="B180" s="38"/>
    </row>
    <row r="181" spans="2:2" x14ac:dyDescent="0.35">
      <c r="B181" s="38"/>
    </row>
    <row r="182" spans="2:2" x14ac:dyDescent="0.35">
      <c r="B182" s="38"/>
    </row>
    <row r="183" spans="2:2" x14ac:dyDescent="0.35">
      <c r="B183" s="38"/>
    </row>
    <row r="184" spans="2:2" x14ac:dyDescent="0.35">
      <c r="B184" s="38"/>
    </row>
    <row r="185" spans="2:2" x14ac:dyDescent="0.35">
      <c r="B185" s="38"/>
    </row>
    <row r="186" spans="2:2" x14ac:dyDescent="0.35">
      <c r="B186" s="38"/>
    </row>
    <row r="187" spans="2:2" x14ac:dyDescent="0.35">
      <c r="B187" s="38"/>
    </row>
    <row r="188" spans="2:2" x14ac:dyDescent="0.35">
      <c r="B188" s="38"/>
    </row>
    <row r="189" spans="2:2" x14ac:dyDescent="0.35">
      <c r="B189" s="38"/>
    </row>
    <row r="190" spans="2:2" x14ac:dyDescent="0.35">
      <c r="B190" s="38"/>
    </row>
    <row r="191" spans="2:2" x14ac:dyDescent="0.35">
      <c r="B191" s="38"/>
    </row>
    <row r="192" spans="2:2" x14ac:dyDescent="0.35">
      <c r="B192" s="38"/>
    </row>
    <row r="193" spans="2:2" x14ac:dyDescent="0.35">
      <c r="B193" s="38"/>
    </row>
    <row r="194" spans="2:2" x14ac:dyDescent="0.35">
      <c r="B194" s="38"/>
    </row>
    <row r="195" spans="2:2" x14ac:dyDescent="0.35">
      <c r="B195" s="38"/>
    </row>
    <row r="196" spans="2:2" x14ac:dyDescent="0.35">
      <c r="B196" s="38"/>
    </row>
    <row r="197" spans="2:2" x14ac:dyDescent="0.35">
      <c r="B197" s="38"/>
    </row>
    <row r="198" spans="2:2" x14ac:dyDescent="0.35">
      <c r="B198" s="38"/>
    </row>
    <row r="199" spans="2:2" x14ac:dyDescent="0.35">
      <c r="B199" s="38"/>
    </row>
    <row r="200" spans="2:2" x14ac:dyDescent="0.35">
      <c r="B200" s="38"/>
    </row>
    <row r="201" spans="2:2" x14ac:dyDescent="0.35">
      <c r="B201" s="38"/>
    </row>
    <row r="202" spans="2:2" x14ac:dyDescent="0.35">
      <c r="B202" s="38"/>
    </row>
    <row r="203" spans="2:2" x14ac:dyDescent="0.35">
      <c r="B203" s="38"/>
    </row>
    <row r="204" spans="2:2" x14ac:dyDescent="0.35">
      <c r="B204" s="38"/>
    </row>
    <row r="205" spans="2:2" x14ac:dyDescent="0.35">
      <c r="B205" s="38"/>
    </row>
    <row r="206" spans="2:2" x14ac:dyDescent="0.35">
      <c r="B206" s="38"/>
    </row>
    <row r="207" spans="2:2" x14ac:dyDescent="0.35">
      <c r="B207" s="38"/>
    </row>
    <row r="208" spans="2:2" x14ac:dyDescent="0.35">
      <c r="B208" s="38"/>
    </row>
    <row r="209" spans="2:2" x14ac:dyDescent="0.35">
      <c r="B209" s="38"/>
    </row>
    <row r="210" spans="2:2" x14ac:dyDescent="0.35">
      <c r="B210" s="38"/>
    </row>
    <row r="211" spans="2:2" x14ac:dyDescent="0.35">
      <c r="B211" s="38"/>
    </row>
    <row r="212" spans="2:2" x14ac:dyDescent="0.35">
      <c r="B212" s="38"/>
    </row>
    <row r="213" spans="2:2" x14ac:dyDescent="0.35">
      <c r="B213" s="38"/>
    </row>
    <row r="214" spans="2:2" x14ac:dyDescent="0.35">
      <c r="B214" s="38"/>
    </row>
    <row r="215" spans="2:2" x14ac:dyDescent="0.35">
      <c r="B215" s="38"/>
    </row>
    <row r="216" spans="2:2" x14ac:dyDescent="0.35">
      <c r="B216" s="38"/>
    </row>
    <row r="217" spans="2:2" x14ac:dyDescent="0.35">
      <c r="B217" s="38"/>
    </row>
    <row r="218" spans="2:2" x14ac:dyDescent="0.35">
      <c r="B218" s="38"/>
    </row>
    <row r="219" spans="2:2" x14ac:dyDescent="0.35">
      <c r="B219" s="38"/>
    </row>
    <row r="220" spans="2:2" x14ac:dyDescent="0.35">
      <c r="B220" s="38"/>
    </row>
    <row r="221" spans="2:2" x14ac:dyDescent="0.35">
      <c r="B221" s="38"/>
    </row>
    <row r="222" spans="2:2" x14ac:dyDescent="0.35">
      <c r="B222" s="38"/>
    </row>
    <row r="223" spans="2:2" x14ac:dyDescent="0.35">
      <c r="B223" s="38"/>
    </row>
    <row r="224" spans="2:2" x14ac:dyDescent="0.35">
      <c r="B224" s="38"/>
    </row>
    <row r="225" spans="2:2" x14ac:dyDescent="0.35">
      <c r="B225" s="38"/>
    </row>
    <row r="226" spans="2:2" x14ac:dyDescent="0.35">
      <c r="B226" s="38"/>
    </row>
    <row r="227" spans="2:2" x14ac:dyDescent="0.35">
      <c r="B227" s="38"/>
    </row>
    <row r="228" spans="2:2" x14ac:dyDescent="0.35">
      <c r="B228" s="38"/>
    </row>
    <row r="229" spans="2:2" x14ac:dyDescent="0.35">
      <c r="B229" s="38"/>
    </row>
    <row r="230" spans="2:2" x14ac:dyDescent="0.35">
      <c r="B230" s="38"/>
    </row>
    <row r="231" spans="2:2" x14ac:dyDescent="0.35">
      <c r="B231" s="38"/>
    </row>
    <row r="232" spans="2:2" x14ac:dyDescent="0.35">
      <c r="B232" s="38"/>
    </row>
    <row r="233" spans="2:2" x14ac:dyDescent="0.35">
      <c r="B233" s="38"/>
    </row>
    <row r="234" spans="2:2" x14ac:dyDescent="0.35">
      <c r="B234" s="38"/>
    </row>
    <row r="235" spans="2:2" x14ac:dyDescent="0.35">
      <c r="B235" s="38"/>
    </row>
    <row r="236" spans="2:2" x14ac:dyDescent="0.35">
      <c r="B236" s="38"/>
    </row>
    <row r="237" spans="2:2" x14ac:dyDescent="0.35">
      <c r="B237" s="38"/>
    </row>
    <row r="238" spans="2:2" x14ac:dyDescent="0.35">
      <c r="B238" s="38"/>
    </row>
    <row r="239" spans="2:2" x14ac:dyDescent="0.35">
      <c r="B239" s="38"/>
    </row>
    <row r="240" spans="2:2" x14ac:dyDescent="0.35">
      <c r="B240" s="38"/>
    </row>
    <row r="241" spans="2:2" x14ac:dyDescent="0.35">
      <c r="B241" s="38"/>
    </row>
    <row r="242" spans="2:2" x14ac:dyDescent="0.35">
      <c r="B242" s="38"/>
    </row>
    <row r="243" spans="2:2" x14ac:dyDescent="0.35">
      <c r="B243" s="38"/>
    </row>
    <row r="244" spans="2:2" x14ac:dyDescent="0.35">
      <c r="B244" s="38"/>
    </row>
    <row r="245" spans="2:2" x14ac:dyDescent="0.35">
      <c r="B245" s="38"/>
    </row>
    <row r="246" spans="2:2" x14ac:dyDescent="0.35">
      <c r="B246" s="38"/>
    </row>
    <row r="247" spans="2:2" x14ac:dyDescent="0.35">
      <c r="B247" s="38"/>
    </row>
    <row r="248" spans="2:2" x14ac:dyDescent="0.35">
      <c r="B248" s="38"/>
    </row>
    <row r="249" spans="2:2" x14ac:dyDescent="0.35">
      <c r="B249" s="38"/>
    </row>
    <row r="250" spans="2:2" x14ac:dyDescent="0.35">
      <c r="B250" s="38"/>
    </row>
    <row r="251" spans="2:2" x14ac:dyDescent="0.35">
      <c r="B251" s="38"/>
    </row>
    <row r="252" spans="2:2" x14ac:dyDescent="0.35">
      <c r="B252" s="38"/>
    </row>
    <row r="253" spans="2:2" x14ac:dyDescent="0.35">
      <c r="B253" s="38"/>
    </row>
    <row r="254" spans="2:2" x14ac:dyDescent="0.35">
      <c r="B254" s="38"/>
    </row>
    <row r="255" spans="2:2" x14ac:dyDescent="0.35">
      <c r="B255" s="38"/>
    </row>
    <row r="256" spans="2:2" x14ac:dyDescent="0.35">
      <c r="B256" s="38"/>
    </row>
    <row r="257" spans="2:2" x14ac:dyDescent="0.35">
      <c r="B257" s="38"/>
    </row>
    <row r="258" spans="2:2" x14ac:dyDescent="0.35">
      <c r="B258" s="38"/>
    </row>
    <row r="259" spans="2:2" x14ac:dyDescent="0.35">
      <c r="B259" s="38"/>
    </row>
    <row r="260" spans="2:2" x14ac:dyDescent="0.35">
      <c r="B260" s="38"/>
    </row>
    <row r="261" spans="2:2" x14ac:dyDescent="0.35">
      <c r="B261" s="38"/>
    </row>
    <row r="262" spans="2:2" x14ac:dyDescent="0.35">
      <c r="B262" s="38"/>
    </row>
    <row r="263" spans="2:2" x14ac:dyDescent="0.35">
      <c r="B263" s="38"/>
    </row>
    <row r="264" spans="2:2" x14ac:dyDescent="0.35">
      <c r="B264" s="38"/>
    </row>
    <row r="265" spans="2:2" x14ac:dyDescent="0.35">
      <c r="B265" s="38"/>
    </row>
    <row r="266" spans="2:2" x14ac:dyDescent="0.35">
      <c r="B266" s="38"/>
    </row>
    <row r="267" spans="2:2" x14ac:dyDescent="0.35">
      <c r="B267" s="38"/>
    </row>
    <row r="268" spans="2:2" x14ac:dyDescent="0.35">
      <c r="B268" s="38"/>
    </row>
    <row r="269" spans="2:2" x14ac:dyDescent="0.35">
      <c r="B269" s="38"/>
    </row>
    <row r="270" spans="2:2" x14ac:dyDescent="0.35">
      <c r="B270" s="38"/>
    </row>
    <row r="271" spans="2:2" x14ac:dyDescent="0.35">
      <c r="B271" s="38"/>
    </row>
    <row r="272" spans="2:2" x14ac:dyDescent="0.35">
      <c r="B272" s="38"/>
    </row>
    <row r="273" spans="2:2" x14ac:dyDescent="0.35">
      <c r="B273" s="38"/>
    </row>
    <row r="274" spans="2:2" x14ac:dyDescent="0.35">
      <c r="B274" s="38"/>
    </row>
    <row r="275" spans="2:2" x14ac:dyDescent="0.35">
      <c r="B275" s="38"/>
    </row>
    <row r="276" spans="2:2" x14ac:dyDescent="0.35">
      <c r="B276" s="38"/>
    </row>
    <row r="277" spans="2:2" x14ac:dyDescent="0.35">
      <c r="B277" s="38"/>
    </row>
    <row r="278" spans="2:2" x14ac:dyDescent="0.35">
      <c r="B278" s="38"/>
    </row>
    <row r="279" spans="2:2" x14ac:dyDescent="0.35">
      <c r="B279" s="38"/>
    </row>
    <row r="280" spans="2:2" x14ac:dyDescent="0.35">
      <c r="B280" s="38"/>
    </row>
    <row r="281" spans="2:2" x14ac:dyDescent="0.35">
      <c r="B281" s="38"/>
    </row>
    <row r="282" spans="2:2" x14ac:dyDescent="0.35">
      <c r="B282" s="38"/>
    </row>
    <row r="283" spans="2:2" x14ac:dyDescent="0.35">
      <c r="B283" s="38"/>
    </row>
    <row r="284" spans="2:2" x14ac:dyDescent="0.35">
      <c r="B284" s="38"/>
    </row>
    <row r="285" spans="2:2" x14ac:dyDescent="0.35">
      <c r="B285" s="38"/>
    </row>
    <row r="286" spans="2:2" x14ac:dyDescent="0.35">
      <c r="B286" s="38"/>
    </row>
    <row r="287" spans="2:2" x14ac:dyDescent="0.35">
      <c r="B287" s="38"/>
    </row>
    <row r="288" spans="2:2" x14ac:dyDescent="0.35">
      <c r="B288" s="38"/>
    </row>
    <row r="289" spans="2:2" x14ac:dyDescent="0.35">
      <c r="B289" s="38"/>
    </row>
    <row r="290" spans="2:2" x14ac:dyDescent="0.35">
      <c r="B290" s="38"/>
    </row>
    <row r="291" spans="2:2" x14ac:dyDescent="0.35">
      <c r="B291" s="38"/>
    </row>
    <row r="292" spans="2:2" x14ac:dyDescent="0.35">
      <c r="B292" s="38"/>
    </row>
    <row r="293" spans="2:2" x14ac:dyDescent="0.35">
      <c r="B293" s="38"/>
    </row>
    <row r="294" spans="2:2" x14ac:dyDescent="0.35">
      <c r="B294" s="38"/>
    </row>
    <row r="295" spans="2:2" x14ac:dyDescent="0.35">
      <c r="B295" s="38"/>
    </row>
    <row r="296" spans="2:2" x14ac:dyDescent="0.35">
      <c r="B296" s="38"/>
    </row>
    <row r="297" spans="2:2" x14ac:dyDescent="0.35">
      <c r="B297" s="38"/>
    </row>
    <row r="298" spans="2:2" x14ac:dyDescent="0.35">
      <c r="B298" s="38"/>
    </row>
    <row r="299" spans="2:2" x14ac:dyDescent="0.35">
      <c r="B299" s="38"/>
    </row>
    <row r="300" spans="2:2" x14ac:dyDescent="0.35">
      <c r="B300" s="38"/>
    </row>
    <row r="301" spans="2:2" x14ac:dyDescent="0.35">
      <c r="B301" s="38"/>
    </row>
    <row r="302" spans="2:2" x14ac:dyDescent="0.35">
      <c r="B302" s="38"/>
    </row>
    <row r="303" spans="2:2" x14ac:dyDescent="0.35">
      <c r="B303" s="38"/>
    </row>
    <row r="304" spans="2:2" x14ac:dyDescent="0.35">
      <c r="B304" s="38"/>
    </row>
    <row r="305" spans="2:2" x14ac:dyDescent="0.35">
      <c r="B305" s="38"/>
    </row>
    <row r="306" spans="2:2" x14ac:dyDescent="0.35">
      <c r="B306" s="38"/>
    </row>
    <row r="307" spans="2:2" x14ac:dyDescent="0.35">
      <c r="B307" s="38"/>
    </row>
    <row r="308" spans="2:2" x14ac:dyDescent="0.35">
      <c r="B308" s="38"/>
    </row>
    <row r="309" spans="2:2" x14ac:dyDescent="0.35">
      <c r="B309" s="38"/>
    </row>
    <row r="310" spans="2:2" x14ac:dyDescent="0.35">
      <c r="B310" s="38"/>
    </row>
    <row r="311" spans="2:2" x14ac:dyDescent="0.35">
      <c r="B311" s="38"/>
    </row>
    <row r="312" spans="2:2" x14ac:dyDescent="0.35">
      <c r="B312" s="38"/>
    </row>
    <row r="313" spans="2:2" x14ac:dyDescent="0.35">
      <c r="B313" s="38"/>
    </row>
    <row r="314" spans="2:2" x14ac:dyDescent="0.35">
      <c r="B314" s="38"/>
    </row>
    <row r="315" spans="2:2" x14ac:dyDescent="0.35">
      <c r="B315" s="38"/>
    </row>
    <row r="316" spans="2:2" x14ac:dyDescent="0.35">
      <c r="B316" s="38"/>
    </row>
    <row r="317" spans="2:2" x14ac:dyDescent="0.35">
      <c r="B317" s="38"/>
    </row>
    <row r="318" spans="2:2" x14ac:dyDescent="0.35">
      <c r="B318" s="38"/>
    </row>
    <row r="319" spans="2:2" x14ac:dyDescent="0.35">
      <c r="B319" s="38"/>
    </row>
    <row r="320" spans="2:2" x14ac:dyDescent="0.35">
      <c r="B320" s="38"/>
    </row>
    <row r="321" spans="2:2" x14ac:dyDescent="0.35">
      <c r="B321" s="38"/>
    </row>
    <row r="322" spans="2:2" x14ac:dyDescent="0.35">
      <c r="B322" s="38"/>
    </row>
    <row r="323" spans="2:2" x14ac:dyDescent="0.35">
      <c r="B323" s="38"/>
    </row>
    <row r="324" spans="2:2" x14ac:dyDescent="0.35">
      <c r="B324" s="38"/>
    </row>
    <row r="325" spans="2:2" x14ac:dyDescent="0.35">
      <c r="B325" s="38"/>
    </row>
    <row r="326" spans="2:2" x14ac:dyDescent="0.35">
      <c r="B326" s="38"/>
    </row>
    <row r="327" spans="2:2" x14ac:dyDescent="0.35">
      <c r="B327" s="38"/>
    </row>
    <row r="328" spans="2:2" x14ac:dyDescent="0.35">
      <c r="B328" s="38"/>
    </row>
    <row r="329" spans="2:2" x14ac:dyDescent="0.35">
      <c r="B329" s="38"/>
    </row>
    <row r="330" spans="2:2" x14ac:dyDescent="0.35">
      <c r="B330" s="38"/>
    </row>
    <row r="331" spans="2:2" x14ac:dyDescent="0.35">
      <c r="B331" s="38"/>
    </row>
    <row r="332" spans="2:2" x14ac:dyDescent="0.35">
      <c r="B332" s="38"/>
    </row>
    <row r="333" spans="2:2" x14ac:dyDescent="0.35">
      <c r="B333" s="38"/>
    </row>
    <row r="334" spans="2:2" x14ac:dyDescent="0.35">
      <c r="B334" s="38"/>
    </row>
    <row r="335" spans="2:2" x14ac:dyDescent="0.35">
      <c r="B335" s="38"/>
    </row>
    <row r="336" spans="2:2" x14ac:dyDescent="0.35">
      <c r="B336" s="38"/>
    </row>
    <row r="337" spans="2:2" x14ac:dyDescent="0.35">
      <c r="B337" s="38"/>
    </row>
    <row r="338" spans="2:2" x14ac:dyDescent="0.35">
      <c r="B338" s="38"/>
    </row>
    <row r="339" spans="2:2" x14ac:dyDescent="0.35">
      <c r="B339" s="38"/>
    </row>
    <row r="340" spans="2:2" x14ac:dyDescent="0.35">
      <c r="B340" s="38"/>
    </row>
    <row r="341" spans="2:2" x14ac:dyDescent="0.35">
      <c r="B341" s="38"/>
    </row>
    <row r="342" spans="2:2" x14ac:dyDescent="0.35">
      <c r="B342" s="38"/>
    </row>
    <row r="343" spans="2:2" x14ac:dyDescent="0.35">
      <c r="B343" s="38"/>
    </row>
    <row r="344" spans="2:2" x14ac:dyDescent="0.35">
      <c r="B344" s="38"/>
    </row>
    <row r="345" spans="2:2" x14ac:dyDescent="0.35">
      <c r="B345" s="38"/>
    </row>
    <row r="346" spans="2:2" x14ac:dyDescent="0.35">
      <c r="B346" s="38"/>
    </row>
    <row r="347" spans="2:2" x14ac:dyDescent="0.35">
      <c r="B347" s="38"/>
    </row>
    <row r="348" spans="2:2" x14ac:dyDescent="0.35">
      <c r="B348" s="38"/>
    </row>
    <row r="349" spans="2:2" x14ac:dyDescent="0.35">
      <c r="B349" s="38"/>
    </row>
    <row r="350" spans="2:2" x14ac:dyDescent="0.35">
      <c r="B350" s="38"/>
    </row>
    <row r="351" spans="2:2" x14ac:dyDescent="0.35">
      <c r="B351" s="38"/>
    </row>
    <row r="352" spans="2:2" x14ac:dyDescent="0.35">
      <c r="B352" s="38"/>
    </row>
    <row r="353" spans="2:2" x14ac:dyDescent="0.35">
      <c r="B353" s="38"/>
    </row>
    <row r="354" spans="2:2" x14ac:dyDescent="0.35">
      <c r="B354" s="38"/>
    </row>
    <row r="355" spans="2:2" x14ac:dyDescent="0.35">
      <c r="B355" s="38"/>
    </row>
    <row r="356" spans="2:2" x14ac:dyDescent="0.35">
      <c r="B356" s="38"/>
    </row>
    <row r="357" spans="2:2" x14ac:dyDescent="0.35">
      <c r="B357" s="38"/>
    </row>
    <row r="358" spans="2:2" x14ac:dyDescent="0.35">
      <c r="B358" s="38"/>
    </row>
    <row r="359" spans="2:2" x14ac:dyDescent="0.35">
      <c r="B359" s="38"/>
    </row>
    <row r="360" spans="2:2" x14ac:dyDescent="0.35">
      <c r="B360" s="38"/>
    </row>
    <row r="361" spans="2:2" x14ac:dyDescent="0.35">
      <c r="B361" s="38"/>
    </row>
    <row r="362" spans="2:2" x14ac:dyDescent="0.35">
      <c r="B362" s="38"/>
    </row>
    <row r="363" spans="2:2" x14ac:dyDescent="0.35">
      <c r="B363" s="38"/>
    </row>
    <row r="364" spans="2:2" x14ac:dyDescent="0.35">
      <c r="B364" s="38"/>
    </row>
    <row r="365" spans="2:2" x14ac:dyDescent="0.35">
      <c r="B365" s="38"/>
    </row>
    <row r="366" spans="2:2" x14ac:dyDescent="0.35">
      <c r="B366" s="38"/>
    </row>
    <row r="367" spans="2:2" x14ac:dyDescent="0.35">
      <c r="B367" s="38"/>
    </row>
    <row r="368" spans="2:2" x14ac:dyDescent="0.35">
      <c r="B368" s="38"/>
    </row>
    <row r="369" spans="2:2" x14ac:dyDescent="0.35">
      <c r="B369" s="38"/>
    </row>
    <row r="370" spans="2:2" x14ac:dyDescent="0.35">
      <c r="B370" s="38"/>
    </row>
    <row r="371" spans="2:2" x14ac:dyDescent="0.35">
      <c r="B371" s="38"/>
    </row>
    <row r="372" spans="2:2" x14ac:dyDescent="0.35">
      <c r="B372" s="38"/>
    </row>
    <row r="373" spans="2:2" x14ac:dyDescent="0.35">
      <c r="B373" s="38"/>
    </row>
    <row r="374" spans="2:2" x14ac:dyDescent="0.35">
      <c r="B374" s="38"/>
    </row>
    <row r="375" spans="2:2" x14ac:dyDescent="0.35">
      <c r="B375" s="38"/>
    </row>
    <row r="376" spans="2:2" x14ac:dyDescent="0.35">
      <c r="B376" s="38"/>
    </row>
    <row r="377" spans="2:2" x14ac:dyDescent="0.35">
      <c r="B377" s="38"/>
    </row>
    <row r="378" spans="2:2" x14ac:dyDescent="0.35">
      <c r="B378" s="38"/>
    </row>
    <row r="379" spans="2:2" x14ac:dyDescent="0.35">
      <c r="B379" s="38"/>
    </row>
    <row r="380" spans="2:2" x14ac:dyDescent="0.35">
      <c r="B380" s="38"/>
    </row>
    <row r="381" spans="2:2" x14ac:dyDescent="0.35">
      <c r="B381" s="38"/>
    </row>
    <row r="382" spans="2:2" x14ac:dyDescent="0.35">
      <c r="B382" s="38"/>
    </row>
    <row r="383" spans="2:2" x14ac:dyDescent="0.35">
      <c r="B383" s="38"/>
    </row>
    <row r="384" spans="2:2" x14ac:dyDescent="0.35">
      <c r="B384" s="38"/>
    </row>
    <row r="385" spans="2:2" x14ac:dyDescent="0.35">
      <c r="B385" s="38"/>
    </row>
    <row r="386" spans="2:2" x14ac:dyDescent="0.35">
      <c r="B386" s="38"/>
    </row>
    <row r="387" spans="2:2" x14ac:dyDescent="0.35">
      <c r="B387" s="38"/>
    </row>
    <row r="388" spans="2:2" x14ac:dyDescent="0.35">
      <c r="B388" s="38"/>
    </row>
    <row r="389" spans="2:2" x14ac:dyDescent="0.35">
      <c r="B389" s="38"/>
    </row>
    <row r="390" spans="2:2" x14ac:dyDescent="0.35">
      <c r="B390" s="38"/>
    </row>
    <row r="391" spans="2:2" x14ac:dyDescent="0.35">
      <c r="B391" s="38"/>
    </row>
    <row r="392" spans="2:2" x14ac:dyDescent="0.35">
      <c r="B392" s="38"/>
    </row>
    <row r="393" spans="2:2" x14ac:dyDescent="0.35">
      <c r="B393" s="38"/>
    </row>
    <row r="394" spans="2:2" x14ac:dyDescent="0.35">
      <c r="B394" s="38"/>
    </row>
    <row r="395" spans="2:2" x14ac:dyDescent="0.35">
      <c r="B395" s="38"/>
    </row>
    <row r="396" spans="2:2" x14ac:dyDescent="0.35">
      <c r="B396" s="38"/>
    </row>
    <row r="397" spans="2:2" x14ac:dyDescent="0.35">
      <c r="B397" s="38"/>
    </row>
    <row r="398" spans="2:2" x14ac:dyDescent="0.35">
      <c r="B398" s="38"/>
    </row>
    <row r="399" spans="2:2" x14ac:dyDescent="0.35">
      <c r="B399" s="38"/>
    </row>
    <row r="400" spans="2:2" x14ac:dyDescent="0.35">
      <c r="B400" s="38"/>
    </row>
    <row r="401" spans="2:2" x14ac:dyDescent="0.35">
      <c r="B401" s="38"/>
    </row>
    <row r="402" spans="2:2" x14ac:dyDescent="0.35">
      <c r="B402" s="38"/>
    </row>
    <row r="403" spans="2:2" x14ac:dyDescent="0.35">
      <c r="B403" s="38"/>
    </row>
    <row r="404" spans="2:2" x14ac:dyDescent="0.35">
      <c r="B404" s="38"/>
    </row>
    <row r="405" spans="2:2" x14ac:dyDescent="0.35">
      <c r="B405" s="38"/>
    </row>
    <row r="406" spans="2:2" x14ac:dyDescent="0.35">
      <c r="B406" s="38"/>
    </row>
    <row r="407" spans="2:2" x14ac:dyDescent="0.35">
      <c r="B407" s="38"/>
    </row>
    <row r="408" spans="2:2" x14ac:dyDescent="0.35">
      <c r="B408" s="38"/>
    </row>
    <row r="409" spans="2:2" x14ac:dyDescent="0.35">
      <c r="B409" s="38"/>
    </row>
    <row r="410" spans="2:2" x14ac:dyDescent="0.35">
      <c r="B410" s="38"/>
    </row>
    <row r="411" spans="2:2" x14ac:dyDescent="0.35">
      <c r="B411" s="38"/>
    </row>
    <row r="412" spans="2:2" x14ac:dyDescent="0.35">
      <c r="B412" s="38"/>
    </row>
    <row r="413" spans="2:2" x14ac:dyDescent="0.35">
      <c r="B413" s="38"/>
    </row>
    <row r="414" spans="2:2" x14ac:dyDescent="0.35">
      <c r="B414" s="38"/>
    </row>
    <row r="415" spans="2:2" x14ac:dyDescent="0.35">
      <c r="B415" s="38"/>
    </row>
    <row r="416" spans="2:2" x14ac:dyDescent="0.35">
      <c r="B416" s="38"/>
    </row>
    <row r="417" spans="2:2" x14ac:dyDescent="0.35">
      <c r="B417" s="38"/>
    </row>
    <row r="418" spans="2:2" x14ac:dyDescent="0.35">
      <c r="B418" s="38"/>
    </row>
    <row r="419" spans="2:2" x14ac:dyDescent="0.35">
      <c r="B419" s="38"/>
    </row>
    <row r="420" spans="2:2" x14ac:dyDescent="0.35">
      <c r="B420" s="38"/>
    </row>
    <row r="421" spans="2:2" x14ac:dyDescent="0.35">
      <c r="B421" s="38"/>
    </row>
    <row r="422" spans="2:2" x14ac:dyDescent="0.35">
      <c r="B422" s="38"/>
    </row>
    <row r="423" spans="2:2" x14ac:dyDescent="0.35">
      <c r="B423" s="38"/>
    </row>
    <row r="424" spans="2:2" x14ac:dyDescent="0.35">
      <c r="B424" s="38"/>
    </row>
    <row r="425" spans="2:2" x14ac:dyDescent="0.35">
      <c r="B425" s="38"/>
    </row>
    <row r="426" spans="2:2" x14ac:dyDescent="0.35">
      <c r="B426" s="38"/>
    </row>
    <row r="427" spans="2:2" x14ac:dyDescent="0.35">
      <c r="B427" s="38"/>
    </row>
    <row r="428" spans="2:2" x14ac:dyDescent="0.35">
      <c r="B428" s="38"/>
    </row>
    <row r="429" spans="2:2" x14ac:dyDescent="0.35">
      <c r="B429" s="38"/>
    </row>
    <row r="430" spans="2:2" x14ac:dyDescent="0.35">
      <c r="B430" s="38"/>
    </row>
    <row r="431" spans="2:2" x14ac:dyDescent="0.35">
      <c r="B431" s="38"/>
    </row>
    <row r="432" spans="2:2" x14ac:dyDescent="0.35">
      <c r="B432" s="38"/>
    </row>
    <row r="433" spans="2:2" x14ac:dyDescent="0.35">
      <c r="B433" s="38"/>
    </row>
    <row r="434" spans="2:2" x14ac:dyDescent="0.35">
      <c r="B434" s="38"/>
    </row>
    <row r="435" spans="2:2" x14ac:dyDescent="0.35">
      <c r="B435" s="38"/>
    </row>
    <row r="436" spans="2:2" x14ac:dyDescent="0.35">
      <c r="B436" s="38"/>
    </row>
    <row r="437" spans="2:2" x14ac:dyDescent="0.35">
      <c r="B437" s="38"/>
    </row>
    <row r="438" spans="2:2" x14ac:dyDescent="0.35">
      <c r="B438" s="38"/>
    </row>
    <row r="439" spans="2:2" x14ac:dyDescent="0.35">
      <c r="B439" s="38"/>
    </row>
    <row r="440" spans="2:2" x14ac:dyDescent="0.35">
      <c r="B440" s="38"/>
    </row>
    <row r="441" spans="2:2" x14ac:dyDescent="0.35">
      <c r="B441" s="38"/>
    </row>
    <row r="442" spans="2:2" x14ac:dyDescent="0.35">
      <c r="B442" s="38"/>
    </row>
    <row r="443" spans="2:2" x14ac:dyDescent="0.35">
      <c r="B443" s="38"/>
    </row>
    <row r="444" spans="2:2" x14ac:dyDescent="0.35">
      <c r="B444" s="38"/>
    </row>
    <row r="445" spans="2:2" x14ac:dyDescent="0.35">
      <c r="B445" s="38"/>
    </row>
    <row r="446" spans="2:2" x14ac:dyDescent="0.35">
      <c r="B446" s="38"/>
    </row>
    <row r="447" spans="2:2" x14ac:dyDescent="0.35">
      <c r="B447" s="38"/>
    </row>
    <row r="448" spans="2:2" x14ac:dyDescent="0.35">
      <c r="B448" s="38"/>
    </row>
    <row r="449" spans="2:2" x14ac:dyDescent="0.35">
      <c r="B449" s="38"/>
    </row>
    <row r="450" spans="2:2" x14ac:dyDescent="0.35">
      <c r="B450" s="38"/>
    </row>
    <row r="451" spans="2:2" x14ac:dyDescent="0.35">
      <c r="B451" s="38"/>
    </row>
    <row r="452" spans="2:2" x14ac:dyDescent="0.35">
      <c r="B452" s="38"/>
    </row>
    <row r="453" spans="2:2" x14ac:dyDescent="0.35">
      <c r="B453" s="38"/>
    </row>
    <row r="454" spans="2:2" x14ac:dyDescent="0.35">
      <c r="B454" s="38"/>
    </row>
    <row r="455" spans="2:2" x14ac:dyDescent="0.35">
      <c r="B455" s="38"/>
    </row>
    <row r="456" spans="2:2" x14ac:dyDescent="0.35">
      <c r="B456" s="38"/>
    </row>
    <row r="457" spans="2:2" x14ac:dyDescent="0.35">
      <c r="B457" s="38"/>
    </row>
    <row r="458" spans="2:2" x14ac:dyDescent="0.35">
      <c r="B458" s="38"/>
    </row>
    <row r="459" spans="2:2" x14ac:dyDescent="0.35">
      <c r="B459" s="38"/>
    </row>
    <row r="460" spans="2:2" x14ac:dyDescent="0.35">
      <c r="B460" s="38"/>
    </row>
    <row r="461" spans="2:2" x14ac:dyDescent="0.35">
      <c r="B461" s="38"/>
    </row>
    <row r="462" spans="2:2" x14ac:dyDescent="0.35">
      <c r="B462" s="38"/>
    </row>
    <row r="463" spans="2:2" x14ac:dyDescent="0.35">
      <c r="B463" s="38"/>
    </row>
    <row r="464" spans="2:2" x14ac:dyDescent="0.35">
      <c r="B464" s="38"/>
    </row>
    <row r="465" spans="2:2" x14ac:dyDescent="0.35">
      <c r="B465" s="38"/>
    </row>
    <row r="466" spans="2:2" x14ac:dyDescent="0.35">
      <c r="B466" s="38"/>
    </row>
    <row r="467" spans="2:2" x14ac:dyDescent="0.35">
      <c r="B467" s="38"/>
    </row>
    <row r="468" spans="2:2" x14ac:dyDescent="0.35">
      <c r="B468" s="38"/>
    </row>
    <row r="469" spans="2:2" x14ac:dyDescent="0.35">
      <c r="B469" s="38"/>
    </row>
    <row r="470" spans="2:2" x14ac:dyDescent="0.35">
      <c r="B470" s="38"/>
    </row>
    <row r="471" spans="2:2" x14ac:dyDescent="0.35">
      <c r="B471" s="38"/>
    </row>
    <row r="472" spans="2:2" x14ac:dyDescent="0.35">
      <c r="B472" s="38"/>
    </row>
    <row r="473" spans="2:2" x14ac:dyDescent="0.35">
      <c r="B473" s="38"/>
    </row>
    <row r="474" spans="2:2" x14ac:dyDescent="0.35">
      <c r="B474" s="38"/>
    </row>
    <row r="475" spans="2:2" x14ac:dyDescent="0.35">
      <c r="B475" s="38"/>
    </row>
    <row r="476" spans="2:2" x14ac:dyDescent="0.35">
      <c r="B476" s="38"/>
    </row>
    <row r="477" spans="2:2" x14ac:dyDescent="0.35">
      <c r="B477" s="38"/>
    </row>
    <row r="478" spans="2:2" x14ac:dyDescent="0.35">
      <c r="B478" s="38"/>
    </row>
    <row r="479" spans="2:2" x14ac:dyDescent="0.35">
      <c r="B479" s="38"/>
    </row>
    <row r="480" spans="2:2" x14ac:dyDescent="0.35">
      <c r="B480" s="38"/>
    </row>
    <row r="481" spans="2:2" x14ac:dyDescent="0.35">
      <c r="B481" s="38"/>
    </row>
    <row r="482" spans="2:2" x14ac:dyDescent="0.35">
      <c r="B482" s="38"/>
    </row>
    <row r="483" spans="2:2" x14ac:dyDescent="0.35">
      <c r="B483" s="38"/>
    </row>
    <row r="484" spans="2:2" x14ac:dyDescent="0.35">
      <c r="B484" s="38"/>
    </row>
    <row r="485" spans="2:2" x14ac:dyDescent="0.35">
      <c r="B485" s="38"/>
    </row>
    <row r="486" spans="2:2" x14ac:dyDescent="0.35">
      <c r="B486" s="38"/>
    </row>
    <row r="487" spans="2:2" x14ac:dyDescent="0.35">
      <c r="B487" s="38"/>
    </row>
    <row r="488" spans="2:2" x14ac:dyDescent="0.35">
      <c r="B488" s="38"/>
    </row>
    <row r="489" spans="2:2" x14ac:dyDescent="0.35">
      <c r="B489" s="38"/>
    </row>
    <row r="490" spans="2:2" x14ac:dyDescent="0.35">
      <c r="B490" s="38"/>
    </row>
    <row r="491" spans="2:2" x14ac:dyDescent="0.35">
      <c r="B491" s="38"/>
    </row>
    <row r="492" spans="2:2" x14ac:dyDescent="0.35">
      <c r="B492" s="38"/>
    </row>
    <row r="493" spans="2:2" x14ac:dyDescent="0.35">
      <c r="B493" s="38"/>
    </row>
    <row r="494" spans="2:2" x14ac:dyDescent="0.35">
      <c r="B494" s="38"/>
    </row>
    <row r="495" spans="2:2" x14ac:dyDescent="0.35">
      <c r="B495" s="38"/>
    </row>
    <row r="496" spans="2:2" x14ac:dyDescent="0.35">
      <c r="B496" s="38"/>
    </row>
    <row r="497" spans="2:2" x14ac:dyDescent="0.35">
      <c r="B497" s="38"/>
    </row>
    <row r="498" spans="2:2" x14ac:dyDescent="0.35">
      <c r="B498" s="38"/>
    </row>
    <row r="499" spans="2:2" x14ac:dyDescent="0.35">
      <c r="B499" s="38"/>
    </row>
    <row r="500" spans="2:2" x14ac:dyDescent="0.35">
      <c r="B500" s="38"/>
    </row>
    <row r="501" spans="2:2" x14ac:dyDescent="0.35">
      <c r="B501" s="38"/>
    </row>
    <row r="502" spans="2:2" x14ac:dyDescent="0.35">
      <c r="B502" s="38"/>
    </row>
    <row r="503" spans="2:2" x14ac:dyDescent="0.35">
      <c r="B503" s="38"/>
    </row>
  </sheetData>
  <mergeCells count="1">
    <mergeCell ref="A3:N3"/>
  </mergeCells>
  <pageMargins left="0.70866141732283472" right="0.70866141732283472" top="0.74803149606299213" bottom="0.74803149606299213" header="0.31496062992125984" footer="0.31496062992125984"/>
  <pageSetup paperSize="9" scale="54" orientation="landscape" r:id="rId1"/>
  <ignoredErrors>
    <ignoredError sqref="C11:K11 A1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8193" r:id="rId4" name="Drop Down 1">
              <controlPr defaultSize="0" autoLine="0" autoPict="0">
                <anchor moveWithCells="1">
                  <from>
                    <xdr:col>0</xdr:col>
                    <xdr:colOff>304800</xdr:colOff>
                    <xdr:row>8</xdr:row>
                    <xdr:rowOff>12700</xdr:rowOff>
                  </from>
                  <to>
                    <xdr:col>2</xdr:col>
                    <xdr:colOff>228600</xdr:colOff>
                    <xdr:row>8</xdr:row>
                    <xdr:rowOff>457200</xdr:rowOff>
                  </to>
                </anchor>
              </controlPr>
            </control>
          </mc:Choice>
        </mc:AlternateContent>
        <mc:AlternateContent xmlns:mc="http://schemas.openxmlformats.org/markup-compatibility/2006">
          <mc:Choice Requires="x14">
            <control shapeId="8195" r:id="rId5" name="Drop Down 3">
              <controlPr defaultSize="0" autoLine="0" autoPict="0">
                <anchor moveWithCells="1">
                  <from>
                    <xdr:col>2</xdr:col>
                    <xdr:colOff>488950</xdr:colOff>
                    <xdr:row>8</xdr:row>
                    <xdr:rowOff>0</xdr:rowOff>
                  </from>
                  <to>
                    <xdr:col>5</xdr:col>
                    <xdr:colOff>450850</xdr:colOff>
                    <xdr:row>8</xdr:row>
                    <xdr:rowOff>463550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FFFF00"/>
  </sheetPr>
  <dimension ref="A2:N830"/>
  <sheetViews>
    <sheetView showGridLines="0" topLeftCell="A592" zoomScale="60" zoomScaleNormal="60" workbookViewId="0">
      <selection activeCell="B556" sqref="B556"/>
    </sheetView>
  </sheetViews>
  <sheetFormatPr defaultColWidth="11.453125" defaultRowHeight="14.5" x14ac:dyDescent="0.35"/>
  <cols>
    <col min="1" max="1" width="97.81640625" style="23" bestFit="1" customWidth="1"/>
    <col min="2" max="2" width="46.26953125" style="23" bestFit="1" customWidth="1"/>
    <col min="3" max="3" width="29.7265625" style="23" bestFit="1" customWidth="1"/>
    <col min="4" max="4" width="34.54296875" style="23" bestFit="1" customWidth="1"/>
    <col min="5" max="5" width="11.453125" style="24"/>
    <col min="6" max="8" width="12" style="24" bestFit="1" customWidth="1"/>
    <col min="9" max="12" width="11.453125" style="24"/>
    <col min="13" max="13" width="12" style="81" bestFit="1" customWidth="1"/>
    <col min="14" max="16384" width="11.453125" style="23"/>
  </cols>
  <sheetData>
    <row r="2" spans="1:14" x14ac:dyDescent="0.35">
      <c r="B2" s="23">
        <v>0</v>
      </c>
      <c r="C2" s="23">
        <v>0</v>
      </c>
      <c r="D2" s="23">
        <v>0</v>
      </c>
      <c r="E2" s="55" t="s">
        <v>102</v>
      </c>
      <c r="F2" s="55" t="s">
        <v>103</v>
      </c>
      <c r="G2" s="55" t="s">
        <v>104</v>
      </c>
      <c r="H2" s="55" t="s">
        <v>105</v>
      </c>
      <c r="I2" s="55" t="s">
        <v>106</v>
      </c>
      <c r="J2" s="55" t="s">
        <v>107</v>
      </c>
      <c r="K2" s="55" t="s">
        <v>108</v>
      </c>
      <c r="L2" s="55" t="s">
        <v>109</v>
      </c>
      <c r="M2" s="81" t="s">
        <v>110</v>
      </c>
    </row>
    <row r="3" spans="1:14" x14ac:dyDescent="0.35">
      <c r="A3" s="23" t="str">
        <f>B3&amp;C3&amp;D3</f>
        <v>DISTRIBUCION VOLUMEN POR CRITERIO (Consumiciones)TotalAlimentacionT.ESPAÑA</v>
      </c>
      <c r="B3" s="23" t="s">
        <v>118</v>
      </c>
      <c r="C3" s="23" t="s">
        <v>43</v>
      </c>
      <c r="D3" s="24" t="s">
        <v>46</v>
      </c>
      <c r="E3" s="24">
        <v>100</v>
      </c>
      <c r="F3" s="24">
        <v>100</v>
      </c>
      <c r="G3" s="24">
        <v>100</v>
      </c>
      <c r="H3" s="24">
        <v>100</v>
      </c>
      <c r="I3" s="24">
        <v>100</v>
      </c>
      <c r="J3" s="24">
        <v>100</v>
      </c>
      <c r="K3" s="24">
        <v>100</v>
      </c>
      <c r="L3" s="24">
        <v>100</v>
      </c>
      <c r="M3" s="81">
        <v>100</v>
      </c>
      <c r="N3" s="24"/>
    </row>
    <row r="4" spans="1:14" x14ac:dyDescent="0.35">
      <c r="A4" s="23" t="str">
        <f>B3&amp;C3&amp;D4</f>
        <v>DISTRIBUCION VOLUMEN POR CRITERIO (Consumiciones)TotalAlimentacionHiper+Super+Discount+G.A</v>
      </c>
      <c r="B4" s="23">
        <v>0</v>
      </c>
      <c r="C4" s="23">
        <v>0</v>
      </c>
      <c r="D4" s="23" t="s">
        <v>124</v>
      </c>
      <c r="E4" s="55">
        <v>6.2589649731602499</v>
      </c>
      <c r="F4" s="55">
        <v>6.9002185161954603</v>
      </c>
      <c r="G4" s="55">
        <v>6.8458984442623496</v>
      </c>
      <c r="H4" s="55">
        <v>7.4040639322536501</v>
      </c>
      <c r="I4" s="55">
        <v>7.2106750443309098</v>
      </c>
      <c r="J4" s="55">
        <v>7.1482575075301797</v>
      </c>
      <c r="K4" s="55">
        <v>7.4021292575067399</v>
      </c>
      <c r="L4" s="55">
        <v>8.4288259280471998</v>
      </c>
      <c r="M4" s="81">
        <v>7.4770605167087902</v>
      </c>
      <c r="N4" s="24"/>
    </row>
    <row r="5" spans="1:14" x14ac:dyDescent="0.35">
      <c r="A5" s="23" t="str">
        <f>B3&amp;C3&amp;D5</f>
        <v>DISTRIBUCION VOLUMEN POR CRITERIO (Consumiciones)TotalAlimentacionRestaurantes</v>
      </c>
      <c r="B5" s="23">
        <v>0</v>
      </c>
      <c r="C5" s="23">
        <v>0</v>
      </c>
      <c r="D5" s="24" t="s">
        <v>125</v>
      </c>
      <c r="E5" s="24">
        <v>16.8063076171929</v>
      </c>
      <c r="F5" s="24">
        <v>16.466342030979799</v>
      </c>
      <c r="G5" s="24">
        <v>17.099600245824998</v>
      </c>
      <c r="H5" s="24">
        <v>17.137775894633702</v>
      </c>
      <c r="I5" s="24">
        <v>16.6466190400585</v>
      </c>
      <c r="J5" s="24">
        <v>16.7227084025434</v>
      </c>
      <c r="K5" s="24">
        <v>16.845950570210999</v>
      </c>
      <c r="L5" s="24">
        <v>17.083976692802999</v>
      </c>
      <c r="M5" s="81">
        <v>17.6740943555181</v>
      </c>
      <c r="N5" s="24"/>
    </row>
    <row r="6" spans="1:14" x14ac:dyDescent="0.35">
      <c r="A6" s="23" t="str">
        <f>B3&amp;C3&amp;D6</f>
        <v>DISTRIBUCION VOLUMEN POR CRITERIO (Consumiciones)TotalAlimentacionRestaurantes Fast Food</v>
      </c>
      <c r="B6" s="23">
        <v>0</v>
      </c>
      <c r="C6" s="23">
        <v>0</v>
      </c>
      <c r="D6" s="23" t="s">
        <v>126</v>
      </c>
      <c r="E6" s="55">
        <v>9.5757947103899905</v>
      </c>
      <c r="F6" s="55">
        <v>9.9268210465546804</v>
      </c>
      <c r="G6" s="55">
        <v>10.2854578058098</v>
      </c>
      <c r="H6" s="55">
        <v>10.120090683632499</v>
      </c>
      <c r="I6" s="55">
        <v>10.441657991761501</v>
      </c>
      <c r="J6" s="55">
        <v>10.3495413230042</v>
      </c>
      <c r="K6" s="55">
        <v>10.8101511975575</v>
      </c>
      <c r="L6" s="55">
        <v>10.381683821058401</v>
      </c>
      <c r="M6" s="81">
        <v>11.289202471216001</v>
      </c>
      <c r="N6" s="24"/>
    </row>
    <row r="7" spans="1:14" x14ac:dyDescent="0.35">
      <c r="A7" s="23" t="str">
        <f>B3&amp;C3&amp;D7</f>
        <v>DISTRIBUCION VOLUMEN POR CRITERIO (Consumiciones)TotalAlimentacionBares/Cafeterias/Cervecerias</v>
      </c>
      <c r="B7" s="23">
        <v>0</v>
      </c>
      <c r="C7" s="23">
        <v>0</v>
      </c>
      <c r="D7" s="24" t="s">
        <v>127</v>
      </c>
      <c r="E7" s="24">
        <v>48.679597376159201</v>
      </c>
      <c r="F7" s="24">
        <v>46.686422586893698</v>
      </c>
      <c r="G7" s="24">
        <v>47.495441273212002</v>
      </c>
      <c r="H7" s="24">
        <v>46.987689067543599</v>
      </c>
      <c r="I7" s="24">
        <v>47.425075750668299</v>
      </c>
      <c r="J7" s="24">
        <v>45.973092429499999</v>
      </c>
      <c r="K7" s="24">
        <v>46.9797004389536</v>
      </c>
      <c r="L7" s="24">
        <v>46.664225343097101</v>
      </c>
      <c r="M7" s="81">
        <v>44.064693906206102</v>
      </c>
      <c r="N7" s="24"/>
    </row>
    <row r="8" spans="1:14" x14ac:dyDescent="0.35">
      <c r="A8" s="23" t="str">
        <f>B3&amp;C3&amp;D8</f>
        <v>DISTRIBUCION VOLUMEN POR CRITERIO (Consumiciones)TotalAlimentacionPanaderias/Pastelerias</v>
      </c>
      <c r="B8" s="23">
        <v>0</v>
      </c>
      <c r="C8" s="23">
        <v>0</v>
      </c>
      <c r="D8" s="23" t="s">
        <v>128</v>
      </c>
      <c r="E8" s="55">
        <v>2.8055635244205899</v>
      </c>
      <c r="F8" s="55">
        <v>2.3889378214909001</v>
      </c>
      <c r="G8" s="55">
        <v>3.1488027571641299</v>
      </c>
      <c r="H8" s="55">
        <v>3.2836428446501298</v>
      </c>
      <c r="I8" s="55">
        <v>3.1720211689981799</v>
      </c>
      <c r="J8" s="55">
        <v>2.5779221734622202</v>
      </c>
      <c r="K8" s="55">
        <v>3.3931031124976201</v>
      </c>
      <c r="L8" s="55">
        <v>3.3980488763398902</v>
      </c>
      <c r="M8" s="81">
        <v>3.2388749648975002</v>
      </c>
      <c r="N8" s="24"/>
    </row>
    <row r="9" spans="1:14" x14ac:dyDescent="0.35">
      <c r="A9" s="23" t="str">
        <f>B3&amp;C3&amp;D9</f>
        <v>DISTRIBUCION VOLUMEN POR CRITERIO (Consumiciones)TotalAlimentacionTda.Alimentacion/Delicatesen</v>
      </c>
      <c r="B9" s="23">
        <v>0</v>
      </c>
      <c r="C9" s="23">
        <v>0</v>
      </c>
      <c r="D9" s="24" t="s">
        <v>129</v>
      </c>
      <c r="E9" s="24">
        <v>1.1516273495125799</v>
      </c>
      <c r="F9" s="24">
        <v>1.2996429897127899</v>
      </c>
      <c r="G9" s="24">
        <v>1.1872915392339001</v>
      </c>
      <c r="H9" s="24">
        <v>1.3927248192291499</v>
      </c>
      <c r="I9" s="24">
        <v>1.2056862551129699</v>
      </c>
      <c r="J9" s="24">
        <v>1.22076664970779</v>
      </c>
      <c r="K9" s="24">
        <v>1.1961288076891901</v>
      </c>
      <c r="L9" s="24">
        <v>1.0516060820217701</v>
      </c>
      <c r="M9" s="81">
        <v>1.2804974024150499</v>
      </c>
      <c r="N9" s="24"/>
    </row>
    <row r="10" spans="1:14" x14ac:dyDescent="0.35">
      <c r="A10" s="23" t="str">
        <f>B3&amp;C3&amp;D10</f>
        <v>DISTRIBUCION VOLUMEN POR CRITERIO (Consumiciones)TotalAlimentacionCanal Conveniencia/24h</v>
      </c>
      <c r="B10" s="23">
        <v>0</v>
      </c>
      <c r="C10" s="23">
        <v>0</v>
      </c>
      <c r="D10" s="23" t="s">
        <v>130</v>
      </c>
      <c r="E10" s="55">
        <v>3.77329513795025</v>
      </c>
      <c r="F10" s="55">
        <v>3.2420715592348901</v>
      </c>
      <c r="G10" s="55">
        <v>3.80172568005817</v>
      </c>
      <c r="H10" s="55">
        <v>3.78391946192817</v>
      </c>
      <c r="I10" s="55">
        <v>3.5561431530091299</v>
      </c>
      <c r="J10" s="55">
        <v>3.3494868584181501</v>
      </c>
      <c r="K10" s="55">
        <v>3.8639618025693401</v>
      </c>
      <c r="L10" s="55">
        <v>3.8512623615265298</v>
      </c>
      <c r="M10" s="81">
        <v>3.70821047458579</v>
      </c>
      <c r="N10" s="24"/>
    </row>
    <row r="11" spans="1:14" x14ac:dyDescent="0.35">
      <c r="A11" s="23" t="str">
        <f>B3&amp;C3&amp;D11</f>
        <v>DISTRIBUCION VOLUMEN POR CRITERIO (Consumiciones)TotalAlimentacionHoteles</v>
      </c>
      <c r="B11" s="23">
        <v>0</v>
      </c>
      <c r="C11" s="23">
        <v>0</v>
      </c>
      <c r="D11" s="24" t="s">
        <v>131</v>
      </c>
      <c r="E11" s="24">
        <v>0.71007380241750795</v>
      </c>
      <c r="F11" s="24">
        <v>0.77930037253032503</v>
      </c>
      <c r="G11" s="24">
        <v>0.75031737971308898</v>
      </c>
      <c r="H11" s="24">
        <v>0.49214019080737897</v>
      </c>
      <c r="I11" s="24">
        <v>0.42810612944096799</v>
      </c>
      <c r="J11" s="24">
        <v>0.63071255424195205</v>
      </c>
      <c r="K11" s="24">
        <v>0.31883903471625002</v>
      </c>
      <c r="L11" s="24">
        <v>0.342102932305</v>
      </c>
      <c r="M11" s="81">
        <v>0.461016919404662</v>
      </c>
      <c r="N11" s="24"/>
    </row>
    <row r="12" spans="1:14" x14ac:dyDescent="0.35">
      <c r="A12" s="23" t="str">
        <f>B3&amp;C3&amp;D12</f>
        <v>DISTRIBUCION VOLUMEN POR CRITERIO (Consumiciones)TotalAlimentacionEstaciones de servicio</v>
      </c>
      <c r="B12" s="23">
        <v>0</v>
      </c>
      <c r="C12" s="23">
        <v>0</v>
      </c>
      <c r="D12" s="23" t="s">
        <v>132</v>
      </c>
      <c r="E12" s="55">
        <v>1.37766225222193</v>
      </c>
      <c r="F12" s="55">
        <v>1.7365829523757299</v>
      </c>
      <c r="G12" s="55">
        <v>1.43011226586033</v>
      </c>
      <c r="H12" s="55">
        <v>1.3385641806969399</v>
      </c>
      <c r="I12" s="55">
        <v>1.5502534879455501</v>
      </c>
      <c r="J12" s="55">
        <v>1.4991338582067399</v>
      </c>
      <c r="K12" s="55">
        <v>1.2201468120180501</v>
      </c>
      <c r="L12" s="55">
        <v>1.35480023386093</v>
      </c>
      <c r="M12" s="81">
        <v>1.55540648694187</v>
      </c>
      <c r="N12" s="24"/>
    </row>
    <row r="13" spans="1:14" x14ac:dyDescent="0.35">
      <c r="A13" s="23" t="str">
        <f>B3&amp;C3&amp;D13</f>
        <v>DISTRIBUCION VOLUMEN POR CRITERIO (Consumiciones)TotalAlimentacionMaquinas dispensadoras</v>
      </c>
      <c r="B13" s="23">
        <v>0</v>
      </c>
      <c r="C13" s="23">
        <v>0</v>
      </c>
      <c r="D13" s="24" t="s">
        <v>133</v>
      </c>
      <c r="E13" s="24">
        <v>2.81597461671292</v>
      </c>
      <c r="F13" s="24">
        <v>2.5368637958551599</v>
      </c>
      <c r="G13" s="24">
        <v>2.8012359054554699</v>
      </c>
      <c r="H13" s="24">
        <v>3.0005909218307401</v>
      </c>
      <c r="I13" s="24">
        <v>2.7205228952368299</v>
      </c>
      <c r="J13" s="24">
        <v>2.5029838074978898</v>
      </c>
      <c r="K13" s="24">
        <v>2.8554221726623599</v>
      </c>
      <c r="L13" s="24">
        <v>2.7907100939425802</v>
      </c>
      <c r="M13" s="81">
        <v>2.8633242066835201</v>
      </c>
      <c r="N13" s="24"/>
    </row>
    <row r="14" spans="1:14" x14ac:dyDescent="0.35">
      <c r="A14" s="23" t="str">
        <f>B3&amp;C3&amp;D14</f>
        <v>DISTRIBUCION VOLUMEN POR CRITERIO (Consumiciones)TotalAlimentacionServicio en la empresa</v>
      </c>
      <c r="B14" s="23">
        <v>0</v>
      </c>
      <c r="C14" s="23">
        <v>0</v>
      </c>
      <c r="D14" s="23" t="s">
        <v>134</v>
      </c>
      <c r="E14" s="55">
        <v>1.52018325784366</v>
      </c>
      <c r="F14" s="55">
        <v>1.17538952081143</v>
      </c>
      <c r="G14" s="55">
        <v>1.3368592536383299</v>
      </c>
      <c r="H14" s="55">
        <v>1.3180787685994</v>
      </c>
      <c r="I14" s="55">
        <v>1.2135684787097201</v>
      </c>
      <c r="J14" s="55">
        <v>1.0904501898129499</v>
      </c>
      <c r="K14" s="55">
        <v>1.4093539522721099</v>
      </c>
      <c r="L14" s="55">
        <v>1.49912972024888</v>
      </c>
      <c r="M14" s="81">
        <v>1.7207006458859899</v>
      </c>
      <c r="N14" s="24"/>
    </row>
    <row r="15" spans="1:14" x14ac:dyDescent="0.35">
      <c r="A15" s="23" t="str">
        <f>B3&amp;C3&amp;D15</f>
        <v>DISTRIBUCION VOLUMEN POR CRITERIO (Consumiciones)TotalAlimentacionResto de canales</v>
      </c>
      <c r="B15" s="23">
        <v>0</v>
      </c>
      <c r="C15" s="23">
        <v>0</v>
      </c>
      <c r="D15" s="24" t="s">
        <v>135</v>
      </c>
      <c r="E15" s="24">
        <v>4.5249736567711798</v>
      </c>
      <c r="F15" s="24">
        <v>6.8613937092444601</v>
      </c>
      <c r="G15" s="24">
        <v>3.8172412201230301</v>
      </c>
      <c r="H15" s="24">
        <v>3.7407400902591901</v>
      </c>
      <c r="I15" s="24">
        <v>4.4296970078882101</v>
      </c>
      <c r="J15" s="24">
        <v>6.9349292747666098</v>
      </c>
      <c r="K15" s="24">
        <v>3.70512316026258</v>
      </c>
      <c r="L15" s="24">
        <v>3.1536221463774399</v>
      </c>
      <c r="M15" s="81">
        <v>4.66690185341196</v>
      </c>
      <c r="N15" s="24"/>
    </row>
    <row r="16" spans="1:14" x14ac:dyDescent="0.35">
      <c r="A16" s="23" t="str">
        <f>B3&amp;C3&amp;D16</f>
        <v>DISTRIBUCION VOLUMEN POR CRITERIO (Consumiciones)TotalAlimentacionEN LA CALLE</v>
      </c>
      <c r="B16" s="23">
        <v>0</v>
      </c>
      <c r="C16" s="23">
        <v>0</v>
      </c>
      <c r="D16" s="23" t="s">
        <v>136</v>
      </c>
      <c r="E16" s="55">
        <v>4.5935350130474797</v>
      </c>
      <c r="F16" s="55">
        <v>5.8627163723049396</v>
      </c>
      <c r="G16" s="55">
        <v>4.07373452052581</v>
      </c>
      <c r="H16" s="55">
        <v>4.3324266433664196</v>
      </c>
      <c r="I16" s="55">
        <v>5.47190721295628</v>
      </c>
      <c r="J16" s="55">
        <v>5.9491796368528602</v>
      </c>
      <c r="K16" s="55">
        <v>4.3620675184132702</v>
      </c>
      <c r="L16" s="55">
        <v>3.9345874144559798</v>
      </c>
      <c r="M16" s="81">
        <v>6.2457561078348798</v>
      </c>
      <c r="N16" s="24"/>
    </row>
    <row r="17" spans="1:14" x14ac:dyDescent="0.35">
      <c r="A17" s="23" t="str">
        <f>B3&amp;C3&amp;D17</f>
        <v>DISTRIBUCION VOLUMEN POR CRITERIO (Consumiciones)TotalAlimentacionEN CASA DE OTROS</v>
      </c>
      <c r="B17" s="23">
        <v>0</v>
      </c>
      <c r="C17" s="23">
        <v>0</v>
      </c>
      <c r="D17" s="24" t="s">
        <v>137</v>
      </c>
      <c r="E17" s="24">
        <v>4.34764303959484</v>
      </c>
      <c r="F17" s="24">
        <v>4.4007313199791804</v>
      </c>
      <c r="G17" s="24">
        <v>5.1071408992809904</v>
      </c>
      <c r="H17" s="24">
        <v>5.0646172107172402</v>
      </c>
      <c r="I17" s="24">
        <v>4.37844319219142</v>
      </c>
      <c r="J17" s="24">
        <v>4.2767090070744596</v>
      </c>
      <c r="K17" s="24">
        <v>4.7745480296501697</v>
      </c>
      <c r="L17" s="24">
        <v>5.1314686235959099</v>
      </c>
      <c r="M17" s="81">
        <v>3.8064377983712401</v>
      </c>
      <c r="N17" s="24"/>
    </row>
    <row r="18" spans="1:14" x14ac:dyDescent="0.35">
      <c r="A18" s="23" t="str">
        <f>B3&amp;C3&amp;D18</f>
        <v>DISTRIBUCION VOLUMEN POR CRITERIO (Consumiciones)TotalAlimentacionEN EL ESTABLECIMIENTO</v>
      </c>
      <c r="B18" s="23">
        <v>0</v>
      </c>
      <c r="C18" s="23">
        <v>0</v>
      </c>
      <c r="D18" s="23" t="s">
        <v>138</v>
      </c>
      <c r="E18" s="55">
        <v>73.902204555861402</v>
      </c>
      <c r="F18" s="55">
        <v>74.317748546726406</v>
      </c>
      <c r="G18" s="55">
        <v>72.600681500802096</v>
      </c>
      <c r="H18" s="55">
        <v>71.623714150437394</v>
      </c>
      <c r="I18" s="55">
        <v>72.822522529817107</v>
      </c>
      <c r="J18" s="55">
        <v>73.757078137579597</v>
      </c>
      <c r="K18" s="55">
        <v>72.418917480280498</v>
      </c>
      <c r="L18" s="55">
        <v>71.259704354227097</v>
      </c>
      <c r="M18" s="81">
        <v>71.558445661331106</v>
      </c>
      <c r="N18" s="24"/>
    </row>
    <row r="19" spans="1:14" x14ac:dyDescent="0.35">
      <c r="A19" s="23" t="str">
        <f>B3&amp;C3&amp;D19</f>
        <v>DISTRIBUCION VOLUMEN POR CRITERIO (Consumiciones)TotalAlimentacionEN EL TRABAJO</v>
      </c>
      <c r="B19" s="23">
        <v>0</v>
      </c>
      <c r="C19" s="23">
        <v>0</v>
      </c>
      <c r="D19" s="24" t="s">
        <v>139</v>
      </c>
      <c r="E19" s="24">
        <v>6.4397195204704802</v>
      </c>
      <c r="F19" s="24">
        <v>5.3075661170892898</v>
      </c>
      <c r="G19" s="24">
        <v>6.0316824298590799</v>
      </c>
      <c r="H19" s="24">
        <v>6.1262274891713098</v>
      </c>
      <c r="I19" s="24">
        <v>5.5932596603004496</v>
      </c>
      <c r="J19" s="24">
        <v>4.9910236683473297</v>
      </c>
      <c r="K19" s="24">
        <v>5.8198978499956597</v>
      </c>
      <c r="L19" s="24">
        <v>5.9855336692386203</v>
      </c>
      <c r="M19" s="81">
        <v>6.1312271833754597</v>
      </c>
      <c r="N19" s="24"/>
    </row>
    <row r="20" spans="1:14" x14ac:dyDescent="0.35">
      <c r="A20" s="23" t="str">
        <f>B3&amp;C3&amp;D20</f>
        <v>DISTRIBUCION VOLUMEN POR CRITERIO (Consumiciones)TotalAlimentacionEN COLEGIO/INSTITUTO/UNIV.</v>
      </c>
      <c r="B20" s="23">
        <v>0</v>
      </c>
      <c r="C20" s="23">
        <v>0</v>
      </c>
      <c r="D20" s="23" t="s">
        <v>140</v>
      </c>
      <c r="E20" s="55">
        <v>0.25635626941261502</v>
      </c>
      <c r="F20" s="55">
        <v>0.14435792270724801</v>
      </c>
      <c r="G20" s="55">
        <v>0.363792528881554</v>
      </c>
      <c r="H20" s="55">
        <v>0.21377575998401799</v>
      </c>
      <c r="I20" s="55">
        <v>0.30103708095103499</v>
      </c>
      <c r="J20" s="55">
        <v>0.133348536954738</v>
      </c>
      <c r="K20" s="55">
        <v>0.31290543984925701</v>
      </c>
      <c r="L20" s="55">
        <v>0.37041264694925702</v>
      </c>
      <c r="M20" s="81">
        <v>0.457782575119349</v>
      </c>
      <c r="N20" s="24"/>
    </row>
    <row r="21" spans="1:14" x14ac:dyDescent="0.35">
      <c r="A21" s="23" t="str">
        <f>B3&amp;C3&amp;D21</f>
        <v>DISTRIBUCION VOLUMEN POR CRITERIO (Consumiciones)TotalAlimentacionEN MI CASA</v>
      </c>
      <c r="B21" s="23">
        <v>0</v>
      </c>
      <c r="C21" s="23">
        <v>0</v>
      </c>
      <c r="D21" s="24" t="s">
        <v>141</v>
      </c>
      <c r="E21" s="24">
        <v>7.8869903067951803</v>
      </c>
      <c r="F21" s="24">
        <v>7.0160429736984797</v>
      </c>
      <c r="G21" s="24">
        <v>8.6198346451694796</v>
      </c>
      <c r="H21" s="24">
        <v>9.0423846458384105</v>
      </c>
      <c r="I21" s="24">
        <v>8.4360668584357601</v>
      </c>
      <c r="J21" s="24">
        <v>7.5504281406900304</v>
      </c>
      <c r="K21" s="24">
        <v>9.1172966474058992</v>
      </c>
      <c r="L21" s="24">
        <v>10.1292077942232</v>
      </c>
      <c r="M21" s="81">
        <v>8.7649571749508599</v>
      </c>
      <c r="N21" s="24"/>
    </row>
    <row r="22" spans="1:14" x14ac:dyDescent="0.35">
      <c r="A22" s="23" t="str">
        <f>B3&amp;C3&amp;D22</f>
        <v>DISTRIBUCION VOLUMEN POR CRITERIO (Consumiciones)TotalAlimentacionEN M.TRANSP.(AVION,TREN,AUTOC,E</v>
      </c>
      <c r="B22" s="23">
        <v>0</v>
      </c>
      <c r="C22" s="23">
        <v>0</v>
      </c>
      <c r="D22" s="23" t="s">
        <v>142</v>
      </c>
      <c r="E22" s="55">
        <v>9.4655014040527202E-2</v>
      </c>
      <c r="F22" s="55">
        <v>0.15009450417681799</v>
      </c>
      <c r="G22" s="55">
        <v>0.12628841737163399</v>
      </c>
      <c r="H22" s="55">
        <v>0.13394800180606201</v>
      </c>
      <c r="I22" s="55">
        <v>0.121704067037273</v>
      </c>
      <c r="J22" s="55">
        <v>0.158156923571731</v>
      </c>
      <c r="K22" s="55">
        <v>0.16036395253734501</v>
      </c>
      <c r="L22" s="55">
        <v>0.12693650735169601</v>
      </c>
      <c r="M22" s="81">
        <v>0.140259302162314</v>
      </c>
      <c r="N22" s="24"/>
    </row>
    <row r="23" spans="1:14" x14ac:dyDescent="0.35">
      <c r="A23" s="23" t="str">
        <f>B3&amp;C3&amp;D23</f>
        <v>DISTRIBUCION VOLUMEN POR CRITERIO (Consumiciones)TotalAlimentacionEN OTRO LUGAR</v>
      </c>
      <c r="B23" s="23">
        <v>0</v>
      </c>
      <c r="C23" s="23">
        <v>0</v>
      </c>
      <c r="D23" s="24" t="s">
        <v>143</v>
      </c>
      <c r="E23" s="24">
        <v>2.4789202448403098</v>
      </c>
      <c r="F23" s="24">
        <v>2.8007316165404101</v>
      </c>
      <c r="G23" s="24">
        <v>3.0768354645861899</v>
      </c>
      <c r="H23" s="24">
        <v>3.46290401307273</v>
      </c>
      <c r="I23" s="24">
        <v>2.8750824218668898</v>
      </c>
      <c r="J23" s="24">
        <v>3.1840745550488498</v>
      </c>
      <c r="K23" s="24">
        <v>3.0340291698322801</v>
      </c>
      <c r="L23" s="24">
        <v>3.0621707609077098</v>
      </c>
      <c r="M23" s="81">
        <v>2.8951172423476601</v>
      </c>
      <c r="N23" s="24"/>
    </row>
    <row r="24" spans="1:14" x14ac:dyDescent="0.35">
      <c r="A24" s="23" t="str">
        <f>B3&amp;C3&amp;D24</f>
        <v>DISTRIBUCION VOLUMEN POR CRITERIO (Consumiciones)TotalAlimentacionDESAYUNO</v>
      </c>
      <c r="B24" s="23">
        <v>0</v>
      </c>
      <c r="C24" s="23">
        <v>0</v>
      </c>
      <c r="D24" s="23" t="s">
        <v>144</v>
      </c>
      <c r="E24" s="55">
        <v>20.505124516581098</v>
      </c>
      <c r="F24" s="55">
        <v>19.001512956512801</v>
      </c>
      <c r="G24" s="55">
        <v>20.573660224820198</v>
      </c>
      <c r="H24" s="55">
        <v>20.997680951973202</v>
      </c>
      <c r="I24" s="55">
        <v>19.599052161732399</v>
      </c>
      <c r="J24" s="55">
        <v>18.976979548935098</v>
      </c>
      <c r="K24" s="55">
        <v>21.751781375591499</v>
      </c>
      <c r="L24" s="55">
        <v>22.0795722622473</v>
      </c>
      <c r="M24" s="81">
        <v>19.795499859589999</v>
      </c>
      <c r="N24" s="24"/>
    </row>
    <row r="25" spans="1:14" x14ac:dyDescent="0.35">
      <c r="A25" s="23" t="str">
        <f>B3&amp;C3&amp;D25</f>
        <v>DISTRIBUCION VOLUMEN POR CRITERIO (Consumiciones)TotalAlimentacionAPERITIVO/ANTES DE COMER</v>
      </c>
      <c r="B25" s="23">
        <v>0</v>
      </c>
      <c r="C25" s="23">
        <v>0</v>
      </c>
      <c r="D25" s="24" t="s">
        <v>145</v>
      </c>
      <c r="E25" s="24">
        <v>11.4702969750801</v>
      </c>
      <c r="F25" s="24">
        <v>11.140584354121801</v>
      </c>
      <c r="G25" s="24">
        <v>11.111002112017699</v>
      </c>
      <c r="H25" s="24">
        <v>11.169523947518799</v>
      </c>
      <c r="I25" s="24">
        <v>11.738063747087301</v>
      </c>
      <c r="J25" s="24">
        <v>11.383715398532299</v>
      </c>
      <c r="K25" s="24">
        <v>11.102641606233799</v>
      </c>
      <c r="L25" s="24">
        <v>11.163234857932499</v>
      </c>
      <c r="M25" s="81">
        <v>11.617765374894701</v>
      </c>
      <c r="N25" s="24"/>
    </row>
    <row r="26" spans="1:14" x14ac:dyDescent="0.35">
      <c r="A26" s="23" t="str">
        <f>B3&amp;C3&amp;D26</f>
        <v>DISTRIBUCION VOLUMEN POR CRITERIO (Consumiciones)TotalAlimentacionCOMIDA</v>
      </c>
      <c r="B26" s="23">
        <v>0</v>
      </c>
      <c r="C26" s="23">
        <v>0</v>
      </c>
      <c r="D26" s="23" t="s">
        <v>146</v>
      </c>
      <c r="E26" s="55">
        <v>29.3654798881171</v>
      </c>
      <c r="F26" s="55">
        <v>28.134961059039899</v>
      </c>
      <c r="G26" s="55">
        <v>30.435250210624702</v>
      </c>
      <c r="H26" s="55">
        <v>30.491815275274401</v>
      </c>
      <c r="I26" s="55">
        <v>29.826239038727799</v>
      </c>
      <c r="J26" s="55">
        <v>28.0324319831537</v>
      </c>
      <c r="K26" s="55">
        <v>30.411401385132798</v>
      </c>
      <c r="L26" s="55">
        <v>30.607201085793498</v>
      </c>
      <c r="M26" s="81">
        <v>30.5393955349621</v>
      </c>
      <c r="N26" s="24"/>
    </row>
    <row r="27" spans="1:14" x14ac:dyDescent="0.35">
      <c r="A27" s="23" t="str">
        <f>B3&amp;C3&amp;D27</f>
        <v>DISTRIBUCION VOLUMEN POR CRITERIO (Consumiciones)TotalAlimentacionTARDE/MERIENDA</v>
      </c>
      <c r="B27" s="23">
        <v>0</v>
      </c>
      <c r="C27" s="23">
        <v>0</v>
      </c>
      <c r="D27" s="24" t="s">
        <v>147</v>
      </c>
      <c r="E27" s="24">
        <v>13.3805810405989</v>
      </c>
      <c r="F27" s="24">
        <v>11.9087743075172</v>
      </c>
      <c r="G27" s="24">
        <v>12.408086113772001</v>
      </c>
      <c r="H27" s="24">
        <v>12.345879170938501</v>
      </c>
      <c r="I27" s="24">
        <v>12.9318492175335</v>
      </c>
      <c r="J27" s="24">
        <v>11.2504475259526</v>
      </c>
      <c r="K27" s="24">
        <v>12.0064151685163</v>
      </c>
      <c r="L27" s="24">
        <v>12.3893672915487</v>
      </c>
      <c r="M27" s="81">
        <v>12.7937587756248</v>
      </c>
      <c r="N27" s="24"/>
    </row>
    <row r="28" spans="1:14" x14ac:dyDescent="0.35">
      <c r="A28" s="23" t="str">
        <f>B3&amp;C3&amp;D28</f>
        <v>DISTRIBUCION VOLUMEN POR CRITERIO (Consumiciones)TotalAlimentacionANTES DE CENAR</v>
      </c>
      <c r="B28" s="23">
        <v>0</v>
      </c>
      <c r="C28" s="23">
        <v>0</v>
      </c>
      <c r="D28" s="23" t="s">
        <v>148</v>
      </c>
      <c r="E28" s="55">
        <v>4.9405070588819404</v>
      </c>
      <c r="F28" s="55">
        <v>5.3459139547378403</v>
      </c>
      <c r="G28" s="55">
        <v>4.91909702586356</v>
      </c>
      <c r="H28" s="55">
        <v>4.7597966789827204</v>
      </c>
      <c r="I28" s="55">
        <v>4.7497913270193397</v>
      </c>
      <c r="J28" s="55">
        <v>5.47009003693009</v>
      </c>
      <c r="K28" s="55">
        <v>4.6655962607735502</v>
      </c>
      <c r="L28" s="55">
        <v>4.3954616688009596</v>
      </c>
      <c r="M28" s="81">
        <v>4.5399677057006498</v>
      </c>
      <c r="N28" s="24"/>
    </row>
    <row r="29" spans="1:14" x14ac:dyDescent="0.35">
      <c r="A29" s="23" t="str">
        <f>B3&amp;C3&amp;D29</f>
        <v>DISTRIBUCION VOLUMEN POR CRITERIO (Consumiciones)TotalAlimentacionCENA</v>
      </c>
      <c r="B29" s="23">
        <v>0</v>
      </c>
      <c r="C29" s="23">
        <v>0</v>
      </c>
      <c r="D29" s="24" t="s">
        <v>149</v>
      </c>
      <c r="E29" s="24">
        <v>15.004092855054299</v>
      </c>
      <c r="F29" s="24">
        <v>17.890117640894999</v>
      </c>
      <c r="G29" s="24">
        <v>15.232058669082599</v>
      </c>
      <c r="H29" s="24">
        <v>14.6213197278613</v>
      </c>
      <c r="I29" s="24">
        <v>15.514743700997901</v>
      </c>
      <c r="J29" s="24">
        <v>18.133648350303801</v>
      </c>
      <c r="K29" s="24">
        <v>14.5152125896592</v>
      </c>
      <c r="L29" s="24">
        <v>13.922444062615501</v>
      </c>
      <c r="M29" s="81">
        <v>15.5597620050548</v>
      </c>
      <c r="N29" s="24"/>
    </row>
    <row r="30" spans="1:14" x14ac:dyDescent="0.35">
      <c r="A30" s="23" t="str">
        <f>B3&amp;C3&amp;D30</f>
        <v>DISTRIBUCION VOLUMEN POR CRITERIO (Consumiciones)TotalAlimentacionDESPUES DE LA CENA</v>
      </c>
      <c r="B30" s="23">
        <v>0</v>
      </c>
      <c r="C30" s="23">
        <v>0</v>
      </c>
      <c r="D30" s="23" t="s">
        <v>150</v>
      </c>
      <c r="E30" s="55">
        <v>1.6714247687036901</v>
      </c>
      <c r="F30" s="55">
        <v>2.7781806067741499</v>
      </c>
      <c r="G30" s="55">
        <v>1.6967191593477</v>
      </c>
      <c r="H30" s="55">
        <v>1.69665915116549</v>
      </c>
      <c r="I30" s="55">
        <v>1.6860093875558</v>
      </c>
      <c r="J30" s="55">
        <v>2.7990409070341098</v>
      </c>
      <c r="K30" s="55">
        <v>1.47055093929389</v>
      </c>
      <c r="L30" s="55">
        <v>1.40340899575634</v>
      </c>
      <c r="M30" s="81">
        <v>1.5419394130862101</v>
      </c>
      <c r="N30" s="24"/>
    </row>
    <row r="31" spans="1:14" x14ac:dyDescent="0.35">
      <c r="A31" s="23" t="str">
        <f>B3&amp;C3&amp;D31</f>
        <v>DISTRIBUCION VOLUMEN POR CRITERIO (Consumiciones)TotalAlimentacionDURANTE EL DIA</v>
      </c>
      <c r="B31" s="23">
        <v>0</v>
      </c>
      <c r="C31" s="23">
        <v>0</v>
      </c>
      <c r="D31" s="24" t="s">
        <v>151</v>
      </c>
      <c r="E31" s="24">
        <v>3.6625087580891602</v>
      </c>
      <c r="F31" s="24">
        <v>3.7999600630884598</v>
      </c>
      <c r="G31" s="24">
        <v>3.6241264844714798</v>
      </c>
      <c r="H31" s="24">
        <v>3.9173397321203201</v>
      </c>
      <c r="I31" s="24">
        <v>3.9542676132845198</v>
      </c>
      <c r="J31" s="24">
        <v>3.9536281803381801</v>
      </c>
      <c r="K31" s="24">
        <v>4.0764188419051202</v>
      </c>
      <c r="L31" s="24">
        <v>4.0393112639171296</v>
      </c>
      <c r="M31" s="81">
        <v>3.61189623701208</v>
      </c>
      <c r="N31" s="24"/>
    </row>
    <row r="32" spans="1:14" x14ac:dyDescent="0.35">
      <c r="A32" s="23" t="str">
        <f>B3&amp;C3&amp;D32</f>
        <v>DISTRIBUCION VOLUMEN POR CRITERIO (Consumiciones)TotalAlimentacionCON AMIGOS</v>
      </c>
      <c r="B32" s="23">
        <v>0</v>
      </c>
      <c r="C32" s="23">
        <v>0</v>
      </c>
      <c r="D32" s="23" t="s">
        <v>152</v>
      </c>
      <c r="E32" s="55">
        <v>24.729533655888499</v>
      </c>
      <c r="F32" s="55">
        <v>24.3663425746754</v>
      </c>
      <c r="G32" s="55">
        <v>25.9493620667767</v>
      </c>
      <c r="H32" s="55">
        <v>25.996777189173301</v>
      </c>
      <c r="I32" s="55">
        <v>25.1236776857031</v>
      </c>
      <c r="J32" s="55">
        <v>25.089697494396699</v>
      </c>
      <c r="K32" s="55">
        <v>25.683477416652</v>
      </c>
      <c r="L32" s="55">
        <v>25.423404031235499</v>
      </c>
      <c r="M32" s="81">
        <v>24.552186885706298</v>
      </c>
      <c r="N32" s="24"/>
    </row>
    <row r="33" spans="1:14" x14ac:dyDescent="0.35">
      <c r="A33" s="23" t="str">
        <f>B3&amp;C3&amp;D33</f>
        <v>DISTRIBUCION VOLUMEN POR CRITERIO (Consumiciones)TotalAlimentacionCON CLIENTES</v>
      </c>
      <c r="B33" s="23">
        <v>0</v>
      </c>
      <c r="C33" s="23">
        <v>0</v>
      </c>
      <c r="D33" s="24" t="s">
        <v>153</v>
      </c>
      <c r="E33" s="24">
        <v>0.46002380545180699</v>
      </c>
      <c r="F33" s="24">
        <v>0.49474320516451498</v>
      </c>
      <c r="G33" s="24">
        <v>0.60728011356423195</v>
      </c>
      <c r="H33" s="24">
        <v>0.64112237826461405</v>
      </c>
      <c r="I33" s="24">
        <v>0.58191369405214199</v>
      </c>
      <c r="J33" s="24">
        <v>0.52353528337201305</v>
      </c>
      <c r="K33" s="24">
        <v>0.49820236484853903</v>
      </c>
      <c r="L33" s="24">
        <v>0.67233902243598698</v>
      </c>
      <c r="M33" s="81">
        <v>0.79057462791350697</v>
      </c>
      <c r="N33" s="24"/>
    </row>
    <row r="34" spans="1:14" x14ac:dyDescent="0.35">
      <c r="A34" s="23" t="str">
        <f>B3&amp;C3&amp;D34</f>
        <v>DISTRIBUCION VOLUMEN POR CRITERIO (Consumiciones)TotalAlimentacionCON COMPAÑEROS DE TRABAJO</v>
      </c>
      <c r="B34" s="23">
        <v>0</v>
      </c>
      <c r="C34" s="23">
        <v>0</v>
      </c>
      <c r="D34" s="23" t="s">
        <v>154</v>
      </c>
      <c r="E34" s="55">
        <v>7.7906616701882898</v>
      </c>
      <c r="F34" s="55">
        <v>5.9147628671736898</v>
      </c>
      <c r="G34" s="55">
        <v>7.4412631135526901</v>
      </c>
      <c r="H34" s="55">
        <v>7.1842739418474402</v>
      </c>
      <c r="I34" s="55">
        <v>6.7306761427023902</v>
      </c>
      <c r="J34" s="55">
        <v>5.66467057830807</v>
      </c>
      <c r="K34" s="55">
        <v>7.5770312550527299</v>
      </c>
      <c r="L34" s="55">
        <v>6.9725615327046198</v>
      </c>
      <c r="M34" s="81">
        <v>7.4615873350182502</v>
      </c>
      <c r="N34" s="24"/>
    </row>
    <row r="35" spans="1:14" x14ac:dyDescent="0.35">
      <c r="A35" s="23" t="str">
        <f>B3&amp;C3&amp;D35</f>
        <v>DISTRIBUCION VOLUMEN POR CRITERIO (Consumiciones)TotalAlimentacionCON COMPAÑEROS DE CLASE</v>
      </c>
      <c r="B35" s="23">
        <v>0</v>
      </c>
      <c r="C35" s="23">
        <v>0</v>
      </c>
      <c r="D35" s="24" t="s">
        <v>155</v>
      </c>
      <c r="E35" s="24">
        <v>0.41368765205973701</v>
      </c>
      <c r="F35" s="24">
        <v>0.33012182240826499</v>
      </c>
      <c r="G35" s="24">
        <v>0.52043961418168005</v>
      </c>
      <c r="H35" s="24">
        <v>0.38655398537440999</v>
      </c>
      <c r="I35" s="24">
        <v>0.55361549041758895</v>
      </c>
      <c r="J35" s="24">
        <v>0.248214323050368</v>
      </c>
      <c r="K35" s="24">
        <v>0.44968202114142503</v>
      </c>
      <c r="L35" s="24">
        <v>0.460527035611691</v>
      </c>
      <c r="M35" s="81">
        <v>0.59201558550968802</v>
      </c>
      <c r="N35" s="24"/>
    </row>
    <row r="36" spans="1:14" x14ac:dyDescent="0.35">
      <c r="A36" s="23" t="str">
        <f>B3&amp;C3&amp;D36</f>
        <v>DISTRIBUCION VOLUMEN POR CRITERIO (Consumiciones)TotalAlimentacionCON FAMILIA</v>
      </c>
      <c r="B36" s="23">
        <v>0</v>
      </c>
      <c r="C36" s="23">
        <v>0</v>
      </c>
      <c r="D36" s="23" t="s">
        <v>156</v>
      </c>
      <c r="E36" s="55">
        <v>31.392732716910999</v>
      </c>
      <c r="F36" s="55">
        <v>34.005884763228003</v>
      </c>
      <c r="G36" s="55">
        <v>29.299615104966101</v>
      </c>
      <c r="H36" s="55">
        <v>29.6026004951303</v>
      </c>
      <c r="I36" s="55">
        <v>30.713828813875001</v>
      </c>
      <c r="J36" s="55">
        <v>33.190408967090697</v>
      </c>
      <c r="K36" s="55">
        <v>29.471511615866</v>
      </c>
      <c r="L36" s="55">
        <v>29.421477023088698</v>
      </c>
      <c r="M36" s="81">
        <v>29.907290789104199</v>
      </c>
      <c r="N36" s="24"/>
    </row>
    <row r="37" spans="1:14" x14ac:dyDescent="0.35">
      <c r="A37" s="23" t="str">
        <f>B3&amp;C3&amp;D37</f>
        <v>DISTRIBUCION VOLUMEN POR CRITERIO (Consumiciones)TotalAlimentacionCON LA PAREJA</v>
      </c>
      <c r="B37" s="23">
        <v>0</v>
      </c>
      <c r="C37" s="23">
        <v>0</v>
      </c>
      <c r="D37" s="24" t="s">
        <v>157</v>
      </c>
      <c r="E37" s="24">
        <v>18.1503226011111</v>
      </c>
      <c r="F37" s="24">
        <v>18.995692942485402</v>
      </c>
      <c r="G37" s="24">
        <v>18.200817685551701</v>
      </c>
      <c r="H37" s="24">
        <v>17.464919733422899</v>
      </c>
      <c r="I37" s="24">
        <v>18.546646816183699</v>
      </c>
      <c r="J37" s="24">
        <v>18.8305343440515</v>
      </c>
      <c r="K37" s="24">
        <v>17.602828545755902</v>
      </c>
      <c r="L37" s="24">
        <v>17.9268697058912</v>
      </c>
      <c r="M37" s="81">
        <v>18.287131423757401</v>
      </c>
      <c r="N37" s="24"/>
    </row>
    <row r="38" spans="1:14" x14ac:dyDescent="0.35">
      <c r="A38" s="23" t="str">
        <f>B3&amp;C3&amp;D38</f>
        <v>DISTRIBUCION VOLUMEN POR CRITERIO (Consumiciones)TotalAlimentacionESTABA SOLO/A</v>
      </c>
      <c r="B38" s="23">
        <v>0</v>
      </c>
      <c r="C38" s="23">
        <v>0</v>
      </c>
      <c r="D38" s="23" t="s">
        <v>158</v>
      </c>
      <c r="E38" s="55">
        <v>16.367958358389298</v>
      </c>
      <c r="F38" s="55">
        <v>15.392743443402001</v>
      </c>
      <c r="G38" s="55">
        <v>17.374851408588899</v>
      </c>
      <c r="H38" s="55">
        <v>18.117901162743902</v>
      </c>
      <c r="I38" s="55">
        <v>17.0953847627007</v>
      </c>
      <c r="J38" s="55">
        <v>15.8507019865635</v>
      </c>
      <c r="K38" s="55">
        <v>17.906789665242002</v>
      </c>
      <c r="L38" s="55">
        <v>18.3720167751679</v>
      </c>
      <c r="M38" s="81">
        <v>17.730763830384699</v>
      </c>
      <c r="N38" s="24"/>
    </row>
    <row r="39" spans="1:14" x14ac:dyDescent="0.35">
      <c r="A39" s="23" t="str">
        <f>B3&amp;C3&amp;D39</f>
        <v>DISTRIBUCION VOLUMEN POR CRITERIO (Consumiciones)TotalAlimentacionOTROS</v>
      </c>
      <c r="B39" s="23">
        <v>0</v>
      </c>
      <c r="C39" s="23">
        <v>0</v>
      </c>
      <c r="D39" s="24" t="s">
        <v>159</v>
      </c>
      <c r="E39" s="24">
        <v>0.69509264265341097</v>
      </c>
      <c r="F39" s="24">
        <v>0.49970269737261602</v>
      </c>
      <c r="G39" s="24">
        <v>0.60637161413551499</v>
      </c>
      <c r="H39" s="24">
        <v>0.60586538398210299</v>
      </c>
      <c r="I39" s="24">
        <v>0.65427208421974603</v>
      </c>
      <c r="J39" s="24">
        <v>0.60221415320345995</v>
      </c>
      <c r="K39" s="24">
        <v>0.81048983241571304</v>
      </c>
      <c r="L39" s="24">
        <v>0.750803013099413</v>
      </c>
      <c r="M39" s="81">
        <v>0.67843864083122696</v>
      </c>
      <c r="N39" s="24"/>
    </row>
    <row r="40" spans="1:14" x14ac:dyDescent="0.35">
      <c r="A40" s="23" t="str">
        <f>B3&amp;C3&amp;D40</f>
        <v>DISTRIBUCION VOLUMEN POR CRITERIO (Consumiciones)TotalAlimentacionESTAR TRABAJANDO</v>
      </c>
      <c r="B40" s="23">
        <v>0</v>
      </c>
      <c r="C40" s="23">
        <v>0</v>
      </c>
      <c r="D40" s="23" t="s">
        <v>160</v>
      </c>
      <c r="E40" s="55">
        <v>11.339398022740699</v>
      </c>
      <c r="F40" s="55">
        <v>9.4828441803072501</v>
      </c>
      <c r="G40" s="55">
        <v>11.135000346232401</v>
      </c>
      <c r="H40" s="55">
        <v>11.5595945581039</v>
      </c>
      <c r="I40" s="55">
        <v>10.935337251092999</v>
      </c>
      <c r="J40" s="55">
        <v>9.3537454211674191</v>
      </c>
      <c r="K40" s="55">
        <v>10.7358222995414</v>
      </c>
      <c r="L40" s="55">
        <v>11.0592776436166</v>
      </c>
      <c r="M40" s="81">
        <v>10.6928566413929</v>
      </c>
      <c r="N40" s="24"/>
    </row>
    <row r="41" spans="1:14" x14ac:dyDescent="0.35">
      <c r="A41" s="23" t="str">
        <f>B3&amp;C3&amp;D41</f>
        <v>DISTRIBUCION VOLUMEN POR CRITERIO (Consumiciones)TotalAlimentacionCOMIDA DE NEGOCIOS</v>
      </c>
      <c r="B41" s="23">
        <v>0</v>
      </c>
      <c r="C41" s="23">
        <v>0</v>
      </c>
      <c r="D41" s="24" t="s">
        <v>161</v>
      </c>
      <c r="E41" s="24">
        <v>0.177333685955611</v>
      </c>
      <c r="F41" s="24">
        <v>0.28396280924539502</v>
      </c>
      <c r="G41" s="24">
        <v>0.422492628134846</v>
      </c>
      <c r="H41" s="24">
        <v>0.26714514869642297</v>
      </c>
      <c r="I41" s="24">
        <v>0.27203954559808302</v>
      </c>
      <c r="J41" s="24">
        <v>0.17122016418362401</v>
      </c>
      <c r="K41" s="24">
        <v>0.37126479756212</v>
      </c>
      <c r="L41" s="24">
        <v>0.26466150639340202</v>
      </c>
      <c r="M41" s="81">
        <v>0.30880855096882898</v>
      </c>
      <c r="N41" s="24"/>
    </row>
    <row r="42" spans="1:14" x14ac:dyDescent="0.35">
      <c r="A42" s="23" t="str">
        <f>B3&amp;C3&amp;D42</f>
        <v>DISTRIBUCION VOLUMEN POR CRITERIO (Consumiciones)TotalAlimentacionPOR PLACER/RELAX</v>
      </c>
      <c r="B42" s="23">
        <v>0</v>
      </c>
      <c r="C42" s="23">
        <v>0</v>
      </c>
      <c r="D42" s="23" t="s">
        <v>162</v>
      </c>
      <c r="E42" s="55">
        <v>17.3071530831232</v>
      </c>
      <c r="F42" s="55">
        <v>19.8396196898859</v>
      </c>
      <c r="G42" s="55">
        <v>16.337582374461899</v>
      </c>
      <c r="H42" s="55">
        <v>15.586703051352</v>
      </c>
      <c r="I42" s="55">
        <v>16.882677379074401</v>
      </c>
      <c r="J42" s="55">
        <v>19.235286237212101</v>
      </c>
      <c r="K42" s="55">
        <v>16.225260489051202</v>
      </c>
      <c r="L42" s="55">
        <v>16.035934347747901</v>
      </c>
      <c r="M42" s="81">
        <v>16.6760600954788</v>
      </c>
      <c r="N42" s="24"/>
    </row>
    <row r="43" spans="1:14" x14ac:dyDescent="0.35">
      <c r="A43" s="23" t="str">
        <f>B3&amp;C3&amp;D43</f>
        <v>DISTRIBUCION VOLUMEN POR CRITERIO (Consumiciones)TotalAlimentacionTENER HAMBRE/SIN PLANIFICAR</v>
      </c>
      <c r="B43" s="23">
        <v>0</v>
      </c>
      <c r="C43" s="23">
        <v>0</v>
      </c>
      <c r="D43" s="24" t="s">
        <v>163</v>
      </c>
      <c r="E43" s="24">
        <v>24.0066706296445</v>
      </c>
      <c r="F43" s="24">
        <v>23.930024402046101</v>
      </c>
      <c r="G43" s="24">
        <v>23.831400683232001</v>
      </c>
      <c r="H43" s="24">
        <v>23.816228067286801</v>
      </c>
      <c r="I43" s="24">
        <v>24.498859207433402</v>
      </c>
      <c r="J43" s="24">
        <v>24.493039245218899</v>
      </c>
      <c r="K43" s="24">
        <v>23.817762851683401</v>
      </c>
      <c r="L43" s="24">
        <v>24.134053970369902</v>
      </c>
      <c r="M43" s="81">
        <v>24.7140199382196</v>
      </c>
      <c r="N43" s="24"/>
    </row>
    <row r="44" spans="1:14" x14ac:dyDescent="0.35">
      <c r="A44" s="23" t="str">
        <f>B3&amp;C3&amp;D44</f>
        <v>DISTRIBUCION VOLUMEN POR CRITERIO (Consumiciones)TotalAlimentacionESTAR DE COMPRAS</v>
      </c>
      <c r="B44" s="23">
        <v>0</v>
      </c>
      <c r="C44" s="23">
        <v>0</v>
      </c>
      <c r="D44" s="23" t="s">
        <v>164</v>
      </c>
      <c r="E44" s="55">
        <v>2.69278623090461</v>
      </c>
      <c r="F44" s="55">
        <v>2.92227970567287</v>
      </c>
      <c r="G44" s="55">
        <v>3.39523944856718</v>
      </c>
      <c r="H44" s="55">
        <v>3.3650587006744899</v>
      </c>
      <c r="I44" s="55">
        <v>2.53357830772637</v>
      </c>
      <c r="J44" s="55">
        <v>2.8862281260801002</v>
      </c>
      <c r="K44" s="55">
        <v>3.3720365362304801</v>
      </c>
      <c r="L44" s="55">
        <v>3.6389211731601798</v>
      </c>
      <c r="M44" s="81">
        <v>3.3259593513058099</v>
      </c>
      <c r="N44" s="24"/>
    </row>
    <row r="45" spans="1:14" x14ac:dyDescent="0.35">
      <c r="A45" s="23" t="str">
        <f>B3&amp;C3&amp;D45</f>
        <v>DISTRIBUCION VOLUMEN POR CRITERIO (Consumiciones)TotalAlimentacionNO COCINAR EN CASA</v>
      </c>
      <c r="B45" s="23">
        <v>0</v>
      </c>
      <c r="C45" s="23">
        <v>0</v>
      </c>
      <c r="D45" s="24" t="s">
        <v>165</v>
      </c>
      <c r="E45" s="24">
        <v>5.8678921555105603</v>
      </c>
      <c r="F45" s="24">
        <v>5.2513504656752596</v>
      </c>
      <c r="G45" s="24">
        <v>5.7828170623333799</v>
      </c>
      <c r="H45" s="24">
        <v>5.6843679770861399</v>
      </c>
      <c r="I45" s="24">
        <v>5.7178966608450601</v>
      </c>
      <c r="J45" s="24">
        <v>5.7334095321285599</v>
      </c>
      <c r="K45" s="24">
        <v>5.7109787819100699</v>
      </c>
      <c r="L45" s="24">
        <v>5.5822426459779404</v>
      </c>
      <c r="M45" s="81">
        <v>5.10555321538894</v>
      </c>
      <c r="N45" s="24"/>
    </row>
    <row r="46" spans="1:14" x14ac:dyDescent="0.35">
      <c r="A46" s="23" t="str">
        <f>B3&amp;C3&amp;D46</f>
        <v>DISTRIBUCION VOLUMEN POR CRITERIO (Consumiciones)TotalAlimentacionCELEBRACION/FIESTA/SALIR TOMAR</v>
      </c>
      <c r="B46" s="23">
        <v>0</v>
      </c>
      <c r="C46" s="23">
        <v>0</v>
      </c>
      <c r="D46" s="23" t="s">
        <v>166</v>
      </c>
      <c r="E46" s="55">
        <v>31.441560788034899</v>
      </c>
      <c r="F46" s="55">
        <v>30.935586407808302</v>
      </c>
      <c r="G46" s="55">
        <v>31.889682418317999</v>
      </c>
      <c r="H46" s="55">
        <v>32.222971089103702</v>
      </c>
      <c r="I46" s="55">
        <v>31.2620957280038</v>
      </c>
      <c r="J46" s="55">
        <v>31.205574902099301</v>
      </c>
      <c r="K46" s="55">
        <v>32.113662862837998</v>
      </c>
      <c r="L46" s="55">
        <v>31.313871220926</v>
      </c>
      <c r="M46" s="81">
        <v>31.570805251333901</v>
      </c>
      <c r="N46" s="24"/>
    </row>
    <row r="47" spans="1:14" x14ac:dyDescent="0.35">
      <c r="A47" s="23" t="str">
        <f>B3&amp;C3&amp;D47</f>
        <v>DISTRIBUCION VOLUMEN POR CRITERIO (Consumiciones)TotalAlimentacionVIENDO DEPORTES</v>
      </c>
      <c r="B47" s="23">
        <v>0</v>
      </c>
      <c r="C47" s="23">
        <v>0</v>
      </c>
      <c r="D47" s="24" t="s">
        <v>167</v>
      </c>
      <c r="E47" s="24">
        <v>1.14032148393753</v>
      </c>
      <c r="F47" s="24">
        <v>1.2859455681643499</v>
      </c>
      <c r="G47" s="24">
        <v>1.1886916165591399</v>
      </c>
      <c r="H47" s="24">
        <v>1.33225540409906</v>
      </c>
      <c r="I47" s="24">
        <v>1.45094591963793</v>
      </c>
      <c r="J47" s="24">
        <v>0.81506562724488996</v>
      </c>
      <c r="K47" s="24">
        <v>1.14807354189898</v>
      </c>
      <c r="L47" s="24">
        <v>1.3809841734500901</v>
      </c>
      <c r="M47" s="81">
        <v>1.3320348918842999</v>
      </c>
      <c r="N47" s="24"/>
    </row>
    <row r="48" spans="1:14" x14ac:dyDescent="0.35">
      <c r="A48" s="23" t="str">
        <f>B3&amp;C3&amp;D48</f>
        <v>DISTRIBUCION VOLUMEN POR CRITERIO (Consumiciones)TotalAlimentacionOTROS MOTIVOS</v>
      </c>
      <c r="B48" s="23">
        <v>0</v>
      </c>
      <c r="C48" s="23">
        <v>0</v>
      </c>
      <c r="D48" s="23" t="s">
        <v>168</v>
      </c>
      <c r="E48" s="55">
        <v>6.0268928506407899</v>
      </c>
      <c r="F48" s="55">
        <v>6.0683815813731901</v>
      </c>
      <c r="G48" s="55">
        <v>6.0170865696446496</v>
      </c>
      <c r="H48" s="55">
        <v>6.1656893587967598</v>
      </c>
      <c r="I48" s="55">
        <v>6.4465816531828697</v>
      </c>
      <c r="J48" s="55">
        <v>6.1064170897997103</v>
      </c>
      <c r="K48" s="55">
        <v>6.5051501929165001</v>
      </c>
      <c r="L48" s="55">
        <v>6.5900515320235797</v>
      </c>
      <c r="M48" s="81">
        <v>6.2738907610221899</v>
      </c>
      <c r="N48" s="24"/>
    </row>
    <row r="49" spans="1:14" x14ac:dyDescent="0.35">
      <c r="A49" s="23" t="str">
        <f>B3&amp;C49&amp;D49</f>
        <v>DISTRIBUCION VOLUMEN POR CRITERIO (Consumiciones).T.Alimentos TOTAL INGT.ESPAÑA</v>
      </c>
      <c r="B49" s="23">
        <v>0</v>
      </c>
      <c r="C49" s="23" t="s">
        <v>45</v>
      </c>
      <c r="D49" s="24" t="s">
        <v>46</v>
      </c>
      <c r="E49" s="24">
        <v>100</v>
      </c>
      <c r="F49" s="24">
        <v>100</v>
      </c>
      <c r="G49" s="24">
        <v>100</v>
      </c>
      <c r="H49" s="24">
        <v>100</v>
      </c>
      <c r="I49" s="24">
        <v>100</v>
      </c>
      <c r="J49" s="24">
        <v>100</v>
      </c>
      <c r="K49" s="24">
        <v>100</v>
      </c>
      <c r="L49" s="24">
        <v>100</v>
      </c>
      <c r="M49" s="81">
        <v>100</v>
      </c>
      <c r="N49" s="24"/>
    </row>
    <row r="50" spans="1:14" x14ac:dyDescent="0.35">
      <c r="A50" s="23" t="str">
        <f>B3&amp;C49&amp;D50</f>
        <v>DISTRIBUCION VOLUMEN POR CRITERIO (Consumiciones).T.Alimentos TOTAL INGHiper+Super+Discount+G.A</v>
      </c>
      <c r="B50" s="23">
        <v>0</v>
      </c>
      <c r="C50" s="23">
        <v>0</v>
      </c>
      <c r="D50" s="23" t="s">
        <v>124</v>
      </c>
      <c r="E50" s="55">
        <v>6.5613939256863203</v>
      </c>
      <c r="F50" s="55">
        <v>7.2288161368419797</v>
      </c>
      <c r="G50" s="55">
        <v>7.3788509299148402</v>
      </c>
      <c r="H50" s="55">
        <v>8.0104188685886992</v>
      </c>
      <c r="I50" s="55">
        <v>7.2329302053498203</v>
      </c>
      <c r="J50" s="55">
        <v>7.1651096630942801</v>
      </c>
      <c r="K50" s="55">
        <v>8.1543550661983506</v>
      </c>
      <c r="L50" s="55">
        <v>10.1828856532643</v>
      </c>
      <c r="M50" s="81">
        <v>8.4702590169033094</v>
      </c>
      <c r="N50" s="24"/>
    </row>
    <row r="51" spans="1:14" x14ac:dyDescent="0.35">
      <c r="A51" s="23" t="str">
        <f>B3&amp;C49&amp;D51</f>
        <v>DISTRIBUCION VOLUMEN POR CRITERIO (Consumiciones).T.Alimentos TOTAL INGRestaurantes</v>
      </c>
      <c r="B51" s="23">
        <v>0</v>
      </c>
      <c r="C51" s="23">
        <v>0</v>
      </c>
      <c r="D51" s="24" t="s">
        <v>125</v>
      </c>
      <c r="E51" s="24">
        <v>24.619397348195498</v>
      </c>
      <c r="F51" s="24">
        <v>23.8862610557563</v>
      </c>
      <c r="G51" s="24">
        <v>25.127516837110999</v>
      </c>
      <c r="H51" s="24">
        <v>25.3533703447867</v>
      </c>
      <c r="I51" s="24">
        <v>24.313295526365501</v>
      </c>
      <c r="J51" s="24">
        <v>24.2256593347673</v>
      </c>
      <c r="K51" s="24">
        <v>24.211894771518299</v>
      </c>
      <c r="L51" s="24">
        <v>24.492170399057098</v>
      </c>
      <c r="M51" s="81">
        <v>27.104820712233401</v>
      </c>
      <c r="N51" s="24"/>
    </row>
    <row r="52" spans="1:14" x14ac:dyDescent="0.35">
      <c r="A52" s="23" t="str">
        <f>B3&amp;C49&amp;D52</f>
        <v>DISTRIBUCION VOLUMEN POR CRITERIO (Consumiciones).T.Alimentos TOTAL INGRestaurantes Fast Food</v>
      </c>
      <c r="B52" s="23">
        <v>0</v>
      </c>
      <c r="C52" s="23">
        <v>0</v>
      </c>
      <c r="D52" s="23" t="s">
        <v>126</v>
      </c>
      <c r="E52" s="55">
        <v>16.443560604444102</v>
      </c>
      <c r="F52" s="55">
        <v>16.528133630181099</v>
      </c>
      <c r="G52" s="55">
        <v>17.099503725333602</v>
      </c>
      <c r="H52" s="55">
        <v>16.639074648805401</v>
      </c>
      <c r="I52" s="55">
        <v>17.2776331960115</v>
      </c>
      <c r="J52" s="55">
        <v>17.049454049996498</v>
      </c>
      <c r="K52" s="55">
        <v>17.947979252463401</v>
      </c>
      <c r="L52" s="55">
        <v>17.200104571919798</v>
      </c>
      <c r="M52" s="81">
        <v>16.958641807948201</v>
      </c>
      <c r="N52" s="24"/>
    </row>
    <row r="53" spans="1:14" x14ac:dyDescent="0.35">
      <c r="A53" s="23" t="str">
        <f>B3&amp;C49&amp;D53</f>
        <v>DISTRIBUCION VOLUMEN POR CRITERIO (Consumiciones).T.Alimentos TOTAL INGBares/Cafeterias/Cervecerias</v>
      </c>
      <c r="B53" s="23">
        <v>0</v>
      </c>
      <c r="C53" s="23">
        <v>0</v>
      </c>
      <c r="D53" s="24" t="s">
        <v>127</v>
      </c>
      <c r="E53" s="24">
        <v>32.7572450934789</v>
      </c>
      <c r="F53" s="24">
        <v>31.470187476428599</v>
      </c>
      <c r="G53" s="24">
        <v>32.183503777710797</v>
      </c>
      <c r="H53" s="24">
        <v>31.654353592342702</v>
      </c>
      <c r="I53" s="24">
        <v>32.449128646603498</v>
      </c>
      <c r="J53" s="24">
        <v>31.053308185780701</v>
      </c>
      <c r="K53" s="24">
        <v>31.6083138519746</v>
      </c>
      <c r="L53" s="24">
        <v>31.0114851871217</v>
      </c>
      <c r="M53" s="81">
        <v>28.586028084522201</v>
      </c>
      <c r="N53" s="24"/>
    </row>
    <row r="54" spans="1:14" x14ac:dyDescent="0.35">
      <c r="A54" s="23" t="str">
        <f>B3&amp;C49&amp;D54</f>
        <v>DISTRIBUCION VOLUMEN POR CRITERIO (Consumiciones).T.Alimentos TOTAL INGPanaderias/Pastelerias</v>
      </c>
      <c r="B54" s="23">
        <v>0</v>
      </c>
      <c r="C54" s="23">
        <v>0</v>
      </c>
      <c r="D54" s="23" t="s">
        <v>128</v>
      </c>
      <c r="E54" s="55">
        <v>4.2120163358667897</v>
      </c>
      <c r="F54" s="55">
        <v>3.3626002165529201</v>
      </c>
      <c r="G54" s="55">
        <v>4.4742063751871397</v>
      </c>
      <c r="H54" s="55">
        <v>4.7102961948133801</v>
      </c>
      <c r="I54" s="55">
        <v>4.56978053884764</v>
      </c>
      <c r="J54" s="55">
        <v>3.5748642221395199</v>
      </c>
      <c r="K54" s="55">
        <v>4.9960813545071501</v>
      </c>
      <c r="L54" s="55">
        <v>4.7328524206626996</v>
      </c>
      <c r="M54" s="81">
        <v>4.55258459186091</v>
      </c>
      <c r="N54" s="24"/>
    </row>
    <row r="55" spans="1:14" x14ac:dyDescent="0.35">
      <c r="A55" s="23" t="str">
        <f>B3&amp;C49&amp;D55</f>
        <v>DISTRIBUCION VOLUMEN POR CRITERIO (Consumiciones).T.Alimentos TOTAL INGTda.Alimentacion/Delicatesen</v>
      </c>
      <c r="B55" s="23">
        <v>0</v>
      </c>
      <c r="C55" s="23">
        <v>0</v>
      </c>
      <c r="D55" s="24" t="s">
        <v>129</v>
      </c>
      <c r="E55" s="24">
        <v>0.96236349437334401</v>
      </c>
      <c r="F55" s="24">
        <v>1.1835158217453201</v>
      </c>
      <c r="G55" s="24">
        <v>1.1006516605778101</v>
      </c>
      <c r="H55" s="24">
        <v>1.4504453668317401</v>
      </c>
      <c r="I55" s="24">
        <v>0.97711655019828603</v>
      </c>
      <c r="J55" s="24">
        <v>1.13310708946515</v>
      </c>
      <c r="K55" s="24">
        <v>1.059761772496</v>
      </c>
      <c r="L55" s="24">
        <v>0.88618888524561101</v>
      </c>
      <c r="M55" s="81">
        <v>0.98333443248405605</v>
      </c>
      <c r="N55" s="24"/>
    </row>
    <row r="56" spans="1:14" x14ac:dyDescent="0.35">
      <c r="A56" s="23" t="str">
        <f>B3&amp;C49&amp;D56</f>
        <v>DISTRIBUCION VOLUMEN POR CRITERIO (Consumiciones).T.Alimentos TOTAL INGCanal Conveniencia/24h</v>
      </c>
      <c r="B56" s="23">
        <v>0</v>
      </c>
      <c r="C56" s="23">
        <v>0</v>
      </c>
      <c r="D56" s="23" t="s">
        <v>130</v>
      </c>
      <c r="E56" s="55">
        <v>5.9585739829557296</v>
      </c>
      <c r="F56" s="55">
        <v>5.21141039210677</v>
      </c>
      <c r="G56" s="55">
        <v>6.0635345057113099</v>
      </c>
      <c r="H56" s="55">
        <v>5.9532592573593197</v>
      </c>
      <c r="I56" s="55">
        <v>5.6290960280447804</v>
      </c>
      <c r="J56" s="55">
        <v>5.5068857195122698</v>
      </c>
      <c r="K56" s="55">
        <v>6.1617657838748201</v>
      </c>
      <c r="L56" s="55">
        <v>6.2885493747839902</v>
      </c>
      <c r="M56" s="81">
        <v>4.8431479351028797</v>
      </c>
      <c r="N56" s="24"/>
    </row>
    <row r="57" spans="1:14" x14ac:dyDescent="0.35">
      <c r="A57" s="23" t="str">
        <f>B3&amp;C49&amp;D57</f>
        <v>DISTRIBUCION VOLUMEN POR CRITERIO (Consumiciones).T.Alimentos TOTAL INGHoteles</v>
      </c>
      <c r="B57" s="23">
        <v>0</v>
      </c>
      <c r="C57" s="23">
        <v>0</v>
      </c>
      <c r="D57" s="24" t="s">
        <v>131</v>
      </c>
      <c r="E57" s="24">
        <v>0.89920923821432097</v>
      </c>
      <c r="F57" s="24">
        <v>0.89955533656946096</v>
      </c>
      <c r="G57" s="24">
        <v>0.89275229477929496</v>
      </c>
      <c r="H57" s="24">
        <v>0.54198494482333504</v>
      </c>
      <c r="I57" s="24">
        <v>0.42393153694646202</v>
      </c>
      <c r="J57" s="24">
        <v>0.59445250455746801</v>
      </c>
      <c r="K57" s="24">
        <v>0.393473428368803</v>
      </c>
      <c r="L57" s="24">
        <v>0.42901436534592902</v>
      </c>
      <c r="M57" s="81">
        <v>0.53928161137124297</v>
      </c>
      <c r="N57" s="24"/>
    </row>
    <row r="58" spans="1:14" x14ac:dyDescent="0.35">
      <c r="A58" s="23" t="str">
        <f>B3&amp;C49&amp;D58</f>
        <v>DISTRIBUCION VOLUMEN POR CRITERIO (Consumiciones).T.Alimentos TOTAL INGEstaciones de servicio</v>
      </c>
      <c r="B58" s="23">
        <v>0</v>
      </c>
      <c r="C58" s="23">
        <v>0</v>
      </c>
      <c r="D58" s="23" t="s">
        <v>132</v>
      </c>
      <c r="E58" s="55">
        <v>1.0995480751586399</v>
      </c>
      <c r="F58" s="55">
        <v>1.34110916456805</v>
      </c>
      <c r="G58" s="55">
        <v>1.0620277861435901</v>
      </c>
      <c r="H58" s="55">
        <v>1.0352313422209201</v>
      </c>
      <c r="I58" s="55">
        <v>1.27872960377944</v>
      </c>
      <c r="J58" s="55">
        <v>1.0509767805665799</v>
      </c>
      <c r="K58" s="55">
        <v>0.78273199449958897</v>
      </c>
      <c r="L58" s="55">
        <v>1.0182841343128799</v>
      </c>
      <c r="M58" s="81">
        <v>1.2806392334929999</v>
      </c>
      <c r="N58" s="24"/>
    </row>
    <row r="59" spans="1:14" x14ac:dyDescent="0.35">
      <c r="A59" s="23" t="str">
        <f>B3&amp;C49&amp;D59</f>
        <v>DISTRIBUCION VOLUMEN POR CRITERIO (Consumiciones).T.Alimentos TOTAL INGMaquinas dispensadoras</v>
      </c>
      <c r="B59" s="23">
        <v>0</v>
      </c>
      <c r="C59" s="23">
        <v>0</v>
      </c>
      <c r="D59" s="24" t="s">
        <v>133</v>
      </c>
      <c r="E59" s="24">
        <v>0.29860914689050999</v>
      </c>
      <c r="F59" s="24">
        <v>0.30057532513352098</v>
      </c>
      <c r="G59" s="24">
        <v>0.265739152448419</v>
      </c>
      <c r="H59" s="24">
        <v>0.29323808352960801</v>
      </c>
      <c r="I59" s="24">
        <v>0.24549664620666001</v>
      </c>
      <c r="J59" s="24">
        <v>0.284036876068403</v>
      </c>
      <c r="K59" s="24">
        <v>0.30532722058785899</v>
      </c>
      <c r="L59" s="24">
        <v>0.23643197064896601</v>
      </c>
      <c r="M59" s="81">
        <v>0.37081087198476498</v>
      </c>
      <c r="N59" s="24"/>
    </row>
    <row r="60" spans="1:14" x14ac:dyDescent="0.35">
      <c r="A60" s="23" t="str">
        <f>B3&amp;C49&amp;D60</f>
        <v>DISTRIBUCION VOLUMEN POR CRITERIO (Consumiciones).T.Alimentos TOTAL INGServicio en la empresa</v>
      </c>
      <c r="B60" s="23">
        <v>0</v>
      </c>
      <c r="C60" s="23">
        <v>0</v>
      </c>
      <c r="D60" s="23" t="s">
        <v>134</v>
      </c>
      <c r="E60" s="55">
        <v>1.44131079541333</v>
      </c>
      <c r="F60" s="55">
        <v>1.0344313052787799</v>
      </c>
      <c r="G60" s="55">
        <v>1.12958835827801</v>
      </c>
      <c r="H60" s="55">
        <v>1.1676951393059301</v>
      </c>
      <c r="I60" s="55">
        <v>1.0068110697843899</v>
      </c>
      <c r="J60" s="55">
        <v>0.88260781802928101</v>
      </c>
      <c r="K60" s="55">
        <v>1.08836602992725</v>
      </c>
      <c r="L60" s="55">
        <v>1.11355358424686</v>
      </c>
      <c r="M60" s="81">
        <v>1.4269264244789801</v>
      </c>
      <c r="N60" s="24"/>
    </row>
    <row r="61" spans="1:14" x14ac:dyDescent="0.35">
      <c r="A61" s="23" t="str">
        <f>B3&amp;C49&amp;D61</f>
        <v>DISTRIBUCION VOLUMEN POR CRITERIO (Consumiciones).T.Alimentos TOTAL INGResto de canales</v>
      </c>
      <c r="B61" s="23">
        <v>0</v>
      </c>
      <c r="C61" s="23">
        <v>0</v>
      </c>
      <c r="D61" s="24" t="s">
        <v>135</v>
      </c>
      <c r="E61" s="24">
        <v>4.7468102811834498</v>
      </c>
      <c r="F61" s="24">
        <v>7.5533778605058597</v>
      </c>
      <c r="G61" s="24">
        <v>3.2221084471447798</v>
      </c>
      <c r="H61" s="24">
        <v>3.1906422993682302</v>
      </c>
      <c r="I61" s="24">
        <v>4.5960327485540198</v>
      </c>
      <c r="J61" s="24">
        <v>7.47951504753014</v>
      </c>
      <c r="K61" s="24">
        <v>3.2899453226634101</v>
      </c>
      <c r="L61" s="24">
        <v>2.40850843221879</v>
      </c>
      <c r="M61" s="81">
        <v>4.8835567866043696</v>
      </c>
      <c r="N61" s="24"/>
    </row>
    <row r="62" spans="1:14" x14ac:dyDescent="0.35">
      <c r="A62" s="23" t="str">
        <f>B3&amp;C49&amp;D62</f>
        <v>DISTRIBUCION VOLUMEN POR CRITERIO (Consumiciones).T.Alimentos TOTAL INGEN LA CALLE</v>
      </c>
      <c r="B62" s="23">
        <v>0</v>
      </c>
      <c r="C62" s="23">
        <v>0</v>
      </c>
      <c r="D62" s="23" t="s">
        <v>136</v>
      </c>
      <c r="E62" s="55">
        <v>4.1863116702442298</v>
      </c>
      <c r="F62" s="55">
        <v>5.7292760076401796</v>
      </c>
      <c r="G62" s="55">
        <v>3.5562902923088302</v>
      </c>
      <c r="H62" s="55">
        <v>3.5507274192250202</v>
      </c>
      <c r="I62" s="55">
        <v>4.9581201310557903</v>
      </c>
      <c r="J62" s="55">
        <v>5.8152929080116804</v>
      </c>
      <c r="K62" s="55">
        <v>3.4983595032673001</v>
      </c>
      <c r="L62" s="55">
        <v>3.2776171781533301</v>
      </c>
      <c r="M62" s="81">
        <v>5.9504714542415398</v>
      </c>
      <c r="N62" s="24"/>
    </row>
    <row r="63" spans="1:14" x14ac:dyDescent="0.35">
      <c r="A63" s="23" t="str">
        <f>B3&amp;C49&amp;D63</f>
        <v>DISTRIBUCION VOLUMEN POR CRITERIO (Consumiciones).T.Alimentos TOTAL INGEN CASA DE OTROS</v>
      </c>
      <c r="B63" s="23">
        <v>0</v>
      </c>
      <c r="C63" s="23">
        <v>0</v>
      </c>
      <c r="D63" s="24" t="s">
        <v>137</v>
      </c>
      <c r="E63" s="24">
        <v>6.2695725277492098</v>
      </c>
      <c r="F63" s="24">
        <v>6.6014513911699897</v>
      </c>
      <c r="G63" s="24">
        <v>7.7271257534688997</v>
      </c>
      <c r="H63" s="24">
        <v>7.6402943109262802</v>
      </c>
      <c r="I63" s="24">
        <v>6.2628393882352498</v>
      </c>
      <c r="J63" s="24">
        <v>6.3924342873002704</v>
      </c>
      <c r="K63" s="24">
        <v>7.2505151115581903</v>
      </c>
      <c r="L63" s="24">
        <v>7.8921110234755103</v>
      </c>
      <c r="M63" s="81">
        <v>5.68075207963388</v>
      </c>
      <c r="N63" s="24"/>
    </row>
    <row r="64" spans="1:14" x14ac:dyDescent="0.35">
      <c r="A64" s="23" t="str">
        <f>B3&amp;C49&amp;D64</f>
        <v>DISTRIBUCION VOLUMEN POR CRITERIO (Consumiciones).T.Alimentos TOTAL INGEN EL ESTABLECIMIENTO</v>
      </c>
      <c r="B64" s="23">
        <v>0</v>
      </c>
      <c r="C64" s="23">
        <v>0</v>
      </c>
      <c r="D64" s="23" t="s">
        <v>138</v>
      </c>
      <c r="E64" s="55">
        <v>65.927683490447293</v>
      </c>
      <c r="F64" s="55">
        <v>67.191260021655296</v>
      </c>
      <c r="G64" s="55">
        <v>64.783817168397306</v>
      </c>
      <c r="H64" s="55">
        <v>63.374793590538502</v>
      </c>
      <c r="I64" s="55">
        <v>65.399876675506903</v>
      </c>
      <c r="J64" s="55">
        <v>67.088834360472106</v>
      </c>
      <c r="K64" s="55">
        <v>64.6415945186654</v>
      </c>
      <c r="L64" s="55">
        <v>61.7930007709964</v>
      </c>
      <c r="M64" s="81">
        <v>65.259354790383796</v>
      </c>
      <c r="N64" s="24"/>
    </row>
    <row r="65" spans="1:14" x14ac:dyDescent="0.35">
      <c r="A65" s="23" t="str">
        <f>B3&amp;C49&amp;D65</f>
        <v>DISTRIBUCION VOLUMEN POR CRITERIO (Consumiciones).T.Alimentos TOTAL INGEN EL TRABAJO</v>
      </c>
      <c r="B65" s="23">
        <v>0</v>
      </c>
      <c r="C65" s="23">
        <v>0</v>
      </c>
      <c r="D65" s="24" t="s">
        <v>139</v>
      </c>
      <c r="E65" s="24">
        <v>4.4139998549060904</v>
      </c>
      <c r="F65" s="24">
        <v>3.3117108896918399</v>
      </c>
      <c r="G65" s="24">
        <v>3.4811935034721802</v>
      </c>
      <c r="H65" s="24">
        <v>3.7660106081417499</v>
      </c>
      <c r="I65" s="24">
        <v>3.4781107577101298</v>
      </c>
      <c r="J65" s="24">
        <v>2.86825289690975</v>
      </c>
      <c r="K65" s="24">
        <v>3.2871015006018802</v>
      </c>
      <c r="L65" s="24">
        <v>3.7810015863028501</v>
      </c>
      <c r="M65" s="81">
        <v>4.0120971714373903</v>
      </c>
      <c r="N65" s="24"/>
    </row>
    <row r="66" spans="1:14" x14ac:dyDescent="0.35">
      <c r="A66" s="23" t="str">
        <f>B3&amp;C49&amp;D66</f>
        <v>DISTRIBUCION VOLUMEN POR CRITERIO (Consumiciones).T.Alimentos TOTAL INGEN COLEGIO/INSTITUTO/UNIV.</v>
      </c>
      <c r="B66" s="23">
        <v>0</v>
      </c>
      <c r="C66" s="23">
        <v>0</v>
      </c>
      <c r="D66" s="23" t="s">
        <v>140</v>
      </c>
      <c r="E66" s="55">
        <v>0.34248784838540403</v>
      </c>
      <c r="F66" s="55">
        <v>0.1331115490833</v>
      </c>
      <c r="G66" s="55">
        <v>0.37008279973986002</v>
      </c>
      <c r="H66" s="55">
        <v>0.25847965888376601</v>
      </c>
      <c r="I66" s="55">
        <v>0.38374280428950303</v>
      </c>
      <c r="J66" s="55">
        <v>0.131046104547376</v>
      </c>
      <c r="K66" s="55">
        <v>0.34658374835177602</v>
      </c>
      <c r="L66" s="55">
        <v>0.46082000336757001</v>
      </c>
      <c r="M66" s="81">
        <v>0.59502394113111601</v>
      </c>
      <c r="N66" s="24"/>
    </row>
    <row r="67" spans="1:14" x14ac:dyDescent="0.35">
      <c r="A67" s="23" t="str">
        <f>B3&amp;C49&amp;D67</f>
        <v>DISTRIBUCION VOLUMEN POR CRITERIO (Consumiciones).T.Alimentos TOTAL INGEN MI CASA</v>
      </c>
      <c r="B67" s="23">
        <v>0</v>
      </c>
      <c r="C67" s="23">
        <v>0</v>
      </c>
      <c r="D67" s="24" t="s">
        <v>141</v>
      </c>
      <c r="E67" s="24">
        <v>16.194033226504398</v>
      </c>
      <c r="F67" s="24">
        <v>13.991544703578001</v>
      </c>
      <c r="G67" s="24">
        <v>16.745651595106199</v>
      </c>
      <c r="H67" s="24">
        <v>17.738291818534801</v>
      </c>
      <c r="I67" s="24">
        <v>16.549779221790001</v>
      </c>
      <c r="J67" s="24">
        <v>14.6336552472387</v>
      </c>
      <c r="K67" s="24">
        <v>17.734065543916302</v>
      </c>
      <c r="L67" s="24">
        <v>19.682890084277901</v>
      </c>
      <c r="M67" s="81">
        <v>15.6276761266906</v>
      </c>
      <c r="N67" s="24"/>
    </row>
    <row r="68" spans="1:14" x14ac:dyDescent="0.35">
      <c r="A68" s="23" t="str">
        <f>B3&amp;C49&amp;D68</f>
        <v>DISTRIBUCION VOLUMEN POR CRITERIO (Consumiciones).T.Alimentos TOTAL INGEN M.TRANSP.(AVION,TREN,AUTOC,E</v>
      </c>
      <c r="B68" s="23">
        <v>0</v>
      </c>
      <c r="C68" s="23">
        <v>0</v>
      </c>
      <c r="D68" s="23" t="s">
        <v>142</v>
      </c>
      <c r="E68" s="55">
        <v>0.105365145883387</v>
      </c>
      <c r="F68" s="55">
        <v>0.13045403116902099</v>
      </c>
      <c r="G68" s="55">
        <v>7.2466786261441193E-2</v>
      </c>
      <c r="H68" s="55">
        <v>8.9637117352015405E-2</v>
      </c>
      <c r="I68" s="55">
        <v>0.11292025044621699</v>
      </c>
      <c r="J68" s="55">
        <v>0.12955636437037599</v>
      </c>
      <c r="K68" s="55">
        <v>0.139591920365917</v>
      </c>
      <c r="L68" s="55">
        <v>7.9992555897235904E-2</v>
      </c>
      <c r="M68" s="81">
        <v>0.116707498080557</v>
      </c>
      <c r="N68" s="24"/>
    </row>
    <row r="69" spans="1:14" x14ac:dyDescent="0.35">
      <c r="A69" s="23" t="str">
        <f>B3&amp;C49&amp;D69</f>
        <v>DISTRIBUCION VOLUMEN POR CRITERIO (Consumiciones).T.Alimentos TOTAL INGEN OTRO LUGAR</v>
      </c>
      <c r="B69" s="23">
        <v>0</v>
      </c>
      <c r="C69" s="23">
        <v>0</v>
      </c>
      <c r="D69" s="24" t="s">
        <v>143</v>
      </c>
      <c r="E69" s="24">
        <v>2.5605788393341</v>
      </c>
      <c r="F69" s="24">
        <v>2.9111901894229701</v>
      </c>
      <c r="G69" s="24">
        <v>3.2633572959359598</v>
      </c>
      <c r="H69" s="24">
        <v>3.5817620270271502</v>
      </c>
      <c r="I69" s="24">
        <v>2.8545942649834601</v>
      </c>
      <c r="J69" s="24">
        <v>2.9408929483823401</v>
      </c>
      <c r="K69" s="24">
        <v>3.1021850621622402</v>
      </c>
      <c r="L69" s="24">
        <v>3.0326060563093198</v>
      </c>
      <c r="M69" s="81">
        <v>2.7579556122228799</v>
      </c>
      <c r="N69" s="24"/>
    </row>
    <row r="70" spans="1:14" x14ac:dyDescent="0.35">
      <c r="A70" s="23" t="str">
        <f>B3&amp;C49&amp;D70</f>
        <v>DISTRIBUCION VOLUMEN POR CRITERIO (Consumiciones).T.Alimentos TOTAL INGDESAYUNO</v>
      </c>
      <c r="B70" s="23">
        <v>0</v>
      </c>
      <c r="C70" s="23">
        <v>0</v>
      </c>
      <c r="D70" s="23" t="s">
        <v>144</v>
      </c>
      <c r="E70" s="55">
        <v>15.1616730180813</v>
      </c>
      <c r="F70" s="55">
        <v>14.0902344367799</v>
      </c>
      <c r="G70" s="55">
        <v>15.028715840196901</v>
      </c>
      <c r="H70" s="55">
        <v>15.303876296720199</v>
      </c>
      <c r="I70" s="55">
        <v>14.4586508026782</v>
      </c>
      <c r="J70" s="55">
        <v>13.784912730002301</v>
      </c>
      <c r="K70" s="55">
        <v>15.2164351718967</v>
      </c>
      <c r="L70" s="55">
        <v>15.452344449269299</v>
      </c>
      <c r="M70" s="81">
        <v>13.601289995855799</v>
      </c>
      <c r="N70" s="24"/>
    </row>
    <row r="71" spans="1:14" x14ac:dyDescent="0.35">
      <c r="A71" s="23" t="str">
        <f>B3&amp;C49&amp;D71</f>
        <v>DISTRIBUCION VOLUMEN POR CRITERIO (Consumiciones).T.Alimentos TOTAL INGAPERITIVO/ANTES DE COMER</v>
      </c>
      <c r="B71" s="23">
        <v>0</v>
      </c>
      <c r="C71" s="23">
        <v>0</v>
      </c>
      <c r="D71" s="24" t="s">
        <v>145</v>
      </c>
      <c r="E71" s="24">
        <v>4.8239200105833202</v>
      </c>
      <c r="F71" s="24">
        <v>4.3833607065951297</v>
      </c>
      <c r="G71" s="24">
        <v>4.4421890208505204</v>
      </c>
      <c r="H71" s="24">
        <v>4.57835953233608</v>
      </c>
      <c r="I71" s="24">
        <v>4.8867184994436696</v>
      </c>
      <c r="J71" s="24">
        <v>4.3383048110464202</v>
      </c>
      <c r="K71" s="24">
        <v>4.46495607531359</v>
      </c>
      <c r="L71" s="24">
        <v>4.6659051231378701</v>
      </c>
      <c r="M71" s="81">
        <v>4.9757494783105001</v>
      </c>
      <c r="N71" s="24"/>
    </row>
    <row r="72" spans="1:14" x14ac:dyDescent="0.35">
      <c r="A72" s="23" t="str">
        <f>B3&amp;C49&amp;D72</f>
        <v>DISTRIBUCION VOLUMEN POR CRITERIO (Consumiciones).T.Alimentos TOTAL INGCOMIDA</v>
      </c>
      <c r="B72" s="23">
        <v>0</v>
      </c>
      <c r="C72" s="23">
        <v>0</v>
      </c>
      <c r="D72" s="23" t="s">
        <v>146</v>
      </c>
      <c r="E72" s="55">
        <v>43.177462648987998</v>
      </c>
      <c r="F72" s="55">
        <v>41.414102704478303</v>
      </c>
      <c r="G72" s="55">
        <v>44.708734346833602</v>
      </c>
      <c r="H72" s="55">
        <v>45.2760071499265</v>
      </c>
      <c r="I72" s="55">
        <v>43.7063200809392</v>
      </c>
      <c r="J72" s="55">
        <v>41.394074345080803</v>
      </c>
      <c r="K72" s="55">
        <v>45.026755773091303</v>
      </c>
      <c r="L72" s="55">
        <v>44.672946889871596</v>
      </c>
      <c r="M72" s="81">
        <v>45.434486138895203</v>
      </c>
      <c r="N72" s="24"/>
    </row>
    <row r="73" spans="1:14" x14ac:dyDescent="0.35">
      <c r="A73" s="23" t="str">
        <f>B3&amp;C49&amp;D73</f>
        <v>DISTRIBUCION VOLUMEN POR CRITERIO (Consumiciones).T.Alimentos TOTAL INGTARDE/MERIENDA</v>
      </c>
      <c r="B73" s="23">
        <v>0</v>
      </c>
      <c r="C73" s="23">
        <v>0</v>
      </c>
      <c r="D73" s="24" t="s">
        <v>147</v>
      </c>
      <c r="E73" s="24">
        <v>9.7173314670274102</v>
      </c>
      <c r="F73" s="24">
        <v>8.9231358808715608</v>
      </c>
      <c r="G73" s="24">
        <v>8.5462879789792492</v>
      </c>
      <c r="H73" s="24">
        <v>8.5693584435731598</v>
      </c>
      <c r="I73" s="24">
        <v>9.3321063601058096</v>
      </c>
      <c r="J73" s="24">
        <v>8.2608764216462394</v>
      </c>
      <c r="K73" s="24">
        <v>8.4366467981831299</v>
      </c>
      <c r="L73" s="24">
        <v>9.1292349412004494</v>
      </c>
      <c r="M73" s="81">
        <v>9.2005103316096992</v>
      </c>
      <c r="N73" s="24"/>
    </row>
    <row r="74" spans="1:14" x14ac:dyDescent="0.35">
      <c r="A74" s="23" t="str">
        <f>B3&amp;C49&amp;D74</f>
        <v>DISTRIBUCION VOLUMEN POR CRITERIO (Consumiciones).T.Alimentos TOTAL INGANTES DE CENAR</v>
      </c>
      <c r="B74" s="23">
        <v>0</v>
      </c>
      <c r="C74" s="23">
        <v>0</v>
      </c>
      <c r="D74" s="23" t="s">
        <v>148</v>
      </c>
      <c r="E74" s="55">
        <v>1.68480994832096</v>
      </c>
      <c r="F74" s="55">
        <v>1.67196004720367</v>
      </c>
      <c r="G74" s="55">
        <v>1.4184664807273499</v>
      </c>
      <c r="H74" s="55">
        <v>1.50373018491281</v>
      </c>
      <c r="I74" s="55">
        <v>1.61848687175707</v>
      </c>
      <c r="J74" s="55">
        <v>2.1363499883303598</v>
      </c>
      <c r="K74" s="55">
        <v>1.6621141962360899</v>
      </c>
      <c r="L74" s="55">
        <v>1.5342818656339501</v>
      </c>
      <c r="M74" s="81">
        <v>1.61162282683654</v>
      </c>
      <c r="N74" s="24"/>
    </row>
    <row r="75" spans="1:14" x14ac:dyDescent="0.35">
      <c r="A75" s="23" t="str">
        <f>B3&amp;C49&amp;D75</f>
        <v>DISTRIBUCION VOLUMEN POR CRITERIO (Consumiciones).T.Alimentos TOTAL INGCENA</v>
      </c>
      <c r="B75" s="23">
        <v>0</v>
      </c>
      <c r="C75" s="23">
        <v>0</v>
      </c>
      <c r="D75" s="24" t="s">
        <v>149</v>
      </c>
      <c r="E75" s="24">
        <v>22.564415292897699</v>
      </c>
      <c r="F75" s="24">
        <v>25.517950776792301</v>
      </c>
      <c r="G75" s="24">
        <v>23.258241782224001</v>
      </c>
      <c r="H75" s="24">
        <v>22.063917724547402</v>
      </c>
      <c r="I75" s="24">
        <v>22.761305529162101</v>
      </c>
      <c r="J75" s="24">
        <v>25.581154474519199</v>
      </c>
      <c r="K75" s="24">
        <v>22.066107381661201</v>
      </c>
      <c r="L75" s="24">
        <v>21.092005565352999</v>
      </c>
      <c r="M75" s="81">
        <v>22.0395189465088</v>
      </c>
      <c r="N75" s="24"/>
    </row>
    <row r="76" spans="1:14" x14ac:dyDescent="0.35">
      <c r="A76" s="23" t="str">
        <f>B3&amp;C49&amp;D76</f>
        <v>DISTRIBUCION VOLUMEN POR CRITERIO (Consumiciones).T.Alimentos TOTAL INGDESPUES DE LA CENA</v>
      </c>
      <c r="B76" s="23">
        <v>0</v>
      </c>
      <c r="C76" s="23">
        <v>0</v>
      </c>
      <c r="D76" s="23" t="s">
        <v>150</v>
      </c>
      <c r="E76" s="55">
        <v>0.60731333028920598</v>
      </c>
      <c r="F76" s="55">
        <v>1.70826854994708</v>
      </c>
      <c r="G76" s="55">
        <v>0.49389542877345499</v>
      </c>
      <c r="H76" s="55">
        <v>0.44583921863792297</v>
      </c>
      <c r="I76" s="55">
        <v>0.53822024454511497</v>
      </c>
      <c r="J76" s="55">
        <v>1.7124013599863701</v>
      </c>
      <c r="K76" s="55">
        <v>0.46494291601275001</v>
      </c>
      <c r="L76" s="55">
        <v>0.37785388289717398</v>
      </c>
      <c r="M76" s="81">
        <v>0.62733766968648197</v>
      </c>
      <c r="N76" s="24"/>
    </row>
    <row r="77" spans="1:14" x14ac:dyDescent="0.35">
      <c r="A77" s="23" t="str">
        <f>B3&amp;C49&amp;D77</f>
        <v>DISTRIBUCION VOLUMEN POR CRITERIO (Consumiciones).T.Alimentos TOTAL INGDURANTE EL DIA</v>
      </c>
      <c r="B77" s="23">
        <v>0</v>
      </c>
      <c r="C77" s="23">
        <v>0</v>
      </c>
      <c r="D77" s="24" t="s">
        <v>151</v>
      </c>
      <c r="E77" s="24">
        <v>2.2631098744937699</v>
      </c>
      <c r="F77" s="24">
        <v>2.2909595240702201</v>
      </c>
      <c r="G77" s="24">
        <v>2.1034520988010001</v>
      </c>
      <c r="H77" s="24">
        <v>2.25891153779139</v>
      </c>
      <c r="I77" s="24">
        <v>2.6981739935840499</v>
      </c>
      <c r="J77" s="24">
        <v>2.7918899142754401</v>
      </c>
      <c r="K77" s="24">
        <v>2.6620382432245102</v>
      </c>
      <c r="L77" s="24">
        <v>3.0754628193653</v>
      </c>
      <c r="M77" s="81">
        <v>2.50951986653868</v>
      </c>
      <c r="N77" s="24"/>
    </row>
    <row r="78" spans="1:14" x14ac:dyDescent="0.35">
      <c r="A78" s="23" t="str">
        <f>B3&amp;C49&amp;D78</f>
        <v>DISTRIBUCION VOLUMEN POR CRITERIO (Consumiciones).T.Alimentos TOTAL INGCON AMIGOS</v>
      </c>
      <c r="B78" s="23">
        <v>0</v>
      </c>
      <c r="C78" s="23">
        <v>0</v>
      </c>
      <c r="D78" s="23" t="s">
        <v>152</v>
      </c>
      <c r="E78" s="55">
        <v>18.779649299495201</v>
      </c>
      <c r="F78" s="55">
        <v>18.632936725184599</v>
      </c>
      <c r="G78" s="55">
        <v>20.673196366763101</v>
      </c>
      <c r="H78" s="55">
        <v>20.223669582122</v>
      </c>
      <c r="I78" s="55">
        <v>19.311777489089401</v>
      </c>
      <c r="J78" s="55">
        <v>19.046476714333501</v>
      </c>
      <c r="K78" s="55">
        <v>20.3357476381704</v>
      </c>
      <c r="L78" s="55">
        <v>19.836690564599699</v>
      </c>
      <c r="M78" s="81">
        <v>20.0373141315773</v>
      </c>
      <c r="N78" s="24"/>
    </row>
    <row r="79" spans="1:14" x14ac:dyDescent="0.35">
      <c r="A79" s="23" t="str">
        <f>B3&amp;C49&amp;D79</f>
        <v>DISTRIBUCION VOLUMEN POR CRITERIO (Consumiciones).T.Alimentos TOTAL INGCON CLIENTES</v>
      </c>
      <c r="B79" s="23">
        <v>0</v>
      </c>
      <c r="C79" s="23">
        <v>0</v>
      </c>
      <c r="D79" s="24" t="s">
        <v>153</v>
      </c>
      <c r="E79" s="24">
        <v>0.28528474678979698</v>
      </c>
      <c r="F79" s="24">
        <v>0.37817846150102802</v>
      </c>
      <c r="G79" s="24">
        <v>0.471284683575796</v>
      </c>
      <c r="H79" s="24">
        <v>0.51099774375774498</v>
      </c>
      <c r="I79" s="24">
        <v>0.43653056215272201</v>
      </c>
      <c r="J79" s="24">
        <v>0.430769817890507</v>
      </c>
      <c r="K79" s="24">
        <v>0.31975926428027002</v>
      </c>
      <c r="L79" s="24">
        <v>0.455921517888002</v>
      </c>
      <c r="M79" s="81">
        <v>0.68862387143681802</v>
      </c>
      <c r="N79" s="24"/>
    </row>
    <row r="80" spans="1:14" x14ac:dyDescent="0.35">
      <c r="A80" s="23" t="str">
        <f>B3&amp;C49&amp;D80</f>
        <v>DISTRIBUCION VOLUMEN POR CRITERIO (Consumiciones).T.Alimentos TOTAL INGCON COMPAÑEROS DE TRABAJO</v>
      </c>
      <c r="B80" s="23">
        <v>0</v>
      </c>
      <c r="C80" s="23">
        <v>0</v>
      </c>
      <c r="D80" s="23" t="s">
        <v>154</v>
      </c>
      <c r="E80" s="55">
        <v>5.8624373215665004</v>
      </c>
      <c r="F80" s="55">
        <v>3.85066364952492</v>
      </c>
      <c r="G80" s="55">
        <v>5.1197580169964301</v>
      </c>
      <c r="H80" s="55">
        <v>4.8695430291312602</v>
      </c>
      <c r="I80" s="55">
        <v>4.4671543771215099</v>
      </c>
      <c r="J80" s="55">
        <v>3.4482782547262101</v>
      </c>
      <c r="K80" s="55">
        <v>4.8510764573042504</v>
      </c>
      <c r="L80" s="55">
        <v>4.4369998493455398</v>
      </c>
      <c r="M80" s="81">
        <v>5.3332608708042004</v>
      </c>
      <c r="N80" s="24"/>
    </row>
    <row r="81" spans="1:14" x14ac:dyDescent="0.35">
      <c r="A81" s="23" t="str">
        <f>B3&amp;C49&amp;D81</f>
        <v>DISTRIBUCION VOLUMEN POR CRITERIO (Consumiciones).T.Alimentos TOTAL INGCON COMPAÑEROS DE CLASE</v>
      </c>
      <c r="B81" s="23">
        <v>0</v>
      </c>
      <c r="C81" s="23">
        <v>0</v>
      </c>
      <c r="D81" s="24" t="s">
        <v>155</v>
      </c>
      <c r="E81" s="24">
        <v>0.45637128676957001</v>
      </c>
      <c r="F81" s="24">
        <v>0.353800625326958</v>
      </c>
      <c r="G81" s="24">
        <v>0.55660569079076605</v>
      </c>
      <c r="H81" s="24">
        <v>0.40456325217288203</v>
      </c>
      <c r="I81" s="24">
        <v>0.68290459114338598</v>
      </c>
      <c r="J81" s="24">
        <v>0.327908484775848</v>
      </c>
      <c r="K81" s="24">
        <v>0.56532418246739502</v>
      </c>
      <c r="L81" s="24">
        <v>0.64337492578052302</v>
      </c>
      <c r="M81" s="81">
        <v>0.64635802514368301</v>
      </c>
      <c r="N81" s="24"/>
    </row>
    <row r="82" spans="1:14" x14ac:dyDescent="0.35">
      <c r="A82" s="23" t="str">
        <f>B3&amp;C49&amp;D82</f>
        <v>DISTRIBUCION VOLUMEN POR CRITERIO (Consumiciones).T.Alimentos TOTAL INGCON FAMILIA</v>
      </c>
      <c r="B82" s="23">
        <v>0</v>
      </c>
      <c r="C82" s="23">
        <v>0</v>
      </c>
      <c r="D82" s="23" t="s">
        <v>156</v>
      </c>
      <c r="E82" s="55">
        <v>40.710541925737502</v>
      </c>
      <c r="F82" s="55">
        <v>43.1227173741134</v>
      </c>
      <c r="G82" s="55">
        <v>37.8788426368465</v>
      </c>
      <c r="H82" s="55">
        <v>39.286502081562602</v>
      </c>
      <c r="I82" s="55">
        <v>40.0348763718995</v>
      </c>
      <c r="J82" s="55">
        <v>42.947328913587903</v>
      </c>
      <c r="K82" s="55">
        <v>39.172986516574099</v>
      </c>
      <c r="L82" s="55">
        <v>38.912381138061498</v>
      </c>
      <c r="M82" s="81">
        <v>38.223340913402403</v>
      </c>
      <c r="N82" s="24"/>
    </row>
    <row r="83" spans="1:14" x14ac:dyDescent="0.35">
      <c r="A83" s="23" t="str">
        <f>B3&amp;C49&amp;D83</f>
        <v>DISTRIBUCION VOLUMEN POR CRITERIO (Consumiciones).T.Alimentos TOTAL INGCON LA PAREJA</v>
      </c>
      <c r="B83" s="23">
        <v>0</v>
      </c>
      <c r="C83" s="23">
        <v>0</v>
      </c>
      <c r="D83" s="24" t="s">
        <v>157</v>
      </c>
      <c r="E83" s="24">
        <v>20.184934985127899</v>
      </c>
      <c r="F83" s="24">
        <v>21.025743031984099</v>
      </c>
      <c r="G83" s="24">
        <v>20.8438415238295</v>
      </c>
      <c r="H83" s="24">
        <v>19.779045691780201</v>
      </c>
      <c r="I83" s="24">
        <v>20.780425101751302</v>
      </c>
      <c r="J83" s="24">
        <v>20.858879335902799</v>
      </c>
      <c r="K83" s="24">
        <v>20.287941399602001</v>
      </c>
      <c r="L83" s="24">
        <v>20.4147428682837</v>
      </c>
      <c r="M83" s="81">
        <v>20.348927432440899</v>
      </c>
      <c r="N83" s="24"/>
    </row>
    <row r="84" spans="1:14" x14ac:dyDescent="0.35">
      <c r="A84" s="23" t="str">
        <f>B3&amp;C49&amp;D84</f>
        <v>DISTRIBUCION VOLUMEN POR CRITERIO (Consumiciones).T.Alimentos TOTAL INGESTABA SOLO/A</v>
      </c>
      <c r="B84" s="23">
        <v>0</v>
      </c>
      <c r="C84" s="23">
        <v>0</v>
      </c>
      <c r="D84" s="23" t="s">
        <v>158</v>
      </c>
      <c r="E84" s="55">
        <v>12.9540521740615</v>
      </c>
      <c r="F84" s="55">
        <v>12.151763446354501</v>
      </c>
      <c r="G84" s="55">
        <v>13.800992549332801</v>
      </c>
      <c r="H84" s="55">
        <v>14.230953945593701</v>
      </c>
      <c r="I84" s="55">
        <v>13.671007540582901</v>
      </c>
      <c r="J84" s="55">
        <v>12.298995149213701</v>
      </c>
      <c r="K84" s="55">
        <v>13.5906521272584</v>
      </c>
      <c r="L84" s="55">
        <v>14.3883428895526</v>
      </c>
      <c r="M84" s="81">
        <v>13.8429240340297</v>
      </c>
      <c r="N84" s="24"/>
    </row>
    <row r="85" spans="1:14" x14ac:dyDescent="0.35">
      <c r="A85" s="23" t="str">
        <f>B3&amp;C49&amp;D85</f>
        <v>DISTRIBUCION VOLUMEN POR CRITERIO (Consumiciones).T.Alimentos TOTAL INGOTROS</v>
      </c>
      <c r="B85" s="23">
        <v>0</v>
      </c>
      <c r="C85" s="23">
        <v>0</v>
      </c>
      <c r="D85" s="24" t="s">
        <v>159</v>
      </c>
      <c r="E85" s="24">
        <v>0.76675855947356497</v>
      </c>
      <c r="F85" s="24">
        <v>0.484173084175822</v>
      </c>
      <c r="G85" s="24">
        <v>0.65545880309200499</v>
      </c>
      <c r="H85" s="24">
        <v>0.69473316463846602</v>
      </c>
      <c r="I85" s="24">
        <v>0.61531609812250898</v>
      </c>
      <c r="J85" s="24">
        <v>0.64134017952324796</v>
      </c>
      <c r="K85" s="24">
        <v>0.87651665358096398</v>
      </c>
      <c r="L85" s="24">
        <v>0.91157912460896295</v>
      </c>
      <c r="M85" s="81">
        <v>0.87929371017105196</v>
      </c>
      <c r="N85" s="24"/>
    </row>
    <row r="86" spans="1:14" x14ac:dyDescent="0.35">
      <c r="A86" s="23" t="str">
        <f>B3&amp;C49&amp;D86</f>
        <v>DISTRIBUCION VOLUMEN POR CRITERIO (Consumiciones).T.Alimentos TOTAL INGESTAR TRABAJANDO</v>
      </c>
      <c r="B86" s="23">
        <v>0</v>
      </c>
      <c r="C86" s="23">
        <v>0</v>
      </c>
      <c r="D86" s="23" t="s">
        <v>160</v>
      </c>
      <c r="E86" s="55">
        <v>8.6163418412416597</v>
      </c>
      <c r="F86" s="55">
        <v>6.9099602175261898</v>
      </c>
      <c r="G86" s="55">
        <v>8.0385138821598705</v>
      </c>
      <c r="H86" s="55">
        <v>8.6943583330163996</v>
      </c>
      <c r="I86" s="55">
        <v>8.1546046132939001</v>
      </c>
      <c r="J86" s="55">
        <v>6.7214046464098498</v>
      </c>
      <c r="K86" s="55">
        <v>7.1389878289714801</v>
      </c>
      <c r="L86" s="55">
        <v>7.6494377043805004</v>
      </c>
      <c r="M86" s="81">
        <v>7.6374341425525198</v>
      </c>
      <c r="N86" s="24"/>
    </row>
    <row r="87" spans="1:14" x14ac:dyDescent="0.35">
      <c r="A87" s="23" t="str">
        <f>B3&amp;C49&amp;D87</f>
        <v>DISTRIBUCION VOLUMEN POR CRITERIO (Consumiciones).T.Alimentos TOTAL INGCOMIDA DE NEGOCIOS</v>
      </c>
      <c r="B87" s="23">
        <v>0</v>
      </c>
      <c r="C87" s="23">
        <v>0</v>
      </c>
      <c r="D87" s="24" t="s">
        <v>161</v>
      </c>
      <c r="E87" s="24">
        <v>0.19575634465777</v>
      </c>
      <c r="F87" s="24">
        <v>0.41697981678163398</v>
      </c>
      <c r="G87" s="24">
        <v>0.58612019711313901</v>
      </c>
      <c r="H87" s="24">
        <v>0.36134661665373902</v>
      </c>
      <c r="I87" s="24">
        <v>0.334963092451463</v>
      </c>
      <c r="J87" s="24">
        <v>0.187483772889845</v>
      </c>
      <c r="K87" s="24">
        <v>0.44100738422244001</v>
      </c>
      <c r="L87" s="24">
        <v>0.35939649595448497</v>
      </c>
      <c r="M87" s="81">
        <v>0.43234165512558398</v>
      </c>
      <c r="N87" s="24"/>
    </row>
    <row r="88" spans="1:14" x14ac:dyDescent="0.35">
      <c r="A88" s="23" t="str">
        <f>B3&amp;C49&amp;D88</f>
        <v>DISTRIBUCION VOLUMEN POR CRITERIO (Consumiciones).T.Alimentos TOTAL INGPOR PLACER/RELAX</v>
      </c>
      <c r="B88" s="23">
        <v>0</v>
      </c>
      <c r="C88" s="23">
        <v>0</v>
      </c>
      <c r="D88" s="23" t="s">
        <v>162</v>
      </c>
      <c r="E88" s="55">
        <v>19.781394693830499</v>
      </c>
      <c r="F88" s="55">
        <v>22.129597187245299</v>
      </c>
      <c r="G88" s="55">
        <v>17.882805850541502</v>
      </c>
      <c r="H88" s="55">
        <v>17.1027762127855</v>
      </c>
      <c r="I88" s="55">
        <v>18.293486636568201</v>
      </c>
      <c r="J88" s="55">
        <v>21.0643974995427</v>
      </c>
      <c r="K88" s="55">
        <v>18.050056567330099</v>
      </c>
      <c r="L88" s="55">
        <v>17.541266029191501</v>
      </c>
      <c r="M88" s="81">
        <v>18.8944742029325</v>
      </c>
      <c r="N88" s="24"/>
    </row>
    <row r="89" spans="1:14" x14ac:dyDescent="0.35">
      <c r="A89" s="23" t="str">
        <f>B3&amp;C49&amp;D89</f>
        <v>DISTRIBUCION VOLUMEN POR CRITERIO (Consumiciones).T.Alimentos TOTAL INGTENER HAMBRE/SIN PLANIFICAR</v>
      </c>
      <c r="B89" s="23">
        <v>0</v>
      </c>
      <c r="C89" s="23">
        <v>0</v>
      </c>
      <c r="D89" s="24" t="s">
        <v>163</v>
      </c>
      <c r="E89" s="24">
        <v>23.5800555624309</v>
      </c>
      <c r="F89" s="24">
        <v>23.729728578901899</v>
      </c>
      <c r="G89" s="24">
        <v>23.291937828176401</v>
      </c>
      <c r="H89" s="24">
        <v>23.187713872042501</v>
      </c>
      <c r="I89" s="24">
        <v>24.5154040159997</v>
      </c>
      <c r="J89" s="24">
        <v>24.2481533580183</v>
      </c>
      <c r="K89" s="24">
        <v>23.690857112072202</v>
      </c>
      <c r="L89" s="24">
        <v>24.197375067572999</v>
      </c>
      <c r="M89" s="81">
        <v>23.9503558398692</v>
      </c>
      <c r="N89" s="24"/>
    </row>
    <row r="90" spans="1:14" x14ac:dyDescent="0.35">
      <c r="A90" s="23" t="str">
        <f>B3&amp;C49&amp;D90</f>
        <v>DISTRIBUCION VOLUMEN POR CRITERIO (Consumiciones).T.Alimentos TOTAL INGESTAR DE COMPRAS</v>
      </c>
      <c r="B90" s="23">
        <v>0</v>
      </c>
      <c r="C90" s="23">
        <v>0</v>
      </c>
      <c r="D90" s="23" t="s">
        <v>164</v>
      </c>
      <c r="E90" s="55">
        <v>3.00412322740056</v>
      </c>
      <c r="F90" s="55">
        <v>3.3220750149032199</v>
      </c>
      <c r="G90" s="55">
        <v>3.9776541092153401</v>
      </c>
      <c r="H90" s="55">
        <v>3.7828815689507098</v>
      </c>
      <c r="I90" s="55">
        <v>2.8647903440856002</v>
      </c>
      <c r="J90" s="55">
        <v>3.2797686256946599</v>
      </c>
      <c r="K90" s="55">
        <v>3.8219696735521902</v>
      </c>
      <c r="L90" s="55">
        <v>4.2112946535390501</v>
      </c>
      <c r="M90" s="81">
        <v>3.7998283696500899</v>
      </c>
      <c r="N90" s="24"/>
    </row>
    <row r="91" spans="1:14" x14ac:dyDescent="0.35">
      <c r="A91" s="23" t="str">
        <f>B3&amp;C49&amp;D91</f>
        <v>DISTRIBUCION VOLUMEN POR CRITERIO (Consumiciones).T.Alimentos TOTAL INGNO COCINAR EN CASA</v>
      </c>
      <c r="B91" s="23">
        <v>0</v>
      </c>
      <c r="C91" s="23">
        <v>0</v>
      </c>
      <c r="D91" s="24" t="s">
        <v>165</v>
      </c>
      <c r="E91" s="24">
        <v>9.9255838962834595</v>
      </c>
      <c r="F91" s="24">
        <v>8.8233208024623799</v>
      </c>
      <c r="G91" s="24">
        <v>10.068684064651</v>
      </c>
      <c r="H91" s="24">
        <v>9.6431670176475102</v>
      </c>
      <c r="I91" s="24">
        <v>9.4534723712939606</v>
      </c>
      <c r="J91" s="24">
        <v>9.54872548586712</v>
      </c>
      <c r="K91" s="24">
        <v>9.8675414805008295</v>
      </c>
      <c r="L91" s="24">
        <v>9.5728325697219994</v>
      </c>
      <c r="M91" s="81">
        <v>8.2534250757803402</v>
      </c>
      <c r="N91" s="24"/>
    </row>
    <row r="92" spans="1:14" x14ac:dyDescent="0.35">
      <c r="A92" s="23" t="str">
        <f>B3&amp;C49&amp;D92</f>
        <v>DISTRIBUCION VOLUMEN POR CRITERIO (Consumiciones).T.Alimentos TOTAL INGCELEBRACION/FIESTA/SALIR TOMAR</v>
      </c>
      <c r="B92" s="23">
        <v>0</v>
      </c>
      <c r="C92" s="23">
        <v>0</v>
      </c>
      <c r="D92" s="23" t="s">
        <v>166</v>
      </c>
      <c r="E92" s="55">
        <v>27.844066726126702</v>
      </c>
      <c r="F92" s="55">
        <v>27.527701740939499</v>
      </c>
      <c r="G92" s="55">
        <v>29.088993352450998</v>
      </c>
      <c r="H92" s="55">
        <v>29.556861992445</v>
      </c>
      <c r="I92" s="55">
        <v>28.058066850085499</v>
      </c>
      <c r="J92" s="55">
        <v>27.8859213655373</v>
      </c>
      <c r="K92" s="55">
        <v>28.9442354755321</v>
      </c>
      <c r="L92" s="55">
        <v>28.1759378240179</v>
      </c>
      <c r="M92" s="81">
        <v>29.3278815457479</v>
      </c>
      <c r="N92" s="24"/>
    </row>
    <row r="93" spans="1:14" x14ac:dyDescent="0.35">
      <c r="A93" s="23" t="str">
        <f>B3&amp;C49&amp;D93</f>
        <v>DISTRIBUCION VOLUMEN POR CRITERIO (Consumiciones).T.Alimentos TOTAL INGVIENDO DEPORTES</v>
      </c>
      <c r="B93" s="23">
        <v>0</v>
      </c>
      <c r="C93" s="23">
        <v>0</v>
      </c>
      <c r="D93" s="24" t="s">
        <v>167</v>
      </c>
      <c r="E93" s="24">
        <v>0.76356162863641597</v>
      </c>
      <c r="F93" s="24">
        <v>0.78965838169276203</v>
      </c>
      <c r="G93" s="24">
        <v>0.71522118486122199</v>
      </c>
      <c r="H93" s="24">
        <v>0.84854423287321101</v>
      </c>
      <c r="I93" s="24">
        <v>1.0062748391521901</v>
      </c>
      <c r="J93" s="24">
        <v>0.45051945676240002</v>
      </c>
      <c r="K93" s="24">
        <v>0.68229950392085303</v>
      </c>
      <c r="L93" s="24">
        <v>0.85688393403106999</v>
      </c>
      <c r="M93" s="81">
        <v>0.92349910968791404</v>
      </c>
      <c r="N93" s="24"/>
    </row>
    <row r="94" spans="1:14" x14ac:dyDescent="0.35">
      <c r="A94" s="23" t="str">
        <f>B3&amp;C49&amp;D94</f>
        <v>DISTRIBUCION VOLUMEN POR CRITERIO (Consumiciones).T.Alimentos TOTAL INGOTROS MOTIVOS</v>
      </c>
      <c r="B94" s="23">
        <v>0</v>
      </c>
      <c r="C94" s="23">
        <v>0</v>
      </c>
      <c r="D94" s="23" t="s">
        <v>168</v>
      </c>
      <c r="E94" s="55">
        <v>6.2891482560992804</v>
      </c>
      <c r="F94" s="55">
        <v>6.3509495480370299</v>
      </c>
      <c r="G94" s="55">
        <v>6.3500408106256003</v>
      </c>
      <c r="H94" s="55">
        <v>6.8223512149302898</v>
      </c>
      <c r="I94" s="55">
        <v>7.3189186785293101</v>
      </c>
      <c r="J94" s="55">
        <v>6.6135960790003203</v>
      </c>
      <c r="K94" s="55">
        <v>7.3630421477391996</v>
      </c>
      <c r="L94" s="55">
        <v>7.4356120559016698</v>
      </c>
      <c r="M94" s="81">
        <v>6.7808008493585401</v>
      </c>
      <c r="N94" s="24"/>
    </row>
    <row r="95" spans="1:14" x14ac:dyDescent="0.35">
      <c r="A95" s="23" t="str">
        <f>B3&amp;C95&amp;D95</f>
        <v>DISTRIBUCION VOLUMEN POR CRITERIO (Consumiciones)Total BebidasT.ESPAÑA</v>
      </c>
      <c r="B95" s="23">
        <v>0</v>
      </c>
      <c r="C95" s="23" t="s">
        <v>53</v>
      </c>
      <c r="D95" s="24" t="s">
        <v>46</v>
      </c>
      <c r="E95" s="24">
        <v>100</v>
      </c>
      <c r="F95" s="24">
        <v>100</v>
      </c>
      <c r="G95" s="24">
        <v>100</v>
      </c>
      <c r="H95" s="24">
        <v>100</v>
      </c>
      <c r="I95" s="24">
        <v>100</v>
      </c>
      <c r="J95" s="24">
        <v>100</v>
      </c>
      <c r="K95" s="24">
        <v>100</v>
      </c>
      <c r="L95" s="24">
        <v>100</v>
      </c>
      <c r="M95" s="81">
        <v>100</v>
      </c>
      <c r="N95" s="24"/>
    </row>
    <row r="96" spans="1:14" x14ac:dyDescent="0.35">
      <c r="A96" s="23" t="str">
        <f>B3&amp;C95&amp;D96</f>
        <v>DISTRIBUCION VOLUMEN POR CRITERIO (Consumiciones)Total BebidasHiper+Super+Discount+G.A</v>
      </c>
      <c r="B96" s="23">
        <v>0</v>
      </c>
      <c r="C96" s="23">
        <v>0</v>
      </c>
      <c r="D96" s="23" t="s">
        <v>124</v>
      </c>
      <c r="E96" s="55">
        <v>3.7568358493807801</v>
      </c>
      <c r="F96" s="55">
        <v>4.7094447705792399</v>
      </c>
      <c r="G96" s="55">
        <v>3.8028591263582601</v>
      </c>
      <c r="H96" s="55">
        <v>4.1880862704887702</v>
      </c>
      <c r="I96" s="55">
        <v>4.4592934075988397</v>
      </c>
      <c r="J96" s="55">
        <v>5.0318313133422699</v>
      </c>
      <c r="K96" s="55">
        <v>4.4859175319621398</v>
      </c>
      <c r="L96" s="55">
        <v>4.3899124679539998</v>
      </c>
      <c r="M96" s="81">
        <v>4.2031205323403196</v>
      </c>
      <c r="N96" s="24"/>
    </row>
    <row r="97" spans="1:14" x14ac:dyDescent="0.35">
      <c r="A97" s="23" t="str">
        <f>B3&amp;C95&amp;D97</f>
        <v>DISTRIBUCION VOLUMEN POR CRITERIO (Consumiciones)Total BebidasRestaurantes</v>
      </c>
      <c r="B97" s="23">
        <v>0</v>
      </c>
      <c r="C97" s="23">
        <v>0</v>
      </c>
      <c r="D97" s="24" t="s">
        <v>125</v>
      </c>
      <c r="E97" s="24">
        <v>12.0531280940709</v>
      </c>
      <c r="F97" s="24">
        <v>11.9145837532533</v>
      </c>
      <c r="G97" s="24">
        <v>12.164887769094801</v>
      </c>
      <c r="H97" s="24">
        <v>12.0051039425366</v>
      </c>
      <c r="I97" s="24">
        <v>11.9507536236537</v>
      </c>
      <c r="J97" s="24">
        <v>12.164924669535299</v>
      </c>
      <c r="K97" s="24">
        <v>12.425437163477801</v>
      </c>
      <c r="L97" s="24">
        <v>12.359364880551301</v>
      </c>
      <c r="M97" s="81">
        <v>11.160010846554799</v>
      </c>
      <c r="N97" s="24"/>
    </row>
    <row r="98" spans="1:14" x14ac:dyDescent="0.35">
      <c r="A98" s="23" t="str">
        <f>B3&amp;C95&amp;D98</f>
        <v>DISTRIBUCION VOLUMEN POR CRITERIO (Consumiciones)Total BebidasRestaurantes Fast Food</v>
      </c>
      <c r="B98" s="23">
        <v>0</v>
      </c>
      <c r="C98" s="23">
        <v>0</v>
      </c>
      <c r="D98" s="23" t="s">
        <v>126</v>
      </c>
      <c r="E98" s="55">
        <v>5.1248549147288003</v>
      </c>
      <c r="F98" s="55">
        <v>5.6101472369963004</v>
      </c>
      <c r="G98" s="55">
        <v>5.7487715774094301</v>
      </c>
      <c r="H98" s="55">
        <v>5.79549647379873</v>
      </c>
      <c r="I98" s="55">
        <v>5.9470245108268198</v>
      </c>
      <c r="J98" s="55">
        <v>5.9461739863725596</v>
      </c>
      <c r="K98" s="55">
        <v>6.150492348477</v>
      </c>
      <c r="L98" s="55">
        <v>5.7384177467067703</v>
      </c>
      <c r="M98" s="81">
        <v>7.2836897616845402</v>
      </c>
      <c r="N98" s="24"/>
    </row>
    <row r="99" spans="1:14" x14ac:dyDescent="0.35">
      <c r="A99" s="23" t="str">
        <f>B3&amp;C95&amp;D99</f>
        <v>DISTRIBUCION VOLUMEN POR CRITERIO (Consumiciones)Total BebidasBares/Cafeterias/Cervecerias</v>
      </c>
      <c r="B99" s="23">
        <v>0</v>
      </c>
      <c r="C99" s="23">
        <v>0</v>
      </c>
      <c r="D99" s="24" t="s">
        <v>127</v>
      </c>
      <c r="E99" s="24">
        <v>62.8685536713527</v>
      </c>
      <c r="F99" s="24">
        <v>59.735844046898102</v>
      </c>
      <c r="G99" s="24">
        <v>62.0566097252267</v>
      </c>
      <c r="H99" s="24">
        <v>61.706254852647703</v>
      </c>
      <c r="I99" s="24">
        <v>61.355919035618498</v>
      </c>
      <c r="J99" s="24">
        <v>59.160985466018097</v>
      </c>
      <c r="K99" s="24">
        <v>61.367113724927698</v>
      </c>
      <c r="L99" s="24">
        <v>61.662398464964802</v>
      </c>
      <c r="M99" s="81">
        <v>59.865357741661398</v>
      </c>
      <c r="N99" s="24"/>
    </row>
    <row r="100" spans="1:14" x14ac:dyDescent="0.35">
      <c r="A100" s="23" t="str">
        <f>B3&amp;C95&amp;D100</f>
        <v>DISTRIBUCION VOLUMEN POR CRITERIO (Consumiciones)Total BebidasPanaderias/Pastelerias</v>
      </c>
      <c r="B100" s="23">
        <v>0</v>
      </c>
      <c r="C100" s="23">
        <v>0</v>
      </c>
      <c r="D100" s="23" t="s">
        <v>128</v>
      </c>
      <c r="E100" s="55">
        <v>1.8687699859210101</v>
      </c>
      <c r="F100" s="55">
        <v>1.7839259699986401</v>
      </c>
      <c r="G100" s="55">
        <v>2.3163305304753101</v>
      </c>
      <c r="H100" s="55">
        <v>2.38169968149138</v>
      </c>
      <c r="I100" s="55">
        <v>2.2646610700011198</v>
      </c>
      <c r="J100" s="55">
        <v>1.96402249936858</v>
      </c>
      <c r="K100" s="55">
        <v>2.35404663431272</v>
      </c>
      <c r="L100" s="55">
        <v>2.5427076515188598</v>
      </c>
      <c r="M100" s="81">
        <v>2.2807203830659502</v>
      </c>
      <c r="N100" s="24"/>
    </row>
    <row r="101" spans="1:14" x14ac:dyDescent="0.35">
      <c r="A101" s="23" t="str">
        <f>B3&amp;C95&amp;D101</f>
        <v>DISTRIBUCION VOLUMEN POR CRITERIO (Consumiciones)Total BebidasTda.Alimentacion/Delicatesen</v>
      </c>
      <c r="B101" s="23">
        <v>0</v>
      </c>
      <c r="C101" s="23">
        <v>0</v>
      </c>
      <c r="D101" s="24" t="s">
        <v>129</v>
      </c>
      <c r="E101" s="24">
        <v>0.82681484832640495</v>
      </c>
      <c r="F101" s="24">
        <v>0.98278125891755697</v>
      </c>
      <c r="G101" s="24">
        <v>0.85692489827486296</v>
      </c>
      <c r="H101" s="24">
        <v>0.88958502377040505</v>
      </c>
      <c r="I101" s="24">
        <v>0.99873384805534604</v>
      </c>
      <c r="J101" s="24">
        <v>1.02609530463127</v>
      </c>
      <c r="K101" s="24">
        <v>0.87727546810957802</v>
      </c>
      <c r="L101" s="24">
        <v>0.78333628762322705</v>
      </c>
      <c r="M101" s="81">
        <v>0.91875017618939603</v>
      </c>
      <c r="N101" s="24"/>
    </row>
    <row r="102" spans="1:14" x14ac:dyDescent="0.35">
      <c r="A102" s="23" t="str">
        <f>B3&amp;C95&amp;D102</f>
        <v>DISTRIBUCION VOLUMEN POR CRITERIO (Consumiciones)Total BebidasCanal Conveniencia/24h</v>
      </c>
      <c r="B102" s="23">
        <v>0</v>
      </c>
      <c r="C102" s="23">
        <v>0</v>
      </c>
      <c r="D102" s="23" t="s">
        <v>130</v>
      </c>
      <c r="E102" s="55">
        <v>0.96150651354067396</v>
      </c>
      <c r="F102" s="55">
        <v>1.1061056403285501</v>
      </c>
      <c r="G102" s="55">
        <v>0.99993004953285003</v>
      </c>
      <c r="H102" s="55">
        <v>1.04543020193743</v>
      </c>
      <c r="I102" s="55">
        <v>1.0591072087834501</v>
      </c>
      <c r="J102" s="55">
        <v>1.0505714845201699</v>
      </c>
      <c r="K102" s="55">
        <v>0.88966918219948399</v>
      </c>
      <c r="L102" s="55">
        <v>0.94822083926203005</v>
      </c>
      <c r="M102" s="81">
        <v>1.0040231590053901</v>
      </c>
      <c r="N102" s="24"/>
    </row>
    <row r="103" spans="1:14" x14ac:dyDescent="0.35">
      <c r="A103" s="23" t="str">
        <f>B3&amp;C95&amp;D103</f>
        <v>DISTRIBUCION VOLUMEN POR CRITERIO (Consumiciones)Total BebidasHoteles</v>
      </c>
      <c r="B103" s="23">
        <v>0</v>
      </c>
      <c r="C103" s="23">
        <v>0</v>
      </c>
      <c r="D103" s="24" t="s">
        <v>131</v>
      </c>
      <c r="E103" s="24">
        <v>0.61806572749061495</v>
      </c>
      <c r="F103" s="24">
        <v>0.734654524749073</v>
      </c>
      <c r="G103" s="24">
        <v>0.58729943683274799</v>
      </c>
      <c r="H103" s="24">
        <v>0.48693246729130402</v>
      </c>
      <c r="I103" s="24">
        <v>0.45708817155973602</v>
      </c>
      <c r="J103" s="24">
        <v>0.68043519617177695</v>
      </c>
      <c r="K103" s="24">
        <v>0.28214224049768799</v>
      </c>
      <c r="L103" s="24">
        <v>0.296578173614306</v>
      </c>
      <c r="M103" s="81">
        <v>0.41306419200549799</v>
      </c>
      <c r="N103" s="24"/>
    </row>
    <row r="104" spans="1:14" x14ac:dyDescent="0.35">
      <c r="A104" s="23" t="str">
        <f>B3&amp;C95&amp;D104</f>
        <v>DISTRIBUCION VOLUMEN POR CRITERIO (Consumiciones)Total BebidasEstaciones de servicio</v>
      </c>
      <c r="B104" s="23">
        <v>0</v>
      </c>
      <c r="C104" s="23">
        <v>0</v>
      </c>
      <c r="D104" s="23" t="s">
        <v>132</v>
      </c>
      <c r="E104" s="55">
        <v>1.50911549591042</v>
      </c>
      <c r="F104" s="55">
        <v>1.8990516019736301</v>
      </c>
      <c r="G104" s="55">
        <v>1.6070387327615001</v>
      </c>
      <c r="H104" s="55">
        <v>1.5557302620867099</v>
      </c>
      <c r="I104" s="55">
        <v>1.71577842340969</v>
      </c>
      <c r="J104" s="55">
        <v>1.79059009910569</v>
      </c>
      <c r="K104" s="55">
        <v>1.50072650287812</v>
      </c>
      <c r="L104" s="55">
        <v>1.5999079916875201</v>
      </c>
      <c r="M104" s="81">
        <v>1.6783560220528699</v>
      </c>
      <c r="N104" s="24"/>
    </row>
    <row r="105" spans="1:14" x14ac:dyDescent="0.35">
      <c r="A105" s="23" t="str">
        <f>B3&amp;C95&amp;D105</f>
        <v>DISTRIBUCION VOLUMEN POR CRITERIO (Consumiciones)Total BebidasMaquinas dispensadoras</v>
      </c>
      <c r="B105" s="23">
        <v>0</v>
      </c>
      <c r="C105" s="23">
        <v>0</v>
      </c>
      <c r="D105" s="24" t="s">
        <v>133</v>
      </c>
      <c r="E105" s="24">
        <v>4.4024514002969104</v>
      </c>
      <c r="F105" s="24">
        <v>3.9079211942678902</v>
      </c>
      <c r="G105" s="24">
        <v>4.5723947740401902</v>
      </c>
      <c r="H105" s="24">
        <v>4.91025511638954</v>
      </c>
      <c r="I105" s="24">
        <v>4.3889487792741502</v>
      </c>
      <c r="J105" s="24">
        <v>3.9129226248147</v>
      </c>
      <c r="K105" s="24">
        <v>4.5479199704617503</v>
      </c>
      <c r="L105" s="24">
        <v>4.5896353394686003</v>
      </c>
      <c r="M105" s="81">
        <v>4.8085086389855798</v>
      </c>
      <c r="N105" s="24"/>
    </row>
    <row r="106" spans="1:14" x14ac:dyDescent="0.35">
      <c r="A106" s="23" t="str">
        <f>B3&amp;C95&amp;D106</f>
        <v>DISTRIBUCION VOLUMEN POR CRITERIO (Consumiciones)Total BebidasServicio en la empresa</v>
      </c>
      <c r="B106" s="23">
        <v>0</v>
      </c>
      <c r="C106" s="23">
        <v>0</v>
      </c>
      <c r="D106" s="23" t="s">
        <v>134</v>
      </c>
      <c r="E106" s="55">
        <v>1.6302498000635299</v>
      </c>
      <c r="F106" s="55">
        <v>1.3264821503314299</v>
      </c>
      <c r="G106" s="55">
        <v>1.53614921358517</v>
      </c>
      <c r="H106" s="55">
        <v>1.5022451695550401</v>
      </c>
      <c r="I106" s="55">
        <v>1.40227868826145</v>
      </c>
      <c r="J106" s="55">
        <v>1.27271809694004</v>
      </c>
      <c r="K106" s="55">
        <v>1.71539482177437</v>
      </c>
      <c r="L106" s="55">
        <v>1.84957468571299</v>
      </c>
      <c r="M106" s="81">
        <v>2.01831161561313</v>
      </c>
      <c r="N106" s="24"/>
    </row>
    <row r="107" spans="1:14" x14ac:dyDescent="0.35">
      <c r="A107" s="23" t="str">
        <f>B3&amp;C95&amp;D107</f>
        <v>DISTRIBUCION VOLUMEN POR CRITERIO (Consumiciones)Total BebidasResto de canales</v>
      </c>
      <c r="B107" s="23">
        <v>0</v>
      </c>
      <c r="C107" s="23">
        <v>0</v>
      </c>
      <c r="D107" s="24" t="s">
        <v>135</v>
      </c>
      <c r="E107" s="24">
        <v>4.37970623245534</v>
      </c>
      <c r="F107" s="24">
        <v>6.2890613801367898</v>
      </c>
      <c r="G107" s="24">
        <v>3.75084039547091</v>
      </c>
      <c r="H107" s="24">
        <v>3.5332099398372598</v>
      </c>
      <c r="I107" s="24">
        <v>4.0004160580426698</v>
      </c>
      <c r="J107" s="24">
        <v>5.9987339105002198</v>
      </c>
      <c r="K107" s="24">
        <v>3.40386653597584</v>
      </c>
      <c r="L107" s="24">
        <v>3.2399678867539099</v>
      </c>
      <c r="M107" s="81">
        <v>4.3661094830838003</v>
      </c>
      <c r="N107" s="24"/>
    </row>
    <row r="108" spans="1:14" x14ac:dyDescent="0.35">
      <c r="A108" s="23" t="str">
        <f>B3&amp;C95&amp;D108</f>
        <v>DISTRIBUCION VOLUMEN POR CRITERIO (Consumiciones)Total BebidasEN LA CALLE</v>
      </c>
      <c r="B108" s="23">
        <v>0</v>
      </c>
      <c r="C108" s="23">
        <v>0</v>
      </c>
      <c r="D108" s="23" t="s">
        <v>136</v>
      </c>
      <c r="E108" s="55">
        <v>2.79022802027671</v>
      </c>
      <c r="F108" s="55">
        <v>4.1583145040107201</v>
      </c>
      <c r="G108" s="55">
        <v>2.4003931744181899</v>
      </c>
      <c r="H108" s="55">
        <v>2.5712573891443302</v>
      </c>
      <c r="I108" s="55">
        <v>3.57433153020113</v>
      </c>
      <c r="J108" s="55">
        <v>4.0679650983498501</v>
      </c>
      <c r="K108" s="55">
        <v>2.6235559593158402</v>
      </c>
      <c r="L108" s="55">
        <v>2.2323692692236299</v>
      </c>
      <c r="M108" s="81">
        <v>3.4854866921632301</v>
      </c>
      <c r="N108" s="24"/>
    </row>
    <row r="109" spans="1:14" x14ac:dyDescent="0.35">
      <c r="A109" s="23" t="str">
        <f>B3&amp;C95&amp;D109</f>
        <v>DISTRIBUCION VOLUMEN POR CRITERIO (Consumiciones)Total BebidasEN CASA DE OTROS</v>
      </c>
      <c r="B109" s="23">
        <v>0</v>
      </c>
      <c r="C109" s="23">
        <v>0</v>
      </c>
      <c r="D109" s="24" t="s">
        <v>137</v>
      </c>
      <c r="E109" s="24">
        <v>2.0451324895829099</v>
      </c>
      <c r="F109" s="24">
        <v>2.2149277311265401</v>
      </c>
      <c r="G109" s="24">
        <v>2.2184143944863202</v>
      </c>
      <c r="H109" s="24">
        <v>2.2519299577071199</v>
      </c>
      <c r="I109" s="24">
        <v>2.0520143180468402</v>
      </c>
      <c r="J109" s="24">
        <v>2.2775173296581701</v>
      </c>
      <c r="K109" s="24">
        <v>2.0904110917199898</v>
      </c>
      <c r="L109" s="24">
        <v>2.0551725707632902</v>
      </c>
      <c r="M109" s="81">
        <v>1.73177530448884</v>
      </c>
      <c r="N109" s="24"/>
    </row>
    <row r="110" spans="1:14" x14ac:dyDescent="0.35">
      <c r="A110" s="23" t="str">
        <f>B3&amp;C95&amp;D110</f>
        <v>DISTRIBUCION VOLUMEN POR CRITERIO (Consumiciones)Total BebidasEN EL ESTABLECIMIENTO</v>
      </c>
      <c r="B110" s="23">
        <v>0</v>
      </c>
      <c r="C110" s="23">
        <v>0</v>
      </c>
      <c r="D110" s="23" t="s">
        <v>138</v>
      </c>
      <c r="E110" s="55">
        <v>83.581847870290403</v>
      </c>
      <c r="F110" s="55">
        <v>82.7588092781846</v>
      </c>
      <c r="G110" s="55">
        <v>82.862663476221499</v>
      </c>
      <c r="H110" s="55">
        <v>82.402028659047801</v>
      </c>
      <c r="I110" s="55">
        <v>82.511179954734402</v>
      </c>
      <c r="J110" s="55">
        <v>82.141300611602205</v>
      </c>
      <c r="K110" s="55">
        <v>82.658296609741797</v>
      </c>
      <c r="L110" s="55">
        <v>82.983083299249799</v>
      </c>
      <c r="M110" s="81">
        <v>81.4105756594182</v>
      </c>
      <c r="N110" s="24"/>
    </row>
    <row r="111" spans="1:14" x14ac:dyDescent="0.35">
      <c r="A111" s="23" t="str">
        <f>B3&amp;C95&amp;D111</f>
        <v>DISTRIBUCION VOLUMEN POR CRITERIO (Consumiciones)Total BebidasEN EL TRABAJO</v>
      </c>
      <c r="B111" s="23">
        <v>0</v>
      </c>
      <c r="C111" s="23">
        <v>0</v>
      </c>
      <c r="D111" s="24" t="s">
        <v>139</v>
      </c>
      <c r="E111" s="24">
        <v>7.49313046735071</v>
      </c>
      <c r="F111" s="24">
        <v>6.5246458668626097</v>
      </c>
      <c r="G111" s="24">
        <v>7.6424250903086897</v>
      </c>
      <c r="H111" s="24">
        <v>7.7203421646475601</v>
      </c>
      <c r="I111" s="24">
        <v>7.0374997993547304</v>
      </c>
      <c r="J111" s="24">
        <v>6.3826911332338296</v>
      </c>
      <c r="K111" s="24">
        <v>7.5844443381917399</v>
      </c>
      <c r="L111" s="24">
        <v>7.5373085430476801</v>
      </c>
      <c r="M111" s="81">
        <v>7.6120396758383597</v>
      </c>
      <c r="N111" s="24"/>
    </row>
    <row r="112" spans="1:14" x14ac:dyDescent="0.35">
      <c r="A112" s="23" t="str">
        <f>B3&amp;C95&amp;D112</f>
        <v>DISTRIBUCION VOLUMEN POR CRITERIO (Consumiciones)Total BebidasEN COLEGIO/INSTITUTO/UNIV.</v>
      </c>
      <c r="B112" s="23">
        <v>0</v>
      </c>
      <c r="C112" s="23">
        <v>0</v>
      </c>
      <c r="D112" s="23" t="s">
        <v>140</v>
      </c>
      <c r="E112" s="55">
        <v>0.116358325700519</v>
      </c>
      <c r="F112" s="55">
        <v>0.107041556531853</v>
      </c>
      <c r="G112" s="55">
        <v>0.222995688147619</v>
      </c>
      <c r="H112" s="55">
        <v>0.152345552922623</v>
      </c>
      <c r="I112" s="55">
        <v>0.18281532608870099</v>
      </c>
      <c r="J112" s="55">
        <v>0.113800468574049</v>
      </c>
      <c r="K112" s="55">
        <v>0.18092172894403399</v>
      </c>
      <c r="L112" s="55">
        <v>0.25568330656080002</v>
      </c>
      <c r="M112" s="81">
        <v>0.28998009227625998</v>
      </c>
      <c r="N112" s="24"/>
    </row>
    <row r="113" spans="1:14" x14ac:dyDescent="0.35">
      <c r="A113" s="23" t="str">
        <f>B3&amp;C95&amp;D113</f>
        <v>DISTRIBUCION VOLUMEN POR CRITERIO (Consumiciones)Total BebidasEN MI CASA</v>
      </c>
      <c r="B113" s="23">
        <v>0</v>
      </c>
      <c r="C113" s="23">
        <v>0</v>
      </c>
      <c r="D113" s="24" t="s">
        <v>141</v>
      </c>
      <c r="E113" s="24">
        <v>2.16061109483601</v>
      </c>
      <c r="F113" s="24">
        <v>2.0041648712100799</v>
      </c>
      <c r="G113" s="24">
        <v>2.6628783429394201</v>
      </c>
      <c r="H113" s="24">
        <v>2.5839775496500699</v>
      </c>
      <c r="I113" s="24">
        <v>2.4593473410488098</v>
      </c>
      <c r="J113" s="24">
        <v>2.3277441513130399</v>
      </c>
      <c r="K113" s="24">
        <v>2.7516143770536701</v>
      </c>
      <c r="L113" s="24">
        <v>2.7992535877379301</v>
      </c>
      <c r="M113" s="81">
        <v>3.2096392043891</v>
      </c>
      <c r="N113" s="24"/>
    </row>
    <row r="114" spans="1:14" x14ac:dyDescent="0.35">
      <c r="A114" s="23" t="str">
        <f>B3&amp;C95&amp;D114</f>
        <v>DISTRIBUCION VOLUMEN POR CRITERIO (Consumiciones)Total BebidasEN M.TRANSP.(AVION,TREN,AUTOC,E</v>
      </c>
      <c r="B114" s="23">
        <v>0</v>
      </c>
      <c r="C114" s="23">
        <v>0</v>
      </c>
      <c r="D114" s="23" t="s">
        <v>142</v>
      </c>
      <c r="E114" s="55">
        <v>7.6724058011858998E-2</v>
      </c>
      <c r="F114" s="55">
        <v>0.14035091123924201</v>
      </c>
      <c r="G114" s="55">
        <v>0.116444035006909</v>
      </c>
      <c r="H114" s="55">
        <v>0.123560151301687</v>
      </c>
      <c r="I114" s="55">
        <v>0.11424786914717699</v>
      </c>
      <c r="J114" s="55">
        <v>0.14348989523830299</v>
      </c>
      <c r="K114" s="55">
        <v>0.137650712822842</v>
      </c>
      <c r="L114" s="55">
        <v>9.1919545834830599E-2</v>
      </c>
      <c r="M114" s="81">
        <v>0.12509118220735399</v>
      </c>
      <c r="N114" s="24"/>
    </row>
    <row r="115" spans="1:14" x14ac:dyDescent="0.35">
      <c r="A115" s="23" t="str">
        <f>B3&amp;C95&amp;D115</f>
        <v>DISTRIBUCION VOLUMEN POR CRITERIO (Consumiciones)Total BebidasEN OTRO LUGAR</v>
      </c>
      <c r="B115" s="23">
        <v>0</v>
      </c>
      <c r="C115" s="23">
        <v>0</v>
      </c>
      <c r="D115" s="24" t="s">
        <v>143</v>
      </c>
      <c r="E115" s="24">
        <v>1.73601279098945</v>
      </c>
      <c r="F115" s="24">
        <v>2.0917246395156899</v>
      </c>
      <c r="G115" s="24">
        <v>1.87379285950911</v>
      </c>
      <c r="H115" s="24">
        <v>2.1945970603551599</v>
      </c>
      <c r="I115" s="24">
        <v>2.0685988539141902</v>
      </c>
      <c r="J115" s="24">
        <v>2.5455003821059998</v>
      </c>
      <c r="K115" s="24">
        <v>1.97313400325665</v>
      </c>
      <c r="L115" s="24">
        <v>2.0452585716364702</v>
      </c>
      <c r="M115" s="81">
        <v>2.13541413569201</v>
      </c>
      <c r="N115" s="24"/>
    </row>
    <row r="116" spans="1:14" x14ac:dyDescent="0.35">
      <c r="A116" s="23" t="str">
        <f>B3&amp;C95&amp;D116</f>
        <v>DISTRIBUCION VOLUMEN POR CRITERIO (Consumiciones)Total BebidasDESAYUNO</v>
      </c>
      <c r="B116" s="23">
        <v>0</v>
      </c>
      <c r="C116" s="23">
        <v>0</v>
      </c>
      <c r="D116" s="23" t="s">
        <v>144</v>
      </c>
      <c r="E116" s="55">
        <v>25.496707692269698</v>
      </c>
      <c r="F116" s="55">
        <v>23.456393229471001</v>
      </c>
      <c r="G116" s="55">
        <v>25.990782376177801</v>
      </c>
      <c r="H116" s="55">
        <v>26.744840550574501</v>
      </c>
      <c r="I116" s="55">
        <v>24.633005345190099</v>
      </c>
      <c r="J116" s="55">
        <v>23.8061943498547</v>
      </c>
      <c r="K116" s="55">
        <v>27.948373138253402</v>
      </c>
      <c r="L116" s="55">
        <v>28.700655024695301</v>
      </c>
      <c r="M116" s="81">
        <v>26.372444918160902</v>
      </c>
      <c r="N116" s="24"/>
    </row>
    <row r="117" spans="1:14" x14ac:dyDescent="0.35">
      <c r="A117" s="23" t="str">
        <f>B3&amp;C95&amp;D117</f>
        <v>DISTRIBUCION VOLUMEN POR CRITERIO (Consumiciones)Total BebidasAPERITIVO/ANTES DE COMER</v>
      </c>
      <c r="B117" s="23">
        <v>0</v>
      </c>
      <c r="C117" s="23">
        <v>0</v>
      </c>
      <c r="D117" s="24" t="s">
        <v>145</v>
      </c>
      <c r="E117" s="24">
        <v>15.7917607635039</v>
      </c>
      <c r="F117" s="24">
        <v>15.3987721943795</v>
      </c>
      <c r="G117" s="24">
        <v>15.3768218467187</v>
      </c>
      <c r="H117" s="24">
        <v>15.4010154060211</v>
      </c>
      <c r="I117" s="24">
        <v>15.891086534294301</v>
      </c>
      <c r="J117" s="24">
        <v>15.590961925684001</v>
      </c>
      <c r="K117" s="24">
        <v>15.1753435282805</v>
      </c>
      <c r="L117" s="24">
        <v>15.405067630248</v>
      </c>
      <c r="M117" s="81">
        <v>15.9924664770309</v>
      </c>
      <c r="N117" s="24"/>
    </row>
    <row r="118" spans="1:14" x14ac:dyDescent="0.35">
      <c r="A118" s="23" t="str">
        <f>B3&amp;C95&amp;D118</f>
        <v>DISTRIBUCION VOLUMEN POR CRITERIO (Consumiciones)Total BebidasCOMIDA</v>
      </c>
      <c r="B118" s="23">
        <v>0</v>
      </c>
      <c r="C118" s="23">
        <v>0</v>
      </c>
      <c r="D118" s="23" t="s">
        <v>146</v>
      </c>
      <c r="E118" s="55">
        <v>20.826599769841302</v>
      </c>
      <c r="F118" s="55">
        <v>19.622934269308299</v>
      </c>
      <c r="G118" s="55">
        <v>21.160788407755799</v>
      </c>
      <c r="H118" s="55">
        <v>20.844747568125499</v>
      </c>
      <c r="I118" s="55">
        <v>20.9869115074078</v>
      </c>
      <c r="J118" s="55">
        <v>19.478275308882601</v>
      </c>
      <c r="K118" s="55">
        <v>21.1307811433322</v>
      </c>
      <c r="L118" s="55">
        <v>21.194749318731599</v>
      </c>
      <c r="M118" s="81">
        <v>19.858706172468299</v>
      </c>
      <c r="N118" s="24"/>
    </row>
    <row r="119" spans="1:14" x14ac:dyDescent="0.35">
      <c r="A119" s="23" t="str">
        <f>B3&amp;C95&amp;D119</f>
        <v>DISTRIBUCION VOLUMEN POR CRITERIO (Consumiciones)Total BebidasTARDE/MERIENDA</v>
      </c>
      <c r="B119" s="23">
        <v>0</v>
      </c>
      <c r="C119" s="23">
        <v>0</v>
      </c>
      <c r="D119" s="24" t="s">
        <v>147</v>
      </c>
      <c r="E119" s="24">
        <v>14.397013870090101</v>
      </c>
      <c r="F119" s="24">
        <v>12.957406991673301</v>
      </c>
      <c r="G119" s="24">
        <v>13.9531186689878</v>
      </c>
      <c r="H119" s="24">
        <v>13.824727410714599</v>
      </c>
      <c r="I119" s="24">
        <v>14.5120788455673</v>
      </c>
      <c r="J119" s="24">
        <v>12.5860133855708</v>
      </c>
      <c r="K119" s="24">
        <v>13.4387692217786</v>
      </c>
      <c r="L119" s="24">
        <v>13.7232191322113</v>
      </c>
      <c r="M119" s="81">
        <v>14.5429143672552</v>
      </c>
      <c r="N119" s="24"/>
    </row>
    <row r="120" spans="1:14" x14ac:dyDescent="0.35">
      <c r="A120" s="23" t="str">
        <f>B3&amp;C95&amp;D120</f>
        <v>DISTRIBUCION VOLUMEN POR CRITERIO (Consumiciones)Total BebidasANTES DE CENAR</v>
      </c>
      <c r="B120" s="23">
        <v>0</v>
      </c>
      <c r="C120" s="23">
        <v>0</v>
      </c>
      <c r="D120" s="23" t="s">
        <v>148</v>
      </c>
      <c r="E120" s="55">
        <v>7.1823358759565696</v>
      </c>
      <c r="F120" s="55">
        <v>7.8389465517750896</v>
      </c>
      <c r="G120" s="55">
        <v>7.4443794799644696</v>
      </c>
      <c r="H120" s="55">
        <v>7.1533914372718304</v>
      </c>
      <c r="I120" s="55">
        <v>6.8802195861891802</v>
      </c>
      <c r="J120" s="55">
        <v>7.6968241247261</v>
      </c>
      <c r="K120" s="55">
        <v>6.8419836317706197</v>
      </c>
      <c r="L120" s="55">
        <v>6.2800501286668</v>
      </c>
      <c r="M120" s="81">
        <v>6.6416905053716002</v>
      </c>
      <c r="N120" s="24"/>
    </row>
    <row r="121" spans="1:14" x14ac:dyDescent="0.35">
      <c r="A121" s="23" t="str">
        <f>B3&amp;C95&amp;D121</f>
        <v>DISTRIBUCION VOLUMEN POR CRITERIO (Consumiciones)Total BebidasCENA</v>
      </c>
      <c r="B121" s="23">
        <v>0</v>
      </c>
      <c r="C121" s="23">
        <v>0</v>
      </c>
      <c r="D121" s="24" t="s">
        <v>149</v>
      </c>
      <c r="E121" s="24">
        <v>10.19436791029</v>
      </c>
      <c r="F121" s="24">
        <v>13.1213378750115</v>
      </c>
      <c r="G121" s="24">
        <v>10.0188338333252</v>
      </c>
      <c r="H121" s="24">
        <v>9.7364802038885792</v>
      </c>
      <c r="I121" s="24">
        <v>10.8288479750879</v>
      </c>
      <c r="J121" s="24">
        <v>13.5036026804631</v>
      </c>
      <c r="K121" s="24">
        <v>9.5128247016291194</v>
      </c>
      <c r="L121" s="24">
        <v>8.9493602525469491</v>
      </c>
      <c r="M121" s="81">
        <v>11.068983014671</v>
      </c>
      <c r="N121" s="24"/>
    </row>
    <row r="122" spans="1:14" x14ac:dyDescent="0.35">
      <c r="A122" s="23" t="str">
        <f>B3&amp;C95&amp;D122</f>
        <v>DISTRIBUCION VOLUMEN POR CRITERIO (Consumiciones)Total BebidasDESPUES DE LA CENA</v>
      </c>
      <c r="B122" s="23">
        <v>0</v>
      </c>
      <c r="C122" s="23">
        <v>0</v>
      </c>
      <c r="D122" s="23" t="s">
        <v>150</v>
      </c>
      <c r="E122" s="55">
        <v>2.3551773964873002</v>
      </c>
      <c r="F122" s="55">
        <v>3.4637852914726199</v>
      </c>
      <c r="G122" s="55">
        <v>2.4718396576914499</v>
      </c>
      <c r="H122" s="55">
        <v>2.5238121189367999</v>
      </c>
      <c r="I122" s="55">
        <v>2.5235596076983602</v>
      </c>
      <c r="J122" s="55">
        <v>3.5653866387091302</v>
      </c>
      <c r="K122" s="55">
        <v>2.18203080797214</v>
      </c>
      <c r="L122" s="55">
        <v>2.12610587577222</v>
      </c>
      <c r="M122" s="81">
        <v>2.1503153957985699</v>
      </c>
      <c r="N122" s="24"/>
    </row>
    <row r="123" spans="1:14" x14ac:dyDescent="0.35">
      <c r="A123" s="23" t="str">
        <f>B3&amp;C95&amp;D123</f>
        <v>DISTRIBUCION VOLUMEN POR CRITERIO (Consumiciones)Total BebidasDURANTE EL DIA</v>
      </c>
      <c r="B123" s="23">
        <v>0</v>
      </c>
      <c r="C123" s="23">
        <v>0</v>
      </c>
      <c r="D123" s="24" t="s">
        <v>151</v>
      </c>
      <c r="E123" s="24">
        <v>3.7560602071428302</v>
      </c>
      <c r="F123" s="24">
        <v>4.1404178632089197</v>
      </c>
      <c r="G123" s="24">
        <v>3.58347004470231</v>
      </c>
      <c r="H123" s="24">
        <v>3.77102029062734</v>
      </c>
      <c r="I123" s="24">
        <v>3.7442931668245101</v>
      </c>
      <c r="J123" s="24">
        <v>3.7727597262604702</v>
      </c>
      <c r="K123" s="24">
        <v>3.7698984755392999</v>
      </c>
      <c r="L123" s="24">
        <v>3.62081470808742</v>
      </c>
      <c r="M123" s="81">
        <v>3.3725106955353299</v>
      </c>
      <c r="N123" s="24"/>
    </row>
    <row r="124" spans="1:14" x14ac:dyDescent="0.35">
      <c r="A124" s="23" t="str">
        <f>B3&amp;C95&amp;D124</f>
        <v>DISTRIBUCION VOLUMEN POR CRITERIO (Consumiciones)Total BebidasCON AMIGOS</v>
      </c>
      <c r="B124" s="23">
        <v>0</v>
      </c>
      <c r="C124" s="23">
        <v>0</v>
      </c>
      <c r="D124" s="23" t="s">
        <v>152</v>
      </c>
      <c r="E124" s="55">
        <v>29.605003417770199</v>
      </c>
      <c r="F124" s="55">
        <v>28.7881693487885</v>
      </c>
      <c r="G124" s="55">
        <v>30.474066194258999</v>
      </c>
      <c r="H124" s="55">
        <v>30.922847442848099</v>
      </c>
      <c r="I124" s="55">
        <v>29.752586718887901</v>
      </c>
      <c r="J124" s="55">
        <v>29.658890743732201</v>
      </c>
      <c r="K124" s="55">
        <v>30.200399244543298</v>
      </c>
      <c r="L124" s="55">
        <v>30.234669477035499</v>
      </c>
      <c r="M124" s="81">
        <v>28.451949627955099</v>
      </c>
      <c r="N124" s="24"/>
    </row>
    <row r="125" spans="1:14" x14ac:dyDescent="0.35">
      <c r="A125" s="23" t="str">
        <f>B3&amp;C95&amp;D125</f>
        <v>DISTRIBUCION VOLUMEN POR CRITERIO (Consumiciones)Total BebidasCON CLIENTES</v>
      </c>
      <c r="B125" s="23">
        <v>0</v>
      </c>
      <c r="C125" s="23">
        <v>0</v>
      </c>
      <c r="D125" s="24" t="s">
        <v>153</v>
      </c>
      <c r="E125" s="24">
        <v>0.59610349477816604</v>
      </c>
      <c r="F125" s="24">
        <v>0.60017942069345098</v>
      </c>
      <c r="G125" s="24">
        <v>0.74200156002739903</v>
      </c>
      <c r="H125" s="24">
        <v>0.77064418940430701</v>
      </c>
      <c r="I125" s="24">
        <v>0.71601983980481199</v>
      </c>
      <c r="J125" s="24">
        <v>0.62121458077413805</v>
      </c>
      <c r="K125" s="24">
        <v>0.583367998278706</v>
      </c>
      <c r="L125" s="24">
        <v>0.84345413275268299</v>
      </c>
      <c r="M125" s="81">
        <v>0.89239895454246498</v>
      </c>
      <c r="N125" s="24"/>
    </row>
    <row r="126" spans="1:14" x14ac:dyDescent="0.35">
      <c r="A126" s="23" t="str">
        <f>B3&amp;C95&amp;D126</f>
        <v>DISTRIBUCION VOLUMEN POR CRITERIO (Consumiciones)Total BebidasCON COMPAÑEROS DE TRABAJO</v>
      </c>
      <c r="B126" s="23">
        <v>0</v>
      </c>
      <c r="C126" s="23">
        <v>0</v>
      </c>
      <c r="D126" s="23" t="s">
        <v>154</v>
      </c>
      <c r="E126" s="55">
        <v>9.3520760636187301</v>
      </c>
      <c r="F126" s="55">
        <v>7.5397312306239499</v>
      </c>
      <c r="G126" s="55">
        <v>9.4316458553028397</v>
      </c>
      <c r="H126" s="55">
        <v>9.2812900742917694</v>
      </c>
      <c r="I126" s="55">
        <v>8.7107016163983406</v>
      </c>
      <c r="J126" s="55">
        <v>7.4813098305198302</v>
      </c>
      <c r="K126" s="55">
        <v>9.9262340587736908</v>
      </c>
      <c r="L126" s="55">
        <v>9.2082112246002907</v>
      </c>
      <c r="M126" s="81">
        <v>9.5121466647515192</v>
      </c>
      <c r="N126" s="24"/>
    </row>
    <row r="127" spans="1:14" x14ac:dyDescent="0.35">
      <c r="A127" s="23" t="str">
        <f>B3&amp;C95&amp;D127</f>
        <v>DISTRIBUCION VOLUMEN POR CRITERIO (Consumiciones)Total BebidasCON COMPAÑEROS DE CLASE</v>
      </c>
      <c r="B127" s="23">
        <v>0</v>
      </c>
      <c r="C127" s="23">
        <v>0</v>
      </c>
      <c r="D127" s="24" t="s">
        <v>155</v>
      </c>
      <c r="E127" s="24">
        <v>0.34804569058116902</v>
      </c>
      <c r="F127" s="24">
        <v>0.27250955653361703</v>
      </c>
      <c r="G127" s="24">
        <v>0.44305207086378301</v>
      </c>
      <c r="H127" s="24">
        <v>0.356550889388563</v>
      </c>
      <c r="I127" s="24">
        <v>0.44309276232363298</v>
      </c>
      <c r="J127" s="24">
        <v>0.179997599918509</v>
      </c>
      <c r="K127" s="24">
        <v>0.36500600327789601</v>
      </c>
      <c r="L127" s="24">
        <v>0.315580028264623</v>
      </c>
      <c r="M127" s="81">
        <v>0.48001012166129498</v>
      </c>
      <c r="N127" s="24"/>
    </row>
    <row r="128" spans="1:14" x14ac:dyDescent="0.35">
      <c r="A128" s="23" t="str">
        <f>B3&amp;C95&amp;D128</f>
        <v>DISTRIBUCION VOLUMEN POR CRITERIO (Consumiciones)Total BebidasCON FAMILIA</v>
      </c>
      <c r="B128" s="23">
        <v>0</v>
      </c>
      <c r="C128" s="23">
        <v>0</v>
      </c>
      <c r="D128" s="23" t="s">
        <v>156</v>
      </c>
      <c r="E128" s="55">
        <v>24.376581414005098</v>
      </c>
      <c r="F128" s="55">
        <v>27.334561815236398</v>
      </c>
      <c r="G128" s="55">
        <v>22.528617000075201</v>
      </c>
      <c r="H128" s="55">
        <v>22.170016591513701</v>
      </c>
      <c r="I128" s="55">
        <v>23.7874058973659</v>
      </c>
      <c r="J128" s="55">
        <v>26.322540253692299</v>
      </c>
      <c r="K128" s="55">
        <v>22.382371613526999</v>
      </c>
      <c r="L128" s="55">
        <v>22.123129744825199</v>
      </c>
      <c r="M128" s="81">
        <v>23.323281029134002</v>
      </c>
      <c r="N128" s="24"/>
    </row>
    <row r="129" spans="1:14" x14ac:dyDescent="0.35">
      <c r="A129" s="23" t="str">
        <f>B3&amp;C95&amp;D129</f>
        <v>DISTRIBUCION VOLUMEN POR CRITERIO (Consumiciones)Total BebidasCON LA PAREJA</v>
      </c>
      <c r="B129" s="23">
        <v>0</v>
      </c>
      <c r="C129" s="23">
        <v>0</v>
      </c>
      <c r="D129" s="24" t="s">
        <v>157</v>
      </c>
      <c r="E129" s="24">
        <v>17.307835408099098</v>
      </c>
      <c r="F129" s="24">
        <v>18.0570476651272</v>
      </c>
      <c r="G129" s="24">
        <v>16.903959328422701</v>
      </c>
      <c r="H129" s="24">
        <v>16.253406104546698</v>
      </c>
      <c r="I129" s="24">
        <v>17.506091590555201</v>
      </c>
      <c r="J129" s="24">
        <v>17.7486537915008</v>
      </c>
      <c r="K129" s="24">
        <v>16.219654891210499</v>
      </c>
      <c r="L129" s="24">
        <v>16.486289450977999</v>
      </c>
      <c r="M129" s="81">
        <v>17.310450413927601</v>
      </c>
      <c r="N129" s="24"/>
    </row>
    <row r="130" spans="1:14" x14ac:dyDescent="0.35">
      <c r="A130" s="23" t="str">
        <f>B3&amp;C95&amp;D130</f>
        <v>DISTRIBUCION VOLUMEN POR CRITERIO (Consumiciones)Total BebidasESTABA SOLO/A</v>
      </c>
      <c r="B130" s="23">
        <v>0</v>
      </c>
      <c r="C130" s="23">
        <v>0</v>
      </c>
      <c r="D130" s="23" t="s">
        <v>158</v>
      </c>
      <c r="E130" s="55">
        <v>17.846693539116501</v>
      </c>
      <c r="F130" s="55">
        <v>16.952878251062799</v>
      </c>
      <c r="G130" s="55">
        <v>18.975687593294801</v>
      </c>
      <c r="H130" s="55">
        <v>19.775415763418199</v>
      </c>
      <c r="I130" s="55">
        <v>18.5768439300791</v>
      </c>
      <c r="J130" s="55">
        <v>17.548879566608498</v>
      </c>
      <c r="K130" s="55">
        <v>19.652918894653101</v>
      </c>
      <c r="L130" s="55">
        <v>20.274948978149101</v>
      </c>
      <c r="M130" s="81">
        <v>19.5560966900557</v>
      </c>
      <c r="N130" s="24"/>
    </row>
    <row r="131" spans="1:14" x14ac:dyDescent="0.35">
      <c r="A131" s="23" t="str">
        <f>B3&amp;C95&amp;D131</f>
        <v>DISTRIBUCION VOLUMEN POR CRITERIO (Consumiciones)Total BebidasOTROS</v>
      </c>
      <c r="B131" s="23">
        <v>0</v>
      </c>
      <c r="C131" s="23">
        <v>0</v>
      </c>
      <c r="D131" s="24" t="s">
        <v>159</v>
      </c>
      <c r="E131" s="24">
        <v>0.56768816586259396</v>
      </c>
      <c r="F131" s="24">
        <v>0.45491525812454198</v>
      </c>
      <c r="G131" s="24">
        <v>0.50100979438522097</v>
      </c>
      <c r="H131" s="24">
        <v>0.469865141808327</v>
      </c>
      <c r="I131" s="24">
        <v>0.507259956018556</v>
      </c>
      <c r="J131" s="24">
        <v>0.438531587351571</v>
      </c>
      <c r="K131" s="24">
        <v>0.67004616680081097</v>
      </c>
      <c r="L131" s="24">
        <v>0.51373255100978099</v>
      </c>
      <c r="M131" s="81">
        <v>0.473688177657976</v>
      </c>
      <c r="N131" s="24"/>
    </row>
    <row r="132" spans="1:14" x14ac:dyDescent="0.35">
      <c r="A132" s="23" t="str">
        <f>B3&amp;C95&amp;D132</f>
        <v>DISTRIBUCION VOLUMEN POR CRITERIO (Consumiciones)Total BebidasESTAR TRABAJANDO</v>
      </c>
      <c r="B132" s="23">
        <v>0</v>
      </c>
      <c r="C132" s="23">
        <v>0</v>
      </c>
      <c r="D132" s="23" t="s">
        <v>160</v>
      </c>
      <c r="E132" s="55">
        <v>13.4388515797762</v>
      </c>
      <c r="F132" s="55">
        <v>11.504161122252601</v>
      </c>
      <c r="G132" s="55">
        <v>13.7677895256434</v>
      </c>
      <c r="H132" s="55">
        <v>14.1531734465808</v>
      </c>
      <c r="I132" s="55">
        <v>13.441249458257801</v>
      </c>
      <c r="J132" s="55">
        <v>11.509311711513901</v>
      </c>
      <c r="K132" s="55">
        <v>13.8418787072233</v>
      </c>
      <c r="L132" s="55">
        <v>14.051400505838799</v>
      </c>
      <c r="M132" s="81">
        <v>13.4643936332871</v>
      </c>
      <c r="N132" s="24"/>
    </row>
    <row r="133" spans="1:14" x14ac:dyDescent="0.35">
      <c r="A133" s="23" t="str">
        <f>B3&amp;C95&amp;D133</f>
        <v>DISTRIBUCION VOLUMEN POR CRITERIO (Consumiciones)Total BebidasCOMIDA DE NEGOCIOS</v>
      </c>
      <c r="B133" s="23">
        <v>0</v>
      </c>
      <c r="C133" s="23">
        <v>0</v>
      </c>
      <c r="D133" s="24" t="s">
        <v>161</v>
      </c>
      <c r="E133" s="24">
        <v>0.176104780304744</v>
      </c>
      <c r="F133" s="24">
        <v>0.182022778665521</v>
      </c>
      <c r="G133" s="24">
        <v>0.30769177976425399</v>
      </c>
      <c r="H133" s="24">
        <v>0.20770415433740899</v>
      </c>
      <c r="I133" s="24">
        <v>0.24352570667265899</v>
      </c>
      <c r="J133" s="24">
        <v>0.16876210215509599</v>
      </c>
      <c r="K133" s="24">
        <v>0.333362486419576</v>
      </c>
      <c r="L133" s="24">
        <v>0.19679136528886401</v>
      </c>
      <c r="M133" s="81">
        <v>0.18582900298951499</v>
      </c>
      <c r="N133" s="24"/>
    </row>
    <row r="134" spans="1:14" x14ac:dyDescent="0.35">
      <c r="A134" s="23" t="str">
        <f>B3&amp;C95&amp;D134</f>
        <v>DISTRIBUCION VOLUMEN POR CRITERIO (Consumiciones)Total BebidasPOR PLACER/RELAX</v>
      </c>
      <c r="B134" s="23">
        <v>0</v>
      </c>
      <c r="C134" s="23">
        <v>0</v>
      </c>
      <c r="D134" s="23" t="s">
        <v>162</v>
      </c>
      <c r="E134" s="55">
        <v>15.6257918658306</v>
      </c>
      <c r="F134" s="55">
        <v>17.997373083455798</v>
      </c>
      <c r="G134" s="55">
        <v>14.9122781547331</v>
      </c>
      <c r="H134" s="55">
        <v>14.0872649030951</v>
      </c>
      <c r="I134" s="55">
        <v>15.5347148429349</v>
      </c>
      <c r="J134" s="55">
        <v>17.7849806063183</v>
      </c>
      <c r="K134" s="55">
        <v>14.4000706580496</v>
      </c>
      <c r="L134" s="55">
        <v>14.572578626068999</v>
      </c>
      <c r="M134" s="81">
        <v>14.7829615121816</v>
      </c>
      <c r="N134" s="24"/>
    </row>
    <row r="135" spans="1:14" x14ac:dyDescent="0.35">
      <c r="A135" s="23" t="str">
        <f>B3&amp;C95&amp;D135</f>
        <v>DISTRIBUCION VOLUMEN POR CRITERIO (Consumiciones)Total BebidasTENER HAMBRE/SIN PLANIFICAR</v>
      </c>
      <c r="B135" s="23">
        <v>0</v>
      </c>
      <c r="C135" s="23">
        <v>0</v>
      </c>
      <c r="D135" s="24" t="s">
        <v>163</v>
      </c>
      <c r="E135" s="24">
        <v>23.097235252599798</v>
      </c>
      <c r="F135" s="24">
        <v>23.2775282638313</v>
      </c>
      <c r="G135" s="24">
        <v>22.823055673972799</v>
      </c>
      <c r="H135" s="24">
        <v>22.808857150161899</v>
      </c>
      <c r="I135" s="24">
        <v>23.2297276039744</v>
      </c>
      <c r="J135" s="24">
        <v>23.446303060522499</v>
      </c>
      <c r="K135" s="24">
        <v>22.556924887305701</v>
      </c>
      <c r="L135" s="24">
        <v>22.704775396949699</v>
      </c>
      <c r="M135" s="81">
        <v>23.846761538224001</v>
      </c>
    </row>
    <row r="136" spans="1:14" x14ac:dyDescent="0.35">
      <c r="A136" s="23" t="str">
        <f>B3&amp;C95&amp;D136</f>
        <v>DISTRIBUCION VOLUMEN POR CRITERIO (Consumiciones)Total BebidasESTAR DE COMPRAS</v>
      </c>
      <c r="B136" s="23">
        <v>0</v>
      </c>
      <c r="C136" s="23">
        <v>0</v>
      </c>
      <c r="D136" s="23" t="s">
        <v>164</v>
      </c>
      <c r="E136" s="55">
        <v>2.5146902313577</v>
      </c>
      <c r="F136" s="55">
        <v>2.6393251523730701</v>
      </c>
      <c r="G136" s="55">
        <v>3.03184725985543</v>
      </c>
      <c r="H136" s="55">
        <v>3.1694097161949601</v>
      </c>
      <c r="I136" s="55">
        <v>2.3397152442254301</v>
      </c>
      <c r="J136" s="55">
        <v>2.6482834068319501</v>
      </c>
      <c r="K136" s="55">
        <v>3.0902165164519002</v>
      </c>
      <c r="L136" s="55">
        <v>3.27290603495902</v>
      </c>
      <c r="M136" s="81">
        <v>2.9723224917006399</v>
      </c>
    </row>
    <row r="137" spans="1:14" x14ac:dyDescent="0.35">
      <c r="A137" s="23" t="str">
        <f>B3&amp;C95&amp;D137</f>
        <v>DISTRIBUCION VOLUMEN POR CRITERIO (Consumiciones)Total BebidasNO COCINAR EN CASA</v>
      </c>
      <c r="B137" s="23">
        <v>0</v>
      </c>
      <c r="C137" s="23">
        <v>0</v>
      </c>
      <c r="D137" s="24" t="s">
        <v>165</v>
      </c>
      <c r="E137" s="24">
        <v>3.1647253979260999</v>
      </c>
      <c r="F137" s="24">
        <v>2.8117361774835898</v>
      </c>
      <c r="G137" s="24">
        <v>2.8101194569204102</v>
      </c>
      <c r="H137" s="24">
        <v>2.84341742122395</v>
      </c>
      <c r="I137" s="24">
        <v>3.1464139071253201</v>
      </c>
      <c r="J137" s="24">
        <v>3.1410238580193699</v>
      </c>
      <c r="K137" s="24">
        <v>2.8616204600210899</v>
      </c>
      <c r="L137" s="24">
        <v>2.7685687465557201</v>
      </c>
      <c r="M137" s="81">
        <v>2.7855228025994099</v>
      </c>
    </row>
    <row r="138" spans="1:14" x14ac:dyDescent="0.35">
      <c r="A138" s="23" t="str">
        <f>B3&amp;C95&amp;D138</f>
        <v>DISTRIBUCION VOLUMEN POR CRITERIO (Consumiciones)Total BebidasCELEBRACION/FIESTA/SALIR TOMAR</v>
      </c>
      <c r="B138" s="23">
        <v>0</v>
      </c>
      <c r="C138" s="23">
        <v>0</v>
      </c>
      <c r="D138" s="23" t="s">
        <v>166</v>
      </c>
      <c r="E138" s="55">
        <v>35.005037039234502</v>
      </c>
      <c r="F138" s="55">
        <v>34.266617915517898</v>
      </c>
      <c r="G138" s="55">
        <v>35.240820980916702</v>
      </c>
      <c r="H138" s="55">
        <v>35.482876292974098</v>
      </c>
      <c r="I138" s="55">
        <v>34.738894685307898</v>
      </c>
      <c r="J138" s="55">
        <v>34.611807749751499</v>
      </c>
      <c r="K138" s="55">
        <v>35.610840166710503</v>
      </c>
      <c r="L138" s="55">
        <v>34.827498208458799</v>
      </c>
      <c r="M138" s="81">
        <v>34.708686774854797</v>
      </c>
    </row>
    <row r="139" spans="1:14" x14ac:dyDescent="0.35">
      <c r="A139" s="23" t="str">
        <f>B3&amp;C95&amp;D139</f>
        <v>DISTRIBUCION VOLUMEN POR CRITERIO (Consumiciones)Total BebidasVIENDO DEPORTES</v>
      </c>
      <c r="B139" s="23">
        <v>0</v>
      </c>
      <c r="C139" s="23">
        <v>0</v>
      </c>
      <c r="D139" s="24" t="s">
        <v>167</v>
      </c>
      <c r="E139" s="24">
        <v>1.3688682545392099</v>
      </c>
      <c r="F139" s="24">
        <v>1.57409196942438</v>
      </c>
      <c r="G139" s="24">
        <v>1.5101236803448399</v>
      </c>
      <c r="H139" s="24">
        <v>1.67521136350486</v>
      </c>
      <c r="I139" s="24">
        <v>1.6660344467808501</v>
      </c>
      <c r="J139" s="24">
        <v>1.02156910443936</v>
      </c>
      <c r="K139" s="24">
        <v>1.4833488727916</v>
      </c>
      <c r="L139" s="24">
        <v>1.7698192043556999</v>
      </c>
      <c r="M139" s="81">
        <v>1.4501353805758099</v>
      </c>
    </row>
    <row r="140" spans="1:14" x14ac:dyDescent="0.35">
      <c r="A140" s="23" t="str">
        <f>B3&amp;C95&amp;D140</f>
        <v>DISTRIBUCION VOLUMEN POR CRITERIO (Consumiciones)Total BebidasOTROS MOTIVOS</v>
      </c>
      <c r="B140" s="23">
        <v>0</v>
      </c>
      <c r="C140" s="23">
        <v>0</v>
      </c>
      <c r="D140" s="23" t="s">
        <v>168</v>
      </c>
      <c r="E140" s="55">
        <v>5.6087203200961202</v>
      </c>
      <c r="F140" s="55">
        <v>5.7471341425494797</v>
      </c>
      <c r="G140" s="55">
        <v>5.5963026558740596</v>
      </c>
      <c r="H140" s="55">
        <v>5.5721132044496997</v>
      </c>
      <c r="I140" s="55">
        <v>5.6597280855230396</v>
      </c>
      <c r="J140" s="55">
        <v>5.6679784941535196</v>
      </c>
      <c r="K140" s="55">
        <v>5.8217338582217</v>
      </c>
      <c r="L140" s="55">
        <v>5.8356817064162403</v>
      </c>
      <c r="M140" s="81">
        <v>5.8034115636624302</v>
      </c>
    </row>
    <row r="141" spans="1:14" x14ac:dyDescent="0.35">
      <c r="A141" s="23" t="str">
        <f>B3&amp;C141&amp;D141</f>
        <v>DISTRIBUCION VOLUMEN POR CRITERIO (Consumiciones)Total Bebidas FriasT.ESPAÑA</v>
      </c>
      <c r="B141" s="23">
        <v>0</v>
      </c>
      <c r="C141" s="23" t="s">
        <v>58</v>
      </c>
      <c r="D141" s="24" t="s">
        <v>46</v>
      </c>
      <c r="E141" s="24">
        <v>100</v>
      </c>
      <c r="F141" s="24">
        <v>100</v>
      </c>
      <c r="G141" s="24">
        <v>100</v>
      </c>
      <c r="H141" s="24">
        <v>100</v>
      </c>
      <c r="I141" s="24">
        <v>100</v>
      </c>
      <c r="J141" s="24">
        <v>100</v>
      </c>
      <c r="K141" s="24">
        <v>100</v>
      </c>
      <c r="L141" s="24">
        <v>100</v>
      </c>
      <c r="M141" s="81">
        <v>100</v>
      </c>
    </row>
    <row r="142" spans="1:14" x14ac:dyDescent="0.35">
      <c r="A142" s="23" t="str">
        <f>B3&amp;C141&amp;D142</f>
        <v>DISTRIBUCION VOLUMEN POR CRITERIO (Consumiciones)Total Bebidas FriasHiper+Super+Discount+G.A</v>
      </c>
      <c r="B142" s="23">
        <v>0</v>
      </c>
      <c r="C142" s="23">
        <v>0</v>
      </c>
      <c r="D142" s="23" t="s">
        <v>124</v>
      </c>
      <c r="E142" s="55">
        <v>5.6890357036166996</v>
      </c>
      <c r="F142" s="55">
        <v>6.5029550002951</v>
      </c>
      <c r="G142" s="55">
        <v>5.8310774173741597</v>
      </c>
      <c r="H142" s="55">
        <v>6.5887332105164402</v>
      </c>
      <c r="I142" s="55">
        <v>6.4170123294095802</v>
      </c>
      <c r="J142" s="55">
        <v>6.9073847984193604</v>
      </c>
      <c r="K142" s="55">
        <v>7.1777843744191197</v>
      </c>
      <c r="L142" s="55">
        <v>7.1331022496072096</v>
      </c>
      <c r="M142" s="81">
        <v>6.2982908033987997</v>
      </c>
    </row>
    <row r="143" spans="1:14" x14ac:dyDescent="0.35">
      <c r="A143" s="23" t="str">
        <f>B3&amp;C141&amp;D143</f>
        <v>DISTRIBUCION VOLUMEN POR CRITERIO (Consumiciones)Total Bebidas FriasRestaurantes</v>
      </c>
      <c r="B143" s="23">
        <v>0</v>
      </c>
      <c r="C143" s="23">
        <v>0</v>
      </c>
      <c r="D143" s="24" t="s">
        <v>125</v>
      </c>
      <c r="E143" s="24">
        <v>15.9738680171273</v>
      </c>
      <c r="F143" s="24">
        <v>14.8674743399203</v>
      </c>
      <c r="G143" s="24">
        <v>16.564786772272601</v>
      </c>
      <c r="H143" s="24">
        <v>16.7177425818467</v>
      </c>
      <c r="I143" s="24">
        <v>15.506389871083</v>
      </c>
      <c r="J143" s="24">
        <v>15.2589424186844</v>
      </c>
      <c r="K143" s="24">
        <v>17.345653809615001</v>
      </c>
      <c r="L143" s="24">
        <v>17.841716196373699</v>
      </c>
      <c r="M143" s="81">
        <v>15.440985333379601</v>
      </c>
    </row>
    <row r="144" spans="1:14" x14ac:dyDescent="0.35">
      <c r="A144" s="23" t="str">
        <f>B3&amp;C141&amp;D144</f>
        <v>DISTRIBUCION VOLUMEN POR CRITERIO (Consumiciones)Total Bebidas FriasRestaurantes Fast Food</v>
      </c>
      <c r="B144" s="23">
        <v>0</v>
      </c>
      <c r="C144" s="23">
        <v>0</v>
      </c>
      <c r="D144" s="23" t="s">
        <v>126</v>
      </c>
      <c r="E144" s="55">
        <v>7.3494743730173404</v>
      </c>
      <c r="F144" s="55">
        <v>7.5830565675317496</v>
      </c>
      <c r="G144" s="55">
        <v>8.6376435622454792</v>
      </c>
      <c r="H144" s="55">
        <v>8.8481744511524703</v>
      </c>
      <c r="I144" s="55">
        <v>8.5769272555297391</v>
      </c>
      <c r="J144" s="55">
        <v>8.1614769596838705</v>
      </c>
      <c r="K144" s="55">
        <v>9.7021187236248103</v>
      </c>
      <c r="L144" s="55">
        <v>9.1402266708918507</v>
      </c>
      <c r="M144" s="81">
        <v>11.415784536688699</v>
      </c>
    </row>
    <row r="145" spans="1:13" x14ac:dyDescent="0.35">
      <c r="A145" s="23" t="str">
        <f>B3&amp;C141&amp;D145</f>
        <v>DISTRIBUCION VOLUMEN POR CRITERIO (Consumiciones)Total Bebidas FriasBares/Cafeterias/Cervecerias</v>
      </c>
      <c r="B145" s="23">
        <v>0</v>
      </c>
      <c r="C145" s="23">
        <v>0</v>
      </c>
      <c r="D145" s="24" t="s">
        <v>127</v>
      </c>
      <c r="E145" s="24">
        <v>57.426053540183602</v>
      </c>
      <c r="F145" s="24">
        <v>54.639933951786396</v>
      </c>
      <c r="G145" s="24">
        <v>56.147723431724202</v>
      </c>
      <c r="H145" s="24">
        <v>55.252898242812499</v>
      </c>
      <c r="I145" s="24">
        <v>56.377171786953703</v>
      </c>
      <c r="J145" s="24">
        <v>53.896302643599199</v>
      </c>
      <c r="K145" s="24">
        <v>53.868282448413098</v>
      </c>
      <c r="L145" s="24">
        <v>54.0070365982928</v>
      </c>
      <c r="M145" s="81">
        <v>52.711056840572802</v>
      </c>
    </row>
    <row r="146" spans="1:13" x14ac:dyDescent="0.35">
      <c r="A146" s="23" t="str">
        <f>B3&amp;C141&amp;D146</f>
        <v>DISTRIBUCION VOLUMEN POR CRITERIO (Consumiciones)Total Bebidas FriasPanaderias/Pastelerias</v>
      </c>
      <c r="B146" s="23">
        <v>0</v>
      </c>
      <c r="C146" s="23">
        <v>0</v>
      </c>
      <c r="D146" s="23" t="s">
        <v>128</v>
      </c>
      <c r="E146" s="55">
        <v>0.67632819120507104</v>
      </c>
      <c r="F146" s="55">
        <v>0.74422815875179105</v>
      </c>
      <c r="G146" s="55">
        <v>0.72597122335292297</v>
      </c>
      <c r="H146" s="55">
        <v>0.73911596010574998</v>
      </c>
      <c r="I146" s="55">
        <v>0.85922897753354599</v>
      </c>
      <c r="J146" s="55">
        <v>0.81670927490457401</v>
      </c>
      <c r="K146" s="55">
        <v>0.82349771768175095</v>
      </c>
      <c r="L146" s="55">
        <v>0.78289155574426805</v>
      </c>
      <c r="M146" s="81">
        <v>0.78537497998792605</v>
      </c>
    </row>
    <row r="147" spans="1:13" x14ac:dyDescent="0.35">
      <c r="A147" s="23" t="str">
        <f>B3&amp;C141&amp;D147</f>
        <v>DISTRIBUCION VOLUMEN POR CRITERIO (Consumiciones)Total Bebidas FriasTda.Alimentacion/Delicatesen</v>
      </c>
      <c r="B147" s="23">
        <v>0</v>
      </c>
      <c r="C147" s="23">
        <v>0</v>
      </c>
      <c r="D147" s="24" t="s">
        <v>129</v>
      </c>
      <c r="E147" s="24">
        <v>1.26038806776961</v>
      </c>
      <c r="F147" s="24">
        <v>1.4052709800996901</v>
      </c>
      <c r="G147" s="24">
        <v>1.36469632220265</v>
      </c>
      <c r="H147" s="24">
        <v>1.4804575510151901</v>
      </c>
      <c r="I147" s="24">
        <v>1.5429406220312201</v>
      </c>
      <c r="J147" s="24">
        <v>1.4993159076262801</v>
      </c>
      <c r="K147" s="24">
        <v>1.4135121012732199</v>
      </c>
      <c r="L147" s="24">
        <v>1.3076455669218101</v>
      </c>
      <c r="M147" s="81">
        <v>1.4232070948706399</v>
      </c>
    </row>
    <row r="148" spans="1:13" x14ac:dyDescent="0.35">
      <c r="A148" s="23" t="str">
        <f>B3&amp;C141&amp;D148</f>
        <v>DISTRIBUCION VOLUMEN POR CRITERIO (Consumiciones)Total Bebidas FriasCanal Conveniencia/24h</v>
      </c>
      <c r="B148" s="23">
        <v>0</v>
      </c>
      <c r="C148" s="23">
        <v>0</v>
      </c>
      <c r="D148" s="23" t="s">
        <v>130</v>
      </c>
      <c r="E148" s="55">
        <v>1.3721048855976401</v>
      </c>
      <c r="F148" s="55">
        <v>1.5173376560664</v>
      </c>
      <c r="G148" s="55">
        <v>1.4927766317997999</v>
      </c>
      <c r="H148" s="55">
        <v>1.5460236534587499</v>
      </c>
      <c r="I148" s="55">
        <v>1.48109660546263</v>
      </c>
      <c r="J148" s="55">
        <v>1.37100893002571</v>
      </c>
      <c r="K148" s="55">
        <v>1.23970802994896</v>
      </c>
      <c r="L148" s="55">
        <v>1.30226984902827</v>
      </c>
      <c r="M148" s="81">
        <v>1.48298920419428</v>
      </c>
    </row>
    <row r="149" spans="1:13" x14ac:dyDescent="0.35">
      <c r="A149" s="23" t="str">
        <f>B3&amp;C141&amp;D149</f>
        <v>DISTRIBUCION VOLUMEN POR CRITERIO (Consumiciones)Total Bebidas FriasHoteles</v>
      </c>
      <c r="B149" s="23">
        <v>0</v>
      </c>
      <c r="C149" s="23">
        <v>0</v>
      </c>
      <c r="D149" s="24" t="s">
        <v>131</v>
      </c>
      <c r="E149" s="24">
        <v>0.63770918897168904</v>
      </c>
      <c r="F149" s="24">
        <v>0.739350999844403</v>
      </c>
      <c r="G149" s="24">
        <v>0.65814917274469298</v>
      </c>
      <c r="H149" s="24">
        <v>0.51576605834400902</v>
      </c>
      <c r="I149" s="24">
        <v>0.40489377997811399</v>
      </c>
      <c r="J149" s="24">
        <v>0.68515193790763995</v>
      </c>
      <c r="K149" s="24">
        <v>0.30668748042272398</v>
      </c>
      <c r="L149" s="24">
        <v>0.32582317478614398</v>
      </c>
      <c r="M149" s="81">
        <v>0.42667918269736199</v>
      </c>
    </row>
    <row r="150" spans="1:13" x14ac:dyDescent="0.35">
      <c r="A150" s="23" t="str">
        <f>B3&amp;C141&amp;D150</f>
        <v>DISTRIBUCION VOLUMEN POR CRITERIO (Consumiciones)Total Bebidas FriasEstaciones de servicio</v>
      </c>
      <c r="B150" s="23">
        <v>0</v>
      </c>
      <c r="C150" s="23">
        <v>0</v>
      </c>
      <c r="D150" s="23" t="s">
        <v>132</v>
      </c>
      <c r="E150" s="55">
        <v>1.2252311112646499</v>
      </c>
      <c r="F150" s="55">
        <v>1.6006953573095699</v>
      </c>
      <c r="G150" s="55">
        <v>1.2875363016278401</v>
      </c>
      <c r="H150" s="55">
        <v>1.1777290468759001</v>
      </c>
      <c r="I150" s="55">
        <v>1.23784651454603</v>
      </c>
      <c r="J150" s="55">
        <v>1.3762401829911699</v>
      </c>
      <c r="K150" s="55">
        <v>1.14872713175173</v>
      </c>
      <c r="L150" s="55">
        <v>1.4349025834096401</v>
      </c>
      <c r="M150" s="81">
        <v>1.4231622184608299</v>
      </c>
    </row>
    <row r="151" spans="1:13" x14ac:dyDescent="0.35">
      <c r="A151" s="23" t="str">
        <f>B3&amp;C141&amp;D151</f>
        <v>DISTRIBUCION VOLUMEN POR CRITERIO (Consumiciones)Total Bebidas FriasMaquinas dispensadoras</v>
      </c>
      <c r="B151" s="23">
        <v>0</v>
      </c>
      <c r="C151" s="23">
        <v>0</v>
      </c>
      <c r="D151" s="24" t="s">
        <v>133</v>
      </c>
      <c r="E151" s="24">
        <v>1.6870502500614699</v>
      </c>
      <c r="F151" s="24">
        <v>1.7237101551140399</v>
      </c>
      <c r="G151" s="24">
        <v>1.84360315694559</v>
      </c>
      <c r="H151" s="24">
        <v>2.0297034757086898</v>
      </c>
      <c r="I151" s="24">
        <v>1.9127420485820099</v>
      </c>
      <c r="J151" s="24">
        <v>1.78178090631617</v>
      </c>
      <c r="K151" s="24">
        <v>1.9844580424737299</v>
      </c>
      <c r="L151" s="24">
        <v>1.9534760828093201</v>
      </c>
      <c r="M151" s="81">
        <v>1.84633554383309</v>
      </c>
    </row>
    <row r="152" spans="1:13" x14ac:dyDescent="0.35">
      <c r="A152" s="23" t="str">
        <f>B3&amp;C141&amp;D152</f>
        <v>DISTRIBUCION VOLUMEN POR CRITERIO (Consumiciones)Total Bebidas FriasServicio en la empresa</v>
      </c>
      <c r="B152" s="23">
        <v>0</v>
      </c>
      <c r="C152" s="23">
        <v>0</v>
      </c>
      <c r="D152" s="23" t="s">
        <v>134</v>
      </c>
      <c r="E152" s="55">
        <v>0.88921921073648702</v>
      </c>
      <c r="F152" s="55">
        <v>0.64493404568111201</v>
      </c>
      <c r="G152" s="55">
        <v>0.66255271620369405</v>
      </c>
      <c r="H152" s="55">
        <v>0.64191294880356797</v>
      </c>
      <c r="I152" s="55">
        <v>0.53955348653211099</v>
      </c>
      <c r="J152" s="55">
        <v>0.540325333371102</v>
      </c>
      <c r="K152" s="55">
        <v>0.74953564691279495</v>
      </c>
      <c r="L152" s="55">
        <v>0.65327595397724902</v>
      </c>
      <c r="M152" s="81">
        <v>0.86925976025451202</v>
      </c>
    </row>
    <row r="153" spans="1:13" x14ac:dyDescent="0.35">
      <c r="A153" s="23" t="str">
        <f>B3&amp;C141&amp;D153</f>
        <v>DISTRIBUCION VOLUMEN POR CRITERIO (Consumiciones)Total Bebidas FriasResto de canales</v>
      </c>
      <c r="B153" s="23">
        <v>0</v>
      </c>
      <c r="C153" s="23">
        <v>0</v>
      </c>
      <c r="D153" s="24" t="s">
        <v>135</v>
      </c>
      <c r="E153" s="24">
        <v>5.8135258769425198</v>
      </c>
      <c r="F153" s="24">
        <v>8.0310684143599893</v>
      </c>
      <c r="G153" s="24">
        <v>4.7834843024981897</v>
      </c>
      <c r="H153" s="24">
        <v>4.46173965095171</v>
      </c>
      <c r="I153" s="24">
        <v>5.1442059487856602</v>
      </c>
      <c r="J153" s="24">
        <v>7.70539413210206</v>
      </c>
      <c r="K153" s="24">
        <v>4.24002360744407</v>
      </c>
      <c r="L153" s="24">
        <v>4.1176297650384699</v>
      </c>
      <c r="M153" s="81">
        <v>5.8768721456499797</v>
      </c>
    </row>
    <row r="154" spans="1:13" x14ac:dyDescent="0.35">
      <c r="A154" s="23" t="str">
        <f>B3&amp;C141&amp;D154</f>
        <v>DISTRIBUCION VOLUMEN POR CRITERIO (Consumiciones)Total Bebidas FriasEN LA CALLE</v>
      </c>
      <c r="B154" s="23">
        <v>0</v>
      </c>
      <c r="C154" s="23">
        <v>0</v>
      </c>
      <c r="D154" s="23" t="s">
        <v>136</v>
      </c>
      <c r="E154" s="55">
        <v>3.7940412007015101</v>
      </c>
      <c r="F154" s="55">
        <v>5.5581697777110097</v>
      </c>
      <c r="G154" s="55">
        <v>3.1999823862754901</v>
      </c>
      <c r="H154" s="55">
        <v>3.6017174650527499</v>
      </c>
      <c r="I154" s="55">
        <v>4.9395606810720603</v>
      </c>
      <c r="J154" s="55">
        <v>5.4228462775035604</v>
      </c>
      <c r="K154" s="55">
        <v>3.6387501539259701</v>
      </c>
      <c r="L154" s="55">
        <v>3.16265105836088</v>
      </c>
      <c r="M154" s="81">
        <v>4.7758036271133797</v>
      </c>
    </row>
    <row r="155" spans="1:13" x14ac:dyDescent="0.35">
      <c r="A155" s="23" t="str">
        <f>B3&amp;C141&amp;D155</f>
        <v>DISTRIBUCION VOLUMEN POR CRITERIO (Consumiciones)Total Bebidas FriasEN CASA DE OTROS</v>
      </c>
      <c r="B155" s="23">
        <v>0</v>
      </c>
      <c r="C155" s="23">
        <v>0</v>
      </c>
      <c r="D155" s="24" t="s">
        <v>137</v>
      </c>
      <c r="E155" s="24">
        <v>3.04706967783628</v>
      </c>
      <c r="F155" s="24">
        <v>3.0260631562568698</v>
      </c>
      <c r="G155" s="24">
        <v>3.52683267826679</v>
      </c>
      <c r="H155" s="24">
        <v>3.5263973590025999</v>
      </c>
      <c r="I155" s="24">
        <v>3.0205664321426302</v>
      </c>
      <c r="J155" s="24">
        <v>3.1717836681797902</v>
      </c>
      <c r="K155" s="24">
        <v>3.4566188633872499</v>
      </c>
      <c r="L155" s="24">
        <v>3.41948827219022</v>
      </c>
      <c r="M155" s="81">
        <v>2.66870921645901</v>
      </c>
    </row>
    <row r="156" spans="1:13" x14ac:dyDescent="0.35">
      <c r="A156" s="23" t="str">
        <f>B3&amp;C141&amp;D156</f>
        <v>DISTRIBUCION VOLUMEN POR CRITERIO (Consumiciones)Total Bebidas FriasEN EL ESTABLECIMIENTO</v>
      </c>
      <c r="B156" s="23">
        <v>0</v>
      </c>
      <c r="C156" s="23">
        <v>0</v>
      </c>
      <c r="D156" s="23" t="s">
        <v>138</v>
      </c>
      <c r="E156" s="55">
        <v>83.794085908969905</v>
      </c>
      <c r="F156" s="55">
        <v>82.4557085293944</v>
      </c>
      <c r="G156" s="55">
        <v>83.064392653953604</v>
      </c>
      <c r="H156" s="55">
        <v>81.838531107139303</v>
      </c>
      <c r="I156" s="55">
        <v>82.183499333001905</v>
      </c>
      <c r="J156" s="55">
        <v>81.455643762083199</v>
      </c>
      <c r="K156" s="55">
        <v>81.969252732156605</v>
      </c>
      <c r="L156" s="55">
        <v>82.381656954636398</v>
      </c>
      <c r="M156" s="81">
        <v>80.968778471978396</v>
      </c>
    </row>
    <row r="157" spans="1:13" x14ac:dyDescent="0.35">
      <c r="A157" s="23" t="str">
        <f>B3&amp;C141&amp;D157</f>
        <v>DISTRIBUCION VOLUMEN POR CRITERIO (Consumiciones)Total Bebidas FriasEN EL TRABAJO</v>
      </c>
      <c r="B157" s="23">
        <v>0</v>
      </c>
      <c r="C157" s="23">
        <v>0</v>
      </c>
      <c r="D157" s="24" t="s">
        <v>139</v>
      </c>
      <c r="E157" s="24">
        <v>3.8675913826844899</v>
      </c>
      <c r="F157" s="24">
        <v>3.46457487163253</v>
      </c>
      <c r="G157" s="24">
        <v>3.7369909220795998</v>
      </c>
      <c r="H157" s="24">
        <v>4.1189847621857298</v>
      </c>
      <c r="I157" s="24">
        <v>3.6168610989359098</v>
      </c>
      <c r="J157" s="24">
        <v>3.2982026641361402</v>
      </c>
      <c r="K157" s="24">
        <v>3.80143175730311</v>
      </c>
      <c r="L157" s="24">
        <v>3.6573909990941198</v>
      </c>
      <c r="M157" s="81">
        <v>3.6109780712545398</v>
      </c>
    </row>
    <row r="158" spans="1:13" x14ac:dyDescent="0.35">
      <c r="A158" s="23" t="str">
        <f>B3&amp;C141&amp;D158</f>
        <v>DISTRIBUCION VOLUMEN POR CRITERIO (Consumiciones)Total Bebidas FriasEN COLEGIO/INSTITUTO/UNIV.</v>
      </c>
      <c r="B158" s="23">
        <v>0</v>
      </c>
      <c r="C158" s="23">
        <v>0</v>
      </c>
      <c r="D158" s="23" t="s">
        <v>140</v>
      </c>
      <c r="E158" s="55">
        <v>7.7388244570485598E-2</v>
      </c>
      <c r="F158" s="55">
        <v>0.103033067030084</v>
      </c>
      <c r="G158" s="55">
        <v>0.14688026452938499</v>
      </c>
      <c r="H158" s="55">
        <v>8.4485102554922295E-2</v>
      </c>
      <c r="I158" s="55">
        <v>0.12013741363960399</v>
      </c>
      <c r="J158" s="55">
        <v>7.0672676670750501E-2</v>
      </c>
      <c r="K158" s="55">
        <v>0.12215541302024099</v>
      </c>
      <c r="L158" s="55">
        <v>0.12794859127292199</v>
      </c>
      <c r="M158" s="81">
        <v>0.23964215999584401</v>
      </c>
    </row>
    <row r="159" spans="1:13" x14ac:dyDescent="0.35">
      <c r="A159" s="23" t="str">
        <f>B3&amp;C141&amp;D159</f>
        <v>DISTRIBUCION VOLUMEN POR CRITERIO (Consumiciones)Total Bebidas FriasEN MI CASA</v>
      </c>
      <c r="B159" s="23">
        <v>0</v>
      </c>
      <c r="C159" s="23">
        <v>0</v>
      </c>
      <c r="D159" s="24" t="s">
        <v>141</v>
      </c>
      <c r="E159" s="24">
        <v>3.18826550208402</v>
      </c>
      <c r="F159" s="24">
        <v>2.6988441562622398</v>
      </c>
      <c r="G159" s="24">
        <v>3.9361304781575801</v>
      </c>
      <c r="H159" s="24">
        <v>4.1464607295154501</v>
      </c>
      <c r="I159" s="24">
        <v>3.6582110434322099</v>
      </c>
      <c r="J159" s="24">
        <v>3.3249672471301399</v>
      </c>
      <c r="K159" s="24">
        <v>4.44493711158567</v>
      </c>
      <c r="L159" s="24">
        <v>4.5596659023230703</v>
      </c>
      <c r="M159" s="81">
        <v>5.0063292566480797</v>
      </c>
    </row>
    <row r="160" spans="1:13" x14ac:dyDescent="0.35">
      <c r="A160" s="23" t="str">
        <f>B3&amp;C141&amp;D160</f>
        <v>DISTRIBUCION VOLUMEN POR CRITERIO (Consumiciones)Total Bebidas FriasEN M.TRANSP.(AVION,TREN,AUTOC,E</v>
      </c>
      <c r="B160" s="23">
        <v>0</v>
      </c>
      <c r="C160" s="23">
        <v>0</v>
      </c>
      <c r="D160" s="23" t="s">
        <v>142</v>
      </c>
      <c r="E160" s="55">
        <v>7.0874300671233695E-2</v>
      </c>
      <c r="F160" s="55">
        <v>0.14758905241470299</v>
      </c>
      <c r="G160" s="55">
        <v>0.114969318082634</v>
      </c>
      <c r="H160" s="55">
        <v>0.13807418745875899</v>
      </c>
      <c r="I160" s="55">
        <v>0.116570207306418</v>
      </c>
      <c r="J160" s="55">
        <v>0.165282028765872</v>
      </c>
      <c r="K160" s="55">
        <v>0.14567939761219301</v>
      </c>
      <c r="L160" s="55">
        <v>9.3433379817801102E-2</v>
      </c>
      <c r="M160" s="81">
        <v>0.12531782314857601</v>
      </c>
    </row>
    <row r="161" spans="1:13" x14ac:dyDescent="0.35">
      <c r="A161" s="23" t="str">
        <f>B3&amp;C141&amp;D161</f>
        <v>DISTRIBUCION VOLUMEN POR CRITERIO (Consumiciones)Total Bebidas FriasEN OTRO LUGAR</v>
      </c>
      <c r="B161" s="23">
        <v>0</v>
      </c>
      <c r="C161" s="23">
        <v>0</v>
      </c>
      <c r="D161" s="24" t="s">
        <v>143</v>
      </c>
      <c r="E161" s="24">
        <v>2.1606713556156598</v>
      </c>
      <c r="F161" s="24">
        <v>2.5460016954699798</v>
      </c>
      <c r="G161" s="24">
        <v>2.2738183780118701</v>
      </c>
      <c r="H161" s="24">
        <v>2.54535136415819</v>
      </c>
      <c r="I161" s="24">
        <v>2.34459793717819</v>
      </c>
      <c r="J161" s="24">
        <v>3.0906032901585601</v>
      </c>
      <c r="K161" s="24">
        <v>2.42115947104717</v>
      </c>
      <c r="L161" s="24">
        <v>2.59775906250082</v>
      </c>
      <c r="M161" s="81">
        <v>2.60444283188545</v>
      </c>
    </row>
    <row r="162" spans="1:13" x14ac:dyDescent="0.35">
      <c r="A162" s="23" t="str">
        <f>B3&amp;C141&amp;D162</f>
        <v>DISTRIBUCION VOLUMEN POR CRITERIO (Consumiciones)Total Bebidas FriasDESAYUNO</v>
      </c>
      <c r="B162" s="23">
        <v>0</v>
      </c>
      <c r="C162" s="23">
        <v>0</v>
      </c>
      <c r="D162" s="23" t="s">
        <v>144</v>
      </c>
      <c r="E162" s="55">
        <v>5.1511789773593302</v>
      </c>
      <c r="F162" s="55">
        <v>5.0759058155693504</v>
      </c>
      <c r="G162" s="55">
        <v>5.0677358916369499</v>
      </c>
      <c r="H162" s="55">
        <v>5.3602615180736004</v>
      </c>
      <c r="I162" s="55">
        <v>5.1692292636564598</v>
      </c>
      <c r="J162" s="55">
        <v>5.3272121465345696</v>
      </c>
      <c r="K162" s="55">
        <v>5.7878305545501902</v>
      </c>
      <c r="L162" s="55">
        <v>6.3160494265796698</v>
      </c>
      <c r="M162" s="81">
        <v>5.2681000865104997</v>
      </c>
    </row>
    <row r="163" spans="1:13" x14ac:dyDescent="0.35">
      <c r="A163" s="23" t="str">
        <f>B3&amp;C141&amp;D163</f>
        <v>DISTRIBUCION VOLUMEN POR CRITERIO (Consumiciones)Total Bebidas FriasAPERITIVO/ANTES DE COMER</v>
      </c>
      <c r="B163" s="23">
        <v>0</v>
      </c>
      <c r="C163" s="23">
        <v>0</v>
      </c>
      <c r="D163" s="24" t="s">
        <v>145</v>
      </c>
      <c r="E163" s="24">
        <v>19.9010219903715</v>
      </c>
      <c r="F163" s="24">
        <v>18.717183802896301</v>
      </c>
      <c r="G163" s="24">
        <v>19.584529533262099</v>
      </c>
      <c r="H163" s="24">
        <v>19.316963927906301</v>
      </c>
      <c r="I163" s="24">
        <v>19.735379844755499</v>
      </c>
      <c r="J163" s="24">
        <v>18.779404995432301</v>
      </c>
      <c r="K163" s="24">
        <v>19.240956527561298</v>
      </c>
      <c r="L163" s="24">
        <v>19.481904397792601</v>
      </c>
      <c r="M163" s="81">
        <v>19.664607176029602</v>
      </c>
    </row>
    <row r="164" spans="1:13" x14ac:dyDescent="0.35">
      <c r="A164" s="23" t="str">
        <f>B3&amp;C141&amp;D164</f>
        <v>DISTRIBUCION VOLUMEN POR CRITERIO (Consumiciones)Total Bebidas FriasCOMIDA</v>
      </c>
      <c r="B164" s="23">
        <v>0</v>
      </c>
      <c r="C164" s="23">
        <v>0</v>
      </c>
      <c r="D164" s="23" t="s">
        <v>146</v>
      </c>
      <c r="E164" s="55">
        <v>27.544276427159101</v>
      </c>
      <c r="F164" s="55">
        <v>24.409945594728999</v>
      </c>
      <c r="G164" s="55">
        <v>29.2443768353012</v>
      </c>
      <c r="H164" s="55">
        <v>29.1140344175979</v>
      </c>
      <c r="I164" s="55">
        <v>27.2855933795304</v>
      </c>
      <c r="J164" s="55">
        <v>23.959287297551899</v>
      </c>
      <c r="K164" s="55">
        <v>29.822377628271202</v>
      </c>
      <c r="L164" s="55">
        <v>30.633835546568601</v>
      </c>
      <c r="M164" s="81">
        <v>27.742495570417901</v>
      </c>
    </row>
    <row r="165" spans="1:13" x14ac:dyDescent="0.35">
      <c r="A165" s="23" t="str">
        <f>B3&amp;C141&amp;D165</f>
        <v>DISTRIBUCION VOLUMEN POR CRITERIO (Consumiciones)Total Bebidas FriasTARDE/MERIENDA</v>
      </c>
      <c r="B165" s="23">
        <v>0</v>
      </c>
      <c r="C165" s="23">
        <v>0</v>
      </c>
      <c r="D165" s="24" t="s">
        <v>147</v>
      </c>
      <c r="E165" s="24">
        <v>13.796036815226801</v>
      </c>
      <c r="F165" s="24">
        <v>12.801925109588501</v>
      </c>
      <c r="G165" s="24">
        <v>11.666396507180499</v>
      </c>
      <c r="H165" s="24">
        <v>11.340765949796699</v>
      </c>
      <c r="I165" s="24">
        <v>13.8243499722793</v>
      </c>
      <c r="J165" s="24">
        <v>12.6455537536559</v>
      </c>
      <c r="K165" s="24">
        <v>11.3369014503923</v>
      </c>
      <c r="L165" s="24">
        <v>11.2323667508158</v>
      </c>
      <c r="M165" s="81">
        <v>13.042430982045101</v>
      </c>
    </row>
    <row r="166" spans="1:13" x14ac:dyDescent="0.35">
      <c r="A166" s="23" t="str">
        <f>B3&amp;C141&amp;D166</f>
        <v>DISTRIBUCION VOLUMEN POR CRITERIO (Consumiciones)Total Bebidas FriasANTES DE CENAR</v>
      </c>
      <c r="B166" s="23">
        <v>0</v>
      </c>
      <c r="C166" s="23">
        <v>0</v>
      </c>
      <c r="D166" s="23" t="s">
        <v>148</v>
      </c>
      <c r="E166" s="55">
        <v>11.1331310622888</v>
      </c>
      <c r="F166" s="55">
        <v>11.3748195880437</v>
      </c>
      <c r="G166" s="55">
        <v>11.7283366072619</v>
      </c>
      <c r="H166" s="55">
        <v>11.5450895597544</v>
      </c>
      <c r="I166" s="55">
        <v>10.527716394967401</v>
      </c>
      <c r="J166" s="55">
        <v>11.231826583291401</v>
      </c>
      <c r="K166" s="55">
        <v>11.0575673750929</v>
      </c>
      <c r="L166" s="55">
        <v>10.5223516395064</v>
      </c>
      <c r="M166" s="81">
        <v>10.4020488773661</v>
      </c>
    </row>
    <row r="167" spans="1:13" x14ac:dyDescent="0.35">
      <c r="A167" s="23" t="str">
        <f>B3&amp;C141&amp;D167</f>
        <v>DISTRIBUCION VOLUMEN POR CRITERIO (Consumiciones)Total Bebidas FriasCENA</v>
      </c>
      <c r="B167" s="23">
        <v>0</v>
      </c>
      <c r="C167" s="23">
        <v>0</v>
      </c>
      <c r="D167" s="24" t="s">
        <v>149</v>
      </c>
      <c r="E167" s="24">
        <v>15.4988325045369</v>
      </c>
      <c r="F167" s="24">
        <v>18.725050837272398</v>
      </c>
      <c r="G167" s="24">
        <v>15.649075296313301</v>
      </c>
      <c r="H167" s="24">
        <v>15.5568964572384</v>
      </c>
      <c r="I167" s="24">
        <v>16.037251544752699</v>
      </c>
      <c r="J167" s="24">
        <v>19.2325064266442</v>
      </c>
      <c r="K167" s="24">
        <v>15.3473904222698</v>
      </c>
      <c r="L167" s="24">
        <v>14.845701133354501</v>
      </c>
      <c r="M167" s="81">
        <v>17.416803904337399</v>
      </c>
    </row>
    <row r="168" spans="1:13" x14ac:dyDescent="0.35">
      <c r="A168" s="23" t="str">
        <f>B3&amp;C141&amp;D168</f>
        <v>DISTRIBUCION VOLUMEN POR CRITERIO (Consumiciones)Total Bebidas FriasDESPUES DE LA CENA</v>
      </c>
      <c r="B168" s="23">
        <v>0</v>
      </c>
      <c r="C168" s="23">
        <v>0</v>
      </c>
      <c r="D168" s="23" t="s">
        <v>150</v>
      </c>
      <c r="E168" s="55">
        <v>3.2164855643097998</v>
      </c>
      <c r="F168" s="55">
        <v>4.5478829428208103</v>
      </c>
      <c r="G168" s="55">
        <v>3.32630694004335</v>
      </c>
      <c r="H168" s="55">
        <v>3.4593514925374</v>
      </c>
      <c r="I168" s="55">
        <v>3.2673287854994602</v>
      </c>
      <c r="J168" s="55">
        <v>4.658945251365</v>
      </c>
      <c r="K168" s="55">
        <v>2.9702608009207001</v>
      </c>
      <c r="L168" s="55">
        <v>2.9699559046012101</v>
      </c>
      <c r="M168" s="81">
        <v>3.0313812880404698</v>
      </c>
    </row>
    <row r="169" spans="1:13" x14ac:dyDescent="0.35">
      <c r="A169" s="23" t="str">
        <f>B3&amp;C141&amp;D169</f>
        <v>DISTRIBUCION VOLUMEN POR CRITERIO (Consumiciones)Total Bebidas FriasDURANTE EL DIA</v>
      </c>
      <c r="B169" s="23">
        <v>0</v>
      </c>
      <c r="C169" s="23">
        <v>0</v>
      </c>
      <c r="D169" s="24" t="s">
        <v>151</v>
      </c>
      <c r="E169" s="24">
        <v>3.7590224333897599</v>
      </c>
      <c r="F169" s="24">
        <v>4.3472963692261501</v>
      </c>
      <c r="G169" s="24">
        <v>3.7332446356492102</v>
      </c>
      <c r="H169" s="24">
        <v>4.3066378505799801</v>
      </c>
      <c r="I169" s="24">
        <v>4.1531580712993401</v>
      </c>
      <c r="J169" s="24">
        <v>4.1653024948834698</v>
      </c>
      <c r="K169" s="24">
        <v>4.4367117293225302</v>
      </c>
      <c r="L169" s="24">
        <v>3.9978364518210201</v>
      </c>
      <c r="M169" s="81">
        <v>3.4321164085095099</v>
      </c>
    </row>
    <row r="170" spans="1:13" x14ac:dyDescent="0.35">
      <c r="A170" s="23" t="str">
        <f>B3&amp;C141&amp;D170</f>
        <v>DISTRIBUCION VOLUMEN POR CRITERIO (Consumiciones)Total Bebidas FriasCON AMIGOS</v>
      </c>
      <c r="B170" s="23">
        <v>0</v>
      </c>
      <c r="C170" s="23">
        <v>0</v>
      </c>
      <c r="D170" s="23" t="s">
        <v>152</v>
      </c>
      <c r="E170" s="55">
        <v>36.796998042997203</v>
      </c>
      <c r="F170" s="55">
        <v>34.730991688977802</v>
      </c>
      <c r="G170" s="55">
        <v>37.779945044730198</v>
      </c>
      <c r="H170" s="55">
        <v>38.252369353324298</v>
      </c>
      <c r="I170" s="55">
        <v>36.049465675824401</v>
      </c>
      <c r="J170" s="55">
        <v>35.6461627799928</v>
      </c>
      <c r="K170" s="55">
        <v>37.746135229170598</v>
      </c>
      <c r="L170" s="55">
        <v>37.884286577681898</v>
      </c>
      <c r="M170" s="81">
        <v>35.081381686318601</v>
      </c>
    </row>
    <row r="171" spans="1:13" x14ac:dyDescent="0.35">
      <c r="A171" s="23" t="str">
        <f>B3&amp;C141&amp;D171</f>
        <v>DISTRIBUCION VOLUMEN POR CRITERIO (Consumiciones)Total Bebidas FriasCON CLIENTES</v>
      </c>
      <c r="B171" s="23">
        <v>0</v>
      </c>
      <c r="C171" s="23">
        <v>0</v>
      </c>
      <c r="D171" s="24" t="s">
        <v>153</v>
      </c>
      <c r="E171" s="24">
        <v>0.33644902546135902</v>
      </c>
      <c r="F171" s="24">
        <v>0.45630797997628503</v>
      </c>
      <c r="G171" s="24">
        <v>0.55286908812692304</v>
      </c>
      <c r="H171" s="24">
        <v>0.58022767712605205</v>
      </c>
      <c r="I171" s="24">
        <v>0.52102827184662504</v>
      </c>
      <c r="J171" s="24">
        <v>0.45663222599126102</v>
      </c>
      <c r="K171" s="24">
        <v>0.41451736074206602</v>
      </c>
      <c r="L171" s="24">
        <v>0.62656024988768799</v>
      </c>
      <c r="M171" s="81">
        <v>0.76448074796409704</v>
      </c>
    </row>
    <row r="172" spans="1:13" x14ac:dyDescent="0.35">
      <c r="A172" s="23" t="str">
        <f>B3&amp;C141&amp;D172</f>
        <v>DISTRIBUCION VOLUMEN POR CRITERIO (Consumiciones)Total Bebidas FriasCON COMPAÑEROS DE TRABAJO</v>
      </c>
      <c r="B172" s="23">
        <v>0</v>
      </c>
      <c r="C172" s="23">
        <v>0</v>
      </c>
      <c r="D172" s="23" t="s">
        <v>154</v>
      </c>
      <c r="E172" s="55">
        <v>4.3131306152061004</v>
      </c>
      <c r="F172" s="55">
        <v>3.12506036087757</v>
      </c>
      <c r="G172" s="55">
        <v>4.5290861790787798</v>
      </c>
      <c r="H172" s="55">
        <v>4.0855075948507</v>
      </c>
      <c r="I172" s="55">
        <v>3.87406071859977</v>
      </c>
      <c r="J172" s="55">
        <v>3.3007598665807398</v>
      </c>
      <c r="K172" s="55">
        <v>4.8000636305364797</v>
      </c>
      <c r="L172" s="55">
        <v>3.72920068191676</v>
      </c>
      <c r="M172" s="81">
        <v>4.1771579298467296</v>
      </c>
    </row>
    <row r="173" spans="1:13" x14ac:dyDescent="0.35">
      <c r="A173" s="23" t="str">
        <f>B3&amp;C141&amp;D173</f>
        <v>DISTRIBUCION VOLUMEN POR CRITERIO (Consumiciones)Total Bebidas FriasCON COMPAÑEROS DE CLASE</v>
      </c>
      <c r="B173" s="23">
        <v>0</v>
      </c>
      <c r="C173" s="23">
        <v>0</v>
      </c>
      <c r="D173" s="24" t="s">
        <v>155</v>
      </c>
      <c r="E173" s="24">
        <v>0.29971092040099301</v>
      </c>
      <c r="F173" s="24">
        <v>0.18259205704505299</v>
      </c>
      <c r="G173" s="24">
        <v>0.28380810071815199</v>
      </c>
      <c r="H173" s="24">
        <v>0.18779766169121001</v>
      </c>
      <c r="I173" s="24">
        <v>0.39676540118786602</v>
      </c>
      <c r="J173" s="24">
        <v>0.130467817207119</v>
      </c>
      <c r="K173" s="24">
        <v>0.32769316596801101</v>
      </c>
      <c r="L173" s="24">
        <v>0.17069424325292401</v>
      </c>
      <c r="M173" s="81">
        <v>0.474646455229218</v>
      </c>
    </row>
    <row r="174" spans="1:13" x14ac:dyDescent="0.35">
      <c r="A174" s="23" t="str">
        <f>B3&amp;C141&amp;D174</f>
        <v>DISTRIBUCION VOLUMEN POR CRITERIO (Consumiciones)Total Bebidas FriasCON FAMILIA</v>
      </c>
      <c r="B174" s="23">
        <v>0</v>
      </c>
      <c r="C174" s="23">
        <v>0</v>
      </c>
      <c r="D174" s="23" t="s">
        <v>156</v>
      </c>
      <c r="E174" s="55">
        <v>29.172073996248599</v>
      </c>
      <c r="F174" s="55">
        <v>31.9689382924042</v>
      </c>
      <c r="G174" s="55">
        <v>27.237513099365099</v>
      </c>
      <c r="H174" s="55">
        <v>26.978832333583199</v>
      </c>
      <c r="I174" s="55">
        <v>28.625892630925101</v>
      </c>
      <c r="J174" s="55">
        <v>30.769880106792101</v>
      </c>
      <c r="K174" s="55">
        <v>27.366386408255199</v>
      </c>
      <c r="L174" s="55">
        <v>27.264585278439501</v>
      </c>
      <c r="M174" s="81">
        <v>28.445215271576899</v>
      </c>
    </row>
    <row r="175" spans="1:13" x14ac:dyDescent="0.35">
      <c r="A175" s="23" t="str">
        <f>B3&amp;C141&amp;D175</f>
        <v>DISTRIBUCION VOLUMEN POR CRITERIO (Consumiciones)Total Bebidas FriasCON LA PAREJA</v>
      </c>
      <c r="B175" s="23">
        <v>0</v>
      </c>
      <c r="C175" s="23">
        <v>0</v>
      </c>
      <c r="D175" s="24" t="s">
        <v>157</v>
      </c>
      <c r="E175" s="24">
        <v>17.605272730598099</v>
      </c>
      <c r="F175" s="24">
        <v>18.1256069621578</v>
      </c>
      <c r="G175" s="24">
        <v>16.801482428568701</v>
      </c>
      <c r="H175" s="24">
        <v>16.261550461772</v>
      </c>
      <c r="I175" s="24">
        <v>17.716689383720301</v>
      </c>
      <c r="J175" s="24">
        <v>17.699395930854301</v>
      </c>
      <c r="K175" s="24">
        <v>16.266392822812598</v>
      </c>
      <c r="L175" s="24">
        <v>16.674833871301299</v>
      </c>
      <c r="M175" s="81">
        <v>18.103042743995001</v>
      </c>
    </row>
    <row r="176" spans="1:13" x14ac:dyDescent="0.35">
      <c r="A176" s="23" t="str">
        <f>B3&amp;C141&amp;D176</f>
        <v>DISTRIBUCION VOLUMEN POR CRITERIO (Consumiciones)Total Bebidas FriasESTABA SOLO/A</v>
      </c>
      <c r="B176" s="23">
        <v>0</v>
      </c>
      <c r="C176" s="23">
        <v>0</v>
      </c>
      <c r="D176" s="23" t="s">
        <v>158</v>
      </c>
      <c r="E176" s="55">
        <v>10.876464957862501</v>
      </c>
      <c r="F176" s="55">
        <v>10.9099268157893</v>
      </c>
      <c r="G176" s="55">
        <v>12.305736513733899</v>
      </c>
      <c r="H176" s="55">
        <v>13.054029927846001</v>
      </c>
      <c r="I176" s="55">
        <v>12.2358494595387</v>
      </c>
      <c r="J176" s="55">
        <v>11.5321403026719</v>
      </c>
      <c r="K176" s="55">
        <v>12.3326537960367</v>
      </c>
      <c r="L176" s="55">
        <v>13.008424126502099</v>
      </c>
      <c r="M176" s="81">
        <v>12.410907705044</v>
      </c>
    </row>
    <row r="177" spans="1:13" x14ac:dyDescent="0.35">
      <c r="A177" s="23" t="str">
        <f>B3&amp;C141&amp;D177</f>
        <v>DISTRIBUCION VOLUMEN POR CRITERIO (Consumiciones)Total Bebidas FriasOTROS</v>
      </c>
      <c r="B177" s="23">
        <v>0</v>
      </c>
      <c r="C177" s="23">
        <v>0</v>
      </c>
      <c r="D177" s="24" t="s">
        <v>159</v>
      </c>
      <c r="E177" s="24">
        <v>0.59990052410283701</v>
      </c>
      <c r="F177" s="24">
        <v>0.50058684186523195</v>
      </c>
      <c r="G177" s="24">
        <v>0.50954999742197105</v>
      </c>
      <c r="H177" s="24">
        <v>0.59968076526213498</v>
      </c>
      <c r="I177" s="24">
        <v>0.58025540409470899</v>
      </c>
      <c r="J177" s="24">
        <v>0.46459914028142701</v>
      </c>
      <c r="K177" s="24">
        <v>0.74614190124671798</v>
      </c>
      <c r="L177" s="24">
        <v>0.64141046727461404</v>
      </c>
      <c r="M177" s="81">
        <v>0.54316858193574202</v>
      </c>
    </row>
    <row r="178" spans="1:13" x14ac:dyDescent="0.35">
      <c r="A178" s="23" t="str">
        <f>B3&amp;C141&amp;D178</f>
        <v>DISTRIBUCION VOLUMEN POR CRITERIO (Consumiciones)Total Bebidas FriasESTAR TRABAJANDO</v>
      </c>
      <c r="B178" s="23">
        <v>0</v>
      </c>
      <c r="C178" s="23">
        <v>0</v>
      </c>
      <c r="D178" s="23" t="s">
        <v>160</v>
      </c>
      <c r="E178" s="55">
        <v>5.9162756386677797</v>
      </c>
      <c r="F178" s="55">
        <v>5.0688757853620796</v>
      </c>
      <c r="G178" s="55">
        <v>6.2721282243197702</v>
      </c>
      <c r="H178" s="55">
        <v>6.52008788460516</v>
      </c>
      <c r="I178" s="55">
        <v>5.97895918435895</v>
      </c>
      <c r="J178" s="55">
        <v>5.2402460183132797</v>
      </c>
      <c r="K178" s="55">
        <v>5.95138772160072</v>
      </c>
      <c r="L178" s="55">
        <v>5.9993186837410297</v>
      </c>
      <c r="M178" s="81">
        <v>5.7686425862095501</v>
      </c>
    </row>
    <row r="179" spans="1:13" x14ac:dyDescent="0.35">
      <c r="A179" s="23" t="str">
        <f>B3&amp;C141&amp;D179</f>
        <v>DISTRIBUCION VOLUMEN POR CRITERIO (Consumiciones)Total Bebidas FriasCOMIDA DE NEGOCIOS</v>
      </c>
      <c r="B179" s="23">
        <v>0</v>
      </c>
      <c r="C179" s="23">
        <v>0</v>
      </c>
      <c r="D179" s="24" t="s">
        <v>161</v>
      </c>
      <c r="E179" s="24">
        <v>0.19081712489254801</v>
      </c>
      <c r="F179" s="24">
        <v>0.19072246605036</v>
      </c>
      <c r="G179" s="24">
        <v>0.37409607500391201</v>
      </c>
      <c r="H179" s="24">
        <v>0.22502422952231299</v>
      </c>
      <c r="I179" s="24">
        <v>0.27037879356480499</v>
      </c>
      <c r="J179" s="24">
        <v>0.17551381285895401</v>
      </c>
      <c r="K179" s="24">
        <v>0.43987522983546401</v>
      </c>
      <c r="L179" s="24">
        <v>0.226038741448987</v>
      </c>
      <c r="M179" s="81">
        <v>0.19939026421996001</v>
      </c>
    </row>
    <row r="180" spans="1:13" x14ac:dyDescent="0.35">
      <c r="A180" s="23" t="str">
        <f>B3&amp;C141&amp;D180</f>
        <v>DISTRIBUCION VOLUMEN POR CRITERIO (Consumiciones)Total Bebidas FriasPOR PLACER/RELAX</v>
      </c>
      <c r="B180" s="23">
        <v>0</v>
      </c>
      <c r="C180" s="23">
        <v>0</v>
      </c>
      <c r="D180" s="23" t="s">
        <v>162</v>
      </c>
      <c r="E180" s="55">
        <v>16.2727224693596</v>
      </c>
      <c r="F180" s="55">
        <v>19.0685042306268</v>
      </c>
      <c r="G180" s="55">
        <v>15.673496365877501</v>
      </c>
      <c r="H180" s="55">
        <v>15.164412813559499</v>
      </c>
      <c r="I180" s="55">
        <v>16.566537469039599</v>
      </c>
      <c r="J180" s="55">
        <v>19.0948664745165</v>
      </c>
      <c r="K180" s="55">
        <v>15.8236596033182</v>
      </c>
      <c r="L180" s="55">
        <v>15.842316945671501</v>
      </c>
      <c r="M180" s="81">
        <v>16.215339003692101</v>
      </c>
    </row>
    <row r="181" spans="1:13" x14ac:dyDescent="0.35">
      <c r="A181" s="23" t="str">
        <f>B3&amp;C141&amp;D181</f>
        <v>DISTRIBUCION VOLUMEN POR CRITERIO (Consumiciones)Total Bebidas FriasTENER HAMBRE/SIN PLANIFICAR</v>
      </c>
      <c r="B181" s="23">
        <v>0</v>
      </c>
      <c r="C181" s="23">
        <v>0</v>
      </c>
      <c r="D181" s="24" t="s">
        <v>163</v>
      </c>
      <c r="E181" s="24">
        <v>23.429114024374101</v>
      </c>
      <c r="F181" s="24">
        <v>23.523244303274499</v>
      </c>
      <c r="G181" s="24">
        <v>22.1606153750066</v>
      </c>
      <c r="H181" s="24">
        <v>22.4572907363134</v>
      </c>
      <c r="I181" s="24">
        <v>23.601221786311001</v>
      </c>
      <c r="J181" s="24">
        <v>23.5877245784617</v>
      </c>
      <c r="K181" s="24">
        <v>22.132458737306099</v>
      </c>
      <c r="L181" s="24">
        <v>22.315496967417001</v>
      </c>
      <c r="M181" s="81">
        <v>24.112454000277602</v>
      </c>
    </row>
    <row r="182" spans="1:13" x14ac:dyDescent="0.35">
      <c r="A182" s="23" t="str">
        <f>B3&amp;C141&amp;D182</f>
        <v>DISTRIBUCION VOLUMEN POR CRITERIO (Consumiciones)Total Bebidas FriasESTAR DE COMPRAS</v>
      </c>
      <c r="B182" s="23">
        <v>0</v>
      </c>
      <c r="C182" s="23">
        <v>0</v>
      </c>
      <c r="D182" s="23" t="s">
        <v>164</v>
      </c>
      <c r="E182" s="55">
        <v>2.1704797400417402</v>
      </c>
      <c r="F182" s="55">
        <v>2.4194591397099501</v>
      </c>
      <c r="G182" s="55">
        <v>2.8529189974241098</v>
      </c>
      <c r="H182" s="55">
        <v>2.6986330899878399</v>
      </c>
      <c r="I182" s="55">
        <v>2.0548456159542101</v>
      </c>
      <c r="J182" s="55">
        <v>2.4543116940138399</v>
      </c>
      <c r="K182" s="55">
        <v>2.85014470211404</v>
      </c>
      <c r="L182" s="55">
        <v>3.18467186039998</v>
      </c>
      <c r="M182" s="81">
        <v>2.7833157137329301</v>
      </c>
    </row>
    <row r="183" spans="1:13" x14ac:dyDescent="0.35">
      <c r="A183" s="23" t="str">
        <f>B3&amp;C141&amp;D183</f>
        <v>DISTRIBUCION VOLUMEN POR CRITERIO (Consumiciones)Total Bebidas FriasNO COCINAR EN CASA</v>
      </c>
      <c r="B183" s="23">
        <v>0</v>
      </c>
      <c r="C183" s="23">
        <v>0</v>
      </c>
      <c r="D183" s="24" t="s">
        <v>165</v>
      </c>
      <c r="E183" s="24">
        <v>3.77646069025502</v>
      </c>
      <c r="F183" s="24">
        <v>3.0061822952156598</v>
      </c>
      <c r="G183" s="24">
        <v>3.3739403822605101</v>
      </c>
      <c r="H183" s="24">
        <v>3.3268404433002199</v>
      </c>
      <c r="I183" s="24">
        <v>3.5842119863938202</v>
      </c>
      <c r="J183" s="24">
        <v>3.37826200879547</v>
      </c>
      <c r="K183" s="24">
        <v>3.3522441820666802</v>
      </c>
      <c r="L183" s="24">
        <v>3.33046303108671</v>
      </c>
      <c r="M183" s="81">
        <v>3.2072990583021999</v>
      </c>
    </row>
    <row r="184" spans="1:13" x14ac:dyDescent="0.35">
      <c r="A184" s="23" t="str">
        <f>B3&amp;C141&amp;D184</f>
        <v>DISTRIBUCION VOLUMEN POR CRITERIO (Consumiciones)Total Bebidas FriasCELEBRACION/FIESTA/SALIR TOMAR</v>
      </c>
      <c r="B184" s="23">
        <v>0</v>
      </c>
      <c r="C184" s="23">
        <v>0</v>
      </c>
      <c r="D184" s="23" t="s">
        <v>166</v>
      </c>
      <c r="E184" s="55">
        <v>41.475179798365701</v>
      </c>
      <c r="F184" s="55">
        <v>39.502492233567096</v>
      </c>
      <c r="G184" s="55">
        <v>42.183039174024202</v>
      </c>
      <c r="H184" s="55">
        <v>42.2918434961203</v>
      </c>
      <c r="I184" s="55">
        <v>40.4807943103837</v>
      </c>
      <c r="J184" s="55">
        <v>39.587675006550597</v>
      </c>
      <c r="K184" s="55">
        <v>42.208033460578797</v>
      </c>
      <c r="L184" s="55">
        <v>41.291968787558602</v>
      </c>
      <c r="M184" s="81">
        <v>40.4835702415103</v>
      </c>
    </row>
    <row r="185" spans="1:13" x14ac:dyDescent="0.35">
      <c r="A185" s="23" t="str">
        <f>B3&amp;C141&amp;D185</f>
        <v>DISTRIBUCION VOLUMEN POR CRITERIO (Consumiciones)Total Bebidas FriasVIENDO DEPORTES</v>
      </c>
      <c r="B185" s="23">
        <v>0</v>
      </c>
      <c r="C185" s="23">
        <v>0</v>
      </c>
      <c r="D185" s="24" t="s">
        <v>167</v>
      </c>
      <c r="E185" s="24">
        <v>1.9743029066471001</v>
      </c>
      <c r="F185" s="24">
        <v>2.25870403854511</v>
      </c>
      <c r="G185" s="24">
        <v>2.3232828387842099</v>
      </c>
      <c r="H185" s="24">
        <v>2.5623962272941001</v>
      </c>
      <c r="I185" s="24">
        <v>2.48696067385678</v>
      </c>
      <c r="J185" s="24">
        <v>1.4350763761516601</v>
      </c>
      <c r="K185" s="24">
        <v>2.29615753965671</v>
      </c>
      <c r="L185" s="24">
        <v>2.8259912519792998</v>
      </c>
      <c r="M185" s="81">
        <v>2.07927664612561</v>
      </c>
    </row>
    <row r="186" spans="1:13" x14ac:dyDescent="0.35">
      <c r="A186" s="23" t="str">
        <f>B3&amp;C141&amp;D186</f>
        <v>DISTRIBUCION VOLUMEN POR CRITERIO (Consumiciones)Total Bebidas FriasOTROS MOTIVOS</v>
      </c>
      <c r="B186" s="23">
        <v>0</v>
      </c>
      <c r="C186" s="23">
        <v>0</v>
      </c>
      <c r="D186" s="23" t="s">
        <v>168</v>
      </c>
      <c r="E186" s="55">
        <v>4.7946346013546597</v>
      </c>
      <c r="F186" s="55">
        <v>4.9618257689975804</v>
      </c>
      <c r="G186" s="55">
        <v>4.7864891949123702</v>
      </c>
      <c r="H186" s="55">
        <v>4.7534737783116299</v>
      </c>
      <c r="I186" s="55">
        <v>4.9760962965328099</v>
      </c>
      <c r="J186" s="55">
        <v>5.0463603594671698</v>
      </c>
      <c r="K186" s="55">
        <v>4.9460322685011997</v>
      </c>
      <c r="L186" s="55">
        <v>4.9837296022656803</v>
      </c>
      <c r="M186" s="81">
        <v>5.1507033984568604</v>
      </c>
    </row>
    <row r="187" spans="1:13" x14ac:dyDescent="0.35">
      <c r="A187" s="23" t="str">
        <f>B3&amp;C187&amp;D187</f>
        <v>DISTRIBUCION VOLUMEN POR CRITERIO (Consumiciones)Total Bebidas CalientesT.ESPAÑA</v>
      </c>
      <c r="B187" s="23">
        <v>0</v>
      </c>
      <c r="C187" s="23" t="s">
        <v>62</v>
      </c>
      <c r="D187" s="24" t="s">
        <v>46</v>
      </c>
      <c r="E187" s="24">
        <v>100</v>
      </c>
      <c r="F187" s="24">
        <v>100</v>
      </c>
      <c r="G187" s="24">
        <v>100</v>
      </c>
      <c r="H187" s="24">
        <v>100</v>
      </c>
      <c r="I187" s="24">
        <v>100</v>
      </c>
      <c r="J187" s="24">
        <v>100</v>
      </c>
      <c r="K187" s="24">
        <v>100</v>
      </c>
      <c r="L187" s="24">
        <v>100</v>
      </c>
      <c r="M187" s="81">
        <v>100</v>
      </c>
    </row>
    <row r="188" spans="1:13" x14ac:dyDescent="0.35">
      <c r="A188" s="23" t="str">
        <f>B3&amp;C187&amp;D188</f>
        <v>DISTRIBUCION VOLUMEN POR CRITERIO (Consumiciones)Total Bebidas CalientesHiper+Super+Discount+G.A</v>
      </c>
      <c r="B188" s="23">
        <v>0</v>
      </c>
      <c r="C188" s="23">
        <v>0</v>
      </c>
      <c r="D188" s="23" t="s">
        <v>124</v>
      </c>
      <c r="E188" s="55">
        <v>0.75680031679094595</v>
      </c>
      <c r="F188" s="55">
        <v>1.26450697352423</v>
      </c>
      <c r="G188" s="55">
        <v>0.91464057218213501</v>
      </c>
      <c r="H188" s="55">
        <v>0.96207033310493995</v>
      </c>
      <c r="I188" s="55">
        <v>1.27393288777166</v>
      </c>
      <c r="J188" s="55">
        <v>1.4423526391808299</v>
      </c>
      <c r="K188" s="55">
        <v>0.95629536482408595</v>
      </c>
      <c r="L188" s="55">
        <v>1.01925402230966</v>
      </c>
      <c r="M188" s="81">
        <v>1.0830093352546799</v>
      </c>
    </row>
    <row r="189" spans="1:13" x14ac:dyDescent="0.35">
      <c r="A189" s="23" t="str">
        <f>B3&amp;C187&amp;D189</f>
        <v>DISTRIBUCION VOLUMEN POR CRITERIO (Consumiciones)Total Bebidas CalientesRestaurantes</v>
      </c>
      <c r="B189" s="23">
        <v>0</v>
      </c>
      <c r="C189" s="23">
        <v>0</v>
      </c>
      <c r="D189" s="24" t="s">
        <v>125</v>
      </c>
      <c r="E189" s="24">
        <v>5.9655773822623903</v>
      </c>
      <c r="F189" s="24">
        <v>6.2427437757692399</v>
      </c>
      <c r="G189" s="24">
        <v>5.8993501653060196</v>
      </c>
      <c r="H189" s="24">
        <v>5.67219673273783</v>
      </c>
      <c r="I189" s="24">
        <v>6.1654499829384903</v>
      </c>
      <c r="J189" s="24">
        <v>6.2435153351641803</v>
      </c>
      <c r="K189" s="24">
        <v>5.9739726336466097</v>
      </c>
      <c r="L189" s="24">
        <v>5.6229910741049398</v>
      </c>
      <c r="M189" s="81">
        <v>4.7848230060773096</v>
      </c>
    </row>
    <row r="190" spans="1:13" x14ac:dyDescent="0.35">
      <c r="A190" s="23" t="str">
        <f>B3&amp;C187&amp;D190</f>
        <v>DISTRIBUCION VOLUMEN POR CRITERIO (Consumiciones)Total Bebidas CalientesRestaurantes Fast Food</v>
      </c>
      <c r="B190" s="23">
        <v>0</v>
      </c>
      <c r="C190" s="23">
        <v>0</v>
      </c>
      <c r="D190" s="23" t="s">
        <v>126</v>
      </c>
      <c r="E190" s="55">
        <v>1.67079299494444</v>
      </c>
      <c r="F190" s="55">
        <v>1.8206330676421401</v>
      </c>
      <c r="G190" s="55">
        <v>1.63496675003951</v>
      </c>
      <c r="H190" s="55">
        <v>1.6932725370364099</v>
      </c>
      <c r="I190" s="55">
        <v>1.6679678848797199</v>
      </c>
      <c r="J190" s="55">
        <v>1.70646249869043</v>
      </c>
      <c r="K190" s="55">
        <v>1.4935365941443399</v>
      </c>
      <c r="L190" s="55">
        <v>1.5584883930775699</v>
      </c>
      <c r="M190" s="81">
        <v>1.1302100536724899</v>
      </c>
    </row>
    <row r="191" spans="1:13" x14ac:dyDescent="0.35">
      <c r="A191" s="23" t="str">
        <f>B3&amp;C187&amp;D191</f>
        <v>DISTRIBUCION VOLUMEN POR CRITERIO (Consumiciones)Total Bebidas CalientesBares/Cafeterias/Cervecerias</v>
      </c>
      <c r="B191" s="23">
        <v>0</v>
      </c>
      <c r="C191" s="23">
        <v>0</v>
      </c>
      <c r="D191" s="24" t="s">
        <v>127</v>
      </c>
      <c r="E191" s="24">
        <v>71.318729081424607</v>
      </c>
      <c r="F191" s="24">
        <v>69.523961288457599</v>
      </c>
      <c r="G191" s="24">
        <v>70.470912603120297</v>
      </c>
      <c r="H191" s="24">
        <v>70.378300042813905</v>
      </c>
      <c r="I191" s="24">
        <v>69.456731978341395</v>
      </c>
      <c r="J191" s="24">
        <v>69.236724267924203</v>
      </c>
      <c r="K191" s="24">
        <v>71.199684193061501</v>
      </c>
      <c r="L191" s="24">
        <v>71.068792386318805</v>
      </c>
      <c r="M191" s="81">
        <v>70.519424430382401</v>
      </c>
    </row>
    <row r="192" spans="1:13" x14ac:dyDescent="0.35">
      <c r="A192" s="23" t="str">
        <f>B3&amp;C187&amp;D192</f>
        <v>DISTRIBUCION VOLUMEN POR CRITERIO (Consumiciones)Total Bebidas CalientesPanaderias/Pastelerias</v>
      </c>
      <c r="B192" s="23">
        <v>0</v>
      </c>
      <c r="C192" s="23">
        <v>0</v>
      </c>
      <c r="D192" s="23" t="s">
        <v>128</v>
      </c>
      <c r="E192" s="55">
        <v>3.7202142756286301</v>
      </c>
      <c r="F192" s="55">
        <v>3.7809543292325798</v>
      </c>
      <c r="G192" s="55">
        <v>4.5810258634976</v>
      </c>
      <c r="H192" s="55">
        <v>4.58901866229749</v>
      </c>
      <c r="I192" s="55">
        <v>4.5514069467611504</v>
      </c>
      <c r="J192" s="55">
        <v>4.1597784008904997</v>
      </c>
      <c r="K192" s="55">
        <v>4.3609276092097904</v>
      </c>
      <c r="L192" s="55">
        <v>4.7050562445448696</v>
      </c>
      <c r="M192" s="81">
        <v>4.5075738779942798</v>
      </c>
    </row>
    <row r="193" spans="1:13" x14ac:dyDescent="0.35">
      <c r="A193" s="23" t="str">
        <f>B3&amp;C187&amp;D193</f>
        <v>DISTRIBUCION VOLUMEN POR CRITERIO (Consumiciones)Total Bebidas CalientesTda.Alimentacion/Delicatesen</v>
      </c>
      <c r="B193" s="23">
        <v>0</v>
      </c>
      <c r="C193" s="23">
        <v>0</v>
      </c>
      <c r="D193" s="24" t="s">
        <v>129</v>
      </c>
      <c r="E193" s="24">
        <v>0.15362680669836201</v>
      </c>
      <c r="F193" s="24">
        <v>0.17127239861253499</v>
      </c>
      <c r="G193" s="24">
        <v>0.13384801508005501</v>
      </c>
      <c r="H193" s="24">
        <v>9.5564114835931205E-2</v>
      </c>
      <c r="I193" s="24">
        <v>0.113267534186707</v>
      </c>
      <c r="J193" s="24">
        <v>0.120435207293102</v>
      </c>
      <c r="K193" s="24">
        <v>0.174151656397876</v>
      </c>
      <c r="L193" s="24">
        <v>0.13909815963557301</v>
      </c>
      <c r="M193" s="81">
        <v>0.16751715640206299</v>
      </c>
    </row>
    <row r="194" spans="1:13" x14ac:dyDescent="0.35">
      <c r="A194" s="23" t="str">
        <f>B3&amp;C187&amp;D194</f>
        <v>DISTRIBUCION VOLUMEN POR CRITERIO (Consumiciones)Total Bebidas CalientesCanal Conveniencia/24h</v>
      </c>
      <c r="B194" s="23">
        <v>0</v>
      </c>
      <c r="C194" s="23">
        <v>0</v>
      </c>
      <c r="D194" s="23" t="s">
        <v>130</v>
      </c>
      <c r="E194" s="55">
        <v>0.32398942031832101</v>
      </c>
      <c r="F194" s="55">
        <v>0.31622091230232602</v>
      </c>
      <c r="G194" s="55">
        <v>0.29810766678248002</v>
      </c>
      <c r="H194" s="55">
        <v>0.37272666345496502</v>
      </c>
      <c r="I194" s="55">
        <v>0.37249666739590698</v>
      </c>
      <c r="J194" s="55">
        <v>0.43730965474890199</v>
      </c>
      <c r="K194" s="55">
        <v>0.43069153523520398</v>
      </c>
      <c r="L194" s="55">
        <v>0.51318808450039999</v>
      </c>
      <c r="M194" s="81">
        <v>0.29075070484305499</v>
      </c>
    </row>
    <row r="195" spans="1:13" x14ac:dyDescent="0.35">
      <c r="A195" s="23" t="str">
        <f>B3&amp;C187&amp;D195</f>
        <v>DISTRIBUCION VOLUMEN POR CRITERIO (Consumiciones)Total Bebidas CalientesHoteles</v>
      </c>
      <c r="B195" s="23">
        <v>0</v>
      </c>
      <c r="C195" s="23">
        <v>0</v>
      </c>
      <c r="D195" s="24" t="s">
        <v>131</v>
      </c>
      <c r="E195" s="24">
        <v>0.58756532432814101</v>
      </c>
      <c r="F195" s="24">
        <v>0.72563401706067798</v>
      </c>
      <c r="G195" s="24">
        <v>0.48640792291563101</v>
      </c>
      <c r="H195" s="24">
        <v>0.44818529676829799</v>
      </c>
      <c r="I195" s="24">
        <v>0.54201240202700596</v>
      </c>
      <c r="J195" s="24">
        <v>0.67140881677237896</v>
      </c>
      <c r="K195" s="24">
        <v>0.24995806072806601</v>
      </c>
      <c r="L195" s="24">
        <v>0.26064363718310302</v>
      </c>
      <c r="M195" s="81">
        <v>0.39278858885199303</v>
      </c>
    </row>
    <row r="196" spans="1:13" x14ac:dyDescent="0.35">
      <c r="A196" s="23" t="str">
        <f>B3&amp;C187&amp;D196</f>
        <v>DISTRIBUCION VOLUMEN POR CRITERIO (Consumiciones)Total Bebidas CalientesEstaciones de servicio</v>
      </c>
      <c r="B196" s="23">
        <v>0</v>
      </c>
      <c r="C196" s="23">
        <v>0</v>
      </c>
      <c r="D196" s="23" t="s">
        <v>132</v>
      </c>
      <c r="E196" s="55">
        <v>1.9498877111775299</v>
      </c>
      <c r="F196" s="55">
        <v>2.4721274163474698</v>
      </c>
      <c r="G196" s="55">
        <v>2.0620142316101502</v>
      </c>
      <c r="H196" s="55">
        <v>2.0636910332821099</v>
      </c>
      <c r="I196" s="55">
        <v>2.4934102740519699</v>
      </c>
      <c r="J196" s="55">
        <v>2.5835831740049899</v>
      </c>
      <c r="K196" s="55">
        <v>1.9622744545860999</v>
      </c>
      <c r="L196" s="55">
        <v>1.8026554176552101</v>
      </c>
      <c r="M196" s="81">
        <v>2.0583873190902802</v>
      </c>
    </row>
    <row r="197" spans="1:13" x14ac:dyDescent="0.35">
      <c r="A197" s="23" t="str">
        <f>B3&amp;C187&amp;D197</f>
        <v>DISTRIBUCION VOLUMEN POR CRITERIO (Consumiciones)Total Bebidas CalientesMaquinas dispensadoras</v>
      </c>
      <c r="B197" s="23">
        <v>0</v>
      </c>
      <c r="C197" s="23">
        <v>0</v>
      </c>
      <c r="D197" s="24" t="s">
        <v>133</v>
      </c>
      <c r="E197" s="24">
        <v>8.6185185448125896</v>
      </c>
      <c r="F197" s="24">
        <v>8.1033065271815801</v>
      </c>
      <c r="G197" s="24">
        <v>8.4582358357343796</v>
      </c>
      <c r="H197" s="24">
        <v>8.7811656583448894</v>
      </c>
      <c r="I197" s="24">
        <v>8.4179276979671407</v>
      </c>
      <c r="J197" s="24">
        <v>7.9915520625222198</v>
      </c>
      <c r="K197" s="24">
        <v>7.9091741946316798</v>
      </c>
      <c r="L197" s="24">
        <v>7.8287782563929804</v>
      </c>
      <c r="M197" s="81">
        <v>9.2197481360816997</v>
      </c>
    </row>
    <row r="198" spans="1:13" x14ac:dyDescent="0.35">
      <c r="A198" s="23" t="str">
        <f>B3&amp;C187&amp;D198</f>
        <v>DISTRIBUCION VOLUMEN POR CRITERIO (Consumiciones)Total Bebidas CalientesServicio en la empresa</v>
      </c>
      <c r="B198" s="23">
        <v>0</v>
      </c>
      <c r="C198" s="23">
        <v>0</v>
      </c>
      <c r="D198" s="23" t="s">
        <v>134</v>
      </c>
      <c r="E198" s="55">
        <v>2.7808107986586901</v>
      </c>
      <c r="F198" s="55">
        <v>2.6355858556476699</v>
      </c>
      <c r="G198" s="55">
        <v>2.7801644294207</v>
      </c>
      <c r="H198" s="55">
        <v>2.6583661796812801</v>
      </c>
      <c r="I198" s="55">
        <v>2.80599951387752</v>
      </c>
      <c r="J198" s="55">
        <v>2.6743891502308998</v>
      </c>
      <c r="K198" s="55">
        <v>2.9818461659831299</v>
      </c>
      <c r="L198" s="55">
        <v>3.3195087975390098</v>
      </c>
      <c r="M198" s="81">
        <v>3.72946891381075</v>
      </c>
    </row>
    <row r="199" spans="1:13" x14ac:dyDescent="0.35">
      <c r="A199" s="23" t="str">
        <f>B3&amp;C187&amp;D199</f>
        <v>DISTRIBUCION VOLUMEN POR CRITERIO (Consumiciones)Total Bebidas CalientesResto de canales</v>
      </c>
      <c r="B199" s="23">
        <v>0</v>
      </c>
      <c r="C199" s="23">
        <v>0</v>
      </c>
      <c r="D199" s="24" t="s">
        <v>135</v>
      </c>
      <c r="E199" s="24">
        <v>2.15348111126099</v>
      </c>
      <c r="F199" s="24">
        <v>2.94305575701893</v>
      </c>
      <c r="G199" s="24">
        <v>2.2803352701683299</v>
      </c>
      <c r="H199" s="24">
        <v>2.28544034869299</v>
      </c>
      <c r="I199" s="24">
        <v>2.1393808634729599</v>
      </c>
      <c r="J199" s="24">
        <v>2.7324778687539202</v>
      </c>
      <c r="K199" s="24">
        <v>2.3074810912590902</v>
      </c>
      <c r="L199" s="24">
        <v>2.16155122974319</v>
      </c>
      <c r="M199" s="81">
        <v>2.1162917945826298</v>
      </c>
    </row>
    <row r="200" spans="1:13" x14ac:dyDescent="0.35">
      <c r="A200" s="23" t="str">
        <f>B3&amp;C187&amp;D200</f>
        <v>DISTRIBUCION VOLUMEN POR CRITERIO (Consumiciones)Total Bebidas CalientesEN LA CALLE</v>
      </c>
      <c r="B200" s="23">
        <v>0</v>
      </c>
      <c r="C200" s="23">
        <v>0</v>
      </c>
      <c r="D200" s="23" t="s">
        <v>136</v>
      </c>
      <c r="E200" s="55">
        <v>1.2316544833097101</v>
      </c>
      <c r="F200" s="55">
        <v>1.46950666048664</v>
      </c>
      <c r="G200" s="55">
        <v>1.2617625774302099</v>
      </c>
      <c r="H200" s="55">
        <v>1.18651274680098</v>
      </c>
      <c r="I200" s="55">
        <v>1.35299711716884</v>
      </c>
      <c r="J200" s="55">
        <v>1.4749614718374799</v>
      </c>
      <c r="K200" s="55">
        <v>1.2924154917914901</v>
      </c>
      <c r="L200" s="55">
        <v>1.0892969193625801</v>
      </c>
      <c r="M200" s="81">
        <v>1.5639538040640699</v>
      </c>
    </row>
    <row r="201" spans="1:13" x14ac:dyDescent="0.35">
      <c r="A201" s="23" t="str">
        <f>B3&amp;C187&amp;D201</f>
        <v>DISTRIBUCION VOLUMEN POR CRITERIO (Consumiciones)Total Bebidas CalientesEN CASA DE OTROS</v>
      </c>
      <c r="B201" s="23">
        <v>0</v>
      </c>
      <c r="C201" s="23">
        <v>0</v>
      </c>
      <c r="D201" s="24" t="s">
        <v>137</v>
      </c>
      <c r="E201" s="24">
        <v>0.48947245946046097</v>
      </c>
      <c r="F201" s="24">
        <v>0.65691840127709</v>
      </c>
      <c r="G201" s="24">
        <v>0.35520286858891298</v>
      </c>
      <c r="H201" s="24">
        <v>0.53928701807725299</v>
      </c>
      <c r="I201" s="24">
        <v>0.47610586540007199</v>
      </c>
      <c r="J201" s="24">
        <v>0.56604894658968696</v>
      </c>
      <c r="K201" s="24">
        <v>0.29901542091297001</v>
      </c>
      <c r="L201" s="24">
        <v>0.37878777164982302</v>
      </c>
      <c r="M201" s="81">
        <v>0.33650088758014302</v>
      </c>
    </row>
    <row r="202" spans="1:13" x14ac:dyDescent="0.35">
      <c r="A202" s="23" t="str">
        <f>B3&amp;C187&amp;D202</f>
        <v>DISTRIBUCION VOLUMEN POR CRITERIO (Consumiciones)Total Bebidas CalientesEN EL ESTABLECIMIENTO</v>
      </c>
      <c r="B202" s="23">
        <v>0</v>
      </c>
      <c r="C202" s="23">
        <v>0</v>
      </c>
      <c r="D202" s="23" t="s">
        <v>138</v>
      </c>
      <c r="E202" s="55">
        <v>83.252202982851799</v>
      </c>
      <c r="F202" s="55">
        <v>83.341028304008702</v>
      </c>
      <c r="G202" s="55">
        <v>82.575395477135203</v>
      </c>
      <c r="H202" s="55">
        <v>83.159194467463394</v>
      </c>
      <c r="I202" s="55">
        <v>83.044243387123402</v>
      </c>
      <c r="J202" s="55">
        <v>83.453497649683797</v>
      </c>
      <c r="K202" s="55">
        <v>83.5616932445771</v>
      </c>
      <c r="L202" s="55">
        <v>83.721962657766497</v>
      </c>
      <c r="M202" s="81">
        <v>82.068508656516897</v>
      </c>
    </row>
    <row r="203" spans="1:13" x14ac:dyDescent="0.35">
      <c r="A203" s="23" t="str">
        <f>B3&amp;C187&amp;D203</f>
        <v>DISTRIBUCION VOLUMEN POR CRITERIO (Consumiciones)Total Bebidas CalientesEN EL TRABAJO</v>
      </c>
      <c r="B203" s="23">
        <v>0</v>
      </c>
      <c r="C203" s="23">
        <v>0</v>
      </c>
      <c r="D203" s="24" t="s">
        <v>139</v>
      </c>
      <c r="E203" s="24">
        <v>13.1223171175179</v>
      </c>
      <c r="F203" s="24">
        <v>12.4023676978185</v>
      </c>
      <c r="G203" s="24">
        <v>13.203815891260801</v>
      </c>
      <c r="H203" s="24">
        <v>12.5598720786199</v>
      </c>
      <c r="I203" s="24">
        <v>12.603140364747</v>
      </c>
      <c r="J203" s="24">
        <v>12.2858534182825</v>
      </c>
      <c r="K203" s="24">
        <v>12.544789070403199</v>
      </c>
      <c r="L203" s="24">
        <v>12.3047058863316</v>
      </c>
      <c r="M203" s="81">
        <v>13.5703811373556</v>
      </c>
    </row>
    <row r="204" spans="1:13" x14ac:dyDescent="0.35">
      <c r="A204" s="23" t="str">
        <f>B3&amp;C187&amp;D204</f>
        <v>DISTRIBUCION VOLUMEN POR CRITERIO (Consumiciones)Total Bebidas CalientesEN COLEGIO/INSTITUTO/UNIV.</v>
      </c>
      <c r="B204" s="23">
        <v>0</v>
      </c>
      <c r="C204" s="23">
        <v>0</v>
      </c>
      <c r="D204" s="23" t="s">
        <v>140</v>
      </c>
      <c r="E204" s="55">
        <v>0.17686511063624</v>
      </c>
      <c r="F204" s="55">
        <v>0.11474106896024901</v>
      </c>
      <c r="G204" s="55">
        <v>0.33138514095001498</v>
      </c>
      <c r="H204" s="55">
        <v>0.24353695046594601</v>
      </c>
      <c r="I204" s="55">
        <v>0.28479710121215202</v>
      </c>
      <c r="J204" s="55">
        <v>0.19633946201389499</v>
      </c>
      <c r="K204" s="55">
        <v>0.25797709509493899</v>
      </c>
      <c r="L204" s="55">
        <v>0.41263549249217002</v>
      </c>
      <c r="M204" s="81">
        <v>0.36494271453334198</v>
      </c>
    </row>
    <row r="205" spans="1:13" x14ac:dyDescent="0.35">
      <c r="A205" s="23" t="str">
        <f>B3&amp;C187&amp;D205</f>
        <v>DISTRIBUCION VOLUMEN POR CRITERIO (Consumiciones)Total Bebidas CalientesEN MI CASA</v>
      </c>
      <c r="B205" s="23">
        <v>0</v>
      </c>
      <c r="C205" s="23">
        <v>0</v>
      </c>
      <c r="D205" s="24" t="s">
        <v>141</v>
      </c>
      <c r="E205" s="24">
        <v>0.56501984281931295</v>
      </c>
      <c r="F205" s="24">
        <v>0.66984079912957495</v>
      </c>
      <c r="G205" s="24">
        <v>0.84974396282710096</v>
      </c>
      <c r="H205" s="24">
        <v>0.48429690943396497</v>
      </c>
      <c r="I205" s="24">
        <v>0.50870424068494402</v>
      </c>
      <c r="J205" s="24">
        <v>0.41923560613463501</v>
      </c>
      <c r="K205" s="24">
        <v>0.53130127776260805</v>
      </c>
      <c r="L205" s="24">
        <v>0.636169627976515</v>
      </c>
      <c r="M205" s="81">
        <v>0.53402284735710004</v>
      </c>
    </row>
    <row r="206" spans="1:13" x14ac:dyDescent="0.35">
      <c r="A206" s="23" t="str">
        <f>B3&amp;C187&amp;D206</f>
        <v>DISTRIBUCION VOLUMEN POR CRITERIO (Consumiciones)Total Bebidas CalientesEN M.TRANSP.(AVION,TREN,AUTOC,E</v>
      </c>
      <c r="B206" s="23">
        <v>0</v>
      </c>
      <c r="C206" s="23">
        <v>0</v>
      </c>
      <c r="D206" s="23" t="s">
        <v>142</v>
      </c>
      <c r="E206" s="55">
        <v>8.5806550851809493E-2</v>
      </c>
      <c r="F206" s="55">
        <v>0.12644815955796501</v>
      </c>
      <c r="G206" s="55">
        <v>0.11854393134633399</v>
      </c>
      <c r="H206" s="55">
        <v>0.104055905680059</v>
      </c>
      <c r="I206" s="55">
        <v>0.110469260005867</v>
      </c>
      <c r="J206" s="55">
        <v>0.101783605563777</v>
      </c>
      <c r="K206" s="55">
        <v>0.127123389558817</v>
      </c>
      <c r="L206" s="55">
        <v>9.0059354296822505E-2</v>
      </c>
      <c r="M206" s="81">
        <v>0.124753620282773</v>
      </c>
    </row>
    <row r="207" spans="1:13" x14ac:dyDescent="0.35">
      <c r="A207" s="23" t="str">
        <f>B3&amp;C187&amp;D207</f>
        <v>DISTRIBUCION VOLUMEN POR CRITERIO (Consumiciones)Total Bebidas CalientesEN OTRO LUGAR</v>
      </c>
      <c r="B207" s="23">
        <v>0</v>
      </c>
      <c r="C207" s="23">
        <v>0</v>
      </c>
      <c r="D207" s="24" t="s">
        <v>143</v>
      </c>
      <c r="E207" s="24">
        <v>1.0766648287112299</v>
      </c>
      <c r="F207" s="24">
        <v>1.2191603223952201</v>
      </c>
      <c r="G207" s="24">
        <v>1.3041473990935799</v>
      </c>
      <c r="H207" s="24">
        <v>1.7232485912011499</v>
      </c>
      <c r="I207" s="24">
        <v>1.61952650455499</v>
      </c>
      <c r="J207" s="24">
        <v>1.50226967504607</v>
      </c>
      <c r="K207" s="24">
        <v>1.3856747725725</v>
      </c>
      <c r="L207" s="24">
        <v>1.36638027639439</v>
      </c>
      <c r="M207" s="81">
        <v>1.43694004135079</v>
      </c>
    </row>
    <row r="208" spans="1:13" x14ac:dyDescent="0.35">
      <c r="A208" s="23" t="str">
        <f>B3&amp;C187&amp;D208</f>
        <v>DISTRIBUCION VOLUMEN POR CRITERIO (Consumiciones)Total Bebidas CalientesDESAYUNO</v>
      </c>
      <c r="B208" s="23">
        <v>0</v>
      </c>
      <c r="C208" s="23">
        <v>0</v>
      </c>
      <c r="D208" s="23" t="s">
        <v>144</v>
      </c>
      <c r="E208" s="55">
        <v>57.0862016876059</v>
      </c>
      <c r="F208" s="55">
        <v>58.7612394021317</v>
      </c>
      <c r="G208" s="55">
        <v>55.785518719219098</v>
      </c>
      <c r="H208" s="55">
        <v>55.481625099840002</v>
      </c>
      <c r="I208" s="55">
        <v>56.302058497638598</v>
      </c>
      <c r="J208" s="55">
        <v>59.171722097390401</v>
      </c>
      <c r="K208" s="55">
        <v>57.005654165924199</v>
      </c>
      <c r="L208" s="55">
        <v>56.205423173754703</v>
      </c>
      <c r="M208" s="81">
        <v>57.800822839003402</v>
      </c>
    </row>
    <row r="209" spans="1:13" x14ac:dyDescent="0.35">
      <c r="A209" s="23" t="str">
        <f>B3&amp;C187&amp;D209</f>
        <v>DISTRIBUCION VOLUMEN POR CRITERIO (Consumiciones)Total Bebidas CalientesAPERITIVO/ANTES DE COMER</v>
      </c>
      <c r="B209" s="23">
        <v>0</v>
      </c>
      <c r="C209" s="23">
        <v>0</v>
      </c>
      <c r="D209" s="24" t="s">
        <v>145</v>
      </c>
      <c r="E209" s="24">
        <v>9.4115024457428405</v>
      </c>
      <c r="F209" s="24">
        <v>9.0248556999765306</v>
      </c>
      <c r="G209" s="24">
        <v>9.38495091367807</v>
      </c>
      <c r="H209" s="24">
        <v>10.138721842749099</v>
      </c>
      <c r="I209" s="24">
        <v>9.6361300669455794</v>
      </c>
      <c r="J209" s="24">
        <v>9.4888531598243393</v>
      </c>
      <c r="K209" s="24">
        <v>9.8444432882046797</v>
      </c>
      <c r="L209" s="24">
        <v>10.395702485741699</v>
      </c>
      <c r="M209" s="81">
        <v>10.523930413716799</v>
      </c>
    </row>
    <row r="210" spans="1:13" x14ac:dyDescent="0.35">
      <c r="A210" s="23" t="str">
        <f>B3&amp;C187&amp;D210</f>
        <v>DISTRIBUCION VOLUMEN POR CRITERIO (Consumiciones)Total Bebidas CalientesCOMIDA</v>
      </c>
      <c r="B210" s="23">
        <v>0</v>
      </c>
      <c r="C210" s="23">
        <v>0</v>
      </c>
      <c r="D210" s="23" t="s">
        <v>146</v>
      </c>
      <c r="E210" s="55">
        <v>10.3963815153745</v>
      </c>
      <c r="F210" s="55">
        <v>10.428152977734699</v>
      </c>
      <c r="G210" s="55">
        <v>9.6495925096249895</v>
      </c>
      <c r="H210" s="55">
        <v>9.7323822282005796</v>
      </c>
      <c r="I210" s="55">
        <v>10.7384591873861</v>
      </c>
      <c r="J210" s="55">
        <v>10.902413527976201</v>
      </c>
      <c r="K210" s="55">
        <v>9.7342208957184795</v>
      </c>
      <c r="L210" s="55">
        <v>9.5965961512861302</v>
      </c>
      <c r="M210" s="81">
        <v>8.1182114738007201</v>
      </c>
    </row>
    <row r="211" spans="1:13" x14ac:dyDescent="0.35">
      <c r="A211" s="23" t="str">
        <f>B3&amp;C187&amp;D211</f>
        <v>DISTRIBUCION VOLUMEN POR CRITERIO (Consumiciones)Total Bebidas CalientesTARDE/MERIENDA</v>
      </c>
      <c r="B211" s="23">
        <v>0</v>
      </c>
      <c r="C211" s="23">
        <v>0</v>
      </c>
      <c r="D211" s="24" t="s">
        <v>147</v>
      </c>
      <c r="E211" s="24">
        <v>15.3300991628231</v>
      </c>
      <c r="F211" s="24">
        <v>13.2560469716125</v>
      </c>
      <c r="G211" s="24">
        <v>17.2094539558591</v>
      </c>
      <c r="H211" s="24">
        <v>17.162690543642199</v>
      </c>
      <c r="I211" s="24">
        <v>15.6310610340105</v>
      </c>
      <c r="J211" s="24">
        <v>12.4720598820688</v>
      </c>
      <c r="K211" s="24">
        <v>16.1947750343687</v>
      </c>
      <c r="L211" s="24">
        <v>16.783821665332901</v>
      </c>
      <c r="M211" s="81">
        <v>16.7774116074599</v>
      </c>
    </row>
    <row r="212" spans="1:13" x14ac:dyDescent="0.35">
      <c r="A212" s="23" t="str">
        <f>B3&amp;C187&amp;D212</f>
        <v>DISTRIBUCION VOLUMEN POR CRITERIO (Consumiciones)Total Bebidas CalientesANTES DE CENAR</v>
      </c>
      <c r="B212" s="23">
        <v>0</v>
      </c>
      <c r="C212" s="23">
        <v>0</v>
      </c>
      <c r="D212" s="23" t="s">
        <v>148</v>
      </c>
      <c r="E212" s="55">
        <v>1.04811735779313</v>
      </c>
      <c r="F212" s="55">
        <v>1.04732239496687</v>
      </c>
      <c r="G212" s="55">
        <v>1.3439584121152299</v>
      </c>
      <c r="H212" s="55">
        <v>1.2517777239865999</v>
      </c>
      <c r="I212" s="55">
        <v>0.94547348616785898</v>
      </c>
      <c r="J212" s="55">
        <v>0.93144799345221196</v>
      </c>
      <c r="K212" s="55">
        <v>1.3144298875904701</v>
      </c>
      <c r="L212" s="55">
        <v>1.0673764730586</v>
      </c>
      <c r="M212" s="81">
        <v>1.0417925359731</v>
      </c>
    </row>
    <row r="213" spans="1:13" x14ac:dyDescent="0.35">
      <c r="A213" s="23" t="str">
        <f>B3&amp;C187&amp;D213</f>
        <v>DISTRIBUCION VOLUMEN POR CRITERIO (Consumiciones)Total Bebidas CalientesCENA</v>
      </c>
      <c r="B213" s="23">
        <v>0</v>
      </c>
      <c r="C213" s="23">
        <v>0</v>
      </c>
      <c r="D213" s="24" t="s">
        <v>149</v>
      </c>
      <c r="E213" s="24">
        <v>1.9583770143557699</v>
      </c>
      <c r="F213" s="24">
        <v>2.3578583900386501</v>
      </c>
      <c r="G213" s="24">
        <v>2.0012793860482598</v>
      </c>
      <c r="H213" s="24">
        <v>1.9149351207423599</v>
      </c>
      <c r="I213" s="24">
        <v>2.3543795806965901</v>
      </c>
      <c r="J213" s="24">
        <v>2.53949348426461</v>
      </c>
      <c r="K213" s="24">
        <v>1.86243212783059</v>
      </c>
      <c r="L213" s="24">
        <v>1.7042947165575599</v>
      </c>
      <c r="M213" s="81">
        <v>1.61584913225988</v>
      </c>
    </row>
    <row r="214" spans="1:13" x14ac:dyDescent="0.35">
      <c r="A214" s="23" t="str">
        <f>B3&amp;C187&amp;D214</f>
        <v>DISTRIBUCION VOLUMEN POR CRITERIO (Consumiciones)Total Bebidas CalientesDESPUES DE LA CENA</v>
      </c>
      <c r="B214" s="23">
        <v>0</v>
      </c>
      <c r="C214" s="23">
        <v>0</v>
      </c>
      <c r="D214" s="23" t="s">
        <v>150</v>
      </c>
      <c r="E214" s="55">
        <v>1.01786398025421</v>
      </c>
      <c r="F214" s="55">
        <v>1.3814748218584201</v>
      </c>
      <c r="G214" s="55">
        <v>1.2550620369463901</v>
      </c>
      <c r="H214" s="55">
        <v>1.26662477262495</v>
      </c>
      <c r="I214" s="55">
        <v>1.3133882551660601</v>
      </c>
      <c r="J214" s="55">
        <v>1.4725097104793801</v>
      </c>
      <c r="K214" s="55">
        <v>1.14848942646875</v>
      </c>
      <c r="L214" s="55">
        <v>1.08923527771484</v>
      </c>
      <c r="M214" s="81">
        <v>0.83823787147839501</v>
      </c>
    </row>
    <row r="215" spans="1:13" x14ac:dyDescent="0.35">
      <c r="A215" s="23" t="str">
        <f>B3&amp;C187&amp;D215</f>
        <v>DISTRIBUCION VOLUMEN POR CRITERIO (Consumiciones)Total Bebidas CalientesDURANTE EL DIA</v>
      </c>
      <c r="B215" s="23">
        <v>0</v>
      </c>
      <c r="C215" s="23">
        <v>0</v>
      </c>
      <c r="D215" s="24" t="s">
        <v>151</v>
      </c>
      <c r="E215" s="24">
        <v>3.7514579404013402</v>
      </c>
      <c r="F215" s="24">
        <v>3.7430523045878901</v>
      </c>
      <c r="G215" s="24">
        <v>3.3701840665088798</v>
      </c>
      <c r="H215" s="24">
        <v>3.0512497644445702</v>
      </c>
      <c r="I215" s="24">
        <v>3.0790377473603598</v>
      </c>
      <c r="J215" s="24">
        <v>3.0215024485763702</v>
      </c>
      <c r="K215" s="24">
        <v>2.8955625410855199</v>
      </c>
      <c r="L215" s="24">
        <v>3.1575526697904599</v>
      </c>
      <c r="M215" s="81">
        <v>3.2837441263078802</v>
      </c>
    </row>
    <row r="216" spans="1:13" x14ac:dyDescent="0.35">
      <c r="A216" s="23" t="str">
        <f>B3&amp;C187&amp;D216</f>
        <v>DISTRIBUCION VOLUMEN POR CRITERIO (Consumiciones)Total Bebidas CalientesCON AMIGOS</v>
      </c>
      <c r="B216" s="23">
        <v>0</v>
      </c>
      <c r="C216" s="23">
        <v>0</v>
      </c>
      <c r="D216" s="23" t="s">
        <v>152</v>
      </c>
      <c r="E216" s="55">
        <v>18.438321607493201</v>
      </c>
      <c r="F216" s="55">
        <v>17.373341512674902</v>
      </c>
      <c r="G216" s="55">
        <v>20.070348636697201</v>
      </c>
      <c r="H216" s="55">
        <v>21.073344272041101</v>
      </c>
      <c r="I216" s="55">
        <v>19.507090017166099</v>
      </c>
      <c r="J216" s="55">
        <v>18.2003095806133</v>
      </c>
      <c r="K216" s="55">
        <v>20.3062971222062</v>
      </c>
      <c r="L216" s="55">
        <v>20.835291980037301</v>
      </c>
      <c r="M216" s="81">
        <v>18.579454086001299</v>
      </c>
    </row>
    <row r="217" spans="1:13" x14ac:dyDescent="0.35">
      <c r="A217" s="23" t="str">
        <f>B3&amp;C187&amp;D217</f>
        <v>DISTRIBUCION VOLUMEN POR CRITERIO (Consumiciones)Total Bebidas CalientesCON CLIENTES</v>
      </c>
      <c r="B217" s="23">
        <v>0</v>
      </c>
      <c r="C217" s="23">
        <v>0</v>
      </c>
      <c r="D217" s="24" t="s">
        <v>153</v>
      </c>
      <c r="E217" s="24">
        <v>0.99925582525382295</v>
      </c>
      <c r="F217" s="24">
        <v>0.87652470562228402</v>
      </c>
      <c r="G217" s="24">
        <v>1.0113292369945099</v>
      </c>
      <c r="H217" s="24">
        <v>1.02652744388262</v>
      </c>
      <c r="I217" s="24">
        <v>1.03328640221626</v>
      </c>
      <c r="J217" s="24">
        <v>0.93619660388359505</v>
      </c>
      <c r="K217" s="24">
        <v>0.80476789279754202</v>
      </c>
      <c r="L217" s="24">
        <v>1.1099593226612801</v>
      </c>
      <c r="M217" s="81">
        <v>1.0828932188877101</v>
      </c>
    </row>
    <row r="218" spans="1:13" x14ac:dyDescent="0.35">
      <c r="A218" s="23" t="str">
        <f>B3&amp;C187&amp;D218</f>
        <v>DISTRIBUCION VOLUMEN POR CRITERIO (Consumiciones)Total Bebidas CalientesCON COMPAÑEROS DE TRABAJO</v>
      </c>
      <c r="B218" s="23">
        <v>0</v>
      </c>
      <c r="C218" s="23">
        <v>0</v>
      </c>
      <c r="D218" s="23" t="s">
        <v>154</v>
      </c>
      <c r="E218" s="55">
        <v>17.175796098959299</v>
      </c>
      <c r="F218" s="55">
        <v>16.019344434874402</v>
      </c>
      <c r="G218" s="55">
        <v>16.4129649571714</v>
      </c>
      <c r="H218" s="55">
        <v>16.263424688101001</v>
      </c>
      <c r="I218" s="55">
        <v>16.5802834994814</v>
      </c>
      <c r="J218" s="55">
        <v>15.4821478839023</v>
      </c>
      <c r="K218" s="55">
        <v>16.647749867889399</v>
      </c>
      <c r="L218" s="55">
        <v>15.940468617945101</v>
      </c>
      <c r="M218" s="81">
        <v>17.456968026230602</v>
      </c>
    </row>
    <row r="219" spans="1:13" x14ac:dyDescent="0.35">
      <c r="A219" s="23" t="str">
        <f>B3&amp;C187&amp;D219</f>
        <v>DISTRIBUCION VOLUMEN POR CRITERIO (Consumiciones)Total Bebidas CalientesCON COMPAÑEROS DE CLASE</v>
      </c>
      <c r="B219" s="23">
        <v>0</v>
      </c>
      <c r="C219" s="23">
        <v>0</v>
      </c>
      <c r="D219" s="24" t="s">
        <v>155</v>
      </c>
      <c r="E219" s="24">
        <v>0.42309245073608898</v>
      </c>
      <c r="F219" s="24">
        <v>0.44522138456397498</v>
      </c>
      <c r="G219" s="24">
        <v>0.66981778266625502</v>
      </c>
      <c r="H219" s="24">
        <v>0.58332291238757406</v>
      </c>
      <c r="I219" s="24">
        <v>0.51847088333785696</v>
      </c>
      <c r="J219" s="24">
        <v>0.274788913376384</v>
      </c>
      <c r="K219" s="24">
        <v>0.413931021293792</v>
      </c>
      <c r="L219" s="24">
        <v>0.49360633153491401</v>
      </c>
      <c r="M219" s="81">
        <v>0.48799749389135999</v>
      </c>
    </row>
    <row r="220" spans="1:13" x14ac:dyDescent="0.35">
      <c r="A220" s="23" t="str">
        <f>B3&amp;C187&amp;D220</f>
        <v>DISTRIBUCION VOLUMEN POR CRITERIO (Consumiciones)Total Bebidas CalientesCON FAMILIA</v>
      </c>
      <c r="B220" s="23">
        <v>0</v>
      </c>
      <c r="C220" s="23">
        <v>0</v>
      </c>
      <c r="D220" s="23" t="s">
        <v>156</v>
      </c>
      <c r="E220" s="55">
        <v>16.930835291584099</v>
      </c>
      <c r="F220" s="55">
        <v>18.432967315526199</v>
      </c>
      <c r="G220" s="55">
        <v>15.8230540950911</v>
      </c>
      <c r="H220" s="55">
        <v>15.707857655925901</v>
      </c>
      <c r="I220" s="55">
        <v>15.9148202755245</v>
      </c>
      <c r="J220" s="55">
        <v>17.811117877135199</v>
      </c>
      <c r="K220" s="55">
        <v>15.847258476222301</v>
      </c>
      <c r="L220" s="55">
        <v>15.8056255920135</v>
      </c>
      <c r="M220" s="81">
        <v>15.6957283378234</v>
      </c>
    </row>
    <row r="221" spans="1:13" x14ac:dyDescent="0.35">
      <c r="A221" s="23" t="str">
        <f>B3&amp;C187&amp;D221</f>
        <v>DISTRIBUCION VOLUMEN POR CRITERIO (Consumiciones)Total Bebidas CalientesCON LA PAREJA</v>
      </c>
      <c r="B221" s="23">
        <v>0</v>
      </c>
      <c r="C221" s="23">
        <v>0</v>
      </c>
      <c r="D221" s="24" t="s">
        <v>157</v>
      </c>
      <c r="E221" s="24">
        <v>16.846005365567802</v>
      </c>
      <c r="F221" s="24">
        <v>17.925369777264098</v>
      </c>
      <c r="G221" s="24">
        <v>17.0498586244824</v>
      </c>
      <c r="H221" s="24">
        <v>16.2424513849082</v>
      </c>
      <c r="I221" s="24">
        <v>17.163429757746702</v>
      </c>
      <c r="J221" s="24">
        <v>17.842927075075799</v>
      </c>
      <c r="K221" s="24">
        <v>16.1583688301499</v>
      </c>
      <c r="L221" s="24">
        <v>16.254610441695501</v>
      </c>
      <c r="M221" s="81">
        <v>16.130117160578902</v>
      </c>
    </row>
    <row r="222" spans="1:13" x14ac:dyDescent="0.35">
      <c r="A222" s="23" t="str">
        <f>B3&amp;C187&amp;D222</f>
        <v>DISTRIBUCION VOLUMEN POR CRITERIO (Consumiciones)Total Bebidas CalientesESTABA SOLO/A</v>
      </c>
      <c r="B222" s="23">
        <v>0</v>
      </c>
      <c r="C222" s="23">
        <v>0</v>
      </c>
      <c r="D222" s="23" t="s">
        <v>158</v>
      </c>
      <c r="E222" s="55">
        <v>28.668996847078201</v>
      </c>
      <c r="F222" s="55">
        <v>28.560055424400399</v>
      </c>
      <c r="G222" s="55">
        <v>28.4737778647978</v>
      </c>
      <c r="H222" s="55">
        <v>28.807667713492101</v>
      </c>
      <c r="I222" s="55">
        <v>28.8941286962893</v>
      </c>
      <c r="J222" s="55">
        <v>29.063862216703999</v>
      </c>
      <c r="K222" s="55">
        <v>29.2513721010294</v>
      </c>
      <c r="L222" s="55">
        <v>29.203568390409</v>
      </c>
      <c r="M222" s="81">
        <v>30.196637637574899</v>
      </c>
    </row>
    <row r="223" spans="1:13" x14ac:dyDescent="0.35">
      <c r="A223" s="23" t="str">
        <f>B3&amp;C187&amp;D223</f>
        <v>DISTRIBUCION VOLUMEN POR CRITERIO (Consumiciones)Total Bebidas CalientesOTROS</v>
      </c>
      <c r="B223" s="23">
        <v>0</v>
      </c>
      <c r="C223" s="23">
        <v>0</v>
      </c>
      <c r="D223" s="24" t="s">
        <v>159</v>
      </c>
      <c r="E223" s="24">
        <v>0.51767316419410403</v>
      </c>
      <c r="F223" s="24">
        <v>0.367190774898147</v>
      </c>
      <c r="G223" s="24">
        <v>0.48884800228299502</v>
      </c>
      <c r="H223" s="24">
        <v>0.29541733325238401</v>
      </c>
      <c r="I223" s="24">
        <v>0.38849063691322699</v>
      </c>
      <c r="J223" s="24">
        <v>0.38864293721281801</v>
      </c>
      <c r="K223" s="24">
        <v>0.57026758099651398</v>
      </c>
      <c r="L223" s="24">
        <v>0.35684980128638899</v>
      </c>
      <c r="M223" s="81">
        <v>0.37021824029404998</v>
      </c>
    </row>
    <row r="224" spans="1:13" x14ac:dyDescent="0.35">
      <c r="A224" s="23" t="str">
        <f>B3&amp;C187&amp;D224</f>
        <v>DISTRIBUCION VOLUMEN POR CRITERIO (Consumiciones)Total Bebidas CalientesESTAR TRABAJANDO</v>
      </c>
      <c r="B224" s="23">
        <v>0</v>
      </c>
      <c r="C224" s="23">
        <v>0</v>
      </c>
      <c r="D224" s="23" t="s">
        <v>160</v>
      </c>
      <c r="E224" s="55">
        <v>25.118776884042401</v>
      </c>
      <c r="F224" s="55">
        <v>23.8649295613892</v>
      </c>
      <c r="G224" s="55">
        <v>24.441728268513</v>
      </c>
      <c r="H224" s="55">
        <v>24.410575275629402</v>
      </c>
      <c r="I224" s="55">
        <v>25.582963245462999</v>
      </c>
      <c r="J224" s="55">
        <v>23.507200575086401</v>
      </c>
      <c r="K224" s="55">
        <v>24.1880242313065</v>
      </c>
      <c r="L224" s="55">
        <v>23.945289886373399</v>
      </c>
      <c r="M224" s="81">
        <v>24.9248376250444</v>
      </c>
    </row>
    <row r="225" spans="1:13" x14ac:dyDescent="0.35">
      <c r="A225" s="23" t="str">
        <f>B3&amp;C187&amp;D225</f>
        <v>DISTRIBUCION VOLUMEN POR CRITERIO (Consumiciones)Total Bebidas CalientesCOMIDA DE NEGOCIOS</v>
      </c>
      <c r="B225" s="23">
        <v>0</v>
      </c>
      <c r="C225" s="23">
        <v>0</v>
      </c>
      <c r="D225" s="24" t="s">
        <v>161</v>
      </c>
      <c r="E225" s="24">
        <v>0.15326145586579901</v>
      </c>
      <c r="F225" s="24">
        <v>0.165312832763468</v>
      </c>
      <c r="G225" s="24">
        <v>0.213130711087821</v>
      </c>
      <c r="H225" s="24">
        <v>0.184429293554494</v>
      </c>
      <c r="I225" s="24">
        <v>0.199833618591537</v>
      </c>
      <c r="J225" s="24">
        <v>0.15584040321106199</v>
      </c>
      <c r="K225" s="24">
        <v>0.193701112737521</v>
      </c>
      <c r="L225" s="24">
        <v>0.16085395664055799</v>
      </c>
      <c r="M225" s="81">
        <v>0.16563354844099201</v>
      </c>
    </row>
    <row r="226" spans="1:13" x14ac:dyDescent="0.35">
      <c r="A226" s="23" t="str">
        <f>B3&amp;C187&amp;D226</f>
        <v>DISTRIBUCION VOLUMEN POR CRITERIO (Consumiciones)Total Bebidas CalientesPOR PLACER/RELAX</v>
      </c>
      <c r="B226" s="23">
        <v>0</v>
      </c>
      <c r="C226" s="23">
        <v>0</v>
      </c>
      <c r="D226" s="23" t="s">
        <v>162</v>
      </c>
      <c r="E226" s="55">
        <v>14.6213188631812</v>
      </c>
      <c r="F226" s="55">
        <v>15.939977167579199</v>
      </c>
      <c r="G226" s="55">
        <v>13.828280414291999</v>
      </c>
      <c r="H226" s="55">
        <v>12.6397772099041</v>
      </c>
      <c r="I226" s="55">
        <v>13.855850345793</v>
      </c>
      <c r="J226" s="55">
        <v>15.278091946878799</v>
      </c>
      <c r="K226" s="55">
        <v>12.5334359214737</v>
      </c>
      <c r="L226" s="55">
        <v>13.0123996555446</v>
      </c>
      <c r="M226" s="81">
        <v>12.6498573606499</v>
      </c>
    </row>
    <row r="227" spans="1:13" x14ac:dyDescent="0.35">
      <c r="A227" s="23" t="str">
        <f>B3&amp;C187&amp;D227</f>
        <v>DISTRIBUCION VOLUMEN POR CRITERIO (Consumiciones)Total Bebidas CalientesTENER HAMBRE/SIN PLANIFICAR</v>
      </c>
      <c r="B227" s="23">
        <v>0</v>
      </c>
      <c r="C227" s="23">
        <v>0</v>
      </c>
      <c r="D227" s="24" t="s">
        <v>163</v>
      </c>
      <c r="E227" s="24">
        <v>22.581925088722802</v>
      </c>
      <c r="F227" s="24">
        <v>22.805574284850799</v>
      </c>
      <c r="G227" s="24">
        <v>23.7663794366606</v>
      </c>
      <c r="H227" s="24">
        <v>23.281281169206501</v>
      </c>
      <c r="I227" s="24">
        <v>22.625290817463402</v>
      </c>
      <c r="J227" s="24">
        <v>23.1756503368156</v>
      </c>
      <c r="K227" s="24">
        <v>23.1134886674946</v>
      </c>
      <c r="L227" s="24">
        <v>23.183070159877801</v>
      </c>
      <c r="M227" s="81">
        <v>23.4510786709271</v>
      </c>
    </row>
    <row r="228" spans="1:13" x14ac:dyDescent="0.35">
      <c r="A228" s="23" t="str">
        <f>B3&amp;C187&amp;D228</f>
        <v>DISTRIBUCION VOLUMEN POR CRITERIO (Consumiciones)Total Bebidas CalientesESTAR DE COMPRAS</v>
      </c>
      <c r="B228" s="23">
        <v>0</v>
      </c>
      <c r="C228" s="23">
        <v>0</v>
      </c>
      <c r="D228" s="23" t="s">
        <v>164</v>
      </c>
      <c r="E228" s="55">
        <v>3.0491270500499699</v>
      </c>
      <c r="F228" s="55">
        <v>3.0616390339067401</v>
      </c>
      <c r="G228" s="55">
        <v>3.2866400615794502</v>
      </c>
      <c r="H228" s="55">
        <v>3.8020419797221301</v>
      </c>
      <c r="I228" s="55">
        <v>2.80321974338738</v>
      </c>
      <c r="J228" s="55">
        <v>3.01951149366479</v>
      </c>
      <c r="K228" s="55">
        <v>3.4050022922709098</v>
      </c>
      <c r="L228" s="55">
        <v>3.38132107428018</v>
      </c>
      <c r="M228" s="81">
        <v>3.2537877743666899</v>
      </c>
    </row>
    <row r="229" spans="1:13" x14ac:dyDescent="0.35">
      <c r="A229" s="23" t="str">
        <f>B3&amp;C187&amp;D229</f>
        <v>DISTRIBUCION VOLUMEN POR CRITERIO (Consumiciones)Total Bebidas CalientesNO COCINAR EN CASA</v>
      </c>
      <c r="B229" s="23">
        <v>0</v>
      </c>
      <c r="C229" s="23">
        <v>0</v>
      </c>
      <c r="D229" s="24" t="s">
        <v>165</v>
      </c>
      <c r="E229" s="24">
        <v>2.2149098415808601</v>
      </c>
      <c r="F229" s="24">
        <v>2.4382497926608999</v>
      </c>
      <c r="G229" s="24">
        <v>2.0072284191984</v>
      </c>
      <c r="H229" s="24">
        <v>2.1937870137406699</v>
      </c>
      <c r="I229" s="24">
        <v>2.4340820777839798</v>
      </c>
      <c r="J229" s="24">
        <v>2.6869922065432101</v>
      </c>
      <c r="K229" s="24">
        <v>2.2183058437329701</v>
      </c>
      <c r="L229" s="24">
        <v>2.0781490043106099</v>
      </c>
      <c r="M229" s="81">
        <v>2.15741369588372</v>
      </c>
    </row>
    <row r="230" spans="1:13" x14ac:dyDescent="0.35">
      <c r="A230" s="23" t="str">
        <f>B3&amp;C187&amp;D230</f>
        <v>DISTRIBUCION VOLUMEN POR CRITERIO (Consumiciones)Total Bebidas CalientesCELEBRACION/FIESTA/SALIR TOMAR</v>
      </c>
      <c r="B230" s="23">
        <v>0</v>
      </c>
      <c r="C230" s="23">
        <v>0</v>
      </c>
      <c r="D230" s="23" t="s">
        <v>166</v>
      </c>
      <c r="E230" s="55">
        <v>24.959135072370501</v>
      </c>
      <c r="F230" s="55">
        <v>24.209683141547401</v>
      </c>
      <c r="G230" s="55">
        <v>25.354958444747702</v>
      </c>
      <c r="H230" s="55">
        <v>26.332896783751799</v>
      </c>
      <c r="I230" s="55">
        <v>25.396374524820299</v>
      </c>
      <c r="J230" s="55">
        <v>25.0888780433725</v>
      </c>
      <c r="K230" s="55">
        <v>26.960497887074201</v>
      </c>
      <c r="L230" s="55">
        <v>26.884351353088</v>
      </c>
      <c r="M230" s="81">
        <v>26.1087567612723</v>
      </c>
    </row>
    <row r="231" spans="1:13" x14ac:dyDescent="0.35">
      <c r="A231" s="23" t="str">
        <f>B3&amp;C187&amp;D231</f>
        <v>DISTRIBUCION VOLUMEN POR CRITERIO (Consumiciones)Total Bebidas CalientesVIENDO DEPORTES</v>
      </c>
      <c r="B231" s="23">
        <v>0</v>
      </c>
      <c r="C231" s="23">
        <v>0</v>
      </c>
      <c r="D231" s="24" t="s">
        <v>167</v>
      </c>
      <c r="E231" s="24">
        <v>0.42883870402843499</v>
      </c>
      <c r="F231" s="24">
        <v>0.25910572245597702</v>
      </c>
      <c r="G231" s="24">
        <v>0.35216996542874301</v>
      </c>
      <c r="H231" s="24">
        <v>0.48300287239637302</v>
      </c>
      <c r="I231" s="24">
        <v>0.33032444543325701</v>
      </c>
      <c r="J231" s="24">
        <v>0.23018949038737399</v>
      </c>
      <c r="K231" s="24">
        <v>0.41757992980601399</v>
      </c>
      <c r="L231" s="24">
        <v>0.47206157647053798</v>
      </c>
      <c r="M231" s="81">
        <v>0.51322281394231795</v>
      </c>
    </row>
    <row r="232" spans="1:13" x14ac:dyDescent="0.35">
      <c r="A232" s="23" t="str">
        <f>B3&amp;C187&amp;D232</f>
        <v>DISTRIBUCION VOLUMEN POR CRITERIO (Consumiciones)Total Bebidas CalientesOTROS MOTIVOS</v>
      </c>
      <c r="B232" s="23">
        <v>0</v>
      </c>
      <c r="C232" s="23">
        <v>0</v>
      </c>
      <c r="D232" s="23" t="s">
        <v>168</v>
      </c>
      <c r="E232" s="55">
        <v>6.8727085704729696</v>
      </c>
      <c r="F232" s="55">
        <v>7.2555363209915802</v>
      </c>
      <c r="G232" s="55">
        <v>6.7494860380878903</v>
      </c>
      <c r="H232" s="55">
        <v>6.6722054059083202</v>
      </c>
      <c r="I232" s="55">
        <v>6.7720488679604003</v>
      </c>
      <c r="J232" s="55">
        <v>6.8576456395715599</v>
      </c>
      <c r="K232" s="55">
        <v>6.96996933253092</v>
      </c>
      <c r="L232" s="55">
        <v>6.8825036408539297</v>
      </c>
      <c r="M232" s="81">
        <v>6.7754150742434698</v>
      </c>
    </row>
    <row r="233" spans="1:13" x14ac:dyDescent="0.35">
      <c r="A233" s="23" t="str">
        <f>B3&amp;C233&amp;D233</f>
        <v>DISTRIBUCION VOLUMEN POR CRITERIO (Consumiciones)Total AperitivosT.ESPAÑA</v>
      </c>
      <c r="B233" s="23">
        <v>0</v>
      </c>
      <c r="C233" s="23" t="s">
        <v>66</v>
      </c>
      <c r="D233" s="24" t="s">
        <v>46</v>
      </c>
      <c r="E233" s="24">
        <v>100</v>
      </c>
      <c r="F233" s="24">
        <v>100</v>
      </c>
      <c r="G233" s="24">
        <v>100</v>
      </c>
      <c r="H233" s="24">
        <v>100</v>
      </c>
      <c r="I233" s="24">
        <v>100</v>
      </c>
      <c r="J233" s="24">
        <v>100</v>
      </c>
      <c r="K233" s="24">
        <v>100</v>
      </c>
      <c r="L233" s="24">
        <v>100</v>
      </c>
      <c r="M233" s="81">
        <v>100</v>
      </c>
    </row>
    <row r="234" spans="1:13" x14ac:dyDescent="0.35">
      <c r="A234" s="23" t="str">
        <f>B3&amp;C233&amp;D234</f>
        <v>DISTRIBUCION VOLUMEN POR CRITERIO (Consumiciones)Total AperitivosHiper+Super+Discount+G.A</v>
      </c>
      <c r="B234" s="23">
        <v>0</v>
      </c>
      <c r="C234" s="23">
        <v>0</v>
      </c>
      <c r="D234" s="23" t="s">
        <v>124</v>
      </c>
      <c r="E234" s="55">
        <v>39.688081978813898</v>
      </c>
      <c r="F234" s="55">
        <v>39.657110553358699</v>
      </c>
      <c r="G234" s="55">
        <v>42.627628661657603</v>
      </c>
      <c r="H234" s="55">
        <v>42.677383310259202</v>
      </c>
      <c r="I234" s="55">
        <v>44.630439213646603</v>
      </c>
      <c r="J234" s="55">
        <v>39.728600681217301</v>
      </c>
      <c r="K234" s="55">
        <v>38.423093237421199</v>
      </c>
      <c r="L234" s="55">
        <v>44.063466908851602</v>
      </c>
      <c r="M234" s="81">
        <v>35.463253554984597</v>
      </c>
    </row>
    <row r="235" spans="1:13" x14ac:dyDescent="0.35">
      <c r="A235" s="23" t="str">
        <f>B3&amp;C233&amp;D235</f>
        <v>DISTRIBUCION VOLUMEN POR CRITERIO (Consumiciones)Total AperitivosRestaurantes</v>
      </c>
      <c r="B235" s="23">
        <v>0</v>
      </c>
      <c r="C235" s="23">
        <v>0</v>
      </c>
      <c r="D235" s="24" t="s">
        <v>125</v>
      </c>
      <c r="E235" s="24">
        <v>3.5624623325665601</v>
      </c>
      <c r="F235" s="24">
        <v>2.57230868041579</v>
      </c>
      <c r="G235" s="24">
        <v>1.73087101681682</v>
      </c>
      <c r="H235" s="24">
        <v>2.8351193927369298</v>
      </c>
      <c r="I235" s="24">
        <v>2.1436555100262198</v>
      </c>
      <c r="J235" s="24">
        <v>1.62911400701672</v>
      </c>
      <c r="K235" s="24">
        <v>2.0900350906713498</v>
      </c>
      <c r="L235" s="24">
        <v>3.2091703634795898</v>
      </c>
      <c r="M235" s="81">
        <v>3.3069535851291199</v>
      </c>
    </row>
    <row r="236" spans="1:13" x14ac:dyDescent="0.35">
      <c r="A236" s="23" t="str">
        <f>B3&amp;C233&amp;D236</f>
        <v>DISTRIBUCION VOLUMEN POR CRITERIO (Consumiciones)Total AperitivosRestaurantes Fast Food</v>
      </c>
      <c r="B236" s="23">
        <v>0</v>
      </c>
      <c r="C236" s="23">
        <v>0</v>
      </c>
      <c r="D236" s="23" t="s">
        <v>126</v>
      </c>
      <c r="E236" s="55">
        <v>1.9295046630699</v>
      </c>
      <c r="F236" s="55">
        <v>2.0465475753557598</v>
      </c>
      <c r="G236" s="55">
        <v>1.9587052044213999</v>
      </c>
      <c r="H236" s="55">
        <v>1.9962196822913501</v>
      </c>
      <c r="I236" s="55">
        <v>1.7187695481349801</v>
      </c>
      <c r="J236" s="55">
        <v>2.0341328885037901</v>
      </c>
      <c r="K236" s="55">
        <v>1.47402203596005</v>
      </c>
      <c r="L236" s="55">
        <v>1.54020134684715</v>
      </c>
      <c r="M236" s="81">
        <v>3.6719399129941102</v>
      </c>
    </row>
    <row r="237" spans="1:13" x14ac:dyDescent="0.35">
      <c r="A237" s="23" t="str">
        <f>B3&amp;C233&amp;D237</f>
        <v>DISTRIBUCION VOLUMEN POR CRITERIO (Consumiciones)Total AperitivosBares/Cafeterias/Cervecerias</v>
      </c>
      <c r="B237" s="23">
        <v>0</v>
      </c>
      <c r="C237" s="23">
        <v>0</v>
      </c>
      <c r="D237" s="24" t="s">
        <v>127</v>
      </c>
      <c r="E237" s="24">
        <v>9.7464857302640695</v>
      </c>
      <c r="F237" s="24">
        <v>12.853914592853901</v>
      </c>
      <c r="G237" s="24">
        <v>7.0254930878708404</v>
      </c>
      <c r="H237" s="24">
        <v>7.8772085954844702</v>
      </c>
      <c r="I237" s="24">
        <v>10.647996513842701</v>
      </c>
      <c r="J237" s="24">
        <v>12.1172546469057</v>
      </c>
      <c r="K237" s="24">
        <v>9.6409954392643904</v>
      </c>
      <c r="L237" s="24">
        <v>9.1357960572639794</v>
      </c>
      <c r="M237" s="81">
        <v>9.4083416090427399</v>
      </c>
    </row>
    <row r="238" spans="1:13" x14ac:dyDescent="0.35">
      <c r="A238" s="23" t="str">
        <f>B3&amp;C233&amp;D238</f>
        <v>DISTRIBUCION VOLUMEN POR CRITERIO (Consumiciones)Total AperitivosPanaderias/Pastelerias</v>
      </c>
      <c r="B238" s="23">
        <v>0</v>
      </c>
      <c r="C238" s="23">
        <v>0</v>
      </c>
      <c r="D238" s="23" t="s">
        <v>128</v>
      </c>
      <c r="E238" s="55">
        <v>1.6098794099175999</v>
      </c>
      <c r="F238" s="55">
        <v>0.69519111240025599</v>
      </c>
      <c r="G238" s="55">
        <v>0.85205047459679595</v>
      </c>
      <c r="H238" s="55">
        <v>0.936262706235371</v>
      </c>
      <c r="I238" s="55">
        <v>1.2288678071649</v>
      </c>
      <c r="J238" s="55">
        <v>0.700777227262807</v>
      </c>
      <c r="K238" s="55">
        <v>1.19895551792919</v>
      </c>
      <c r="L238" s="55">
        <v>0.95226377319432198</v>
      </c>
      <c r="M238" s="81">
        <v>1.8158745193330299</v>
      </c>
    </row>
    <row r="239" spans="1:13" x14ac:dyDescent="0.35">
      <c r="A239" s="23" t="str">
        <f>B3&amp;C233&amp;D239</f>
        <v>DISTRIBUCION VOLUMEN POR CRITERIO (Consumiciones)Total AperitivosTda.Alimentacion/Delicatesen</v>
      </c>
      <c r="B239" s="23">
        <v>0</v>
      </c>
      <c r="C239" s="23">
        <v>0</v>
      </c>
      <c r="D239" s="24" t="s">
        <v>129</v>
      </c>
      <c r="E239" s="24">
        <v>7.9141562585402099</v>
      </c>
      <c r="F239" s="24">
        <v>8.0281267018682101</v>
      </c>
      <c r="G239" s="24">
        <v>6.55237557765044</v>
      </c>
      <c r="H239" s="24">
        <v>7.2730297420027901</v>
      </c>
      <c r="I239" s="24">
        <v>6.3855744428122598</v>
      </c>
      <c r="J239" s="24">
        <v>5.2361658805082403</v>
      </c>
      <c r="K239" s="24">
        <v>6.7572556360666196</v>
      </c>
      <c r="L239" s="24">
        <v>6.34279429419216</v>
      </c>
      <c r="M239" s="81">
        <v>8.1964487643052504</v>
      </c>
    </row>
    <row r="240" spans="1:13" x14ac:dyDescent="0.35">
      <c r="A240" s="23" t="str">
        <f>B3&amp;C233&amp;D240</f>
        <v>DISTRIBUCION VOLUMEN POR CRITERIO (Consumiciones)Total AperitivosCanal Conveniencia/24h</v>
      </c>
      <c r="B240" s="23">
        <v>0</v>
      </c>
      <c r="C240" s="23">
        <v>0</v>
      </c>
      <c r="D240" s="23" t="s">
        <v>130</v>
      </c>
      <c r="E240" s="55">
        <v>21.773278700095702</v>
      </c>
      <c r="F240" s="55">
        <v>15.121039826675799</v>
      </c>
      <c r="G240" s="55">
        <v>18.601242993738499</v>
      </c>
      <c r="H240" s="55">
        <v>17.7186799213267</v>
      </c>
      <c r="I240" s="55">
        <v>16.429104844774599</v>
      </c>
      <c r="J240" s="55">
        <v>14.3143567725946</v>
      </c>
      <c r="K240" s="55">
        <v>20.314361234097898</v>
      </c>
      <c r="L240" s="55">
        <v>17.260611063413599</v>
      </c>
      <c r="M240" s="81">
        <v>23.867875302783901</v>
      </c>
    </row>
    <row r="241" spans="1:13" x14ac:dyDescent="0.35">
      <c r="A241" s="23" t="str">
        <f>B3&amp;C233&amp;D241</f>
        <v>DISTRIBUCION VOLUMEN POR CRITERIO (Consumiciones)Total AperitivosHoteles</v>
      </c>
      <c r="B241" s="23">
        <v>0</v>
      </c>
      <c r="C241" s="23">
        <v>0</v>
      </c>
      <c r="D241" s="24" t="s">
        <v>131</v>
      </c>
      <c r="E241" s="24">
        <v>5.1917261050471203E-2</v>
      </c>
      <c r="F241" s="24">
        <v>6.55059506191841E-2</v>
      </c>
      <c r="G241" s="24">
        <v>1.50039218071258</v>
      </c>
      <c r="H241" s="24">
        <v>7.33075712320235E-2</v>
      </c>
      <c r="I241" s="24">
        <v>7.4415005587691596E-2</v>
      </c>
      <c r="J241" s="24">
        <v>0.274786102245971</v>
      </c>
      <c r="K241" s="24">
        <v>6.2517387585404205E-2</v>
      </c>
      <c r="L241" s="24">
        <v>4.7339765450778303E-2</v>
      </c>
      <c r="M241" s="81">
        <v>0.27217556031270701</v>
      </c>
    </row>
    <row r="242" spans="1:13" x14ac:dyDescent="0.35">
      <c r="A242" s="23" t="str">
        <f>B3&amp;C233&amp;D242</f>
        <v>DISTRIBUCION VOLUMEN POR CRITERIO (Consumiciones)Total AperitivosEstaciones de servicio</v>
      </c>
      <c r="B242" s="23">
        <v>0</v>
      </c>
      <c r="C242" s="23">
        <v>0</v>
      </c>
      <c r="D242" s="23" t="s">
        <v>132</v>
      </c>
      <c r="E242" s="55">
        <v>2.4016864151100501</v>
      </c>
      <c r="F242" s="55">
        <v>3.8215176816707301</v>
      </c>
      <c r="G242" s="55">
        <v>2.8033971703960399</v>
      </c>
      <c r="H242" s="55">
        <v>1.5124768576152099</v>
      </c>
      <c r="I242" s="55">
        <v>2.07461940440127</v>
      </c>
      <c r="J242" s="55">
        <v>2.1031297244232001</v>
      </c>
      <c r="K242" s="55">
        <v>1.85785561292991</v>
      </c>
      <c r="L242" s="55">
        <v>1.5786828254007399</v>
      </c>
      <c r="M242" s="81">
        <v>2.7359150996374999</v>
      </c>
    </row>
    <row r="243" spans="1:13" x14ac:dyDescent="0.35">
      <c r="A243" s="23" t="str">
        <f>B3&amp;C233&amp;D243</f>
        <v>DISTRIBUCION VOLUMEN POR CRITERIO (Consumiciones)Total AperitivosMaquinas dispensadoras</v>
      </c>
      <c r="B243" s="23">
        <v>0</v>
      </c>
      <c r="C243" s="23">
        <v>0</v>
      </c>
      <c r="D243" s="24" t="s">
        <v>133</v>
      </c>
      <c r="E243" s="24">
        <v>6.2776920111558896</v>
      </c>
      <c r="F243" s="24">
        <v>6.7377598678758304</v>
      </c>
      <c r="G243" s="24">
        <v>4.7738642187196803</v>
      </c>
      <c r="H243" s="24">
        <v>4.9192340462925204</v>
      </c>
      <c r="I243" s="24">
        <v>5.3162290812991602</v>
      </c>
      <c r="J243" s="24">
        <v>6.00669549127519</v>
      </c>
      <c r="K243" s="24">
        <v>5.8244668917237199</v>
      </c>
      <c r="L243" s="24">
        <v>5.3100147627390699</v>
      </c>
      <c r="M243" s="81">
        <v>4.11256673486157</v>
      </c>
    </row>
    <row r="244" spans="1:13" x14ac:dyDescent="0.35">
      <c r="A244" s="23" t="str">
        <f>B3&amp;C233&amp;D244</f>
        <v>DISTRIBUCION VOLUMEN POR CRITERIO (Consumiciones)Total AperitivosServicio en la empresa</v>
      </c>
      <c r="B244" s="23">
        <v>0</v>
      </c>
      <c r="C244" s="23">
        <v>0</v>
      </c>
      <c r="D244" s="23" t="s">
        <v>134</v>
      </c>
      <c r="E244" s="55">
        <v>0.74486600800314196</v>
      </c>
      <c r="F244" s="55">
        <v>0.35519432375156901</v>
      </c>
      <c r="G244" s="55">
        <v>0.759458620686571</v>
      </c>
      <c r="H244" s="55">
        <v>0.424721623710208</v>
      </c>
      <c r="I244" s="55">
        <v>0.75534090190262604</v>
      </c>
      <c r="J244" s="55">
        <v>0.64124058176443799</v>
      </c>
      <c r="K244" s="55">
        <v>0.55573229428488302</v>
      </c>
      <c r="L244" s="55">
        <v>0.828004713781192</v>
      </c>
      <c r="M244" s="81">
        <v>1.0888757633672499</v>
      </c>
    </row>
    <row r="245" spans="1:13" x14ac:dyDescent="0.35">
      <c r="A245" s="23" t="str">
        <f>B3&amp;C233&amp;D245</f>
        <v>DISTRIBUCION VOLUMEN POR CRITERIO (Consumiciones)Total AperitivosResto de canales</v>
      </c>
      <c r="B245" s="23">
        <v>0</v>
      </c>
      <c r="C245" s="23">
        <v>0</v>
      </c>
      <c r="D245" s="24" t="s">
        <v>135</v>
      </c>
      <c r="E245" s="24">
        <v>4.2999585545116803</v>
      </c>
      <c r="F245" s="24">
        <v>8.0457595363814995</v>
      </c>
      <c r="G245" s="24">
        <v>10.814510596928599</v>
      </c>
      <c r="H245" s="24">
        <v>11.756357317559599</v>
      </c>
      <c r="I245" s="24">
        <v>8.5949582504551003</v>
      </c>
      <c r="J245" s="24">
        <v>15.213724892807999</v>
      </c>
      <c r="K245" s="24">
        <v>11.8007368690427</v>
      </c>
      <c r="L245" s="24">
        <v>9.7316509081014893</v>
      </c>
      <c r="M245" s="81">
        <v>6.0597671988113602</v>
      </c>
    </row>
    <row r="246" spans="1:13" x14ac:dyDescent="0.35">
      <c r="A246" s="23" t="str">
        <f>B3&amp;C233&amp;D246</f>
        <v>DISTRIBUCION VOLUMEN POR CRITERIO (Consumiciones)Total AperitivosEN LA CALLE</v>
      </c>
      <c r="B246" s="23">
        <v>0</v>
      </c>
      <c r="C246" s="23">
        <v>0</v>
      </c>
      <c r="D246" s="23" t="s">
        <v>136</v>
      </c>
      <c r="E246" s="55">
        <v>35.314804726595497</v>
      </c>
      <c r="F246" s="55">
        <v>36.080101756919902</v>
      </c>
      <c r="G246" s="55">
        <v>32.053756930240098</v>
      </c>
      <c r="H246" s="55">
        <v>34.497854402631397</v>
      </c>
      <c r="I246" s="55">
        <v>36.715386183290299</v>
      </c>
      <c r="J246" s="55">
        <v>36.608477258305797</v>
      </c>
      <c r="K246" s="55">
        <v>35.876031073297803</v>
      </c>
      <c r="L246" s="55">
        <v>33.435453002829398</v>
      </c>
      <c r="M246" s="81">
        <v>40.484538322527698</v>
      </c>
    </row>
    <row r="247" spans="1:13" x14ac:dyDescent="0.35">
      <c r="A247" s="23" t="str">
        <f>B3&amp;C233&amp;D247</f>
        <v>DISTRIBUCION VOLUMEN POR CRITERIO (Consumiciones)Total AperitivosEN CASA DE OTROS</v>
      </c>
      <c r="B247" s="23">
        <v>0</v>
      </c>
      <c r="C247" s="23">
        <v>0</v>
      </c>
      <c r="D247" s="24" t="s">
        <v>137</v>
      </c>
      <c r="E247" s="24">
        <v>17.683088611901901</v>
      </c>
      <c r="F247" s="24">
        <v>14.3012647100609</v>
      </c>
      <c r="G247" s="24">
        <v>17.415193715807199</v>
      </c>
      <c r="H247" s="24">
        <v>15.9915020387698</v>
      </c>
      <c r="I247" s="24">
        <v>16.853909978422401</v>
      </c>
      <c r="J247" s="24">
        <v>11.0761691360612</v>
      </c>
      <c r="K247" s="24">
        <v>15.627775966571001</v>
      </c>
      <c r="L247" s="24">
        <v>17.495914048869601</v>
      </c>
      <c r="M247" s="81">
        <v>9.8423228704903796</v>
      </c>
    </row>
    <row r="248" spans="1:13" x14ac:dyDescent="0.35">
      <c r="A248" s="23" t="str">
        <f>B3&amp;C233&amp;D248</f>
        <v>DISTRIBUCION VOLUMEN POR CRITERIO (Consumiciones)Total AperitivosEN EL ESTABLECIMIENTO</v>
      </c>
      <c r="B248" s="23">
        <v>0</v>
      </c>
      <c r="C248" s="23">
        <v>0</v>
      </c>
      <c r="D248" s="23" t="s">
        <v>138</v>
      </c>
      <c r="E248" s="55">
        <v>16.7256978316227</v>
      </c>
      <c r="F248" s="55">
        <v>19.3927438259181</v>
      </c>
      <c r="G248" s="55">
        <v>13.6074454412681</v>
      </c>
      <c r="H248" s="55">
        <v>13.9608735394129</v>
      </c>
      <c r="I248" s="55">
        <v>16.4996626299402</v>
      </c>
      <c r="J248" s="55">
        <v>20.0672358122353</v>
      </c>
      <c r="K248" s="55">
        <v>14.464779622871699</v>
      </c>
      <c r="L248" s="55">
        <v>13.210711902297501</v>
      </c>
      <c r="M248" s="81">
        <v>18.448377170365401</v>
      </c>
    </row>
    <row r="249" spans="1:13" x14ac:dyDescent="0.35">
      <c r="A249" s="23" t="str">
        <f>B3&amp;C233&amp;D249</f>
        <v>DISTRIBUCION VOLUMEN POR CRITERIO (Consumiciones)Total AperitivosEN EL TRABAJO</v>
      </c>
      <c r="B249" s="23">
        <v>0</v>
      </c>
      <c r="C249" s="23">
        <v>0</v>
      </c>
      <c r="D249" s="24" t="s">
        <v>139</v>
      </c>
      <c r="E249" s="24">
        <v>12.4937967506013</v>
      </c>
      <c r="F249" s="24">
        <v>9.1670021073568098</v>
      </c>
      <c r="G249" s="24">
        <v>10.3320344117334</v>
      </c>
      <c r="H249" s="24">
        <v>8.7041039880284199</v>
      </c>
      <c r="I249" s="24">
        <v>7.5596213723932904</v>
      </c>
      <c r="J249" s="24">
        <v>7.6795613934631097</v>
      </c>
      <c r="K249" s="24">
        <v>7.6664204009661301</v>
      </c>
      <c r="L249" s="24">
        <v>8.1709416715538694</v>
      </c>
      <c r="M249" s="81">
        <v>9.1651122614644702</v>
      </c>
    </row>
    <row r="250" spans="1:13" x14ac:dyDescent="0.35">
      <c r="A250" s="23" t="str">
        <f>B3&amp;C233&amp;D250</f>
        <v>DISTRIBUCION VOLUMEN POR CRITERIO (Consumiciones)Total AperitivosEN COLEGIO/INSTITUTO/UNIV.</v>
      </c>
      <c r="B250" s="23">
        <v>0</v>
      </c>
      <c r="C250" s="23">
        <v>0</v>
      </c>
      <c r="D250" s="23" t="s">
        <v>140</v>
      </c>
      <c r="E250" s="55">
        <v>1.39296023947891</v>
      </c>
      <c r="F250" s="55">
        <v>0.90720600596689804</v>
      </c>
      <c r="G250" s="55">
        <v>2.20754990354233</v>
      </c>
      <c r="H250" s="55">
        <v>0.56492669819228802</v>
      </c>
      <c r="I250" s="55">
        <v>1.0690958482396999</v>
      </c>
      <c r="J250" s="55">
        <v>0.46233951816375302</v>
      </c>
      <c r="K250" s="55">
        <v>1.72050683409229</v>
      </c>
      <c r="L250" s="55">
        <v>0.96171431617999903</v>
      </c>
      <c r="M250" s="81">
        <v>1.0808882373733599</v>
      </c>
    </row>
    <row r="251" spans="1:13" x14ac:dyDescent="0.35">
      <c r="A251" s="23" t="str">
        <f>B3&amp;C233&amp;D251</f>
        <v>DISTRIBUCION VOLUMEN POR CRITERIO (Consumiciones)Total AperitivosEN MI CASA</v>
      </c>
      <c r="B251" s="23">
        <v>0</v>
      </c>
      <c r="C251" s="23">
        <v>0</v>
      </c>
      <c r="D251" s="24" t="s">
        <v>141</v>
      </c>
      <c r="E251" s="24">
        <v>3.6553635710446302</v>
      </c>
      <c r="F251" s="24">
        <v>6.2472844102952703</v>
      </c>
      <c r="G251" s="24">
        <v>6.1023113172531804</v>
      </c>
      <c r="H251" s="24">
        <v>7.03675299311048</v>
      </c>
      <c r="I251" s="24">
        <v>6.8672852955853703</v>
      </c>
      <c r="J251" s="24">
        <v>7.5452410225605497</v>
      </c>
      <c r="K251" s="24">
        <v>7.6198691724420797</v>
      </c>
      <c r="L251" s="24">
        <v>8.7229044907774291</v>
      </c>
      <c r="M251" s="81">
        <v>7.6004867494288604</v>
      </c>
    </row>
    <row r="252" spans="1:13" x14ac:dyDescent="0.35">
      <c r="A252" s="23" t="str">
        <f>B3&amp;C233&amp;D252</f>
        <v>DISTRIBUCION VOLUMEN POR CRITERIO (Consumiciones)Total AperitivosEN M.TRANSP.(AVION,TREN,AUTOC,E</v>
      </c>
      <c r="B252" s="23">
        <v>0</v>
      </c>
      <c r="C252" s="23">
        <v>0</v>
      </c>
      <c r="D252" s="23" t="s">
        <v>142</v>
      </c>
      <c r="E252" s="55">
        <v>0.243641556250939</v>
      </c>
      <c r="F252" s="55">
        <v>0.55246985473444898</v>
      </c>
      <c r="G252" s="55">
        <v>0.81112755755933896</v>
      </c>
      <c r="H252" s="55">
        <v>0.69857617796784699</v>
      </c>
      <c r="I252" s="55">
        <v>0.31396457262944799</v>
      </c>
      <c r="J252" s="55">
        <v>0.71184502703477404</v>
      </c>
      <c r="K252" s="55">
        <v>0.66623662190064503</v>
      </c>
      <c r="L252" s="55">
        <v>1.0805589617915301</v>
      </c>
      <c r="M252" s="81">
        <v>0.53447550874572902</v>
      </c>
    </row>
    <row r="253" spans="1:13" x14ac:dyDescent="0.35">
      <c r="A253" s="23" t="str">
        <f>B3&amp;C233&amp;D253</f>
        <v>DISTRIBUCION VOLUMEN POR CRITERIO (Consumiciones)Total AperitivosEN OTRO LUGAR</v>
      </c>
      <c r="B253" s="23">
        <v>0</v>
      </c>
      <c r="C253" s="23">
        <v>0</v>
      </c>
      <c r="D253" s="24" t="s">
        <v>143</v>
      </c>
      <c r="E253" s="24">
        <v>12.490620469727601</v>
      </c>
      <c r="F253" s="24">
        <v>13.351903428598501</v>
      </c>
      <c r="G253" s="24">
        <v>17.470573031024799</v>
      </c>
      <c r="H253" s="24">
        <v>18.545421964610799</v>
      </c>
      <c r="I253" s="24">
        <v>14.121036780365101</v>
      </c>
      <c r="J253" s="24">
        <v>15.8491195241707</v>
      </c>
      <c r="K253" s="24">
        <v>16.358405109706499</v>
      </c>
      <c r="L253" s="24">
        <v>16.921785059666799</v>
      </c>
      <c r="M253" s="81">
        <v>12.8437811295464</v>
      </c>
    </row>
    <row r="254" spans="1:13" x14ac:dyDescent="0.35">
      <c r="A254" s="23" t="str">
        <f>B3&amp;C233&amp;D254</f>
        <v>DISTRIBUCION VOLUMEN POR CRITERIO (Consumiciones)Total AperitivosDESAYUNO</v>
      </c>
      <c r="B254" s="23">
        <v>0</v>
      </c>
      <c r="C254" s="23">
        <v>0</v>
      </c>
      <c r="D254" s="23" t="s">
        <v>144</v>
      </c>
      <c r="E254" s="55">
        <v>4.0738697960121799</v>
      </c>
      <c r="F254" s="55">
        <v>4.0050649077735399</v>
      </c>
      <c r="G254" s="55">
        <v>3.9657993376304801</v>
      </c>
      <c r="H254" s="55">
        <v>2.8683358762316402</v>
      </c>
      <c r="I254" s="55">
        <v>3.52359218285457</v>
      </c>
      <c r="J254" s="55">
        <v>3.4812910140255302</v>
      </c>
      <c r="K254" s="55">
        <v>4.8262757614956104</v>
      </c>
      <c r="L254" s="55">
        <v>2.5785918222147099</v>
      </c>
      <c r="M254" s="81">
        <v>3.0329225317091</v>
      </c>
    </row>
    <row r="255" spans="1:13" x14ac:dyDescent="0.35">
      <c r="A255" s="23" t="str">
        <f>B3&amp;C233&amp;D255</f>
        <v>DISTRIBUCION VOLUMEN POR CRITERIO (Consumiciones)Total AperitivosAPERITIVO/ANTES DE COMER</v>
      </c>
      <c r="B255" s="23">
        <v>0</v>
      </c>
      <c r="C255" s="23">
        <v>0</v>
      </c>
      <c r="D255" s="24" t="s">
        <v>145</v>
      </c>
      <c r="E255" s="24">
        <v>18.665156651276899</v>
      </c>
      <c r="F255" s="24">
        <v>21.898485781261101</v>
      </c>
      <c r="G255" s="24">
        <v>21.620927156345498</v>
      </c>
      <c r="H255" s="24">
        <v>21.188620451105301</v>
      </c>
      <c r="I255" s="24">
        <v>25.293055096747899</v>
      </c>
      <c r="J255" s="24">
        <v>26.6811365913352</v>
      </c>
      <c r="K255" s="24">
        <v>23.221865239202</v>
      </c>
      <c r="L255" s="24">
        <v>22.024462391784301</v>
      </c>
      <c r="M255" s="81">
        <v>24.166152782091999</v>
      </c>
    </row>
    <row r="256" spans="1:13" x14ac:dyDescent="0.35">
      <c r="A256" s="23" t="str">
        <f>B3&amp;C233&amp;D256</f>
        <v>DISTRIBUCION VOLUMEN POR CRITERIO (Consumiciones)Total AperitivosCOMIDA</v>
      </c>
      <c r="B256" s="23">
        <v>0</v>
      </c>
      <c r="C256" s="23">
        <v>0</v>
      </c>
      <c r="D256" s="23" t="s">
        <v>146</v>
      </c>
      <c r="E256" s="55">
        <v>7.9473425116689898</v>
      </c>
      <c r="F256" s="55">
        <v>9.4081642317618908</v>
      </c>
      <c r="G256" s="55">
        <v>9.8948580055397208</v>
      </c>
      <c r="H256" s="55">
        <v>10.012362707183</v>
      </c>
      <c r="I256" s="55">
        <v>8.19072654048089</v>
      </c>
      <c r="J256" s="55">
        <v>7.9264144189306096</v>
      </c>
      <c r="K256" s="55">
        <v>7.8573937551926099</v>
      </c>
      <c r="L256" s="55">
        <v>10.1535931550897</v>
      </c>
      <c r="M256" s="81">
        <v>12.318471230369701</v>
      </c>
    </row>
    <row r="257" spans="1:13" x14ac:dyDescent="0.35">
      <c r="A257" s="23" t="str">
        <f>B3&amp;C233&amp;D257</f>
        <v>DISTRIBUCION VOLUMEN POR CRITERIO (Consumiciones)Total AperitivosTARDE/MERIENDA</v>
      </c>
      <c r="B257" s="23">
        <v>0</v>
      </c>
      <c r="C257" s="23">
        <v>0</v>
      </c>
      <c r="D257" s="24" t="s">
        <v>147</v>
      </c>
      <c r="E257" s="24">
        <v>37.338149938555702</v>
      </c>
      <c r="F257" s="24">
        <v>30.634071697487698</v>
      </c>
      <c r="G257" s="24">
        <v>31.033765104770801</v>
      </c>
      <c r="H257" s="24">
        <v>30.195382464253701</v>
      </c>
      <c r="I257" s="24">
        <v>28.288365301489399</v>
      </c>
      <c r="J257" s="24">
        <v>24.705066346297201</v>
      </c>
      <c r="K257" s="24">
        <v>28.5269192073224</v>
      </c>
      <c r="L257" s="24">
        <v>28.428577206551498</v>
      </c>
      <c r="M257" s="81">
        <v>26.6211999957155</v>
      </c>
    </row>
    <row r="258" spans="1:13" x14ac:dyDescent="0.35">
      <c r="A258" s="23" t="str">
        <f>B3&amp;C233&amp;D258</f>
        <v>DISTRIBUCION VOLUMEN POR CRITERIO (Consumiciones)Total AperitivosANTES DE CENAR</v>
      </c>
      <c r="B258" s="23">
        <v>0</v>
      </c>
      <c r="C258" s="23">
        <v>0</v>
      </c>
      <c r="D258" s="23" t="s">
        <v>148</v>
      </c>
      <c r="E258" s="55">
        <v>6.6349068743405404</v>
      </c>
      <c r="F258" s="55">
        <v>8.2118174768545895</v>
      </c>
      <c r="G258" s="55">
        <v>6.5591996114861999</v>
      </c>
      <c r="H258" s="55">
        <v>5.8267032752128198</v>
      </c>
      <c r="I258" s="55">
        <v>7.7655093585048904</v>
      </c>
      <c r="J258" s="55">
        <v>9.0547660359392896</v>
      </c>
      <c r="K258" s="55">
        <v>5.7477757211816503</v>
      </c>
      <c r="L258" s="55">
        <v>8.9565124269906295</v>
      </c>
      <c r="M258" s="81">
        <v>8.1003995293174302</v>
      </c>
    </row>
    <row r="259" spans="1:13" x14ac:dyDescent="0.35">
      <c r="A259" s="23" t="str">
        <f>B3&amp;C233&amp;D259</f>
        <v>DISTRIBUCION VOLUMEN POR CRITERIO (Consumiciones)Total AperitivosCENA</v>
      </c>
      <c r="B259" s="23">
        <v>0</v>
      </c>
      <c r="C259" s="23">
        <v>0</v>
      </c>
      <c r="D259" s="24" t="s">
        <v>149</v>
      </c>
      <c r="E259" s="24">
        <v>5.2681830768479001</v>
      </c>
      <c r="F259" s="24">
        <v>5.1077223379821497</v>
      </c>
      <c r="G259" s="24">
        <v>3.6555758974767198</v>
      </c>
      <c r="H259" s="24">
        <v>4.67461526996793</v>
      </c>
      <c r="I259" s="24">
        <v>5.1911122317732303</v>
      </c>
      <c r="J259" s="24">
        <v>4.7920688391000601</v>
      </c>
      <c r="K259" s="24">
        <v>5.6031520256887601</v>
      </c>
      <c r="L259" s="24">
        <v>5.8344698007306004</v>
      </c>
      <c r="M259" s="81">
        <v>5.85951441350596</v>
      </c>
    </row>
    <row r="260" spans="1:13" x14ac:dyDescent="0.35">
      <c r="A260" s="23" t="str">
        <f>B3&amp;C233&amp;D260</f>
        <v>DISTRIBUCION VOLUMEN POR CRITERIO (Consumiciones)Total AperitivosDESPUES DE LA CENA</v>
      </c>
      <c r="B260" s="23">
        <v>0</v>
      </c>
      <c r="C260" s="23">
        <v>0</v>
      </c>
      <c r="D260" s="23" t="s">
        <v>150</v>
      </c>
      <c r="E260" s="55">
        <v>2.9424034401565198</v>
      </c>
      <c r="F260" s="55">
        <v>4.29063099353586</v>
      </c>
      <c r="G260" s="55">
        <v>3.5149068917375499</v>
      </c>
      <c r="H260" s="55">
        <v>3.28898581863952</v>
      </c>
      <c r="I260" s="55">
        <v>2.0164792974268502</v>
      </c>
      <c r="J260" s="55">
        <v>3.3397933011955501</v>
      </c>
      <c r="K260" s="55">
        <v>2.0599345862210399</v>
      </c>
      <c r="L260" s="55">
        <v>2.4093295730939399</v>
      </c>
      <c r="M260" s="81">
        <v>3.2016605485073901</v>
      </c>
    </row>
    <row r="261" spans="1:13" x14ac:dyDescent="0.35">
      <c r="A261" s="23" t="str">
        <f>B3&amp;C233&amp;D261</f>
        <v>DISTRIBUCION VOLUMEN POR CRITERIO (Consumiciones)Total AperitivosDURANTE EL DIA</v>
      </c>
      <c r="B261" s="23">
        <v>0</v>
      </c>
      <c r="C261" s="23">
        <v>0</v>
      </c>
      <c r="D261" s="24" t="s">
        <v>151</v>
      </c>
      <c r="E261" s="24">
        <v>17.1299542289782</v>
      </c>
      <c r="F261" s="24">
        <v>16.4440129756352</v>
      </c>
      <c r="G261" s="24">
        <v>19.754960840062701</v>
      </c>
      <c r="H261" s="24">
        <v>21.945011367660001</v>
      </c>
      <c r="I261" s="24">
        <v>19.731131876550698</v>
      </c>
      <c r="J261" s="24">
        <v>20.019439684758801</v>
      </c>
      <c r="K261" s="24">
        <v>22.156717882921299</v>
      </c>
      <c r="L261" s="24">
        <v>19.6144590274241</v>
      </c>
      <c r="M261" s="81">
        <v>16.699667492452399</v>
      </c>
    </row>
    <row r="262" spans="1:13" x14ac:dyDescent="0.35">
      <c r="A262" s="23" t="str">
        <f>B3&amp;C233&amp;D262</f>
        <v>DISTRIBUCION VOLUMEN POR CRITERIO (Consumiciones)Total AperitivosCON AMIGOS</v>
      </c>
      <c r="B262" s="23">
        <v>0</v>
      </c>
      <c r="C262" s="23">
        <v>0</v>
      </c>
      <c r="D262" s="23" t="s">
        <v>152</v>
      </c>
      <c r="E262" s="55">
        <v>16.4281499928511</v>
      </c>
      <c r="F262" s="55">
        <v>19.924910614921998</v>
      </c>
      <c r="G262" s="55">
        <v>18.682532172681199</v>
      </c>
      <c r="H262" s="55">
        <v>19.153736079031699</v>
      </c>
      <c r="I262" s="55">
        <v>21.488777174104001</v>
      </c>
      <c r="J262" s="55">
        <v>23.3391313867719</v>
      </c>
      <c r="K262" s="55">
        <v>19.1398140650141</v>
      </c>
      <c r="L262" s="55">
        <v>19.250041824696599</v>
      </c>
      <c r="M262" s="81">
        <v>22.5256878529928</v>
      </c>
    </row>
    <row r="263" spans="1:13" x14ac:dyDescent="0.35">
      <c r="A263" s="23" t="str">
        <f>B3&amp;C233&amp;D263</f>
        <v>DISTRIBUCION VOLUMEN POR CRITERIO (Consumiciones)Total AperitivosCON CLIENTES</v>
      </c>
      <c r="B263" s="23">
        <v>0</v>
      </c>
      <c r="C263" s="23">
        <v>0</v>
      </c>
      <c r="D263" s="24" t="s">
        <v>153</v>
      </c>
      <c r="E263" s="24">
        <v>0.320259423419054</v>
      </c>
      <c r="F263" s="24">
        <v>0.14378951294011799</v>
      </c>
      <c r="G263" s="24">
        <v>0.17472800009301401</v>
      </c>
      <c r="H263" s="24">
        <v>0.250134352904892</v>
      </c>
      <c r="I263" s="24">
        <v>0.24037212620451701</v>
      </c>
      <c r="J263" s="24">
        <v>7.0199121720948707E-2</v>
      </c>
      <c r="K263" s="24">
        <v>1.14498739750614</v>
      </c>
      <c r="L263" s="24">
        <v>0.63661407479175003</v>
      </c>
      <c r="M263" s="81">
        <v>0.58793271503965505</v>
      </c>
    </row>
    <row r="264" spans="1:13" x14ac:dyDescent="0.35">
      <c r="A264" s="23" t="str">
        <f>B3&amp;C233&amp;D264</f>
        <v>DISTRIBUCION VOLUMEN POR CRITERIO (Consumiciones)Total AperitivosCON COMPAÑEROS DE TRABAJO</v>
      </c>
      <c r="B264" s="23">
        <v>0</v>
      </c>
      <c r="C264" s="23">
        <v>0</v>
      </c>
      <c r="D264" s="23" t="s">
        <v>154</v>
      </c>
      <c r="E264" s="55">
        <v>5.3729469552044904</v>
      </c>
      <c r="F264" s="55">
        <v>3.7612419494234399</v>
      </c>
      <c r="G264" s="55">
        <v>4.2504017951770301</v>
      </c>
      <c r="H264" s="55">
        <v>2.8795467409405502</v>
      </c>
      <c r="I264" s="55">
        <v>2.88989084672856</v>
      </c>
      <c r="J264" s="55">
        <v>2.8414624923562899</v>
      </c>
      <c r="K264" s="55">
        <v>3.62458415275835</v>
      </c>
      <c r="L264" s="55">
        <v>3.4772326574584902</v>
      </c>
      <c r="M264" s="81">
        <v>4.0874458125930504</v>
      </c>
    </row>
    <row r="265" spans="1:13" x14ac:dyDescent="0.35">
      <c r="A265" s="23" t="str">
        <f>B3&amp;C233&amp;D265</f>
        <v>DISTRIBUCION VOLUMEN POR CRITERIO (Consumiciones)Total AperitivosCON COMPAÑEROS DE CLASE</v>
      </c>
      <c r="B265" s="23">
        <v>0</v>
      </c>
      <c r="C265" s="23">
        <v>0</v>
      </c>
      <c r="D265" s="24" t="s">
        <v>155</v>
      </c>
      <c r="E265" s="24">
        <v>0.922246273073282</v>
      </c>
      <c r="F265" s="24">
        <v>1.00863143158194</v>
      </c>
      <c r="G265" s="24">
        <v>1.19872963857663</v>
      </c>
      <c r="H265" s="24">
        <v>0.59531388784310801</v>
      </c>
      <c r="I265" s="24">
        <v>0.73777894529685095</v>
      </c>
      <c r="J265" s="24">
        <v>0.39457763161401199</v>
      </c>
      <c r="K265" s="24">
        <v>0.41961992701420803</v>
      </c>
      <c r="L265" s="24">
        <v>0.49570566076586098</v>
      </c>
      <c r="M265" s="81">
        <v>1.3580989994170001</v>
      </c>
    </row>
    <row r="266" spans="1:13" x14ac:dyDescent="0.35">
      <c r="A266" s="23" t="str">
        <f>B3&amp;C233&amp;D266</f>
        <v>DISTRIBUCION VOLUMEN POR CRITERIO (Consumiciones)Total AperitivosCON FAMILIA</v>
      </c>
      <c r="B266" s="23">
        <v>0</v>
      </c>
      <c r="C266" s="23">
        <v>0</v>
      </c>
      <c r="D266" s="23" t="s">
        <v>156</v>
      </c>
      <c r="E266" s="55">
        <v>35.329012022811298</v>
      </c>
      <c r="F266" s="55">
        <v>35.029627305661499</v>
      </c>
      <c r="G266" s="55">
        <v>33.1694372721037</v>
      </c>
      <c r="H266" s="55">
        <v>30.447340467232799</v>
      </c>
      <c r="I266" s="55">
        <v>29.737439993814899</v>
      </c>
      <c r="J266" s="55">
        <v>28.132378563191899</v>
      </c>
      <c r="K266" s="55">
        <v>26.757828795383901</v>
      </c>
      <c r="L266" s="55">
        <v>28.245146037133001</v>
      </c>
      <c r="M266" s="81">
        <v>26.811990164019701</v>
      </c>
    </row>
    <row r="267" spans="1:13" x14ac:dyDescent="0.35">
      <c r="A267" s="23" t="str">
        <f>B3&amp;C233&amp;D267</f>
        <v>DISTRIBUCION VOLUMEN POR CRITERIO (Consumiciones)Total AperitivosCON LA PAREJA</v>
      </c>
      <c r="B267" s="23">
        <v>0</v>
      </c>
      <c r="C267" s="23">
        <v>0</v>
      </c>
      <c r="D267" s="24" t="s">
        <v>157</v>
      </c>
      <c r="E267" s="24">
        <v>8.9137508528902405</v>
      </c>
      <c r="F267" s="24">
        <v>10.049036002652</v>
      </c>
      <c r="G267" s="24">
        <v>8.6984394159056304</v>
      </c>
      <c r="H267" s="24">
        <v>10.4369764695037</v>
      </c>
      <c r="I267" s="24">
        <v>9.8376230873577608</v>
      </c>
      <c r="J267" s="24">
        <v>12.4232910327522</v>
      </c>
      <c r="K267" s="24">
        <v>9.2116956050774608</v>
      </c>
      <c r="L267" s="24">
        <v>11.320594112921199</v>
      </c>
      <c r="M267" s="81">
        <v>10.0457370022907</v>
      </c>
    </row>
    <row r="268" spans="1:13" x14ac:dyDescent="0.35">
      <c r="A268" s="23" t="str">
        <f>B3&amp;C233&amp;D268</f>
        <v>DISTRIBUCION VOLUMEN POR CRITERIO (Consumiciones)Total AperitivosESTABA SOLO/A</v>
      </c>
      <c r="B268" s="23">
        <v>0</v>
      </c>
      <c r="C268" s="23">
        <v>0</v>
      </c>
      <c r="D268" s="23" t="s">
        <v>158</v>
      </c>
      <c r="E268" s="55">
        <v>30.912922848047099</v>
      </c>
      <c r="F268" s="55">
        <v>28.642745305803501</v>
      </c>
      <c r="G268" s="55">
        <v>32.294306358872603</v>
      </c>
      <c r="H268" s="55">
        <v>34.7552743961011</v>
      </c>
      <c r="I268" s="55">
        <v>32.001992591915801</v>
      </c>
      <c r="J268" s="55">
        <v>30.108852151077802</v>
      </c>
      <c r="K268" s="55">
        <v>37.692753303115403</v>
      </c>
      <c r="L268" s="55">
        <v>34.331953884365298</v>
      </c>
      <c r="M268" s="81">
        <v>33.458155003909603</v>
      </c>
    </row>
    <row r="269" spans="1:13" x14ac:dyDescent="0.35">
      <c r="A269" s="23" t="str">
        <f>B3&amp;C233&amp;D269</f>
        <v>DISTRIBUCION VOLUMEN POR CRITERIO (Consumiciones)Total AperitivosOTROS</v>
      </c>
      <c r="B269" s="23">
        <v>0</v>
      </c>
      <c r="C269" s="23">
        <v>0</v>
      </c>
      <c r="D269" s="24" t="s">
        <v>159</v>
      </c>
      <c r="E269" s="24">
        <v>1.8006815882490299</v>
      </c>
      <c r="F269" s="24">
        <v>1.43999064712429</v>
      </c>
      <c r="G269" s="24">
        <v>1.5314187282612499</v>
      </c>
      <c r="H269" s="24">
        <v>1.48168208630807</v>
      </c>
      <c r="I269" s="24">
        <v>3.0660964175516798</v>
      </c>
      <c r="J269" s="24">
        <v>2.6900836000077799</v>
      </c>
      <c r="K269" s="24">
        <v>2.0087384886121802</v>
      </c>
      <c r="L269" s="24">
        <v>2.2427091740403799</v>
      </c>
      <c r="M269" s="81">
        <v>1.1249382190877399</v>
      </c>
    </row>
    <row r="270" spans="1:13" x14ac:dyDescent="0.35">
      <c r="A270" s="23" t="str">
        <f>B3&amp;C233&amp;D270</f>
        <v>DISTRIBUCION VOLUMEN POR CRITERIO (Consumiciones)Total AperitivosESTAR TRABAJANDO</v>
      </c>
      <c r="B270" s="23">
        <v>0</v>
      </c>
      <c r="C270" s="23">
        <v>0</v>
      </c>
      <c r="D270" s="23" t="s">
        <v>160</v>
      </c>
      <c r="E270" s="55">
        <v>9.4711266114422106</v>
      </c>
      <c r="F270" s="55">
        <v>6.86883775720408</v>
      </c>
      <c r="G270" s="55">
        <v>7.1776019647493499</v>
      </c>
      <c r="H270" s="55">
        <v>6.2588337358033499</v>
      </c>
      <c r="I270" s="55">
        <v>5.2117506694687101</v>
      </c>
      <c r="J270" s="55">
        <v>6.0317149921816302</v>
      </c>
      <c r="K270" s="55">
        <v>5.4369901598886603</v>
      </c>
      <c r="L270" s="55">
        <v>6.5506271866043297</v>
      </c>
      <c r="M270" s="81">
        <v>7.8123283332236699</v>
      </c>
    </row>
    <row r="271" spans="1:13" x14ac:dyDescent="0.35">
      <c r="A271" s="23" t="str">
        <f>B3&amp;C233&amp;D271</f>
        <v>DISTRIBUCION VOLUMEN POR CRITERIO (Consumiciones)Total AperitivosCOMIDA DE NEGOCIOS</v>
      </c>
      <c r="B271" s="23">
        <v>0</v>
      </c>
      <c r="C271" s="23">
        <v>0</v>
      </c>
      <c r="D271" s="24" t="s">
        <v>161</v>
      </c>
      <c r="E271" s="24" t="s">
        <v>169</v>
      </c>
      <c r="F271" s="24">
        <v>0.376134036180238</v>
      </c>
      <c r="G271" s="24">
        <v>0.301958757077811</v>
      </c>
      <c r="H271" s="24">
        <v>0.110688098805168</v>
      </c>
      <c r="I271" s="24">
        <v>1.5801412034271201E-2</v>
      </c>
      <c r="J271" s="24">
        <v>2.3581360374590299E-2</v>
      </c>
      <c r="K271" s="24">
        <v>0.17938966420225699</v>
      </c>
      <c r="L271" s="24">
        <v>0.18655552021649599</v>
      </c>
      <c r="M271" s="81">
        <v>0.54979969977919496</v>
      </c>
    </row>
    <row r="272" spans="1:13" x14ac:dyDescent="0.35">
      <c r="A272" s="23" t="str">
        <f>B3&amp;C233&amp;D272</f>
        <v>DISTRIBUCION VOLUMEN POR CRITERIO (Consumiciones)Total AperitivosPOR PLACER/RELAX</v>
      </c>
      <c r="B272" s="23">
        <v>0</v>
      </c>
      <c r="C272" s="23">
        <v>0</v>
      </c>
      <c r="D272" s="23" t="s">
        <v>162</v>
      </c>
      <c r="E272" s="55">
        <v>15.6919858180416</v>
      </c>
      <c r="F272" s="55">
        <v>22.890578753581298</v>
      </c>
      <c r="G272" s="55">
        <v>19.8233085026746</v>
      </c>
      <c r="H272" s="55">
        <v>20.0190049700667</v>
      </c>
      <c r="I272" s="55">
        <v>20.834384686210701</v>
      </c>
      <c r="J272" s="55">
        <v>20.807917332002301</v>
      </c>
      <c r="K272" s="55">
        <v>22.204516214975101</v>
      </c>
      <c r="L272" s="55">
        <v>19.924789084029999</v>
      </c>
      <c r="M272" s="81">
        <v>17.408958270532299</v>
      </c>
    </row>
    <row r="273" spans="1:13" x14ac:dyDescent="0.35">
      <c r="A273" s="23" t="str">
        <f>B3&amp;C233&amp;D273</f>
        <v>DISTRIBUCION VOLUMEN POR CRITERIO (Consumiciones)Total AperitivosTENER HAMBRE/SIN PLANIFICAR</v>
      </c>
      <c r="B273" s="23">
        <v>0</v>
      </c>
      <c r="C273" s="23">
        <v>0</v>
      </c>
      <c r="D273" s="24" t="s">
        <v>163</v>
      </c>
      <c r="E273" s="24">
        <v>41.845772107729303</v>
      </c>
      <c r="F273" s="24">
        <v>37.313053477138702</v>
      </c>
      <c r="G273" s="24">
        <v>43.024406429796102</v>
      </c>
      <c r="H273" s="24">
        <v>42.837409293482096</v>
      </c>
      <c r="I273" s="24">
        <v>41.694880409342304</v>
      </c>
      <c r="J273" s="24">
        <v>43.497911620379497</v>
      </c>
      <c r="K273" s="24">
        <v>41.7164456410095</v>
      </c>
      <c r="L273" s="24">
        <v>42.526230059731198</v>
      </c>
      <c r="M273" s="81">
        <v>41.776153409464797</v>
      </c>
    </row>
    <row r="274" spans="1:13" x14ac:dyDescent="0.35">
      <c r="A274" s="23" t="str">
        <f>B3&amp;C233&amp;D274</f>
        <v>DISTRIBUCION VOLUMEN POR CRITERIO (Consumiciones)Total AperitivosESTAR DE COMPRAS</v>
      </c>
      <c r="B274" s="23">
        <v>0</v>
      </c>
      <c r="C274" s="23">
        <v>0</v>
      </c>
      <c r="D274" s="23" t="s">
        <v>164</v>
      </c>
      <c r="E274" s="55">
        <v>1.99945976077447</v>
      </c>
      <c r="F274" s="55">
        <v>2.8060854367437802</v>
      </c>
      <c r="G274" s="55">
        <v>2.35324973370169</v>
      </c>
      <c r="H274" s="55">
        <v>1.80043747614687</v>
      </c>
      <c r="I274" s="55">
        <v>1.7837905986210001</v>
      </c>
      <c r="J274" s="55">
        <v>2.0772156667005199</v>
      </c>
      <c r="K274" s="55">
        <v>2.62645261707699</v>
      </c>
      <c r="L274" s="55">
        <v>2.5800083465548398</v>
      </c>
      <c r="M274" s="81">
        <v>2.9041030176628402</v>
      </c>
    </row>
    <row r="275" spans="1:13" x14ac:dyDescent="0.35">
      <c r="A275" s="23" t="str">
        <f>B3&amp;C233&amp;D275</f>
        <v>DISTRIBUCION VOLUMEN POR CRITERIO (Consumiciones)Total AperitivosNO COCINAR EN CASA</v>
      </c>
      <c r="B275" s="23">
        <v>0</v>
      </c>
      <c r="C275" s="23">
        <v>0</v>
      </c>
      <c r="D275" s="24" t="s">
        <v>165</v>
      </c>
      <c r="E275" s="24">
        <v>2.4251619360291601</v>
      </c>
      <c r="F275" s="24">
        <v>2.7297832855823598</v>
      </c>
      <c r="G275" s="24">
        <v>2.1614299883642598</v>
      </c>
      <c r="H275" s="24">
        <v>3.5007258244461101</v>
      </c>
      <c r="I275" s="24">
        <v>2.5296885652635299</v>
      </c>
      <c r="J275" s="24">
        <v>2.3120339499437099</v>
      </c>
      <c r="K275" s="24">
        <v>2.0678413803499298</v>
      </c>
      <c r="L275" s="24">
        <v>1.6887663461025799</v>
      </c>
      <c r="M275" s="81">
        <v>1.9708286981709799</v>
      </c>
    </row>
    <row r="276" spans="1:13" x14ac:dyDescent="0.35">
      <c r="A276" s="23" t="str">
        <f>B3&amp;C233&amp;D276</f>
        <v>DISTRIBUCION VOLUMEN POR CRITERIO (Consumiciones)Total AperitivosCELEBRACION/FIESTA/SALIR TOMAR</v>
      </c>
      <c r="B276" s="23">
        <v>0</v>
      </c>
      <c r="C276" s="23">
        <v>0</v>
      </c>
      <c r="D276" s="23" t="s">
        <v>166</v>
      </c>
      <c r="E276" s="55">
        <v>17.4087158595052</v>
      </c>
      <c r="F276" s="55">
        <v>16.5061459640565</v>
      </c>
      <c r="G276" s="55">
        <v>15.166079811681699</v>
      </c>
      <c r="H276" s="55">
        <v>16.450472927394301</v>
      </c>
      <c r="I276" s="55">
        <v>16.601787358462701</v>
      </c>
      <c r="J276" s="55">
        <v>16.365225508266001</v>
      </c>
      <c r="K276" s="55">
        <v>17.411782543004499</v>
      </c>
      <c r="L276" s="55">
        <v>17.034629010344901</v>
      </c>
      <c r="M276" s="81">
        <v>16.879501590619402</v>
      </c>
    </row>
    <row r="277" spans="1:13" x14ac:dyDescent="0.35">
      <c r="A277" s="23" t="str">
        <f>B3&amp;C233&amp;D277</f>
        <v>DISTRIBUCION VOLUMEN POR CRITERIO (Consumiciones)Total AperitivosVIENDO DEPORTES</v>
      </c>
      <c r="B277" s="23">
        <v>0</v>
      </c>
      <c r="C277" s="23">
        <v>0</v>
      </c>
      <c r="D277" s="24" t="s">
        <v>167</v>
      </c>
      <c r="E277" s="24">
        <v>1.78861443569886</v>
      </c>
      <c r="F277" s="24">
        <v>2.4887328925248</v>
      </c>
      <c r="G277" s="24">
        <v>1.6832172591710799</v>
      </c>
      <c r="H277" s="24">
        <v>1.65246147099847</v>
      </c>
      <c r="I277" s="24">
        <v>3.0758256780786799</v>
      </c>
      <c r="J277" s="24">
        <v>1.7798525925941899</v>
      </c>
      <c r="K277" s="24">
        <v>1.34537756650927</v>
      </c>
      <c r="L277" s="24">
        <v>1.63506435487933</v>
      </c>
      <c r="M277" s="81">
        <v>3.8248367683265498</v>
      </c>
    </row>
    <row r="278" spans="1:13" x14ac:dyDescent="0.35">
      <c r="A278" s="23" t="str">
        <f>B3&amp;C233&amp;D278</f>
        <v>DISTRIBUCION VOLUMEN POR CRITERIO (Consumiciones)Total AperitivosOTROS MOTIVOS</v>
      </c>
      <c r="B278" s="23">
        <v>0</v>
      </c>
      <c r="C278" s="23">
        <v>0</v>
      </c>
      <c r="D278" s="23" t="s">
        <v>168</v>
      </c>
      <c r="E278" s="55">
        <v>9.3691417526192993</v>
      </c>
      <c r="F278" s="55">
        <v>8.0206236829020003</v>
      </c>
      <c r="G278" s="55">
        <v>8.3087334217565907</v>
      </c>
      <c r="H278" s="55">
        <v>7.3699697350589997</v>
      </c>
      <c r="I278" s="55">
        <v>8.2520716630235391</v>
      </c>
      <c r="J278" s="55">
        <v>7.1045277395442401</v>
      </c>
      <c r="K278" s="55">
        <v>7.0112300665004996</v>
      </c>
      <c r="L278" s="55">
        <v>7.8733290803898299</v>
      </c>
      <c r="M278" s="81">
        <v>6.8734803425761104</v>
      </c>
    </row>
    <row r="279" spans="1:13" x14ac:dyDescent="0.35">
      <c r="A279" s="23" t="str">
        <f>B279&amp;C279&amp;D279</f>
        <v>DISTRIBUCION VOLUMEN POR CRITERIO (kg o litros)TotalAlimentacionT.ESPAÑA</v>
      </c>
      <c r="B279" s="23" t="s">
        <v>49</v>
      </c>
      <c r="C279" s="23" t="s">
        <v>43</v>
      </c>
      <c r="D279" s="24" t="s">
        <v>46</v>
      </c>
      <c r="E279" s="24">
        <v>100</v>
      </c>
      <c r="F279" s="24">
        <v>100</v>
      </c>
      <c r="G279" s="24">
        <v>100</v>
      </c>
      <c r="H279" s="24">
        <v>100</v>
      </c>
      <c r="I279" s="24">
        <v>100</v>
      </c>
      <c r="J279" s="24">
        <v>100</v>
      </c>
      <c r="K279" s="24">
        <v>100</v>
      </c>
      <c r="L279" s="24">
        <v>100</v>
      </c>
      <c r="M279" s="81">
        <v>100</v>
      </c>
    </row>
    <row r="280" spans="1:13" x14ac:dyDescent="0.35">
      <c r="A280" s="23" t="str">
        <f>B279&amp;C279&amp;D280</f>
        <v>DISTRIBUCION VOLUMEN POR CRITERIO (kg o litros)TotalAlimentacionHiper+Super+Discount+G.A</v>
      </c>
      <c r="B280" s="23">
        <v>0</v>
      </c>
      <c r="C280" s="23">
        <v>0</v>
      </c>
      <c r="D280" s="23" t="s">
        <v>124</v>
      </c>
      <c r="E280" s="55">
        <v>7.8776556492624303</v>
      </c>
      <c r="F280" s="55">
        <v>9.3598809884638392</v>
      </c>
      <c r="G280" s="55">
        <v>8.4283011665415106</v>
      </c>
      <c r="H280" s="55">
        <v>9.4124650639145795</v>
      </c>
      <c r="I280" s="55">
        <v>9.1293586478271305</v>
      </c>
      <c r="J280" s="55">
        <v>9.1081178592640804</v>
      </c>
      <c r="K280" s="55">
        <v>8.9929569523567192</v>
      </c>
      <c r="L280" s="55">
        <v>9.7245415038224596</v>
      </c>
      <c r="M280" s="81">
        <v>8.0969335766684996</v>
      </c>
    </row>
    <row r="281" spans="1:13" x14ac:dyDescent="0.35">
      <c r="A281" s="23" t="str">
        <f>B279&amp;C279&amp;D281</f>
        <v>DISTRIBUCION VOLUMEN POR CRITERIO (kg o litros)TotalAlimentacionRestaurantes</v>
      </c>
      <c r="B281" s="23">
        <v>0</v>
      </c>
      <c r="C281" s="23">
        <v>0</v>
      </c>
      <c r="D281" s="24" t="s">
        <v>125</v>
      </c>
      <c r="E281" s="24">
        <v>21.3916790741462</v>
      </c>
      <c r="F281" s="24">
        <v>20.369024798698302</v>
      </c>
      <c r="G281" s="24">
        <v>21.466027693633201</v>
      </c>
      <c r="H281" s="24">
        <v>22.479774291262899</v>
      </c>
      <c r="I281" s="24">
        <v>21.239952536732901</v>
      </c>
      <c r="J281" s="24">
        <v>20.6940172020179</v>
      </c>
      <c r="K281" s="24">
        <v>21.453865079548201</v>
      </c>
      <c r="L281" s="24">
        <v>22.008762826971299</v>
      </c>
      <c r="M281" s="81">
        <v>22.621248359340498</v>
      </c>
    </row>
    <row r="282" spans="1:13" x14ac:dyDescent="0.35">
      <c r="A282" s="23" t="str">
        <f>B279&amp;C279&amp;D282</f>
        <v>DISTRIBUCION VOLUMEN POR CRITERIO (kg o litros)TotalAlimentacionRestaurantes Fast Food</v>
      </c>
      <c r="B282" s="23">
        <v>0</v>
      </c>
      <c r="C282" s="23">
        <v>0</v>
      </c>
      <c r="D282" s="23" t="s">
        <v>126</v>
      </c>
      <c r="E282" s="55">
        <v>15.051180366934799</v>
      </c>
      <c r="F282" s="55">
        <v>14.826689097479999</v>
      </c>
      <c r="G282" s="55">
        <v>16.637755982049001</v>
      </c>
      <c r="H282" s="55">
        <v>15.8151893129127</v>
      </c>
      <c r="I282" s="55">
        <v>15.217876090198301</v>
      </c>
      <c r="J282" s="55">
        <v>14.9852501460862</v>
      </c>
      <c r="K282" s="55">
        <v>16.764058410228799</v>
      </c>
      <c r="L282" s="55">
        <v>16.427100697610001</v>
      </c>
      <c r="M282" s="81">
        <v>15.701380127821499</v>
      </c>
    </row>
    <row r="283" spans="1:13" x14ac:dyDescent="0.35">
      <c r="A283" s="23" t="str">
        <f>B279&amp;C279&amp;D283</f>
        <v>DISTRIBUCION VOLUMEN POR CRITERIO (kg o litros)TotalAlimentacionBares/Cafeterias/Cervecerias</v>
      </c>
      <c r="B283" s="23">
        <v>0</v>
      </c>
      <c r="C283" s="23">
        <v>0</v>
      </c>
      <c r="D283" s="24" t="s">
        <v>127</v>
      </c>
      <c r="E283" s="24">
        <v>41.290344053991497</v>
      </c>
      <c r="F283" s="24">
        <v>39.279858297107303</v>
      </c>
      <c r="G283" s="24">
        <v>39.512519032251802</v>
      </c>
      <c r="H283" s="24">
        <v>38.575786690997099</v>
      </c>
      <c r="I283" s="24">
        <v>40.496114002816498</v>
      </c>
      <c r="J283" s="24">
        <v>39.476056143133199</v>
      </c>
      <c r="K283" s="24">
        <v>39.342393027140197</v>
      </c>
      <c r="L283" s="24">
        <v>38.232948015363199</v>
      </c>
      <c r="M283" s="81">
        <v>37.796476834889198</v>
      </c>
    </row>
    <row r="284" spans="1:13" x14ac:dyDescent="0.35">
      <c r="A284" s="23" t="str">
        <f>B279&amp;C279&amp;D284</f>
        <v>DISTRIBUCION VOLUMEN POR CRITERIO (kg o litros)TotalAlimentacionPanaderias/Pastelerias</v>
      </c>
      <c r="B284" s="23">
        <v>0</v>
      </c>
      <c r="C284" s="23">
        <v>0</v>
      </c>
      <c r="D284" s="23" t="s">
        <v>128</v>
      </c>
      <c r="E284" s="55">
        <v>1.3459790635948501</v>
      </c>
      <c r="F284" s="55">
        <v>1.20798477809996</v>
      </c>
      <c r="G284" s="55">
        <v>1.5435775172561701</v>
      </c>
      <c r="H284" s="55">
        <v>1.6907561572362999</v>
      </c>
      <c r="I284" s="55">
        <v>1.5585891199277799</v>
      </c>
      <c r="J284" s="55">
        <v>1.2419588197476199</v>
      </c>
      <c r="K284" s="55">
        <v>1.7374803015214899</v>
      </c>
      <c r="L284" s="55">
        <v>1.7391726031357999</v>
      </c>
      <c r="M284" s="81">
        <v>1.6445987664991699</v>
      </c>
    </row>
    <row r="285" spans="1:13" x14ac:dyDescent="0.35">
      <c r="A285" s="23" t="str">
        <f>B279&amp;C279&amp;D285</f>
        <v>DISTRIBUCION VOLUMEN POR CRITERIO (kg o litros)TotalAlimentacionTda.Alimentacion/Delicatesen</v>
      </c>
      <c r="B285" s="23">
        <v>0</v>
      </c>
      <c r="C285" s="23">
        <v>0</v>
      </c>
      <c r="D285" s="24" t="s">
        <v>129</v>
      </c>
      <c r="E285" s="24">
        <v>1.06629697015642</v>
      </c>
      <c r="F285" s="24">
        <v>1.18777237873148</v>
      </c>
      <c r="G285" s="24">
        <v>1.0816931464084301</v>
      </c>
      <c r="H285" s="24">
        <v>1.1849981664706399</v>
      </c>
      <c r="I285" s="24">
        <v>1.0553091236993599</v>
      </c>
      <c r="J285" s="24">
        <v>1.24803848553907</v>
      </c>
      <c r="K285" s="24">
        <v>1.15079597074388</v>
      </c>
      <c r="L285" s="24">
        <v>0.99253719603450097</v>
      </c>
      <c r="M285" s="81">
        <v>1.16300834263169</v>
      </c>
    </row>
    <row r="286" spans="1:13" x14ac:dyDescent="0.35">
      <c r="A286" s="23" t="str">
        <f>B279&amp;C279&amp;D286</f>
        <v>DISTRIBUCION VOLUMEN POR CRITERIO (kg o litros)TotalAlimentacionCanal Conveniencia/24h</v>
      </c>
      <c r="B286" s="23">
        <v>0</v>
      </c>
      <c r="C286" s="23">
        <v>0</v>
      </c>
      <c r="D286" s="23" t="s">
        <v>130</v>
      </c>
      <c r="E286" s="55">
        <v>3.0105046469530801</v>
      </c>
      <c r="F286" s="55">
        <v>2.6057142230494801</v>
      </c>
      <c r="G286" s="55">
        <v>3.1840756766906502</v>
      </c>
      <c r="H286" s="55">
        <v>3.2443035083928198</v>
      </c>
      <c r="I286" s="55">
        <v>3.0318015561689502</v>
      </c>
      <c r="J286" s="55">
        <v>2.7592408485600401</v>
      </c>
      <c r="K286" s="55">
        <v>3.4099207907488198</v>
      </c>
      <c r="L286" s="55">
        <v>3.76979239185121</v>
      </c>
      <c r="M286" s="81">
        <v>3.4980016389900399</v>
      </c>
    </row>
    <row r="287" spans="1:13" x14ac:dyDescent="0.35">
      <c r="A287" s="23" t="str">
        <f>B279&amp;C279&amp;D287</f>
        <v>DISTRIBUCION VOLUMEN POR CRITERIO (kg o litros)TotalAlimentacionHoteles</v>
      </c>
      <c r="B287" s="23">
        <v>0</v>
      </c>
      <c r="C287" s="23">
        <v>0</v>
      </c>
      <c r="D287" s="24" t="s">
        <v>131</v>
      </c>
      <c r="E287" s="24">
        <v>0.45481679866655</v>
      </c>
      <c r="F287" s="24">
        <v>0.79159352338669597</v>
      </c>
      <c r="G287" s="24">
        <v>0.546809681581923</v>
      </c>
      <c r="H287" s="24">
        <v>0.35250997223200897</v>
      </c>
      <c r="I287" s="24">
        <v>0.49063751281228601</v>
      </c>
      <c r="J287" s="24">
        <v>0.60667590068420496</v>
      </c>
      <c r="K287" s="24">
        <v>0.31410539918972902</v>
      </c>
      <c r="L287" s="24">
        <v>0.34612993151399402</v>
      </c>
      <c r="M287" s="81">
        <v>0.40351999490196599</v>
      </c>
    </row>
    <row r="288" spans="1:13" x14ac:dyDescent="0.35">
      <c r="A288" s="23" t="str">
        <f>B279&amp;C279&amp;D288</f>
        <v>DISTRIBUCION VOLUMEN POR CRITERIO (kg o litros)TotalAlimentacionEstaciones de servicio</v>
      </c>
      <c r="B288" s="23">
        <v>0</v>
      </c>
      <c r="C288" s="23">
        <v>0</v>
      </c>
      <c r="D288" s="23" t="s">
        <v>132</v>
      </c>
      <c r="E288" s="55">
        <v>1.38698376428842</v>
      </c>
      <c r="F288" s="55">
        <v>1.6517107070385</v>
      </c>
      <c r="G288" s="55">
        <v>1.3723071875714701</v>
      </c>
      <c r="H288" s="55">
        <v>1.2579058412672901</v>
      </c>
      <c r="I288" s="55">
        <v>1.32066844868333</v>
      </c>
      <c r="J288" s="55">
        <v>1.4983326465270399</v>
      </c>
      <c r="K288" s="55">
        <v>1.1041246741492701</v>
      </c>
      <c r="L288" s="55">
        <v>1.3582377213135799</v>
      </c>
      <c r="M288" s="81">
        <v>1.5972503633277799</v>
      </c>
    </row>
    <row r="289" spans="1:13" x14ac:dyDescent="0.35">
      <c r="A289" s="23" t="str">
        <f>B279&amp;C279&amp;D289</f>
        <v>DISTRIBUCION VOLUMEN POR CRITERIO (kg o litros)TotalAlimentacionMaquinas dispensadoras</v>
      </c>
      <c r="B289" s="23">
        <v>0</v>
      </c>
      <c r="C289" s="23">
        <v>0</v>
      </c>
      <c r="D289" s="24" t="s">
        <v>133</v>
      </c>
      <c r="E289" s="24">
        <v>1.61850455940585</v>
      </c>
      <c r="F289" s="24">
        <v>1.47884339793776</v>
      </c>
      <c r="G289" s="24">
        <v>1.72226252687277</v>
      </c>
      <c r="H289" s="24">
        <v>1.74170800551255</v>
      </c>
      <c r="I289" s="24">
        <v>1.5741373054454</v>
      </c>
      <c r="J289" s="24">
        <v>1.4394606473020199</v>
      </c>
      <c r="K289" s="24">
        <v>1.66485184381553</v>
      </c>
      <c r="L289" s="24">
        <v>1.6585106691451199</v>
      </c>
      <c r="M289" s="81">
        <v>1.65779053628673</v>
      </c>
    </row>
    <row r="290" spans="1:13" x14ac:dyDescent="0.35">
      <c r="A290" s="23" t="str">
        <f>B279&amp;C279&amp;D290</f>
        <v>DISTRIBUCION VOLUMEN POR CRITERIO (kg o litros)TotalAlimentacionServicio en la empresa</v>
      </c>
      <c r="B290" s="23">
        <v>0</v>
      </c>
      <c r="C290" s="23">
        <v>0</v>
      </c>
      <c r="D290" s="23" t="s">
        <v>134</v>
      </c>
      <c r="E290" s="55">
        <v>1.1251862362318501</v>
      </c>
      <c r="F290" s="55">
        <v>0.934669300445088</v>
      </c>
      <c r="G290" s="55">
        <v>1.0149846442186099</v>
      </c>
      <c r="H290" s="55">
        <v>0.82840244703495503</v>
      </c>
      <c r="I290" s="55">
        <v>0.69678695149604897</v>
      </c>
      <c r="J290" s="55">
        <v>0.65101544848687298</v>
      </c>
      <c r="K290" s="55">
        <v>0.93482273062619503</v>
      </c>
      <c r="L290" s="55">
        <v>1.01100192623699</v>
      </c>
      <c r="M290" s="81">
        <v>1.3218516233584301</v>
      </c>
    </row>
    <row r="291" spans="1:13" x14ac:dyDescent="0.35">
      <c r="A291" s="23" t="str">
        <f>B279&amp;C279&amp;D291</f>
        <v>DISTRIBUCION VOLUMEN POR CRITERIO (kg o litros)TotalAlimentacionResto de canales</v>
      </c>
      <c r="B291" s="23">
        <v>0</v>
      </c>
      <c r="C291" s="23">
        <v>0</v>
      </c>
      <c r="D291" s="24" t="s">
        <v>135</v>
      </c>
      <c r="E291" s="24">
        <v>4.3808708768700599</v>
      </c>
      <c r="F291" s="24">
        <v>6.3062585563462701</v>
      </c>
      <c r="G291" s="24">
        <v>3.48968623170907</v>
      </c>
      <c r="H291" s="24">
        <v>3.4162036810746899</v>
      </c>
      <c r="I291" s="24">
        <v>4.1887681054993999</v>
      </c>
      <c r="J291" s="24">
        <v>6.2918372424829103</v>
      </c>
      <c r="K291" s="24">
        <v>3.1306278512114898</v>
      </c>
      <c r="L291" s="24">
        <v>2.7312678082968298</v>
      </c>
      <c r="M291" s="81">
        <v>4.4979404281288202</v>
      </c>
    </row>
    <row r="292" spans="1:13" x14ac:dyDescent="0.35">
      <c r="A292" s="23" t="str">
        <f>B279&amp;C279&amp;D292</f>
        <v>DISTRIBUCION VOLUMEN POR CRITERIO (kg o litros)TotalAlimentacionEN LA CALLE</v>
      </c>
      <c r="B292" s="23">
        <v>0</v>
      </c>
      <c r="C292" s="23">
        <v>0</v>
      </c>
      <c r="D292" s="23" t="s">
        <v>136</v>
      </c>
      <c r="E292" s="55">
        <v>3.7536941364445702</v>
      </c>
      <c r="F292" s="55">
        <v>5.3134272172081101</v>
      </c>
      <c r="G292" s="55">
        <v>3.3536667407462799</v>
      </c>
      <c r="H292" s="55">
        <v>3.43348763111752</v>
      </c>
      <c r="I292" s="55">
        <v>4.6114690259404698</v>
      </c>
      <c r="J292" s="55">
        <v>5.3032229102936101</v>
      </c>
      <c r="K292" s="55">
        <v>3.4131693061550799</v>
      </c>
      <c r="L292" s="55">
        <v>2.82582333530768</v>
      </c>
      <c r="M292" s="81">
        <v>4.8034253712639998</v>
      </c>
    </row>
    <row r="293" spans="1:13" x14ac:dyDescent="0.35">
      <c r="A293" s="23" t="str">
        <f>B279&amp;C279&amp;D293</f>
        <v>DISTRIBUCION VOLUMEN POR CRITERIO (kg o litros)TotalAlimentacionEN CASA DE OTROS</v>
      </c>
      <c r="B293" s="23">
        <v>0</v>
      </c>
      <c r="C293" s="23">
        <v>0</v>
      </c>
      <c r="D293" s="24" t="s">
        <v>137</v>
      </c>
      <c r="E293" s="24">
        <v>4.8472111232067299</v>
      </c>
      <c r="F293" s="24">
        <v>5.3372100966275404</v>
      </c>
      <c r="G293" s="24">
        <v>6.0831226244380998</v>
      </c>
      <c r="H293" s="24">
        <v>6.8864509929630202</v>
      </c>
      <c r="I293" s="24">
        <v>5.5703777127116796</v>
      </c>
      <c r="J293" s="24">
        <v>5.3205457987094702</v>
      </c>
      <c r="K293" s="24">
        <v>5.73222519419076</v>
      </c>
      <c r="L293" s="24">
        <v>6.3092931270964296</v>
      </c>
      <c r="M293" s="81">
        <v>4.5201934058223197</v>
      </c>
    </row>
    <row r="294" spans="1:13" x14ac:dyDescent="0.35">
      <c r="A294" s="23" t="str">
        <f>B279&amp;C279&amp;D294</f>
        <v>DISTRIBUCION VOLUMEN POR CRITERIO (kg o litros)TotalAlimentacionEN EL ESTABLECIMIENTO</v>
      </c>
      <c r="B294" s="23">
        <v>0</v>
      </c>
      <c r="C294" s="23">
        <v>0</v>
      </c>
      <c r="D294" s="23" t="s">
        <v>138</v>
      </c>
      <c r="E294" s="55">
        <v>72.316883154179195</v>
      </c>
      <c r="F294" s="55">
        <v>72.186690425012799</v>
      </c>
      <c r="G294" s="55">
        <v>71.479011162621902</v>
      </c>
      <c r="H294" s="55">
        <v>69.242658588098394</v>
      </c>
      <c r="I294" s="55">
        <v>71.634064739254697</v>
      </c>
      <c r="J294" s="55">
        <v>72.028023966357594</v>
      </c>
      <c r="K294" s="55">
        <v>71.135491850320506</v>
      </c>
      <c r="L294" s="55">
        <v>69.141253992275594</v>
      </c>
      <c r="M294" s="81">
        <v>71.068038926860496</v>
      </c>
    </row>
    <row r="295" spans="1:13" x14ac:dyDescent="0.35">
      <c r="A295" s="23" t="str">
        <f>B279&amp;C279&amp;D295</f>
        <v>DISTRIBUCION VOLUMEN POR CRITERIO (kg o litros)TotalAlimentacionEN EL TRABAJO</v>
      </c>
      <c r="B295" s="23">
        <v>0</v>
      </c>
      <c r="C295" s="23">
        <v>0</v>
      </c>
      <c r="D295" s="24" t="s">
        <v>139</v>
      </c>
      <c r="E295" s="24">
        <v>6.0491881802095202</v>
      </c>
      <c r="F295" s="24">
        <v>4.6623671070970003</v>
      </c>
      <c r="G295" s="24">
        <v>5.25403650989713</v>
      </c>
      <c r="H295" s="24">
        <v>5.1439213721547699</v>
      </c>
      <c r="I295" s="24">
        <v>4.6775037456704398</v>
      </c>
      <c r="J295" s="24">
        <v>4.0573770206615301</v>
      </c>
      <c r="K295" s="24">
        <v>4.5522748887888804</v>
      </c>
      <c r="L295" s="24">
        <v>5.01657249495433</v>
      </c>
      <c r="M295" s="81">
        <v>4.9620511795587596</v>
      </c>
    </row>
    <row r="296" spans="1:13" x14ac:dyDescent="0.35">
      <c r="A296" s="23" t="str">
        <f>B279&amp;C279&amp;D296</f>
        <v>DISTRIBUCION VOLUMEN POR CRITERIO (kg o litros)TotalAlimentacionEN COLEGIO/INSTITUTO/UNIV.</v>
      </c>
      <c r="B296" s="23">
        <v>0</v>
      </c>
      <c r="C296" s="23">
        <v>0</v>
      </c>
      <c r="D296" s="23" t="s">
        <v>140</v>
      </c>
      <c r="E296" s="55">
        <v>0.13134256643188899</v>
      </c>
      <c r="F296" s="55">
        <v>0.10253356355111599</v>
      </c>
      <c r="G296" s="55">
        <v>0.30029035912838498</v>
      </c>
      <c r="H296" s="55">
        <v>0.14157552628026501</v>
      </c>
      <c r="I296" s="55">
        <v>0.198433886068209</v>
      </c>
      <c r="J296" s="55">
        <v>8.7777029131477502E-2</v>
      </c>
      <c r="K296" s="55">
        <v>0.18634540492150101</v>
      </c>
      <c r="L296" s="55">
        <v>0.23200336852008499</v>
      </c>
      <c r="M296" s="81">
        <v>0.36948377834326701</v>
      </c>
    </row>
    <row r="297" spans="1:13" x14ac:dyDescent="0.35">
      <c r="A297" s="23" t="str">
        <f>B279&amp;C279&amp;D297</f>
        <v>DISTRIBUCION VOLUMEN POR CRITERIO (kg o litros)TotalAlimentacionEN MI CASA</v>
      </c>
      <c r="B297" s="23">
        <v>0</v>
      </c>
      <c r="C297" s="23">
        <v>0</v>
      </c>
      <c r="D297" s="24" t="s">
        <v>141</v>
      </c>
      <c r="E297" s="24">
        <v>10.4709644950527</v>
      </c>
      <c r="F297" s="24">
        <v>9.2847290666852906</v>
      </c>
      <c r="G297" s="24">
        <v>11.0416093712973</v>
      </c>
      <c r="H297" s="24">
        <v>12.233984815454001</v>
      </c>
      <c r="I297" s="24">
        <v>10.6459960004797</v>
      </c>
      <c r="J297" s="24">
        <v>9.7477026704798408</v>
      </c>
      <c r="K297" s="24">
        <v>12.084301410788401</v>
      </c>
      <c r="L297" s="24">
        <v>13.324714005551201</v>
      </c>
      <c r="M297" s="81">
        <v>11.552490706257201</v>
      </c>
    </row>
    <row r="298" spans="1:13" x14ac:dyDescent="0.35">
      <c r="A298" s="23" t="str">
        <f>B279&amp;C279&amp;D298</f>
        <v>DISTRIBUCION VOLUMEN POR CRITERIO (kg o litros)TotalAlimentacionEN M.TRANSP.(AVION,TREN,AUTOC,E</v>
      </c>
      <c r="B298" s="23">
        <v>0</v>
      </c>
      <c r="C298" s="23">
        <v>0</v>
      </c>
      <c r="D298" s="23" t="s">
        <v>142</v>
      </c>
      <c r="E298" s="55">
        <v>6.5854629433433703E-2</v>
      </c>
      <c r="F298" s="55">
        <v>0.14270014786294999</v>
      </c>
      <c r="G298" s="55">
        <v>9.5317767861443095E-2</v>
      </c>
      <c r="H298" s="55">
        <v>0.12754003556447999</v>
      </c>
      <c r="I298" s="55">
        <v>0.14594869664159099</v>
      </c>
      <c r="J298" s="55">
        <v>0.13746087680362701</v>
      </c>
      <c r="K298" s="55">
        <v>0.12683195148366799</v>
      </c>
      <c r="L298" s="55">
        <v>8.4302803765574905E-2</v>
      </c>
      <c r="M298" s="81">
        <v>0.123531373682742</v>
      </c>
    </row>
    <row r="299" spans="1:13" x14ac:dyDescent="0.35">
      <c r="A299" s="23" t="str">
        <f>B279&amp;C279&amp;D299</f>
        <v>DISTRIBUCION VOLUMEN POR CRITERIO (kg o litros)TotalAlimentacionEN OTRO LUGAR</v>
      </c>
      <c r="B299" s="23">
        <v>0</v>
      </c>
      <c r="C299" s="23">
        <v>0</v>
      </c>
      <c r="D299" s="24" t="s">
        <v>143</v>
      </c>
      <c r="E299" s="24">
        <v>2.36486239502791</v>
      </c>
      <c r="F299" s="24">
        <v>2.9703400512521201</v>
      </c>
      <c r="G299" s="24">
        <v>2.3929437034790499</v>
      </c>
      <c r="H299" s="24">
        <v>2.7903847684388499</v>
      </c>
      <c r="I299" s="24">
        <v>2.5162050519706498</v>
      </c>
      <c r="J299" s="24">
        <v>3.3178876863103701</v>
      </c>
      <c r="K299" s="24">
        <v>2.76936229908056</v>
      </c>
      <c r="L299" s="24">
        <v>3.06604063636741</v>
      </c>
      <c r="M299" s="81">
        <v>2.6007873586821599</v>
      </c>
    </row>
    <row r="300" spans="1:13" x14ac:dyDescent="0.35">
      <c r="A300" s="23" t="str">
        <f>B279&amp;C279&amp;D300</f>
        <v>DISTRIBUCION VOLUMEN POR CRITERIO (kg o litros)TotalAlimentacionDESAYUNO</v>
      </c>
      <c r="B300" s="23">
        <v>0</v>
      </c>
      <c r="C300" s="23">
        <v>0</v>
      </c>
      <c r="D300" s="23" t="s">
        <v>144</v>
      </c>
      <c r="E300" s="55">
        <v>10.5110111379272</v>
      </c>
      <c r="F300" s="55">
        <v>9.4576224749305098</v>
      </c>
      <c r="G300" s="55">
        <v>10.494330558780099</v>
      </c>
      <c r="H300" s="55">
        <v>10.625612470989701</v>
      </c>
      <c r="I300" s="55">
        <v>9.9228936904640292</v>
      </c>
      <c r="J300" s="55">
        <v>9.44047404966188</v>
      </c>
      <c r="K300" s="55">
        <v>11.207721861138699</v>
      </c>
      <c r="L300" s="55">
        <v>11.7343866918311</v>
      </c>
      <c r="M300" s="81">
        <v>10.201168362297</v>
      </c>
    </row>
    <row r="301" spans="1:13" x14ac:dyDescent="0.35">
      <c r="A301" s="23" t="str">
        <f>B279&amp;C279&amp;D301</f>
        <v>DISTRIBUCION VOLUMEN POR CRITERIO (kg o litros)TotalAlimentacionAPERITIVO/ANTES DE COMER</v>
      </c>
      <c r="B301" s="23">
        <v>0</v>
      </c>
      <c r="C301" s="23">
        <v>0</v>
      </c>
      <c r="D301" s="24" t="s">
        <v>145</v>
      </c>
      <c r="E301" s="24">
        <v>10.1638335758471</v>
      </c>
      <c r="F301" s="24">
        <v>10.0873543462301</v>
      </c>
      <c r="G301" s="24">
        <v>9.9335514026237508</v>
      </c>
      <c r="H301" s="24">
        <v>9.7698005679148405</v>
      </c>
      <c r="I301" s="24">
        <v>10.4800748020231</v>
      </c>
      <c r="J301" s="24">
        <v>10.046959782326301</v>
      </c>
      <c r="K301" s="24">
        <v>9.6022779285194098</v>
      </c>
      <c r="L301" s="24">
        <v>9.3118007266891798</v>
      </c>
      <c r="M301" s="81">
        <v>10.403778290502901</v>
      </c>
    </row>
    <row r="302" spans="1:13" x14ac:dyDescent="0.35">
      <c r="A302" s="23" t="str">
        <f>B279&amp;C279&amp;D302</f>
        <v>DISTRIBUCION VOLUMEN POR CRITERIO (kg o litros)TotalAlimentacionCOMIDA</v>
      </c>
      <c r="B302" s="23">
        <v>0</v>
      </c>
      <c r="C302" s="23">
        <v>0</v>
      </c>
      <c r="D302" s="23" t="s">
        <v>146</v>
      </c>
      <c r="E302" s="55">
        <v>38.504563263683302</v>
      </c>
      <c r="F302" s="55">
        <v>36.045469680644601</v>
      </c>
      <c r="G302" s="55">
        <v>41.0735233522025</v>
      </c>
      <c r="H302" s="55">
        <v>41.062691173532698</v>
      </c>
      <c r="I302" s="55">
        <v>39.277809798824997</v>
      </c>
      <c r="J302" s="55">
        <v>36.885950375951097</v>
      </c>
      <c r="K302" s="55">
        <v>41.352151396040803</v>
      </c>
      <c r="L302" s="55">
        <v>42.356432093902399</v>
      </c>
      <c r="M302" s="81">
        <v>40.319855074139198</v>
      </c>
    </row>
    <row r="303" spans="1:13" x14ac:dyDescent="0.35">
      <c r="A303" s="23" t="str">
        <f>B279&amp;C279&amp;D303</f>
        <v>DISTRIBUCION VOLUMEN POR CRITERIO (kg o litros)TotalAlimentacionTARDE/MERIENDA</v>
      </c>
      <c r="B303" s="23">
        <v>0</v>
      </c>
      <c r="C303" s="23">
        <v>0</v>
      </c>
      <c r="D303" s="24" t="s">
        <v>147</v>
      </c>
      <c r="E303" s="24">
        <v>9.9281260660662305</v>
      </c>
      <c r="F303" s="24">
        <v>9.0192233785890608</v>
      </c>
      <c r="G303" s="24">
        <v>8.4452002167410907</v>
      </c>
      <c r="H303" s="24">
        <v>8.4825527691470395</v>
      </c>
      <c r="I303" s="24">
        <v>9.4998253122347904</v>
      </c>
      <c r="J303" s="24">
        <v>8.8207068762662892</v>
      </c>
      <c r="K303" s="24">
        <v>8.6711730900128696</v>
      </c>
      <c r="L303" s="24">
        <v>8.6247862604596808</v>
      </c>
      <c r="M303" s="81">
        <v>9.5807214160931906</v>
      </c>
    </row>
    <row r="304" spans="1:13" x14ac:dyDescent="0.35">
      <c r="A304" s="23" t="str">
        <f>B279&amp;C279&amp;D304</f>
        <v>DISTRIBUCION VOLUMEN POR CRITERIO (kg o litros)TotalAlimentacionANTES DE CENAR</v>
      </c>
      <c r="B304" s="23">
        <v>0</v>
      </c>
      <c r="C304" s="23">
        <v>0</v>
      </c>
      <c r="D304" s="23" t="s">
        <v>148</v>
      </c>
      <c r="E304" s="55">
        <v>5.2281227768383998</v>
      </c>
      <c r="F304" s="55">
        <v>5.6572118561535696</v>
      </c>
      <c r="G304" s="55">
        <v>5.2369158393500701</v>
      </c>
      <c r="H304" s="55">
        <v>5.0734150861052196</v>
      </c>
      <c r="I304" s="55">
        <v>4.9425798818854396</v>
      </c>
      <c r="J304" s="55">
        <v>5.5507593517435998</v>
      </c>
      <c r="K304" s="55">
        <v>5.0214574725819299</v>
      </c>
      <c r="L304" s="55">
        <v>4.4566476931714396</v>
      </c>
      <c r="M304" s="81">
        <v>4.8212214873946797</v>
      </c>
    </row>
    <row r="305" spans="1:13" x14ac:dyDescent="0.35">
      <c r="A305" s="23" t="str">
        <f>B279&amp;C279&amp;D305</f>
        <v>DISTRIBUCION VOLUMEN POR CRITERIO (kg o litros)TotalAlimentacionCENA</v>
      </c>
      <c r="B305" s="23">
        <v>0</v>
      </c>
      <c r="C305" s="23">
        <v>0</v>
      </c>
      <c r="D305" s="24" t="s">
        <v>149</v>
      </c>
      <c r="E305" s="24">
        <v>19.8862093213633</v>
      </c>
      <c r="F305" s="24">
        <v>22.814168499814201</v>
      </c>
      <c r="G305" s="24">
        <v>19.847198297244201</v>
      </c>
      <c r="H305" s="24">
        <v>19.871742110352699</v>
      </c>
      <c r="I305" s="24">
        <v>20.3745501316765</v>
      </c>
      <c r="J305" s="24">
        <v>22.742976475573499</v>
      </c>
      <c r="K305" s="24">
        <v>18.9984702378283</v>
      </c>
      <c r="L305" s="24">
        <v>18.8249564060396</v>
      </c>
      <c r="M305" s="81">
        <v>20.1104505599776</v>
      </c>
    </row>
    <row r="306" spans="1:13" x14ac:dyDescent="0.35">
      <c r="A306" s="23" t="str">
        <f>B279&amp;C279&amp;D306</f>
        <v>DISTRIBUCION VOLUMEN POR CRITERIO (kg o litros)TotalAlimentacionDESPUES DE LA CENA</v>
      </c>
      <c r="B306" s="23">
        <v>0</v>
      </c>
      <c r="C306" s="23">
        <v>0</v>
      </c>
      <c r="D306" s="23" t="s">
        <v>150</v>
      </c>
      <c r="E306" s="55">
        <v>1.3005789460623101</v>
      </c>
      <c r="F306" s="55">
        <v>2.19214372274228</v>
      </c>
      <c r="G306" s="55">
        <v>1.4201352034485399</v>
      </c>
      <c r="H306" s="55">
        <v>1.3155650074679901</v>
      </c>
      <c r="I306" s="55">
        <v>1.38323339152606</v>
      </c>
      <c r="J306" s="55">
        <v>2.2513079104007998</v>
      </c>
      <c r="K306" s="55">
        <v>1.1799037242742101</v>
      </c>
      <c r="L306" s="55">
        <v>1.12095099783761</v>
      </c>
      <c r="M306" s="81">
        <v>1.232524793287</v>
      </c>
    </row>
    <row r="307" spans="1:13" x14ac:dyDescent="0.35">
      <c r="A307" s="23" t="str">
        <f>B279&amp;C279&amp;D307</f>
        <v>DISTRIBUCION VOLUMEN POR CRITERIO (kg o litros)TotalAlimentacionDURANTE EL DIA</v>
      </c>
      <c r="B307" s="23">
        <v>0</v>
      </c>
      <c r="C307" s="23">
        <v>0</v>
      </c>
      <c r="D307" s="24" t="s">
        <v>151</v>
      </c>
      <c r="E307" s="24">
        <v>4.4775559550499704</v>
      </c>
      <c r="F307" s="24">
        <v>4.7268074711771799</v>
      </c>
      <c r="G307" s="24">
        <v>3.5491462658016202</v>
      </c>
      <c r="H307" s="24">
        <v>3.7986226082880501</v>
      </c>
      <c r="I307" s="24">
        <v>4.1190324839783896</v>
      </c>
      <c r="J307" s="24">
        <v>4.2608658861275801</v>
      </c>
      <c r="K307" s="24">
        <v>3.9668473221734102</v>
      </c>
      <c r="L307" s="24">
        <v>3.5700411398908898</v>
      </c>
      <c r="M307" s="81">
        <v>3.3302831514996898</v>
      </c>
    </row>
    <row r="308" spans="1:13" x14ac:dyDescent="0.35">
      <c r="A308" s="23" t="str">
        <f>B279&amp;C279&amp;D308</f>
        <v>DISTRIBUCION VOLUMEN POR CRITERIO (kg o litros)TotalAlimentacionCON AMIGOS</v>
      </c>
      <c r="B308" s="23">
        <v>0</v>
      </c>
      <c r="C308" s="23">
        <v>0</v>
      </c>
      <c r="D308" s="23" t="s">
        <v>152</v>
      </c>
      <c r="E308" s="55">
        <v>25.392674586563398</v>
      </c>
      <c r="F308" s="55">
        <v>25.071692374123099</v>
      </c>
      <c r="G308" s="55">
        <v>26.305640018508001</v>
      </c>
      <c r="H308" s="55">
        <v>26.779509005175399</v>
      </c>
      <c r="I308" s="55">
        <v>26.4026351052804</v>
      </c>
      <c r="J308" s="55">
        <v>25.676870244951601</v>
      </c>
      <c r="K308" s="55">
        <v>26.119837961551799</v>
      </c>
      <c r="L308" s="55">
        <v>25.707598720328399</v>
      </c>
      <c r="M308" s="81">
        <v>24.9447090347775</v>
      </c>
    </row>
    <row r="309" spans="1:13" x14ac:dyDescent="0.35">
      <c r="A309" s="23" t="str">
        <f>B279&amp;C279&amp;D309</f>
        <v>DISTRIBUCION VOLUMEN POR CRITERIO (kg o litros)TotalAlimentacionCON CLIENTES</v>
      </c>
      <c r="B309" s="23">
        <v>0</v>
      </c>
      <c r="C309" s="23">
        <v>0</v>
      </c>
      <c r="D309" s="24" t="s">
        <v>153</v>
      </c>
      <c r="E309" s="24">
        <v>0.33453006450502898</v>
      </c>
      <c r="F309" s="24">
        <v>0.384746585607395</v>
      </c>
      <c r="G309" s="24">
        <v>0.655362067452255</v>
      </c>
      <c r="H309" s="24">
        <v>0.63135983809664997</v>
      </c>
      <c r="I309" s="24">
        <v>0.60208796167030998</v>
      </c>
      <c r="J309" s="24">
        <v>0.47159931882381401</v>
      </c>
      <c r="K309" s="24">
        <v>0.383032344597662</v>
      </c>
      <c r="L309" s="24">
        <v>0.69015760473502596</v>
      </c>
      <c r="M309" s="81">
        <v>0.79717240158080205</v>
      </c>
    </row>
    <row r="310" spans="1:13" x14ac:dyDescent="0.35">
      <c r="A310" s="23" t="str">
        <f>B279&amp;C279&amp;D310</f>
        <v>DISTRIBUCION VOLUMEN POR CRITERIO (kg o litros)TotalAlimentacionCON COMPAÑEROS DE TRABAJO</v>
      </c>
      <c r="B310" s="23">
        <v>0</v>
      </c>
      <c r="C310" s="23">
        <v>0</v>
      </c>
      <c r="D310" s="23" t="s">
        <v>154</v>
      </c>
      <c r="E310" s="55">
        <v>6.6829907065771899</v>
      </c>
      <c r="F310" s="55">
        <v>4.5042688037974701</v>
      </c>
      <c r="G310" s="55">
        <v>5.9080648715452204</v>
      </c>
      <c r="H310" s="55">
        <v>5.4946650745574601</v>
      </c>
      <c r="I310" s="55">
        <v>5.1516729022666699</v>
      </c>
      <c r="J310" s="55">
        <v>4.1515892334916202</v>
      </c>
      <c r="K310" s="55">
        <v>5.9194886665553099</v>
      </c>
      <c r="L310" s="55">
        <v>5.3860395501357301</v>
      </c>
      <c r="M310" s="81">
        <v>5.8632980995617503</v>
      </c>
    </row>
    <row r="311" spans="1:13" x14ac:dyDescent="0.35">
      <c r="A311" s="23" t="str">
        <f>B279&amp;C279&amp;D311</f>
        <v>DISTRIBUCION VOLUMEN POR CRITERIO (kg o litros)TotalAlimentacionCON COMPAÑEROS DE CLASE</v>
      </c>
      <c r="B311" s="23">
        <v>0</v>
      </c>
      <c r="C311" s="23">
        <v>0</v>
      </c>
      <c r="D311" s="24" t="s">
        <v>155</v>
      </c>
      <c r="E311" s="24">
        <v>0.329908679216325</v>
      </c>
      <c r="F311" s="24">
        <v>0.25996729626111598</v>
      </c>
      <c r="G311" s="24">
        <v>0.475524353970528</v>
      </c>
      <c r="H311" s="24">
        <v>0.33447496179553998</v>
      </c>
      <c r="I311" s="24">
        <v>0.45071750138577099</v>
      </c>
      <c r="J311" s="24">
        <v>0.25380479391723298</v>
      </c>
      <c r="K311" s="24">
        <v>0.515032333151207</v>
      </c>
      <c r="L311" s="24">
        <v>0.64775534748530095</v>
      </c>
      <c r="M311" s="81">
        <v>0.48918338890055602</v>
      </c>
    </row>
    <row r="312" spans="1:13" x14ac:dyDescent="0.35">
      <c r="A312" s="23" t="str">
        <f>B279&amp;C279&amp;D312</f>
        <v>DISTRIBUCION VOLUMEN POR CRITERIO (kg o litros)TotalAlimentacionCON FAMILIA</v>
      </c>
      <c r="B312" s="23">
        <v>0</v>
      </c>
      <c r="C312" s="23">
        <v>0</v>
      </c>
      <c r="D312" s="23" t="s">
        <v>156</v>
      </c>
      <c r="E312" s="55">
        <v>35.597903514190598</v>
      </c>
      <c r="F312" s="55">
        <v>37.8694226061832</v>
      </c>
      <c r="G312" s="55">
        <v>33.799428393164703</v>
      </c>
      <c r="H312" s="55">
        <v>34.772699568034398</v>
      </c>
      <c r="I312" s="55">
        <v>34.930709720055198</v>
      </c>
      <c r="J312" s="55">
        <v>37.8236848655784</v>
      </c>
      <c r="K312" s="55">
        <v>34.013377101996902</v>
      </c>
      <c r="L312" s="55">
        <v>34.206964565519399</v>
      </c>
      <c r="M312" s="81">
        <v>34.575855639760597</v>
      </c>
    </row>
    <row r="313" spans="1:13" x14ac:dyDescent="0.35">
      <c r="A313" s="23" t="str">
        <f>B279&amp;C279&amp;D313</f>
        <v>DISTRIBUCION VOLUMEN POR CRITERIO (kg o litros)TotalAlimentacionCON LA PAREJA</v>
      </c>
      <c r="B313" s="23">
        <v>0</v>
      </c>
      <c r="C313" s="23">
        <v>0</v>
      </c>
      <c r="D313" s="24" t="s">
        <v>157</v>
      </c>
      <c r="E313" s="24">
        <v>17.525470042449399</v>
      </c>
      <c r="F313" s="24">
        <v>18.7761961319985</v>
      </c>
      <c r="G313" s="24">
        <v>17.418008396576301</v>
      </c>
      <c r="H313" s="24">
        <v>16.620983886466099</v>
      </c>
      <c r="I313" s="24">
        <v>17.565539718911399</v>
      </c>
      <c r="J313" s="24">
        <v>17.842575850486</v>
      </c>
      <c r="K313" s="24">
        <v>18.250661324039399</v>
      </c>
      <c r="L313" s="24">
        <v>17.266001503320801</v>
      </c>
      <c r="M313" s="81">
        <v>18.440472670408401</v>
      </c>
    </row>
    <row r="314" spans="1:13" x14ac:dyDescent="0.35">
      <c r="A314" s="23" t="str">
        <f>B279&amp;C279&amp;D314</f>
        <v>DISTRIBUCION VOLUMEN POR CRITERIO (kg o litros)TotalAlimentacionESTABA SOLO/A</v>
      </c>
      <c r="B314" s="23">
        <v>0</v>
      </c>
      <c r="C314" s="23">
        <v>0</v>
      </c>
      <c r="D314" s="23" t="s">
        <v>158</v>
      </c>
      <c r="E314" s="55">
        <v>13.5931569700948</v>
      </c>
      <c r="F314" s="55">
        <v>12.6736739900476</v>
      </c>
      <c r="G314" s="55">
        <v>14.8662372024812</v>
      </c>
      <c r="H314" s="55">
        <v>14.7525716299103</v>
      </c>
      <c r="I314" s="55">
        <v>14.141415021570101</v>
      </c>
      <c r="J314" s="55">
        <v>13.136739999532599</v>
      </c>
      <c r="K314" s="55">
        <v>14.021373561880401</v>
      </c>
      <c r="L314" s="55">
        <v>15.422889140528</v>
      </c>
      <c r="M314" s="81">
        <v>14.402348433150401</v>
      </c>
    </row>
    <row r="315" spans="1:13" x14ac:dyDescent="0.35">
      <c r="A315" s="23" t="str">
        <f>B279&amp;C279&amp;D315</f>
        <v>DISTRIBUCION VOLUMEN POR CRITERIO (kg o litros)TotalAlimentacionOTROS</v>
      </c>
      <c r="B315" s="23">
        <v>0</v>
      </c>
      <c r="C315" s="23">
        <v>0</v>
      </c>
      <c r="D315" s="24" t="s">
        <v>159</v>
      </c>
      <c r="E315" s="24">
        <v>0.54336854251710798</v>
      </c>
      <c r="F315" s="24">
        <v>0.46003335760455899</v>
      </c>
      <c r="G315" s="24">
        <v>0.57173586006521704</v>
      </c>
      <c r="H315" s="24">
        <v>0.613738383163972</v>
      </c>
      <c r="I315" s="24">
        <v>0.75522071213704201</v>
      </c>
      <c r="J315" s="24">
        <v>0.64313853913527796</v>
      </c>
      <c r="K315" s="24">
        <v>0.77719840989814404</v>
      </c>
      <c r="L315" s="24">
        <v>0.67259565962102796</v>
      </c>
      <c r="M315" s="81">
        <v>0.48696117613317103</v>
      </c>
    </row>
    <row r="316" spans="1:13" x14ac:dyDescent="0.35">
      <c r="A316" s="23" t="str">
        <f>B279&amp;C279&amp;D316</f>
        <v>DISTRIBUCION VOLUMEN POR CRITERIO (kg o litros)TotalAlimentacionESTAR TRABAJANDO</v>
      </c>
      <c r="B316" s="23">
        <v>0</v>
      </c>
      <c r="C316" s="23">
        <v>0</v>
      </c>
      <c r="D316" s="23" t="s">
        <v>160</v>
      </c>
      <c r="E316" s="55">
        <v>9.5986357670817402</v>
      </c>
      <c r="F316" s="55">
        <v>7.8716896448298099</v>
      </c>
      <c r="G316" s="55">
        <v>9.5077278768845908</v>
      </c>
      <c r="H316" s="55">
        <v>9.7573222285794596</v>
      </c>
      <c r="I316" s="55">
        <v>9.1248730435859198</v>
      </c>
      <c r="J316" s="55">
        <v>7.6481730007255697</v>
      </c>
      <c r="K316" s="55">
        <v>8.5545235543037492</v>
      </c>
      <c r="L316" s="55">
        <v>8.9986553869278492</v>
      </c>
      <c r="M316" s="81">
        <v>8.4302070664270108</v>
      </c>
    </row>
    <row r="317" spans="1:13" x14ac:dyDescent="0.35">
      <c r="A317" s="23" t="str">
        <f>B279&amp;C279&amp;D317</f>
        <v>DISTRIBUCION VOLUMEN POR CRITERIO (kg o litros)TotalAlimentacionCOMIDA DE NEGOCIOS</v>
      </c>
      <c r="B317" s="23">
        <v>0</v>
      </c>
      <c r="C317" s="23">
        <v>0</v>
      </c>
      <c r="D317" s="24" t="s">
        <v>161</v>
      </c>
      <c r="E317" s="24">
        <v>0.20206304433255601</v>
      </c>
      <c r="F317" s="24">
        <v>0.31305143628028997</v>
      </c>
      <c r="G317" s="24">
        <v>0.480006172540621</v>
      </c>
      <c r="H317" s="24">
        <v>0.29326003234774101</v>
      </c>
      <c r="I317" s="24">
        <v>0.383345547099742</v>
      </c>
      <c r="J317" s="24">
        <v>0.17548420599863501</v>
      </c>
      <c r="K317" s="24">
        <v>0.36108824227693598</v>
      </c>
      <c r="L317" s="24">
        <v>0.39097840915823001</v>
      </c>
      <c r="M317" s="81">
        <v>0.41944579484385902</v>
      </c>
    </row>
    <row r="318" spans="1:13" x14ac:dyDescent="0.35">
      <c r="A318" s="23" t="str">
        <f>B279&amp;C279&amp;D318</f>
        <v>DISTRIBUCION VOLUMEN POR CRITERIO (kg o litros)TotalAlimentacionPOR PLACER/RELAX</v>
      </c>
      <c r="B318" s="23">
        <v>0</v>
      </c>
      <c r="C318" s="23">
        <v>0</v>
      </c>
      <c r="D318" s="23" t="s">
        <v>162</v>
      </c>
      <c r="E318" s="55">
        <v>16.6408300988961</v>
      </c>
      <c r="F318" s="55">
        <v>20.598153200722599</v>
      </c>
      <c r="G318" s="55">
        <v>16.124977049522801</v>
      </c>
      <c r="H318" s="55">
        <v>15.4680870290087</v>
      </c>
      <c r="I318" s="55">
        <v>16.919490000978801</v>
      </c>
      <c r="J318" s="55">
        <v>19.992274019900499</v>
      </c>
      <c r="K318" s="55">
        <v>16.893000103970898</v>
      </c>
      <c r="L318" s="55">
        <v>16.0544498955765</v>
      </c>
      <c r="M318" s="81">
        <v>17.176531017471699</v>
      </c>
    </row>
    <row r="319" spans="1:13" x14ac:dyDescent="0.35">
      <c r="A319" s="23" t="str">
        <f>B279&amp;C279&amp;D319</f>
        <v>DISTRIBUCION VOLUMEN POR CRITERIO (kg o litros)TotalAlimentacionTENER HAMBRE/SIN PLANIFICAR</v>
      </c>
      <c r="B319" s="23">
        <v>0</v>
      </c>
      <c r="C319" s="23">
        <v>0</v>
      </c>
      <c r="D319" s="24" t="s">
        <v>163</v>
      </c>
      <c r="E319" s="24">
        <v>24.164069102493698</v>
      </c>
      <c r="F319" s="24">
        <v>24.649279593480301</v>
      </c>
      <c r="G319" s="24">
        <v>23.489999429384799</v>
      </c>
      <c r="H319" s="24">
        <v>23.140101816975999</v>
      </c>
      <c r="I319" s="24">
        <v>23.984538721819099</v>
      </c>
      <c r="J319" s="24">
        <v>24.694099379723099</v>
      </c>
      <c r="K319" s="24">
        <v>23.615886285503901</v>
      </c>
      <c r="L319" s="24">
        <v>24.181250277372701</v>
      </c>
      <c r="M319" s="81">
        <v>23.5544425249665</v>
      </c>
    </row>
    <row r="320" spans="1:13" x14ac:dyDescent="0.35">
      <c r="A320" s="23" t="str">
        <f>B279&amp;C279&amp;D320</f>
        <v>DISTRIBUCION VOLUMEN POR CRITERIO (kg o litros)TotalAlimentacionESTAR DE COMPRAS</v>
      </c>
      <c r="B320" s="23">
        <v>0</v>
      </c>
      <c r="C320" s="23">
        <v>0</v>
      </c>
      <c r="D320" s="23" t="s">
        <v>164</v>
      </c>
      <c r="E320" s="55">
        <v>2.5634426231086902</v>
      </c>
      <c r="F320" s="55">
        <v>2.83177246009011</v>
      </c>
      <c r="G320" s="55">
        <v>3.2502547778491402</v>
      </c>
      <c r="H320" s="55">
        <v>2.99190113668881</v>
      </c>
      <c r="I320" s="55">
        <v>2.70760775245241</v>
      </c>
      <c r="J320" s="55">
        <v>2.87773126284609</v>
      </c>
      <c r="K320" s="55">
        <v>3.6385346514391301</v>
      </c>
      <c r="L320" s="55">
        <v>3.8316839137502301</v>
      </c>
      <c r="M320" s="81">
        <v>3.34197231087734</v>
      </c>
    </row>
    <row r="321" spans="1:13" x14ac:dyDescent="0.35">
      <c r="A321" s="23" t="str">
        <f>B279&amp;C279&amp;D321</f>
        <v>DISTRIBUCION VOLUMEN POR CRITERIO (kg o litros)TotalAlimentacionNO COCINAR EN CASA</v>
      </c>
      <c r="B321" s="23">
        <v>0</v>
      </c>
      <c r="C321" s="23">
        <v>0</v>
      </c>
      <c r="D321" s="24" t="s">
        <v>165</v>
      </c>
      <c r="E321" s="24">
        <v>6.9597854031577597</v>
      </c>
      <c r="F321" s="24">
        <v>5.2755779299427097</v>
      </c>
      <c r="G321" s="24">
        <v>6.5380271073814997</v>
      </c>
      <c r="H321" s="24">
        <v>6.1297238691408804</v>
      </c>
      <c r="I321" s="24">
        <v>6.3520693725651096</v>
      </c>
      <c r="J321" s="24">
        <v>5.85172011506054</v>
      </c>
      <c r="K321" s="24">
        <v>5.9569888506940103</v>
      </c>
      <c r="L321" s="24">
        <v>6.7447189187041499</v>
      </c>
      <c r="M321" s="81">
        <v>5.9080935046915899</v>
      </c>
    </row>
    <row r="322" spans="1:13" x14ac:dyDescent="0.35">
      <c r="A322" s="23" t="str">
        <f>B279&amp;C279&amp;D322</f>
        <v>DISTRIBUCION VOLUMEN POR CRITERIO (kg o litros)TotalAlimentacionCELEBRACION/FIESTA/SALIR TOMAR</v>
      </c>
      <c r="B322" s="23">
        <v>0</v>
      </c>
      <c r="C322" s="23">
        <v>0</v>
      </c>
      <c r="D322" s="23" t="s">
        <v>166</v>
      </c>
      <c r="E322" s="55">
        <v>32.2264542332438</v>
      </c>
      <c r="F322" s="55">
        <v>30.551003716112501</v>
      </c>
      <c r="G322" s="55">
        <v>32.831048812178103</v>
      </c>
      <c r="H322" s="55">
        <v>33.647450743102802</v>
      </c>
      <c r="I322" s="55">
        <v>31.7476277842899</v>
      </c>
      <c r="J322" s="55">
        <v>30.9792420534698</v>
      </c>
      <c r="K322" s="55">
        <v>32.866443632163701</v>
      </c>
      <c r="L322" s="55">
        <v>31.2214504584264</v>
      </c>
      <c r="M322" s="81">
        <v>33.091625031740101</v>
      </c>
    </row>
    <row r="323" spans="1:13" x14ac:dyDescent="0.35">
      <c r="A323" s="23" t="str">
        <f>B279&amp;C279&amp;D323</f>
        <v>DISTRIBUCION VOLUMEN POR CRITERIO (kg o litros)TotalAlimentacionVIENDO DEPORTES</v>
      </c>
      <c r="B323" s="23">
        <v>0</v>
      </c>
      <c r="C323" s="23">
        <v>0</v>
      </c>
      <c r="D323" s="24" t="s">
        <v>167</v>
      </c>
      <c r="E323" s="24">
        <v>1.4964425870659299</v>
      </c>
      <c r="F323" s="24">
        <v>1.4792506855869401</v>
      </c>
      <c r="G323" s="24">
        <v>1.3657402214379899</v>
      </c>
      <c r="H323" s="24">
        <v>1.91810733024807</v>
      </c>
      <c r="I323" s="24">
        <v>2.0687043485821102</v>
      </c>
      <c r="J323" s="24">
        <v>1.10372427096152</v>
      </c>
      <c r="K323" s="24">
        <v>1.4219112708733701</v>
      </c>
      <c r="L323" s="24">
        <v>1.7356061944221799</v>
      </c>
      <c r="M323" s="81">
        <v>1.68291032627196</v>
      </c>
    </row>
    <row r="324" spans="1:13" x14ac:dyDescent="0.35">
      <c r="A324" s="23" t="str">
        <f>B279&amp;C279&amp;D324</f>
        <v>DISTRIBUCION VOLUMEN POR CRITERIO (kg o litros)TotalAlimentacionOTROS MOTIVOS</v>
      </c>
      <c r="B324" s="23">
        <v>0</v>
      </c>
      <c r="C324" s="23">
        <v>0</v>
      </c>
      <c r="D324" s="23" t="s">
        <v>168</v>
      </c>
      <c r="E324" s="55">
        <v>6.1482776727557198</v>
      </c>
      <c r="F324" s="55">
        <v>6.4302223605614497</v>
      </c>
      <c r="G324" s="55">
        <v>6.4122197660601401</v>
      </c>
      <c r="H324" s="55">
        <v>6.6540506669190203</v>
      </c>
      <c r="I324" s="55">
        <v>6.7117429999288003</v>
      </c>
      <c r="J324" s="55">
        <v>6.6775540749186399</v>
      </c>
      <c r="K324" s="55">
        <v>6.6916271252542101</v>
      </c>
      <c r="L324" s="55">
        <v>6.8412099873278702</v>
      </c>
      <c r="M324" s="81">
        <v>6.3947734612772802</v>
      </c>
    </row>
    <row r="325" spans="1:13" x14ac:dyDescent="0.35">
      <c r="A325" s="23" t="str">
        <f>B279&amp;C325&amp;D325</f>
        <v>DISTRIBUCION VOLUMEN POR CRITERIO (kg o litros).T.Alimentos TOTAL INGT.ESPAÑA</v>
      </c>
      <c r="B325" s="23">
        <v>0</v>
      </c>
      <c r="C325" s="23" t="s">
        <v>45</v>
      </c>
      <c r="D325" s="24" t="s">
        <v>46</v>
      </c>
      <c r="E325" s="24">
        <v>100</v>
      </c>
      <c r="F325" s="24">
        <v>100</v>
      </c>
      <c r="G325" s="24">
        <v>100</v>
      </c>
      <c r="H325" s="24">
        <v>100</v>
      </c>
      <c r="I325" s="24">
        <v>100</v>
      </c>
      <c r="J325" s="24">
        <v>100</v>
      </c>
      <c r="K325" s="24">
        <v>100</v>
      </c>
      <c r="L325" s="24">
        <v>100</v>
      </c>
      <c r="M325" s="81">
        <v>100</v>
      </c>
    </row>
    <row r="326" spans="1:13" x14ac:dyDescent="0.35">
      <c r="A326" s="23" t="str">
        <f>B279&amp;C325&amp;D326</f>
        <v>DISTRIBUCION VOLUMEN POR CRITERIO (kg o litros).T.Alimentos TOTAL INGHiper+Super+Discount+G.A</v>
      </c>
      <c r="B326" s="23">
        <v>0</v>
      </c>
      <c r="C326" s="23">
        <v>0</v>
      </c>
      <c r="D326" s="23" t="s">
        <v>124</v>
      </c>
      <c r="E326" s="55">
        <v>3.9142967806995901</v>
      </c>
      <c r="F326" s="55">
        <v>4.0611103485133198</v>
      </c>
      <c r="G326" s="55">
        <v>3.4571022346561202</v>
      </c>
      <c r="H326" s="55">
        <v>3.78344894600587</v>
      </c>
      <c r="I326" s="55">
        <v>2.9810268166987299</v>
      </c>
      <c r="J326" s="55">
        <v>3.6093001511610998</v>
      </c>
      <c r="K326" s="55">
        <v>3.5689240137376599</v>
      </c>
      <c r="L326" s="55">
        <v>4.4731518053534698</v>
      </c>
      <c r="M326" s="81">
        <v>3.8414858578250599</v>
      </c>
    </row>
    <row r="327" spans="1:13" x14ac:dyDescent="0.35">
      <c r="A327" s="23" t="str">
        <f>B279&amp;C325&amp;D327</f>
        <v>DISTRIBUCION VOLUMEN POR CRITERIO (kg o litros).T.Alimentos TOTAL INGRestaurantes</v>
      </c>
      <c r="B327" s="23">
        <v>0</v>
      </c>
      <c r="C327" s="23">
        <v>0</v>
      </c>
      <c r="D327" s="24" t="s">
        <v>125</v>
      </c>
      <c r="E327" s="24">
        <v>27.283468436469299</v>
      </c>
      <c r="F327" s="24">
        <v>26.3725449231544</v>
      </c>
      <c r="G327" s="24">
        <v>26.532381213757901</v>
      </c>
      <c r="H327" s="24">
        <v>29.371347646509101</v>
      </c>
      <c r="I327" s="24">
        <v>27.637604109741901</v>
      </c>
      <c r="J327" s="24">
        <v>26.5687292806108</v>
      </c>
      <c r="K327" s="24">
        <v>26.4705912754327</v>
      </c>
      <c r="L327" s="24">
        <v>26.913931475487001</v>
      </c>
      <c r="M327" s="81">
        <v>30.743307475797302</v>
      </c>
    </row>
    <row r="328" spans="1:13" x14ac:dyDescent="0.35">
      <c r="A328" s="23" t="str">
        <f>B279&amp;C325&amp;D328</f>
        <v>DISTRIBUCION VOLUMEN POR CRITERIO (kg o litros).T.Alimentos TOTAL INGRestaurantes Fast Food</v>
      </c>
      <c r="B328" s="23">
        <v>0</v>
      </c>
      <c r="C328" s="23">
        <v>0</v>
      </c>
      <c r="D328" s="23" t="s">
        <v>126</v>
      </c>
      <c r="E328" s="55">
        <v>28.1677724557542</v>
      </c>
      <c r="F328" s="55">
        <v>28.613723052020099</v>
      </c>
      <c r="G328" s="55">
        <v>30.3184421268401</v>
      </c>
      <c r="H328" s="55">
        <v>27.578640837334</v>
      </c>
      <c r="I328" s="55">
        <v>27.248236447063402</v>
      </c>
      <c r="J328" s="55">
        <v>27.984237942700801</v>
      </c>
      <c r="K328" s="55">
        <v>29.386349960236501</v>
      </c>
      <c r="L328" s="55">
        <v>28.739150429091399</v>
      </c>
      <c r="M328" s="81">
        <v>25.3715171692882</v>
      </c>
    </row>
    <row r="329" spans="1:13" x14ac:dyDescent="0.35">
      <c r="A329" s="23" t="str">
        <f>B279&amp;C325&amp;D329</f>
        <v>DISTRIBUCION VOLUMEN POR CRITERIO (kg o litros).T.Alimentos TOTAL INGBares/Cafeterias/Cervecerias</v>
      </c>
      <c r="B329" s="23">
        <v>0</v>
      </c>
      <c r="C329" s="23">
        <v>0</v>
      </c>
      <c r="D329" s="24" t="s">
        <v>127</v>
      </c>
      <c r="E329" s="24">
        <v>28.540152449241202</v>
      </c>
      <c r="F329" s="24">
        <v>27.085370105542601</v>
      </c>
      <c r="G329" s="24">
        <v>27.088967649656301</v>
      </c>
      <c r="H329" s="24">
        <v>26.5475590315123</v>
      </c>
      <c r="I329" s="24">
        <v>29.459548332099398</v>
      </c>
      <c r="J329" s="24">
        <v>28.1786232888028</v>
      </c>
      <c r="K329" s="24">
        <v>27.838365519529098</v>
      </c>
      <c r="L329" s="24">
        <v>26.941463821765399</v>
      </c>
      <c r="M329" s="81">
        <v>25.553869080856298</v>
      </c>
    </row>
    <row r="330" spans="1:13" x14ac:dyDescent="0.35">
      <c r="A330" s="23" t="str">
        <f>B279&amp;C325&amp;D330</f>
        <v>DISTRIBUCION VOLUMEN POR CRITERIO (kg o litros).T.Alimentos TOTAL INGPanaderias/Pastelerias</v>
      </c>
      <c r="B330" s="23">
        <v>0</v>
      </c>
      <c r="C330" s="23">
        <v>0</v>
      </c>
      <c r="D330" s="23" t="s">
        <v>128</v>
      </c>
      <c r="E330" s="55">
        <v>1.7187248724766999</v>
      </c>
      <c r="F330" s="55">
        <v>1.48532983269552</v>
      </c>
      <c r="G330" s="55">
        <v>2.02018237902104</v>
      </c>
      <c r="H330" s="55">
        <v>2.2618158421949</v>
      </c>
      <c r="I330" s="55">
        <v>2.00689966635117</v>
      </c>
      <c r="J330" s="55">
        <v>1.4990034878868299</v>
      </c>
      <c r="K330" s="55">
        <v>2.32750129837985</v>
      </c>
      <c r="L330" s="55">
        <v>2.07918791737014</v>
      </c>
      <c r="M330" s="81">
        <v>2.03440624458046</v>
      </c>
    </row>
    <row r="331" spans="1:13" x14ac:dyDescent="0.35">
      <c r="A331" s="23" t="str">
        <f>B279&amp;C325&amp;D331</f>
        <v>DISTRIBUCION VOLUMEN POR CRITERIO (kg o litros).T.Alimentos TOTAL INGTda.Alimentacion/Delicatesen</v>
      </c>
      <c r="B331" s="23">
        <v>0</v>
      </c>
      <c r="C331" s="23">
        <v>0</v>
      </c>
      <c r="D331" s="24" t="s">
        <v>129</v>
      </c>
      <c r="E331" s="24">
        <v>0.40717888107178701</v>
      </c>
      <c r="F331" s="24">
        <v>0.47819705661350997</v>
      </c>
      <c r="G331" s="24">
        <v>0.42392039864599101</v>
      </c>
      <c r="H331" s="24">
        <v>0.78201811037991498</v>
      </c>
      <c r="I331" s="24">
        <v>0.32464584260173701</v>
      </c>
      <c r="J331" s="24">
        <v>0.49442727103606499</v>
      </c>
      <c r="K331" s="24">
        <v>0.410951322607708</v>
      </c>
      <c r="L331" s="24">
        <v>0.47876079802357102</v>
      </c>
      <c r="M331" s="81">
        <v>0.46915663371588201</v>
      </c>
    </row>
    <row r="332" spans="1:13" x14ac:dyDescent="0.35">
      <c r="A332" s="23" t="str">
        <f>B279&amp;C325&amp;D332</f>
        <v>DISTRIBUCION VOLUMEN POR CRITERIO (kg o litros).T.Alimentos TOTAL INGCanal Conveniencia/24h</v>
      </c>
      <c r="B332" s="23">
        <v>0</v>
      </c>
      <c r="C332" s="23">
        <v>0</v>
      </c>
      <c r="D332" s="23" t="s">
        <v>130</v>
      </c>
      <c r="E332" s="55">
        <v>4.7112074822913703</v>
      </c>
      <c r="F332" s="55">
        <v>3.93669832356465</v>
      </c>
      <c r="G332" s="55">
        <v>5.2096202868433004</v>
      </c>
      <c r="H332" s="55">
        <v>5.2274759058609304</v>
      </c>
      <c r="I332" s="55">
        <v>4.9335274664120599</v>
      </c>
      <c r="J332" s="55">
        <v>4.5008936878469399</v>
      </c>
      <c r="K332" s="55">
        <v>5.8947695730206897</v>
      </c>
      <c r="L332" s="55">
        <v>6.5046749280413403</v>
      </c>
      <c r="M332" s="81">
        <v>5.53556810086683</v>
      </c>
    </row>
    <row r="333" spans="1:13" x14ac:dyDescent="0.35">
      <c r="A333" s="23" t="str">
        <f>B279&amp;C325&amp;D333</f>
        <v>DISTRIBUCION VOLUMEN POR CRITERIO (kg o litros).T.Alimentos TOTAL INGHoteles</v>
      </c>
      <c r="B333" s="23">
        <v>0</v>
      </c>
      <c r="C333" s="23">
        <v>0</v>
      </c>
      <c r="D333" s="24" t="s">
        <v>131</v>
      </c>
      <c r="E333" s="24">
        <v>0.20495274782061201</v>
      </c>
      <c r="F333" s="24">
        <v>0.76851541983583904</v>
      </c>
      <c r="G333" s="24">
        <v>0.30646243482213398</v>
      </c>
      <c r="H333" s="24">
        <v>0.217701938622756</v>
      </c>
      <c r="I333" s="24">
        <v>0.54039866945410597</v>
      </c>
      <c r="J333" s="24">
        <v>0.43426409004715599</v>
      </c>
      <c r="K333" s="24">
        <v>0.284448029981894</v>
      </c>
      <c r="L333" s="24">
        <v>0.35936324211304499</v>
      </c>
      <c r="M333" s="81">
        <v>0.36215546101603502</v>
      </c>
    </row>
    <row r="334" spans="1:13" x14ac:dyDescent="0.35">
      <c r="A334" s="23" t="str">
        <f>B279&amp;C325&amp;D334</f>
        <v>DISTRIBUCION VOLUMEN POR CRITERIO (kg o litros).T.Alimentos TOTAL INGEstaciones de servicio</v>
      </c>
      <c r="B334" s="23">
        <v>0</v>
      </c>
      <c r="C334" s="23">
        <v>0</v>
      </c>
      <c r="D334" s="23" t="s">
        <v>132</v>
      </c>
      <c r="E334" s="55">
        <v>0.79899178120019798</v>
      </c>
      <c r="F334" s="55">
        <v>0.97935523830231297</v>
      </c>
      <c r="G334" s="55">
        <v>0.88935347869854597</v>
      </c>
      <c r="H334" s="55">
        <v>0.79119329658772097</v>
      </c>
      <c r="I334" s="55">
        <v>0.83763779270693794</v>
      </c>
      <c r="J334" s="55">
        <v>0.91991916437711596</v>
      </c>
      <c r="K334" s="55">
        <v>0.65554660280119303</v>
      </c>
      <c r="L334" s="55">
        <v>0.68375783944377899</v>
      </c>
      <c r="M334" s="81">
        <v>1.2399586492641499</v>
      </c>
    </row>
    <row r="335" spans="1:13" x14ac:dyDescent="0.35">
      <c r="A335" s="23" t="str">
        <f>B279&amp;C325&amp;D335</f>
        <v>DISTRIBUCION VOLUMEN POR CRITERIO (kg o litros).T.Alimentos TOTAL INGMaquinas dispensadoras</v>
      </c>
      <c r="B335" s="23">
        <v>0</v>
      </c>
      <c r="C335" s="23">
        <v>0</v>
      </c>
      <c r="D335" s="24" t="s">
        <v>133</v>
      </c>
      <c r="E335" s="24">
        <v>0.14887329670199601</v>
      </c>
      <c r="F335" s="24">
        <v>0.116196240949624</v>
      </c>
      <c r="G335" s="24">
        <v>0.14415182828606601</v>
      </c>
      <c r="H335" s="24">
        <v>0.14503741127056199</v>
      </c>
      <c r="I335" s="24">
        <v>0.12866900954609201</v>
      </c>
      <c r="J335" s="24">
        <v>0.127271454748833</v>
      </c>
      <c r="K335" s="24">
        <v>0.13358698024139801</v>
      </c>
      <c r="L335" s="24">
        <v>0.114097672326981</v>
      </c>
      <c r="M335" s="81">
        <v>0.16744226830096101</v>
      </c>
    </row>
    <row r="336" spans="1:13" x14ac:dyDescent="0.35">
      <c r="A336" s="23" t="str">
        <f>B279&amp;C325&amp;D336</f>
        <v>DISTRIBUCION VOLUMEN POR CRITERIO (kg o litros).T.Alimentos TOTAL INGServicio en la empresa</v>
      </c>
      <c r="B336" s="23">
        <v>0</v>
      </c>
      <c r="C336" s="23">
        <v>0</v>
      </c>
      <c r="D336" s="23" t="s">
        <v>134</v>
      </c>
      <c r="E336" s="55">
        <v>0.69161007916140405</v>
      </c>
      <c r="F336" s="55">
        <v>0.77711917450674795</v>
      </c>
      <c r="G336" s="55">
        <v>0.76453912945185198</v>
      </c>
      <c r="H336" s="55">
        <v>0.69911820017988102</v>
      </c>
      <c r="I336" s="55">
        <v>0.56866993158678203</v>
      </c>
      <c r="J336" s="55">
        <v>0.48023453703080898</v>
      </c>
      <c r="K336" s="55">
        <v>0.69947056040783095</v>
      </c>
      <c r="L336" s="55">
        <v>0.81753054357775501</v>
      </c>
      <c r="M336" s="81">
        <v>1.17653357194209</v>
      </c>
    </row>
    <row r="337" spans="1:13" x14ac:dyDescent="0.35">
      <c r="A337" s="23" t="str">
        <f>B279&amp;C325&amp;D337</f>
        <v>DISTRIBUCION VOLUMEN POR CRITERIO (kg o litros).T.Alimentos TOTAL INGResto de canales</v>
      </c>
      <c r="B337" s="23">
        <v>0</v>
      </c>
      <c r="C337" s="23">
        <v>0</v>
      </c>
      <c r="D337" s="24" t="s">
        <v>135</v>
      </c>
      <c r="E337" s="24">
        <v>3.4127728777117698</v>
      </c>
      <c r="F337" s="24">
        <v>5.3258412643535102</v>
      </c>
      <c r="G337" s="24">
        <v>2.8448781753018402</v>
      </c>
      <c r="H337" s="24">
        <v>2.5946424877071301</v>
      </c>
      <c r="I337" s="24">
        <v>3.33313750844099</v>
      </c>
      <c r="J337" s="24">
        <v>5.2030954986301703</v>
      </c>
      <c r="K337" s="24">
        <v>2.3294977645777402</v>
      </c>
      <c r="L337" s="24">
        <v>1.89493127675191</v>
      </c>
      <c r="M337" s="81">
        <v>3.5045995359612099</v>
      </c>
    </row>
    <row r="338" spans="1:13" x14ac:dyDescent="0.35">
      <c r="A338" s="23" t="str">
        <f>B279&amp;C325&amp;D338</f>
        <v>DISTRIBUCION VOLUMEN POR CRITERIO (kg o litros).T.Alimentos TOTAL INGEN LA CALLE</v>
      </c>
      <c r="B338" s="23">
        <v>0</v>
      </c>
      <c r="C338" s="23">
        <v>0</v>
      </c>
      <c r="D338" s="23" t="s">
        <v>136</v>
      </c>
      <c r="E338" s="55">
        <v>2.2954921362705298</v>
      </c>
      <c r="F338" s="55">
        <v>3.0945684796644399</v>
      </c>
      <c r="G338" s="55">
        <v>2.1758077220894299</v>
      </c>
      <c r="H338" s="55">
        <v>1.8364841466274699</v>
      </c>
      <c r="I338" s="55">
        <v>2.3738146893684799</v>
      </c>
      <c r="J338" s="55">
        <v>3.5930145965142</v>
      </c>
      <c r="K338" s="55">
        <v>2.0233919318553699</v>
      </c>
      <c r="L338" s="55">
        <v>1.41502774811027</v>
      </c>
      <c r="M338" s="81">
        <v>3.1741225120797698</v>
      </c>
    </row>
    <row r="339" spans="1:13" x14ac:dyDescent="0.35">
      <c r="A339" s="23" t="str">
        <f>B279&amp;C325&amp;D339</f>
        <v>DISTRIBUCION VOLUMEN POR CRITERIO (kg o litros).T.Alimentos TOTAL INGEN CASA DE OTROS</v>
      </c>
      <c r="B339" s="23">
        <v>0</v>
      </c>
      <c r="C339" s="23">
        <v>0</v>
      </c>
      <c r="D339" s="24" t="s">
        <v>137</v>
      </c>
      <c r="E339" s="24">
        <v>4.83061850050722</v>
      </c>
      <c r="F339" s="24">
        <v>4.3869151013306702</v>
      </c>
      <c r="G339" s="24">
        <v>4.9329840178602797</v>
      </c>
      <c r="H339" s="24">
        <v>5.9520569893479598</v>
      </c>
      <c r="I339" s="24">
        <v>4.5825434477373097</v>
      </c>
      <c r="J339" s="24">
        <v>4.2321142070532103</v>
      </c>
      <c r="K339" s="24">
        <v>4.5960688338909002</v>
      </c>
      <c r="L339" s="24">
        <v>6.0481084822593303</v>
      </c>
      <c r="M339" s="81">
        <v>4.1117883327453901</v>
      </c>
    </row>
    <row r="340" spans="1:13" x14ac:dyDescent="0.35">
      <c r="A340" s="23" t="str">
        <f>B279&amp;C325&amp;D340</f>
        <v>DISTRIBUCION VOLUMEN POR CRITERIO (kg o litros).T.Alimentos TOTAL INGEN EL ESTABLECIMIENTO</v>
      </c>
      <c r="B340" s="23">
        <v>0</v>
      </c>
      <c r="C340" s="23">
        <v>0</v>
      </c>
      <c r="D340" s="23" t="s">
        <v>138</v>
      </c>
      <c r="E340" s="55">
        <v>66.427688702222994</v>
      </c>
      <c r="F340" s="55">
        <v>68.398146451226395</v>
      </c>
      <c r="G340" s="55">
        <v>66.885361052550905</v>
      </c>
      <c r="H340" s="55">
        <v>64.019935894927499</v>
      </c>
      <c r="I340" s="55">
        <v>67.874798870559502</v>
      </c>
      <c r="J340" s="55">
        <v>68.374122153151006</v>
      </c>
      <c r="K340" s="55">
        <v>66.834645050789902</v>
      </c>
      <c r="L340" s="55">
        <v>62.689427637894603</v>
      </c>
      <c r="M340" s="81">
        <v>67.0544333470651</v>
      </c>
    </row>
    <row r="341" spans="1:13" x14ac:dyDescent="0.35">
      <c r="A341" s="23" t="str">
        <f>B279&amp;C325&amp;D341</f>
        <v>DISTRIBUCION VOLUMEN POR CRITERIO (kg o litros).T.Alimentos TOTAL INGEN EL TRABAJO</v>
      </c>
      <c r="B341" s="23">
        <v>0</v>
      </c>
      <c r="C341" s="23">
        <v>0</v>
      </c>
      <c r="D341" s="24" t="s">
        <v>139</v>
      </c>
      <c r="E341" s="24">
        <v>3.1819330482104999</v>
      </c>
      <c r="F341" s="24">
        <v>2.34451526864355</v>
      </c>
      <c r="G341" s="24">
        <v>2.8192255425382999</v>
      </c>
      <c r="H341" s="24">
        <v>2.6731514359083901</v>
      </c>
      <c r="I341" s="24">
        <v>2.5015547521187602</v>
      </c>
      <c r="J341" s="24">
        <v>2.12936686021773</v>
      </c>
      <c r="K341" s="24">
        <v>2.0672457773999802</v>
      </c>
      <c r="L341" s="24">
        <v>3.1202084543559301</v>
      </c>
      <c r="M341" s="81">
        <v>3.3135220303933499</v>
      </c>
    </row>
    <row r="342" spans="1:13" x14ac:dyDescent="0.35">
      <c r="A342" s="23" t="str">
        <f>B279&amp;C325&amp;D342</f>
        <v>DISTRIBUCION VOLUMEN POR CRITERIO (kg o litros).T.Alimentos TOTAL INGEN COLEGIO/INSTITUTO/UNIV.</v>
      </c>
      <c r="B342" s="23">
        <v>0</v>
      </c>
      <c r="C342" s="23">
        <v>0</v>
      </c>
      <c r="D342" s="23" t="s">
        <v>140</v>
      </c>
      <c r="E342" s="55">
        <v>0.13484552441752201</v>
      </c>
      <c r="F342" s="55">
        <v>6.2973134095241801E-2</v>
      </c>
      <c r="G342" s="55">
        <v>0.237856340375593</v>
      </c>
      <c r="H342" s="55">
        <v>0.14046780724531199</v>
      </c>
      <c r="I342" s="55">
        <v>0.25630814582635802</v>
      </c>
      <c r="J342" s="55">
        <v>7.1661473026138497E-2</v>
      </c>
      <c r="K342" s="55">
        <v>0.13297486670265801</v>
      </c>
      <c r="L342" s="55">
        <v>0.221140733722479</v>
      </c>
      <c r="M342" s="81">
        <v>0.43191957479467602</v>
      </c>
    </row>
    <row r="343" spans="1:13" x14ac:dyDescent="0.35">
      <c r="A343" s="23" t="str">
        <f>B279&amp;C325&amp;D343</f>
        <v>DISTRIBUCION VOLUMEN POR CRITERIO (kg o litros).T.Alimentos TOTAL INGEN MI CASA</v>
      </c>
      <c r="B343" s="23">
        <v>0</v>
      </c>
      <c r="C343" s="23">
        <v>0</v>
      </c>
      <c r="D343" s="24" t="s">
        <v>141</v>
      </c>
      <c r="E343" s="24">
        <v>21.253131557076301</v>
      </c>
      <c r="F343" s="24">
        <v>19.3181327933906</v>
      </c>
      <c r="G343" s="24">
        <v>21.085042132979801</v>
      </c>
      <c r="H343" s="24">
        <v>23.105563997650499</v>
      </c>
      <c r="I343" s="24">
        <v>20.611577714104499</v>
      </c>
      <c r="J343" s="24">
        <v>19.405665296897499</v>
      </c>
      <c r="K343" s="24">
        <v>22.142118302048001</v>
      </c>
      <c r="L343" s="24">
        <v>24.209073848091599</v>
      </c>
      <c r="M343" s="81">
        <v>20.217818589706098</v>
      </c>
    </row>
    <row r="344" spans="1:13" x14ac:dyDescent="0.35">
      <c r="A344" s="23" t="str">
        <f>B279&amp;C325&amp;D344</f>
        <v>DISTRIBUCION VOLUMEN POR CRITERIO (kg o litros).T.Alimentos TOTAL INGEN M.TRANSP.(AVION,TREN,AUTOC,E</v>
      </c>
      <c r="B344" s="23">
        <v>0</v>
      </c>
      <c r="C344" s="23">
        <v>0</v>
      </c>
      <c r="D344" s="23" t="s">
        <v>142</v>
      </c>
      <c r="E344" s="55">
        <v>4.11750215211538E-2</v>
      </c>
      <c r="F344" s="55">
        <v>0.12803208379160899</v>
      </c>
      <c r="G344" s="55">
        <v>5.8774358388275903E-2</v>
      </c>
      <c r="H344" s="55">
        <v>9.2076515137700293E-2</v>
      </c>
      <c r="I344" s="55">
        <v>0.16378234433907901</v>
      </c>
      <c r="J344" s="55">
        <v>8.1336207097643706E-2</v>
      </c>
      <c r="K344" s="55">
        <v>8.3811349630401002E-2</v>
      </c>
      <c r="L344" s="55">
        <v>7.3207781912188796E-2</v>
      </c>
      <c r="M344" s="81">
        <v>8.8354700556937393E-2</v>
      </c>
    </row>
    <row r="345" spans="1:13" x14ac:dyDescent="0.35">
      <c r="A345" s="23" t="str">
        <f>B279&amp;C325&amp;D345</f>
        <v>DISTRIBUCION VOLUMEN POR CRITERIO (kg o litros).T.Alimentos TOTAL INGEN OTRO LUGAR</v>
      </c>
      <c r="B345" s="23">
        <v>0</v>
      </c>
      <c r="C345" s="23">
        <v>0</v>
      </c>
      <c r="D345" s="24" t="s">
        <v>143</v>
      </c>
      <c r="E345" s="24">
        <v>1.8351196905976701</v>
      </c>
      <c r="F345" s="24">
        <v>2.2667174485742598</v>
      </c>
      <c r="G345" s="24">
        <v>1.8049480373119899</v>
      </c>
      <c r="H345" s="24">
        <v>2.1802645911682501</v>
      </c>
      <c r="I345" s="24">
        <v>1.63562156113841</v>
      </c>
      <c r="J345" s="24">
        <v>2.1127202515052499</v>
      </c>
      <c r="K345" s="24">
        <v>2.1197458826882198</v>
      </c>
      <c r="L345" s="24">
        <v>2.2238078490708899</v>
      </c>
      <c r="M345" s="81">
        <v>1.60804100404109</v>
      </c>
    </row>
    <row r="346" spans="1:13" x14ac:dyDescent="0.35">
      <c r="A346" s="23" t="str">
        <f>B279&amp;C325&amp;D346</f>
        <v>DISTRIBUCION VOLUMEN POR CRITERIO (kg o litros).T.Alimentos TOTAL INGDESAYUNO</v>
      </c>
      <c r="B346" s="23">
        <v>0</v>
      </c>
      <c r="C346" s="23">
        <v>0</v>
      </c>
      <c r="D346" s="23" t="s">
        <v>144</v>
      </c>
      <c r="E346" s="55">
        <v>8.3169538370445792</v>
      </c>
      <c r="F346" s="55">
        <v>7.8263820972011899</v>
      </c>
      <c r="G346" s="55">
        <v>8.4690510487252109</v>
      </c>
      <c r="H346" s="55">
        <v>8.3148413301560193</v>
      </c>
      <c r="I346" s="55">
        <v>7.88347244398574</v>
      </c>
      <c r="J346" s="55">
        <v>7.5585306419058798</v>
      </c>
      <c r="K346" s="55">
        <v>8.3478058293600004</v>
      </c>
      <c r="L346" s="55">
        <v>8.4856386143087192</v>
      </c>
      <c r="M346" s="81">
        <v>7.7109711125659199</v>
      </c>
    </row>
    <row r="347" spans="1:13" x14ac:dyDescent="0.35">
      <c r="A347" s="23" t="str">
        <f>B279&amp;C325&amp;D347</f>
        <v>DISTRIBUCION VOLUMEN POR CRITERIO (kg o litros).T.Alimentos TOTAL INGAPERITIVO/ANTES DE COMER</v>
      </c>
      <c r="B347" s="23">
        <v>0</v>
      </c>
      <c r="C347" s="23">
        <v>0</v>
      </c>
      <c r="D347" s="24" t="s">
        <v>145</v>
      </c>
      <c r="E347" s="24">
        <v>2.8281133196787902</v>
      </c>
      <c r="F347" s="24">
        <v>2.57439015244847</v>
      </c>
      <c r="G347" s="24">
        <v>2.97056017067748</v>
      </c>
      <c r="H347" s="24">
        <v>2.9827175914745698</v>
      </c>
      <c r="I347" s="24">
        <v>3.09703885799046</v>
      </c>
      <c r="J347" s="24">
        <v>2.67502459132792</v>
      </c>
      <c r="K347" s="24">
        <v>2.6966935245816299</v>
      </c>
      <c r="L347" s="24">
        <v>2.5782008952236599</v>
      </c>
      <c r="M347" s="81">
        <v>3.3618232462834801</v>
      </c>
    </row>
    <row r="348" spans="1:13" x14ac:dyDescent="0.35">
      <c r="A348" s="23" t="str">
        <f>B279&amp;C325&amp;D348</f>
        <v>DISTRIBUCION VOLUMEN POR CRITERIO (kg o litros).T.Alimentos TOTAL INGCOMIDA</v>
      </c>
      <c r="B348" s="23">
        <v>0</v>
      </c>
      <c r="C348" s="23">
        <v>0</v>
      </c>
      <c r="D348" s="23" t="s">
        <v>146</v>
      </c>
      <c r="E348" s="55">
        <v>51.9032356966134</v>
      </c>
      <c r="F348" s="55">
        <v>49.354107178342502</v>
      </c>
      <c r="G348" s="55">
        <v>53.345240498802397</v>
      </c>
      <c r="H348" s="55">
        <v>53.834478970874599</v>
      </c>
      <c r="I348" s="55">
        <v>52.2261672742789</v>
      </c>
      <c r="J348" s="55">
        <v>50.599023589589102</v>
      </c>
      <c r="K348" s="55">
        <v>54.336004552970998</v>
      </c>
      <c r="L348" s="55">
        <v>55.168561313401703</v>
      </c>
      <c r="M348" s="81">
        <v>54.0888244346948</v>
      </c>
    </row>
    <row r="349" spans="1:13" x14ac:dyDescent="0.35">
      <c r="A349" s="23" t="str">
        <f>B279&amp;C325&amp;D349</f>
        <v>DISTRIBUCION VOLUMEN POR CRITERIO (kg o litros).T.Alimentos TOTAL INGTARDE/MERIENDA</v>
      </c>
      <c r="B349" s="23">
        <v>0</v>
      </c>
      <c r="C349" s="23">
        <v>0</v>
      </c>
      <c r="D349" s="24" t="s">
        <v>147</v>
      </c>
      <c r="E349" s="24">
        <v>4.9016449751414299</v>
      </c>
      <c r="F349" s="24">
        <v>4.4361864095329597</v>
      </c>
      <c r="G349" s="24">
        <v>4.0222733228795802</v>
      </c>
      <c r="H349" s="24">
        <v>3.8221958726802701</v>
      </c>
      <c r="I349" s="24">
        <v>4.8212486854743402</v>
      </c>
      <c r="J349" s="24">
        <v>4.4538154245622197</v>
      </c>
      <c r="K349" s="24">
        <v>4.5244429719115304</v>
      </c>
      <c r="L349" s="24">
        <v>4.9385358287082299</v>
      </c>
      <c r="M349" s="81">
        <v>5.0696295786460199</v>
      </c>
    </row>
    <row r="350" spans="1:13" x14ac:dyDescent="0.35">
      <c r="A350" s="23" t="str">
        <f>B279&amp;C325&amp;D350</f>
        <v>DISTRIBUCION VOLUMEN POR CRITERIO (kg o litros).T.Alimentos TOTAL INGANTES DE CENAR</v>
      </c>
      <c r="B350" s="23">
        <v>0</v>
      </c>
      <c r="C350" s="23">
        <v>0</v>
      </c>
      <c r="D350" s="23" t="s">
        <v>148</v>
      </c>
      <c r="E350" s="55">
        <v>1.3268310424183101</v>
      </c>
      <c r="F350" s="55">
        <v>1.22732482930293</v>
      </c>
      <c r="G350" s="55">
        <v>1.1895057460428899</v>
      </c>
      <c r="H350" s="55">
        <v>1.25322981368437</v>
      </c>
      <c r="I350" s="55">
        <v>1.32512658174585</v>
      </c>
      <c r="J350" s="55">
        <v>1.5103652531107801</v>
      </c>
      <c r="K350" s="55">
        <v>1.4218319970842801</v>
      </c>
      <c r="L350" s="55">
        <v>0.94870117817899702</v>
      </c>
      <c r="M350" s="81">
        <v>1.2853638066026001</v>
      </c>
    </row>
    <row r="351" spans="1:13" x14ac:dyDescent="0.35">
      <c r="A351" s="23" t="str">
        <f>B279&amp;C325&amp;D351</f>
        <v>DISTRIBUCION VOLUMEN POR CRITERIO (kg o litros).T.Alimentos TOTAL INGCENA</v>
      </c>
      <c r="B351" s="23">
        <v>0</v>
      </c>
      <c r="C351" s="23">
        <v>0</v>
      </c>
      <c r="D351" s="24" t="s">
        <v>149</v>
      </c>
      <c r="E351" s="24">
        <v>29.181266218204801</v>
      </c>
      <c r="F351" s="24">
        <v>32.557120560993297</v>
      </c>
      <c r="G351" s="24">
        <v>28.6606489967653</v>
      </c>
      <c r="H351" s="24">
        <v>28.664586371596801</v>
      </c>
      <c r="I351" s="24">
        <v>29.336869689424699</v>
      </c>
      <c r="J351" s="24">
        <v>31.119587106482999</v>
      </c>
      <c r="K351" s="24">
        <v>27.249953224117199</v>
      </c>
      <c r="L351" s="24">
        <v>26.834984333867801</v>
      </c>
      <c r="M351" s="81">
        <v>27.298710498738401</v>
      </c>
    </row>
    <row r="352" spans="1:13" x14ac:dyDescent="0.35">
      <c r="A352" s="23" t="str">
        <f>B279&amp;C325&amp;D352</f>
        <v>DISTRIBUCION VOLUMEN POR CRITERIO (kg o litros).T.Alimentos TOTAL INGDESPUES DE LA CENA</v>
      </c>
      <c r="B352" s="23">
        <v>0</v>
      </c>
      <c r="C352" s="23">
        <v>0</v>
      </c>
      <c r="D352" s="23" t="s">
        <v>150</v>
      </c>
      <c r="E352" s="55">
        <v>0.30369126628167398</v>
      </c>
      <c r="F352" s="55">
        <v>0.89009105594107796</v>
      </c>
      <c r="G352" s="55">
        <v>0.52014560308492397</v>
      </c>
      <c r="H352" s="55">
        <v>0.19515978097187101</v>
      </c>
      <c r="I352" s="55">
        <v>0.24163845799057199</v>
      </c>
      <c r="J352" s="55">
        <v>0.95080876153431304</v>
      </c>
      <c r="K352" s="55">
        <v>0.32913729849868201</v>
      </c>
      <c r="L352" s="55">
        <v>0.21143473596131701</v>
      </c>
      <c r="M352" s="81">
        <v>0.373962297368029</v>
      </c>
    </row>
    <row r="353" spans="1:13" x14ac:dyDescent="0.35">
      <c r="A353" s="23" t="str">
        <f>B279&amp;C325&amp;D353</f>
        <v>DISTRIBUCION VOLUMEN POR CRITERIO (kg o litros).T.Alimentos TOTAL INGDURANTE EL DIA</v>
      </c>
      <c r="B353" s="23">
        <v>0</v>
      </c>
      <c r="C353" s="23">
        <v>0</v>
      </c>
      <c r="D353" s="24" t="s">
        <v>151</v>
      </c>
      <c r="E353" s="24">
        <v>1.2382629006313199</v>
      </c>
      <c r="F353" s="24">
        <v>1.1343980313657001</v>
      </c>
      <c r="G353" s="24">
        <v>0.82257613614733505</v>
      </c>
      <c r="H353" s="24">
        <v>0.93279142236665002</v>
      </c>
      <c r="I353" s="24">
        <v>1.06844037196693</v>
      </c>
      <c r="J353" s="24">
        <v>1.1328462357520199</v>
      </c>
      <c r="K353" s="24">
        <v>1.0941327612378899</v>
      </c>
      <c r="L353" s="24">
        <v>0.83394130989404203</v>
      </c>
      <c r="M353" s="81">
        <v>0.81071701295130005</v>
      </c>
    </row>
    <row r="354" spans="1:13" x14ac:dyDescent="0.35">
      <c r="A354" s="23" t="str">
        <f>B279&amp;C325&amp;D354</f>
        <v>DISTRIBUCION VOLUMEN POR CRITERIO (kg o litros).T.Alimentos TOTAL INGCON AMIGOS</v>
      </c>
      <c r="B354" s="23">
        <v>0</v>
      </c>
      <c r="C354" s="23">
        <v>0</v>
      </c>
      <c r="D354" s="23" t="s">
        <v>152</v>
      </c>
      <c r="E354" s="55">
        <v>18.9593820245308</v>
      </c>
      <c r="F354" s="55">
        <v>19.402290079140599</v>
      </c>
      <c r="G354" s="55">
        <v>20.302300804158499</v>
      </c>
      <c r="H354" s="55">
        <v>20.9886250794478</v>
      </c>
      <c r="I354" s="55">
        <v>20.9971615977372</v>
      </c>
      <c r="J354" s="55">
        <v>19.175254499379299</v>
      </c>
      <c r="K354" s="55">
        <v>19.855672416571899</v>
      </c>
      <c r="L354" s="55">
        <v>19.7650556501411</v>
      </c>
      <c r="M354" s="81">
        <v>19.001399134971798</v>
      </c>
    </row>
    <row r="355" spans="1:13" x14ac:dyDescent="0.35">
      <c r="A355" s="23" t="str">
        <f>B279&amp;C325&amp;D355</f>
        <v>DISTRIBUCION VOLUMEN POR CRITERIO (kg o litros).T.Alimentos TOTAL INGCON CLIENTES</v>
      </c>
      <c r="B355" s="23">
        <v>0</v>
      </c>
      <c r="C355" s="23">
        <v>0</v>
      </c>
      <c r="D355" s="24" t="s">
        <v>153</v>
      </c>
      <c r="E355" s="24">
        <v>0.234854271760708</v>
      </c>
      <c r="F355" s="24">
        <v>0.32262370771983101</v>
      </c>
      <c r="G355" s="24">
        <v>0.63394503935331603</v>
      </c>
      <c r="H355" s="24">
        <v>0.69610852389118305</v>
      </c>
      <c r="I355" s="24">
        <v>0.53629102572718101</v>
      </c>
      <c r="J355" s="24">
        <v>0.50863799320641201</v>
      </c>
      <c r="K355" s="24">
        <v>0.37352067708089898</v>
      </c>
      <c r="L355" s="24">
        <v>0.79070474834299498</v>
      </c>
      <c r="M355" s="81">
        <v>0.80939252080774104</v>
      </c>
    </row>
    <row r="356" spans="1:13" x14ac:dyDescent="0.35">
      <c r="A356" s="23" t="str">
        <f>B279&amp;C325&amp;D356</f>
        <v>DISTRIBUCION VOLUMEN POR CRITERIO (kg o litros).T.Alimentos TOTAL INGCON COMPAÑEROS DE TRABAJO</v>
      </c>
      <c r="B356" s="23">
        <v>0</v>
      </c>
      <c r="C356" s="23">
        <v>0</v>
      </c>
      <c r="D356" s="23" t="s">
        <v>154</v>
      </c>
      <c r="E356" s="55">
        <v>4.6394628913213598</v>
      </c>
      <c r="F356" s="55">
        <v>2.7689291575967698</v>
      </c>
      <c r="G356" s="55">
        <v>3.6574078169220599</v>
      </c>
      <c r="H356" s="55">
        <v>3.5837988842584498</v>
      </c>
      <c r="I356" s="55">
        <v>3.2455471428548499</v>
      </c>
      <c r="J356" s="55">
        <v>2.5901434517011102</v>
      </c>
      <c r="K356" s="55">
        <v>3.4532235621390002</v>
      </c>
      <c r="L356" s="55">
        <v>3.6079310444931401</v>
      </c>
      <c r="M356" s="81">
        <v>4.3713633750490004</v>
      </c>
    </row>
    <row r="357" spans="1:13" x14ac:dyDescent="0.35">
      <c r="A357" s="23" t="str">
        <f>B279&amp;C325&amp;D357</f>
        <v>DISTRIBUCION VOLUMEN POR CRITERIO (kg o litros).T.Alimentos TOTAL INGCON COMPAÑEROS DE CLASE</v>
      </c>
      <c r="B357" s="23">
        <v>0</v>
      </c>
      <c r="C357" s="23">
        <v>0</v>
      </c>
      <c r="D357" s="24" t="s">
        <v>155</v>
      </c>
      <c r="E357" s="24">
        <v>0.30082978366461899</v>
      </c>
      <c r="F357" s="24">
        <v>0.19805176437264899</v>
      </c>
      <c r="G357" s="24">
        <v>0.63428770395404099</v>
      </c>
      <c r="H357" s="24">
        <v>0.40936353896733002</v>
      </c>
      <c r="I357" s="24">
        <v>0.53149625738225603</v>
      </c>
      <c r="J357" s="24">
        <v>0.39920677733203602</v>
      </c>
      <c r="K357" s="24">
        <v>0.72813622787410204</v>
      </c>
      <c r="L357" s="24">
        <v>1.1211946459792099</v>
      </c>
      <c r="M357" s="81">
        <v>0.46546316477584998</v>
      </c>
    </row>
    <row r="358" spans="1:13" x14ac:dyDescent="0.35">
      <c r="A358" s="23" t="str">
        <f>B279&amp;C325&amp;D358</f>
        <v>DISTRIBUCION VOLUMEN POR CRITERIO (kg o litros).T.Alimentos TOTAL INGCON FAMILIA</v>
      </c>
      <c r="B358" s="23">
        <v>0</v>
      </c>
      <c r="C358" s="23">
        <v>0</v>
      </c>
      <c r="D358" s="23" t="s">
        <v>156</v>
      </c>
      <c r="E358" s="55">
        <v>45.2928481169359</v>
      </c>
      <c r="F358" s="55">
        <v>45.140476268659398</v>
      </c>
      <c r="G358" s="55">
        <v>41.827295800803803</v>
      </c>
      <c r="H358" s="55">
        <v>43.006546105196598</v>
      </c>
      <c r="I358" s="55">
        <v>43.182697618261798</v>
      </c>
      <c r="J358" s="55">
        <v>46.082861663709203</v>
      </c>
      <c r="K358" s="55">
        <v>41.576776676557003</v>
      </c>
      <c r="L358" s="55">
        <v>41.487809101031701</v>
      </c>
      <c r="M358" s="81">
        <v>41.978351244251499</v>
      </c>
    </row>
    <row r="359" spans="1:13" x14ac:dyDescent="0.35">
      <c r="A359" s="23" t="str">
        <f>B279&amp;C325&amp;D359</f>
        <v>DISTRIBUCION VOLUMEN POR CRITERIO (kg o litros).T.Alimentos TOTAL INGCON LA PAREJA</v>
      </c>
      <c r="B359" s="23">
        <v>0</v>
      </c>
      <c r="C359" s="23">
        <v>0</v>
      </c>
      <c r="D359" s="24" t="s">
        <v>157</v>
      </c>
      <c r="E359" s="24">
        <v>19.000098470271102</v>
      </c>
      <c r="F359" s="24">
        <v>21.277313017182198</v>
      </c>
      <c r="G359" s="24">
        <v>19.8772770116103</v>
      </c>
      <c r="H359" s="24">
        <v>18.781371784414599</v>
      </c>
      <c r="I359" s="24">
        <v>18.926100909890199</v>
      </c>
      <c r="J359" s="24">
        <v>19.597389624328699</v>
      </c>
      <c r="K359" s="24">
        <v>21.9518649614362</v>
      </c>
      <c r="L359" s="24">
        <v>19.384993186541799</v>
      </c>
      <c r="M359" s="81">
        <v>20.9429162043864</v>
      </c>
    </row>
    <row r="360" spans="1:13" x14ac:dyDescent="0.35">
      <c r="A360" s="23" t="str">
        <f>B279&amp;C325&amp;D360</f>
        <v>DISTRIBUCION VOLUMEN POR CRITERIO (kg o litros).T.Alimentos TOTAL INGESTABA SOLO/A</v>
      </c>
      <c r="B360" s="23">
        <v>0</v>
      </c>
      <c r="C360" s="23">
        <v>0</v>
      </c>
      <c r="D360" s="23" t="s">
        <v>158</v>
      </c>
      <c r="E360" s="55">
        <v>11.1603010771118</v>
      </c>
      <c r="F360" s="55">
        <v>10.4907321793061</v>
      </c>
      <c r="G360" s="55">
        <v>12.4745876757353</v>
      </c>
      <c r="H360" s="55">
        <v>11.8993439439691</v>
      </c>
      <c r="I360" s="55">
        <v>11.7049419102668</v>
      </c>
      <c r="J360" s="55">
        <v>10.993015814794401</v>
      </c>
      <c r="K360" s="55">
        <v>11.349837794428799</v>
      </c>
      <c r="L360" s="55">
        <v>13.292249034199299</v>
      </c>
      <c r="M360" s="81">
        <v>12.1009822291539</v>
      </c>
    </row>
    <row r="361" spans="1:13" x14ac:dyDescent="0.35">
      <c r="A361" s="23" t="str">
        <f>B279&amp;C325&amp;D361</f>
        <v>DISTRIBUCION VOLUMEN POR CRITERIO (kg o litros).T.Alimentos TOTAL INGOTROS</v>
      </c>
      <c r="B361" s="23">
        <v>0</v>
      </c>
      <c r="C361" s="23">
        <v>0</v>
      </c>
      <c r="D361" s="24" t="s">
        <v>159</v>
      </c>
      <c r="E361" s="24">
        <v>0.41222486146649201</v>
      </c>
      <c r="F361" s="24">
        <v>0.39958480114001599</v>
      </c>
      <c r="G361" s="24">
        <v>0.592899890655188</v>
      </c>
      <c r="H361" s="24">
        <v>0.63484485044207495</v>
      </c>
      <c r="I361" s="24">
        <v>0.87576579810091304</v>
      </c>
      <c r="J361" s="24">
        <v>0.65349252370702204</v>
      </c>
      <c r="K361" s="24">
        <v>0.71097147535439797</v>
      </c>
      <c r="L361" s="24">
        <v>0.55006476076981003</v>
      </c>
      <c r="M361" s="81">
        <v>0.33013249360122998</v>
      </c>
    </row>
    <row r="362" spans="1:13" x14ac:dyDescent="0.35">
      <c r="A362" s="23" t="str">
        <f>B279&amp;C325&amp;D362</f>
        <v>DISTRIBUCION VOLUMEN POR CRITERIO (kg o litros).T.Alimentos TOTAL INGESTAR TRABAJANDO</v>
      </c>
      <c r="B362" s="23">
        <v>0</v>
      </c>
      <c r="C362" s="23">
        <v>0</v>
      </c>
      <c r="D362" s="23" t="s">
        <v>160</v>
      </c>
      <c r="E362" s="55">
        <v>6.3509808452916499</v>
      </c>
      <c r="F362" s="55">
        <v>5.9393647676152996</v>
      </c>
      <c r="G362" s="55">
        <v>6.5370667144262402</v>
      </c>
      <c r="H362" s="55">
        <v>7.06421419414818</v>
      </c>
      <c r="I362" s="55">
        <v>6.6050544379017202</v>
      </c>
      <c r="J362" s="55">
        <v>5.5828875320979003</v>
      </c>
      <c r="K362" s="55">
        <v>5.4498761820683601</v>
      </c>
      <c r="L362" s="55">
        <v>6.3656356532006804</v>
      </c>
      <c r="M362" s="81">
        <v>6.1618351920977901</v>
      </c>
    </row>
    <row r="363" spans="1:13" x14ac:dyDescent="0.35">
      <c r="A363" s="23" t="str">
        <f>B279&amp;C325&amp;D363</f>
        <v>DISTRIBUCION VOLUMEN POR CRITERIO (kg o litros).T.Alimentos TOTAL INGCOMIDA DE NEGOCIOS</v>
      </c>
      <c r="B363" s="23">
        <v>0</v>
      </c>
      <c r="C363" s="23">
        <v>0</v>
      </c>
      <c r="D363" s="24" t="s">
        <v>161</v>
      </c>
      <c r="E363" s="24">
        <v>0.200389141173519</v>
      </c>
      <c r="F363" s="24">
        <v>0.39299352651625002</v>
      </c>
      <c r="G363" s="24">
        <v>0.52830012165515505</v>
      </c>
      <c r="H363" s="24">
        <v>0.34252520161208799</v>
      </c>
      <c r="I363" s="24">
        <v>0.48637359345900599</v>
      </c>
      <c r="J363" s="24">
        <v>0.11937929983909799</v>
      </c>
      <c r="K363" s="24">
        <v>0.34418890185440398</v>
      </c>
      <c r="L363" s="24">
        <v>0.58867427012747098</v>
      </c>
      <c r="M363" s="81">
        <v>0.60017877257634</v>
      </c>
    </row>
    <row r="364" spans="1:13" x14ac:dyDescent="0.35">
      <c r="A364" s="23" t="str">
        <f>B279&amp;C325&amp;D364</f>
        <v>DISTRIBUCION VOLUMEN POR CRITERIO (kg o litros).T.Alimentos TOTAL INGPOR PLACER/RELAX</v>
      </c>
      <c r="B364" s="23">
        <v>0</v>
      </c>
      <c r="C364" s="23">
        <v>0</v>
      </c>
      <c r="D364" s="23" t="s">
        <v>162</v>
      </c>
      <c r="E364" s="55">
        <v>17.134419323803101</v>
      </c>
      <c r="F364" s="55">
        <v>21.012844798232301</v>
      </c>
      <c r="G364" s="55">
        <v>16.070892866716001</v>
      </c>
      <c r="H364" s="55">
        <v>15.568665327811701</v>
      </c>
      <c r="I364" s="55">
        <v>17.061740631655699</v>
      </c>
      <c r="J364" s="55">
        <v>20.3527604961102</v>
      </c>
      <c r="K364" s="55">
        <v>18.1698544422567</v>
      </c>
      <c r="L364" s="55">
        <v>16.138901814819601</v>
      </c>
      <c r="M364" s="81">
        <v>18.159040590359002</v>
      </c>
    </row>
    <row r="365" spans="1:13" x14ac:dyDescent="0.35">
      <c r="A365" s="23" t="str">
        <f>B279&amp;C325&amp;D365</f>
        <v>DISTRIBUCION VOLUMEN POR CRITERIO (kg o litros).T.Alimentos TOTAL INGTENER HAMBRE/SIN PLANIFICAR</v>
      </c>
      <c r="B365" s="23">
        <v>0</v>
      </c>
      <c r="C365" s="23">
        <v>0</v>
      </c>
      <c r="D365" s="24" t="s">
        <v>163</v>
      </c>
      <c r="E365" s="24">
        <v>26.096012086206901</v>
      </c>
      <c r="F365" s="24">
        <v>27.018223377125601</v>
      </c>
      <c r="G365" s="24">
        <v>25.913637073866401</v>
      </c>
      <c r="H365" s="24">
        <v>24.247119643572301</v>
      </c>
      <c r="I365" s="24">
        <v>25.223226197884902</v>
      </c>
      <c r="J365" s="24">
        <v>27.148955137404201</v>
      </c>
      <c r="K365" s="24">
        <v>25.448889203758799</v>
      </c>
      <c r="L365" s="24">
        <v>26.355290974057301</v>
      </c>
      <c r="M365" s="81">
        <v>23.766795659120099</v>
      </c>
    </row>
    <row r="366" spans="1:13" x14ac:dyDescent="0.35">
      <c r="A366" s="23" t="str">
        <f>B279&amp;C325&amp;D366</f>
        <v>DISTRIBUCION VOLUMEN POR CRITERIO (kg o litros).T.Alimentos TOTAL INGESTAR DE COMPRAS</v>
      </c>
      <c r="B366" s="23">
        <v>0</v>
      </c>
      <c r="C366" s="23">
        <v>0</v>
      </c>
      <c r="D366" s="23" t="s">
        <v>164</v>
      </c>
      <c r="E366" s="55">
        <v>3.111519973494</v>
      </c>
      <c r="F366" s="55">
        <v>3.52729750748628</v>
      </c>
      <c r="G366" s="55">
        <v>3.9463211031287102</v>
      </c>
      <c r="H366" s="55">
        <v>3.5437353391886299</v>
      </c>
      <c r="I366" s="55">
        <v>3.4336638330817801</v>
      </c>
      <c r="J366" s="55">
        <v>3.3572538014664501</v>
      </c>
      <c r="K366" s="55">
        <v>4.65759733647256</v>
      </c>
      <c r="L366" s="55">
        <v>4.8427011491591303</v>
      </c>
      <c r="M366" s="81">
        <v>4.0806488175630102</v>
      </c>
    </row>
    <row r="367" spans="1:13" x14ac:dyDescent="0.35">
      <c r="A367" s="23" t="str">
        <f>B279&amp;C325&amp;D367</f>
        <v>DISTRIBUCION VOLUMEN POR CRITERIO (kg o litros).T.Alimentos TOTAL INGNO COCINAR EN CASA</v>
      </c>
      <c r="B367" s="23">
        <v>0</v>
      </c>
      <c r="C367" s="23">
        <v>0</v>
      </c>
      <c r="D367" s="24" t="s">
        <v>165</v>
      </c>
      <c r="E367" s="24">
        <v>11.698447723594001</v>
      </c>
      <c r="F367" s="24">
        <v>8.8396942101700606</v>
      </c>
      <c r="G367" s="24">
        <v>10.885273379450201</v>
      </c>
      <c r="H367" s="24">
        <v>10.0433731370674</v>
      </c>
      <c r="I367" s="24">
        <v>10.529391312943099</v>
      </c>
      <c r="J367" s="24">
        <v>9.7516536039278403</v>
      </c>
      <c r="K367" s="24">
        <v>9.8461975779028297</v>
      </c>
      <c r="L367" s="24">
        <v>11.0684198599537</v>
      </c>
      <c r="M367" s="81">
        <v>9.3919390071266093</v>
      </c>
    </row>
    <row r="368" spans="1:13" x14ac:dyDescent="0.35">
      <c r="A368" s="23" t="str">
        <f>B279&amp;C325&amp;D368</f>
        <v>DISTRIBUCION VOLUMEN POR CRITERIO (kg o litros).T.Alimentos TOTAL INGCELEBRACION/FIESTA/SALIR TOMAR</v>
      </c>
      <c r="B368" s="23">
        <v>0</v>
      </c>
      <c r="C368" s="23">
        <v>0</v>
      </c>
      <c r="D368" s="23" t="s">
        <v>166</v>
      </c>
      <c r="E368" s="55">
        <v>27.752562675354</v>
      </c>
      <c r="F368" s="55">
        <v>25.8746380123847</v>
      </c>
      <c r="G368" s="55">
        <v>28.344193612095001</v>
      </c>
      <c r="H368" s="55">
        <v>30.1991839704089</v>
      </c>
      <c r="I368" s="55">
        <v>27.360973131888901</v>
      </c>
      <c r="J368" s="55">
        <v>25.9977818093625</v>
      </c>
      <c r="K368" s="55">
        <v>27.9782763375439</v>
      </c>
      <c r="L368" s="55">
        <v>25.939051760940799</v>
      </c>
      <c r="M368" s="81">
        <v>30.1995935697325</v>
      </c>
    </row>
    <row r="369" spans="1:13" x14ac:dyDescent="0.35">
      <c r="A369" s="23" t="str">
        <f>B279&amp;C325&amp;D369</f>
        <v>DISTRIBUCION VOLUMEN POR CRITERIO (kg o litros).T.Alimentos TOTAL INGVIENDO DEPORTES</v>
      </c>
      <c r="B369" s="23">
        <v>0</v>
      </c>
      <c r="C369" s="23">
        <v>0</v>
      </c>
      <c r="D369" s="24" t="s">
        <v>167</v>
      </c>
      <c r="E369" s="24">
        <v>1.2341936228383099</v>
      </c>
      <c r="F369" s="24">
        <v>1.04670876818472</v>
      </c>
      <c r="G369" s="24">
        <v>0.99900843741462597</v>
      </c>
      <c r="H369" s="24">
        <v>1.7436278865177699</v>
      </c>
      <c r="I369" s="24">
        <v>2.17186616681844</v>
      </c>
      <c r="J369" s="24">
        <v>0.95990806553008801</v>
      </c>
      <c r="K369" s="24">
        <v>0.95487301169904404</v>
      </c>
      <c r="L369" s="24">
        <v>1.31434647122682</v>
      </c>
      <c r="M369" s="81">
        <v>1.2362396550914101</v>
      </c>
    </row>
    <row r="370" spans="1:13" x14ac:dyDescent="0.35">
      <c r="A370" s="23" t="str">
        <f>B279&amp;C325&amp;D370</f>
        <v>DISTRIBUCION VOLUMEN POR CRITERIO (kg o litros).T.Alimentos TOTAL INGOTROS MOTIVOS</v>
      </c>
      <c r="B370" s="23">
        <v>0</v>
      </c>
      <c r="C370" s="23">
        <v>0</v>
      </c>
      <c r="D370" s="23" t="s">
        <v>168</v>
      </c>
      <c r="E370" s="55">
        <v>6.42147530271383</v>
      </c>
      <c r="F370" s="55">
        <v>6.3482360256593999</v>
      </c>
      <c r="G370" s="55">
        <v>6.7753071399648501</v>
      </c>
      <c r="H370" s="55">
        <v>7.2475577610665196</v>
      </c>
      <c r="I370" s="55">
        <v>7.1277132180838301</v>
      </c>
      <c r="J370" s="55">
        <v>6.7294224875591597</v>
      </c>
      <c r="K370" s="55">
        <v>7.15024939669724</v>
      </c>
      <c r="L370" s="55">
        <v>7.3869809031621196</v>
      </c>
      <c r="M370" s="81">
        <v>6.4037298650201304</v>
      </c>
    </row>
    <row r="371" spans="1:13" x14ac:dyDescent="0.35">
      <c r="A371" s="23" t="str">
        <f>B279&amp;C371&amp;D371</f>
        <v>DISTRIBUCION VOLUMEN POR CRITERIO (kg o litros)Total BebidasT.ESPAÑA</v>
      </c>
      <c r="B371" s="23">
        <v>0</v>
      </c>
      <c r="C371" s="23" t="s">
        <v>53</v>
      </c>
      <c r="D371" s="24" t="s">
        <v>46</v>
      </c>
      <c r="E371" s="24">
        <v>100</v>
      </c>
      <c r="F371" s="24">
        <v>100</v>
      </c>
      <c r="G371" s="24">
        <v>100</v>
      </c>
      <c r="H371" s="24">
        <v>100</v>
      </c>
      <c r="I371" s="24">
        <v>100</v>
      </c>
      <c r="J371" s="24">
        <v>100</v>
      </c>
      <c r="K371" s="24">
        <v>100</v>
      </c>
      <c r="L371" s="24">
        <v>100</v>
      </c>
      <c r="M371" s="81">
        <v>100</v>
      </c>
    </row>
    <row r="372" spans="1:13" x14ac:dyDescent="0.35">
      <c r="A372" s="23" t="str">
        <f>B279&amp;C371&amp;D372</f>
        <v>DISTRIBUCION VOLUMEN POR CRITERIO (kg o litros)Total BebidasHiper+Super+Discount+G.A</v>
      </c>
      <c r="B372" s="23">
        <v>0</v>
      </c>
      <c r="C372" s="23">
        <v>0</v>
      </c>
      <c r="D372" s="23" t="s">
        <v>124</v>
      </c>
      <c r="E372" s="55">
        <v>9.8147517683584908</v>
      </c>
      <c r="F372" s="55">
        <v>12.2114268730869</v>
      </c>
      <c r="G372" s="55">
        <v>11.1037695695141</v>
      </c>
      <c r="H372" s="55">
        <v>12.742622961433799</v>
      </c>
      <c r="I372" s="55">
        <v>12.5851284034153</v>
      </c>
      <c r="J372" s="55">
        <v>12.0135208163728</v>
      </c>
      <c r="K372" s="55">
        <v>12.240761871910699</v>
      </c>
      <c r="L372" s="55">
        <v>12.9300748301642</v>
      </c>
      <c r="M372" s="81">
        <v>10.5122374511052</v>
      </c>
    </row>
    <row r="373" spans="1:13" x14ac:dyDescent="0.35">
      <c r="A373" s="23" t="str">
        <f>B279&amp;C371&amp;D373</f>
        <v>DISTRIBUCION VOLUMEN POR CRITERIO (kg o litros)Total BebidasRestaurantes</v>
      </c>
      <c r="B373" s="23">
        <v>0</v>
      </c>
      <c r="C373" s="23">
        <v>0</v>
      </c>
      <c r="D373" s="24" t="s">
        <v>125</v>
      </c>
      <c r="E373" s="24">
        <v>17.4110824372273</v>
      </c>
      <c r="F373" s="24">
        <v>16.5658079261941</v>
      </c>
      <c r="G373" s="24">
        <v>18.013200177687501</v>
      </c>
      <c r="H373" s="24">
        <v>17.383396655944399</v>
      </c>
      <c r="I373" s="24">
        <v>16.854552282970701</v>
      </c>
      <c r="J373" s="24">
        <v>16.955357832535299</v>
      </c>
      <c r="K373" s="24">
        <v>17.907200834335399</v>
      </c>
      <c r="L373" s="24">
        <v>18.332997229927599</v>
      </c>
      <c r="M373" s="81">
        <v>16.4715056872157</v>
      </c>
    </row>
    <row r="374" spans="1:13" x14ac:dyDescent="0.35">
      <c r="A374" s="23" t="str">
        <f>B279&amp;C371&amp;D374</f>
        <v>DISTRIBUCION VOLUMEN POR CRITERIO (kg o litros)Total BebidasRestaurantes Fast Food</v>
      </c>
      <c r="B374" s="23">
        <v>0</v>
      </c>
      <c r="C374" s="23">
        <v>0</v>
      </c>
      <c r="D374" s="23" t="s">
        <v>126</v>
      </c>
      <c r="E374" s="55">
        <v>5.5477338662588096</v>
      </c>
      <c r="F374" s="55">
        <v>5.5137826911959102</v>
      </c>
      <c r="G374" s="55">
        <v>6.2931014704000603</v>
      </c>
      <c r="H374" s="55">
        <v>6.5285581913362103</v>
      </c>
      <c r="I374" s="55">
        <v>6.3914756328124698</v>
      </c>
      <c r="J374" s="55">
        <v>6.0707853174931703</v>
      </c>
      <c r="K374" s="55">
        <v>6.9422090960582699</v>
      </c>
      <c r="L374" s="55">
        <v>6.2110888835385598</v>
      </c>
      <c r="M374" s="81">
        <v>8.0135929653811893</v>
      </c>
    </row>
    <row r="375" spans="1:13" x14ac:dyDescent="0.35">
      <c r="A375" s="23" t="str">
        <f>B279&amp;C371&amp;D375</f>
        <v>DISTRIBUCION VOLUMEN POR CRITERIO (kg o litros)Total BebidasBares/Cafeterias/Cervecerias</v>
      </c>
      <c r="B375" s="23">
        <v>0</v>
      </c>
      <c r="C375" s="23">
        <v>0</v>
      </c>
      <c r="D375" s="24" t="s">
        <v>127</v>
      </c>
      <c r="E375" s="24">
        <v>51.580292541672797</v>
      </c>
      <c r="F375" s="24">
        <v>48.344317356318101</v>
      </c>
      <c r="G375" s="24">
        <v>50.160898262883201</v>
      </c>
      <c r="H375" s="24">
        <v>49.323554489465401</v>
      </c>
      <c r="I375" s="24">
        <v>49.736642695208097</v>
      </c>
      <c r="J375" s="24">
        <v>48.112051392945602</v>
      </c>
      <c r="K375" s="24">
        <v>49.454744971148799</v>
      </c>
      <c r="L375" s="24">
        <v>48.7498399101544</v>
      </c>
      <c r="M375" s="81">
        <v>48.894448771720903</v>
      </c>
    </row>
    <row r="376" spans="1:13" x14ac:dyDescent="0.35">
      <c r="A376" s="23" t="str">
        <f>B279&amp;C371&amp;D376</f>
        <v>DISTRIBUCION VOLUMEN POR CRITERIO (kg o litros)Total BebidasPanaderias/Pastelerias</v>
      </c>
      <c r="B376" s="23">
        <v>0</v>
      </c>
      <c r="C376" s="23">
        <v>0</v>
      </c>
      <c r="D376" s="23" t="s">
        <v>128</v>
      </c>
      <c r="E376" s="55">
        <v>1.06245531340546</v>
      </c>
      <c r="F376" s="55">
        <v>1.0214419539514099</v>
      </c>
      <c r="G376" s="55">
        <v>1.1873405268228601</v>
      </c>
      <c r="H376" s="55">
        <v>1.2438226844692299</v>
      </c>
      <c r="I376" s="55">
        <v>1.23117071914792</v>
      </c>
      <c r="J376" s="55">
        <v>1.0645694201453999</v>
      </c>
      <c r="K376" s="55">
        <v>1.27665824494987</v>
      </c>
      <c r="L376" s="55">
        <v>1.4542050945229099</v>
      </c>
      <c r="M376" s="81">
        <v>1.28356433770486</v>
      </c>
    </row>
    <row r="377" spans="1:13" x14ac:dyDescent="0.35">
      <c r="A377" s="23" t="str">
        <f>B279&amp;C371&amp;D377</f>
        <v>DISTRIBUCION VOLUMEN POR CRITERIO (kg o litros)Total BebidasTda.Alimentacion/Delicatesen</v>
      </c>
      <c r="B377" s="23">
        <v>0</v>
      </c>
      <c r="C377" s="23">
        <v>0</v>
      </c>
      <c r="D377" s="24" t="s">
        <v>129</v>
      </c>
      <c r="E377" s="24">
        <v>1.4218080015613701</v>
      </c>
      <c r="F377" s="24">
        <v>1.57307299491552</v>
      </c>
      <c r="G377" s="24">
        <v>1.46731455101811</v>
      </c>
      <c r="H377" s="24">
        <v>1.3601026614454399</v>
      </c>
      <c r="I377" s="24">
        <v>1.4867784331849401</v>
      </c>
      <c r="J377" s="24">
        <v>1.70142510532893</v>
      </c>
      <c r="K377" s="24">
        <v>1.59307082647804</v>
      </c>
      <c r="L377" s="24">
        <v>1.27233289713736</v>
      </c>
      <c r="M377" s="81">
        <v>1.5006596308687901</v>
      </c>
    </row>
    <row r="378" spans="1:13" x14ac:dyDescent="0.35">
      <c r="A378" s="23" t="str">
        <f>B279&amp;C371&amp;D378</f>
        <v>DISTRIBUCION VOLUMEN POR CRITERIO (kg o litros)Total BebidasCanal Conveniencia/24h</v>
      </c>
      <c r="B378" s="23">
        <v>0</v>
      </c>
      <c r="C378" s="23">
        <v>0</v>
      </c>
      <c r="D378" s="23" t="s">
        <v>130</v>
      </c>
      <c r="E378" s="55">
        <v>1.48801739193774</v>
      </c>
      <c r="F378" s="55">
        <v>1.4733194534087599</v>
      </c>
      <c r="G378" s="55">
        <v>1.27433499325539</v>
      </c>
      <c r="H378" s="55">
        <v>1.3322717301043401</v>
      </c>
      <c r="I378" s="55">
        <v>1.35121504878318</v>
      </c>
      <c r="J378" s="55">
        <v>1.37443058508722</v>
      </c>
      <c r="K378" s="55">
        <v>1.16089288417817</v>
      </c>
      <c r="L378" s="55">
        <v>1.24147247693115</v>
      </c>
      <c r="M378" s="81">
        <v>1.4506178131190799</v>
      </c>
    </row>
    <row r="379" spans="1:13" x14ac:dyDescent="0.35">
      <c r="A379" s="23" t="str">
        <f>B279&amp;C371&amp;D379</f>
        <v>DISTRIBUCION VOLUMEN POR CRITERIO (kg o litros)Total BebidasHoteles</v>
      </c>
      <c r="B379" s="23">
        <v>0</v>
      </c>
      <c r="C379" s="23">
        <v>0</v>
      </c>
      <c r="D379" s="24" t="s">
        <v>131</v>
      </c>
      <c r="E379" s="24">
        <v>0.65062328509118095</v>
      </c>
      <c r="F379" s="24">
        <v>0.82238119606661197</v>
      </c>
      <c r="G379" s="24">
        <v>0.72986423068785999</v>
      </c>
      <c r="H379" s="24">
        <v>0.46843709543657402</v>
      </c>
      <c r="I379" s="24">
        <v>0.46293623806149098</v>
      </c>
      <c r="J379" s="24">
        <v>0.73708755285208705</v>
      </c>
      <c r="K379" s="24">
        <v>0.34604842007040298</v>
      </c>
      <c r="L379" s="24">
        <v>0.34306930697071197</v>
      </c>
      <c r="M379" s="81">
        <v>0.44540123447160601</v>
      </c>
    </row>
    <row r="380" spans="1:13" x14ac:dyDescent="0.35">
      <c r="A380" s="23" t="str">
        <f>B279&amp;C371&amp;D380</f>
        <v>DISTRIBUCION VOLUMEN POR CRITERIO (kg o litros)Total BebidasEstaciones de servicio</v>
      </c>
      <c r="B380" s="23">
        <v>0</v>
      </c>
      <c r="C380" s="23">
        <v>0</v>
      </c>
      <c r="D380" s="23" t="s">
        <v>132</v>
      </c>
      <c r="E380" s="55">
        <v>1.79217391203807</v>
      </c>
      <c r="F380" s="55">
        <v>2.0820563739839302</v>
      </c>
      <c r="G380" s="55">
        <v>1.7094576042556799</v>
      </c>
      <c r="H380" s="55">
        <v>1.62869040032056</v>
      </c>
      <c r="I380" s="55">
        <v>1.66332752958925</v>
      </c>
      <c r="J380" s="55">
        <v>1.888538870206</v>
      </c>
      <c r="K380" s="55">
        <v>1.43434112278788</v>
      </c>
      <c r="L380" s="55">
        <v>1.9317758120636499</v>
      </c>
      <c r="M380" s="81">
        <v>1.8354460791782601</v>
      </c>
    </row>
    <row r="381" spans="1:13" x14ac:dyDescent="0.35">
      <c r="A381" s="23" t="str">
        <f>B279&amp;C371&amp;D381</f>
        <v>DISTRIBUCION VOLUMEN POR CRITERIO (kg o litros)Total BebidasMaquinas dispensadoras</v>
      </c>
      <c r="B381" s="23">
        <v>0</v>
      </c>
      <c r="C381" s="23">
        <v>0</v>
      </c>
      <c r="D381" s="24" t="s">
        <v>133</v>
      </c>
      <c r="E381" s="24">
        <v>2.6550042965720699</v>
      </c>
      <c r="F381" s="24">
        <v>2.3735361439232499</v>
      </c>
      <c r="G381" s="24">
        <v>2.9313655519990101</v>
      </c>
      <c r="H381" s="24">
        <v>3.0022720508305398</v>
      </c>
      <c r="I381" s="24">
        <v>2.63355516218523</v>
      </c>
      <c r="J381" s="24">
        <v>2.31967218723661</v>
      </c>
      <c r="K381" s="24">
        <v>2.8413975230267599</v>
      </c>
      <c r="L381" s="24">
        <v>2.9430050873326201</v>
      </c>
      <c r="M381" s="81">
        <v>2.8765005601279898</v>
      </c>
    </row>
    <row r="382" spans="1:13" x14ac:dyDescent="0.35">
      <c r="A382" s="23" t="str">
        <f>B279&amp;C371&amp;D382</f>
        <v>DISTRIBUCION VOLUMEN POR CRITERIO (kg o litros)Total BebidasServicio en la empresa</v>
      </c>
      <c r="B382" s="23">
        <v>0</v>
      </c>
      <c r="C382" s="23">
        <v>0</v>
      </c>
      <c r="D382" s="23" t="s">
        <v>134</v>
      </c>
      <c r="E382" s="55">
        <v>1.4629721842900201</v>
      </c>
      <c r="F382" s="55">
        <v>1.0572235822114999</v>
      </c>
      <c r="G382" s="55">
        <v>1.2154526212683801</v>
      </c>
      <c r="H382" s="55">
        <v>0.940194663505732</v>
      </c>
      <c r="I382" s="55">
        <v>0.80592892028674901</v>
      </c>
      <c r="J382" s="55">
        <v>0.77733342528796301</v>
      </c>
      <c r="K382" s="55">
        <v>1.1368239888890399</v>
      </c>
      <c r="L382" s="55">
        <v>1.1947296346704701</v>
      </c>
      <c r="M382" s="81">
        <v>1.4275367708114699</v>
      </c>
    </row>
    <row r="383" spans="1:13" x14ac:dyDescent="0.35">
      <c r="A383" s="23" t="str">
        <f>B279&amp;C371&amp;D383</f>
        <v>DISTRIBUCION VOLUMEN POR CRITERIO (kg o litros)Total BebidasResto de canales</v>
      </c>
      <c r="B383" s="23">
        <v>0</v>
      </c>
      <c r="C383" s="23">
        <v>0</v>
      </c>
      <c r="D383" s="24" t="s">
        <v>135</v>
      </c>
      <c r="E383" s="24">
        <v>5.1130870659167096</v>
      </c>
      <c r="F383" s="24">
        <v>6.96163276200169</v>
      </c>
      <c r="G383" s="24">
        <v>3.9139002420885101</v>
      </c>
      <c r="H383" s="24">
        <v>4.0460827351198096</v>
      </c>
      <c r="I383" s="24">
        <v>4.7972866837909001</v>
      </c>
      <c r="J383" s="24">
        <v>6.9852299455596896</v>
      </c>
      <c r="K383" s="24">
        <v>3.6658534883228802</v>
      </c>
      <c r="L383" s="24">
        <v>3.3954136728270501</v>
      </c>
      <c r="M383" s="81">
        <v>5.28848955285999</v>
      </c>
    </row>
    <row r="384" spans="1:13" x14ac:dyDescent="0.35">
      <c r="A384" s="23" t="str">
        <f>B279&amp;C371&amp;D384</f>
        <v>DISTRIBUCION VOLUMEN POR CRITERIO (kg o litros)Total BebidasEN LA CALLE</v>
      </c>
      <c r="B384" s="23">
        <v>0</v>
      </c>
      <c r="C384" s="23">
        <v>0</v>
      </c>
      <c r="D384" s="23" t="s">
        <v>136</v>
      </c>
      <c r="E384" s="55">
        <v>4.16758765677457</v>
      </c>
      <c r="F384" s="55">
        <v>6.2855223504852198</v>
      </c>
      <c r="G384" s="55">
        <v>3.5496362003414199</v>
      </c>
      <c r="H384" s="55">
        <v>3.8814322916165702</v>
      </c>
      <c r="I384" s="55">
        <v>5.5079733761902903</v>
      </c>
      <c r="J384" s="55">
        <v>5.8409896791352498</v>
      </c>
      <c r="K384" s="55">
        <v>3.7660936237532301</v>
      </c>
      <c r="L384" s="55">
        <v>3.2883374403123802</v>
      </c>
      <c r="M384" s="81">
        <v>5.1904072130361998</v>
      </c>
    </row>
    <row r="385" spans="1:13" x14ac:dyDescent="0.35">
      <c r="A385" s="23" t="str">
        <f>B279&amp;C371&amp;D385</f>
        <v>DISTRIBUCION VOLUMEN POR CRITERIO (kg o litros)Total BebidasEN CASA DE OTROS</v>
      </c>
      <c r="B385" s="23">
        <v>0</v>
      </c>
      <c r="C385" s="23">
        <v>0</v>
      </c>
      <c r="D385" s="24" t="s">
        <v>137</v>
      </c>
      <c r="E385" s="24">
        <v>4.4489722314931202</v>
      </c>
      <c r="F385" s="24">
        <v>5.6932241702062498</v>
      </c>
      <c r="G385" s="24">
        <v>6.5307169136212204</v>
      </c>
      <c r="H385" s="24">
        <v>7.2579482125506303</v>
      </c>
      <c r="I385" s="24">
        <v>5.9412743587791299</v>
      </c>
      <c r="J385" s="24">
        <v>5.8831779757106801</v>
      </c>
      <c r="K385" s="24">
        <v>6.2277722889810203</v>
      </c>
      <c r="L385" s="24">
        <v>6.1284470780576603</v>
      </c>
      <c r="M385" s="81">
        <v>4.6158305704727498</v>
      </c>
    </row>
    <row r="386" spans="1:13" x14ac:dyDescent="0.35">
      <c r="A386" s="23" t="str">
        <f>B279&amp;C371&amp;D386</f>
        <v>DISTRIBUCION VOLUMEN POR CRITERIO (kg o litros)Total BebidasEN EL ESTABLECIMIENTO</v>
      </c>
      <c r="B386" s="23">
        <v>0</v>
      </c>
      <c r="C386" s="23">
        <v>0</v>
      </c>
      <c r="D386" s="23" t="s">
        <v>138</v>
      </c>
      <c r="E386" s="55">
        <v>78.051818156549402</v>
      </c>
      <c r="F386" s="55">
        <v>75.932700131990501</v>
      </c>
      <c r="G386" s="55">
        <v>76.662818664394393</v>
      </c>
      <c r="H386" s="55">
        <v>75.069448268964194</v>
      </c>
      <c r="I386" s="55">
        <v>75.965665713280998</v>
      </c>
      <c r="J386" s="55">
        <v>75.812717328508896</v>
      </c>
      <c r="K386" s="55">
        <v>76.123863694250502</v>
      </c>
      <c r="L386" s="55">
        <v>76.197262371244904</v>
      </c>
      <c r="M386" s="81">
        <v>76.079297227367306</v>
      </c>
    </row>
    <row r="387" spans="1:13" x14ac:dyDescent="0.35">
      <c r="A387" s="23" t="str">
        <f>B279&amp;C371&amp;D387</f>
        <v>DISTRIBUCION VOLUMEN POR CRITERIO (kg o litros)Total BebidasEN EL TRABAJO</v>
      </c>
      <c r="B387" s="23">
        <v>0</v>
      </c>
      <c r="C387" s="23">
        <v>0</v>
      </c>
      <c r="D387" s="24" t="s">
        <v>139</v>
      </c>
      <c r="E387" s="24">
        <v>8.0595111697589701</v>
      </c>
      <c r="F387" s="24">
        <v>6.2231853374385802</v>
      </c>
      <c r="G387" s="24">
        <v>7.0737767749588301</v>
      </c>
      <c r="H387" s="24">
        <v>7.1027067234483203</v>
      </c>
      <c r="I387" s="24">
        <v>6.2808628540593796</v>
      </c>
      <c r="J387" s="24">
        <v>5.3686917319368099</v>
      </c>
      <c r="K387" s="24">
        <v>6.4787231537129202</v>
      </c>
      <c r="L387" s="24">
        <v>6.5780003556073297</v>
      </c>
      <c r="M387" s="81">
        <v>6.1690955331345299</v>
      </c>
    </row>
    <row r="388" spans="1:13" x14ac:dyDescent="0.35">
      <c r="A388" s="23" t="str">
        <f>B279&amp;C371&amp;D388</f>
        <v>DISTRIBUCION VOLUMEN POR CRITERIO (kg o litros)Total BebidasEN COLEGIO/INSTITUTO/UNIV.</v>
      </c>
      <c r="B388" s="23">
        <v>0</v>
      </c>
      <c r="C388" s="23">
        <v>0</v>
      </c>
      <c r="D388" s="23" t="s">
        <v>140</v>
      </c>
      <c r="E388" s="55">
        <v>0.111439532454013</v>
      </c>
      <c r="F388" s="55">
        <v>0.118337995384708</v>
      </c>
      <c r="G388" s="55">
        <v>0.31666777890931902</v>
      </c>
      <c r="H388" s="55">
        <v>0.12978766391508001</v>
      </c>
      <c r="I388" s="55">
        <v>0.13438211149996601</v>
      </c>
      <c r="J388" s="55">
        <v>8.3008214315491297E-2</v>
      </c>
      <c r="K388" s="55">
        <v>0.21287659437606199</v>
      </c>
      <c r="L388" s="55">
        <v>0.20873509957189901</v>
      </c>
      <c r="M388" s="81">
        <v>0.27000137520630002</v>
      </c>
    </row>
    <row r="389" spans="1:13" x14ac:dyDescent="0.35">
      <c r="A389" s="23" t="str">
        <f>B279&amp;C371&amp;D389</f>
        <v>DISTRIBUCION VOLUMEN POR CRITERIO (kg o litros)Total BebidasEN MI CASA</v>
      </c>
      <c r="B389" s="23">
        <v>0</v>
      </c>
      <c r="C389" s="23">
        <v>0</v>
      </c>
      <c r="D389" s="24" t="s">
        <v>141</v>
      </c>
      <c r="E389" s="24">
        <v>2.5287951366572998</v>
      </c>
      <c r="F389" s="24">
        <v>2.3348677951447998</v>
      </c>
      <c r="G389" s="24">
        <v>3.2378749691234701</v>
      </c>
      <c r="H389" s="24">
        <v>3.4246152570117001</v>
      </c>
      <c r="I389" s="24">
        <v>3.1052679176786602</v>
      </c>
      <c r="J389" s="24">
        <v>2.9200982707218999</v>
      </c>
      <c r="K389" s="24">
        <v>4.03823487874467</v>
      </c>
      <c r="L389" s="24">
        <v>4.0314762933352499</v>
      </c>
      <c r="M389" s="81">
        <v>4.4501358678730796</v>
      </c>
    </row>
    <row r="390" spans="1:13" x14ac:dyDescent="0.35">
      <c r="A390" s="23" t="str">
        <f>B279&amp;C371&amp;D390</f>
        <v>DISTRIBUCION VOLUMEN POR CRITERIO (kg o litros)Total BebidasEN M.TRANSP.(AVION,TREN,AUTOC,E</v>
      </c>
      <c r="B390" s="23">
        <v>0</v>
      </c>
      <c r="C390" s="23">
        <v>0</v>
      </c>
      <c r="D390" s="23" t="s">
        <v>142</v>
      </c>
      <c r="E390" s="55">
        <v>8.07949172100592E-2</v>
      </c>
      <c r="F390" s="55">
        <v>0.14783835067267501</v>
      </c>
      <c r="G390" s="55">
        <v>0.112622666208788</v>
      </c>
      <c r="H390" s="55">
        <v>0.15005713808650201</v>
      </c>
      <c r="I390" s="55">
        <v>0.124516384593835</v>
      </c>
      <c r="J390" s="55">
        <v>0.166219694463734</v>
      </c>
      <c r="K390" s="55">
        <v>0.141787369100739</v>
      </c>
      <c r="L390" s="55">
        <v>8.3402452190691104E-2</v>
      </c>
      <c r="M390" s="81">
        <v>0.14004821109919499</v>
      </c>
    </row>
    <row r="391" spans="1:13" x14ac:dyDescent="0.35">
      <c r="A391" s="23" t="str">
        <f>B279&amp;C371&amp;D391</f>
        <v>DISTRIBUCION VOLUMEN POR CRITERIO (kg o litros)Total BebidasEN OTRO LUGAR</v>
      </c>
      <c r="B391" s="23">
        <v>0</v>
      </c>
      <c r="C391" s="23">
        <v>0</v>
      </c>
      <c r="D391" s="24" t="s">
        <v>143</v>
      </c>
      <c r="E391" s="24">
        <v>2.5510792966829601</v>
      </c>
      <c r="F391" s="24">
        <v>3.2643192606279801</v>
      </c>
      <c r="G391" s="24">
        <v>2.51588347787344</v>
      </c>
      <c r="H391" s="24">
        <v>2.9840102736054201</v>
      </c>
      <c r="I391" s="24">
        <v>2.94005410762716</v>
      </c>
      <c r="J391" s="24">
        <v>3.9250927767922499</v>
      </c>
      <c r="K391" s="24">
        <v>3.01065104523125</v>
      </c>
      <c r="L391" s="24">
        <v>3.4843439070448898</v>
      </c>
      <c r="M391" s="81">
        <v>3.0851878211487</v>
      </c>
    </row>
    <row r="392" spans="1:13" x14ac:dyDescent="0.35">
      <c r="A392" s="23" t="str">
        <f>B279&amp;C371&amp;D392</f>
        <v>DISTRIBUCION VOLUMEN POR CRITERIO (kg o litros)Total BebidasDESAYUNO</v>
      </c>
      <c r="B392" s="23">
        <v>0</v>
      </c>
      <c r="C392" s="23">
        <v>0</v>
      </c>
      <c r="D392" s="23" t="s">
        <v>144</v>
      </c>
      <c r="E392" s="55">
        <v>12.3046918127488</v>
      </c>
      <c r="F392" s="55">
        <v>10.709898597717601</v>
      </c>
      <c r="G392" s="55">
        <v>12.282749736760801</v>
      </c>
      <c r="H392" s="55">
        <v>12.7400870380597</v>
      </c>
      <c r="I392" s="55">
        <v>11.6542025097562</v>
      </c>
      <c r="J392" s="55">
        <v>10.9177157180343</v>
      </c>
      <c r="K392" s="55">
        <v>13.7283673493358</v>
      </c>
      <c r="L392" s="55">
        <v>14.769278507882101</v>
      </c>
      <c r="M392" s="81">
        <v>12.500829495098699</v>
      </c>
    </row>
    <row r="393" spans="1:13" x14ac:dyDescent="0.35">
      <c r="A393" s="23" t="str">
        <f>B279&amp;C371&amp;D393</f>
        <v>DISTRIBUCION VOLUMEN POR CRITERIO (kg o litros)Total BebidasAPERITIVO/ANTES DE COMER</v>
      </c>
      <c r="B393" s="23">
        <v>0</v>
      </c>
      <c r="C393" s="23">
        <v>0</v>
      </c>
      <c r="D393" s="24" t="s">
        <v>145</v>
      </c>
      <c r="E393" s="24">
        <v>15.4195319214791</v>
      </c>
      <c r="F393" s="24">
        <v>15.0866218969639</v>
      </c>
      <c r="G393" s="24">
        <v>15.0282238153878</v>
      </c>
      <c r="H393" s="24">
        <v>14.978499636146401</v>
      </c>
      <c r="I393" s="24">
        <v>15.642063790660799</v>
      </c>
      <c r="J393" s="24">
        <v>14.8809230523445</v>
      </c>
      <c r="K393" s="24">
        <v>14.835853224724101</v>
      </c>
      <c r="L393" s="24">
        <v>14.747262271955501</v>
      </c>
      <c r="M393" s="81">
        <v>15.8390260401905</v>
      </c>
    </row>
    <row r="394" spans="1:13" x14ac:dyDescent="0.35">
      <c r="A394" s="23" t="str">
        <f>B279&amp;C371&amp;D394</f>
        <v>DISTRIBUCION VOLUMEN POR CRITERIO (kg o litros)Total BebidasCOMIDA</v>
      </c>
      <c r="B394" s="23">
        <v>0</v>
      </c>
      <c r="C394" s="23">
        <v>0</v>
      </c>
      <c r="D394" s="23" t="s">
        <v>146</v>
      </c>
      <c r="E394" s="55">
        <v>29.147364988171301</v>
      </c>
      <c r="F394" s="55">
        <v>27.305469359273001</v>
      </c>
      <c r="G394" s="55">
        <v>32.201536538275398</v>
      </c>
      <c r="H394" s="55">
        <v>31.310564628293299</v>
      </c>
      <c r="I394" s="55">
        <v>30.169255453550701</v>
      </c>
      <c r="J394" s="55">
        <v>27.7669192522992</v>
      </c>
      <c r="K394" s="55">
        <v>31.669397538727999</v>
      </c>
      <c r="L394" s="55">
        <v>32.123971034094801</v>
      </c>
      <c r="M394" s="81">
        <v>29.688914188631799</v>
      </c>
    </row>
    <row r="395" spans="1:13" x14ac:dyDescent="0.35">
      <c r="A395" s="23" t="str">
        <f>B279&amp;C371&amp;D395</f>
        <v>DISTRIBUCION VOLUMEN POR CRITERIO (kg o litros)Total BebidasTARDE/MERIENDA</v>
      </c>
      <c r="B395" s="23">
        <v>0</v>
      </c>
      <c r="C395" s="23">
        <v>0</v>
      </c>
      <c r="D395" s="24" t="s">
        <v>147</v>
      </c>
      <c r="E395" s="24">
        <v>13.094955860953499</v>
      </c>
      <c r="F395" s="24">
        <v>11.763210044746</v>
      </c>
      <c r="G395" s="24">
        <v>11.331550499424599</v>
      </c>
      <c r="H395" s="24">
        <v>11.699084204528001</v>
      </c>
      <c r="I395" s="24">
        <v>12.609833681377699</v>
      </c>
      <c r="J395" s="24">
        <v>11.54223075576</v>
      </c>
      <c r="K395" s="24">
        <v>11.404868136054899</v>
      </c>
      <c r="L395" s="24">
        <v>11.207707813278001</v>
      </c>
      <c r="M395" s="81">
        <v>12.7064982028594</v>
      </c>
    </row>
    <row r="396" spans="1:13" x14ac:dyDescent="0.35">
      <c r="A396" s="23" t="str">
        <f>B279&amp;C371&amp;D396</f>
        <v>DISTRIBUCION VOLUMEN POR CRITERIO (kg o litros)Total BebidasANTES DE CENAR</v>
      </c>
      <c r="B396" s="23">
        <v>0</v>
      </c>
      <c r="C396" s="23">
        <v>0</v>
      </c>
      <c r="D396" s="23" t="s">
        <v>148</v>
      </c>
      <c r="E396" s="55">
        <v>8.1189314838733893</v>
      </c>
      <c r="F396" s="55">
        <v>8.6837730000478697</v>
      </c>
      <c r="G396" s="55">
        <v>8.3849198360719903</v>
      </c>
      <c r="H396" s="55">
        <v>8.1818531969640507</v>
      </c>
      <c r="I396" s="55">
        <v>7.6441503921823299</v>
      </c>
      <c r="J396" s="55">
        <v>8.3229271743646205</v>
      </c>
      <c r="K396" s="55">
        <v>7.8829307839742304</v>
      </c>
      <c r="L396" s="55">
        <v>7.38836179319427</v>
      </c>
      <c r="M396" s="81">
        <v>7.6833792469436197</v>
      </c>
    </row>
    <row r="397" spans="1:13" x14ac:dyDescent="0.35">
      <c r="A397" s="23" t="str">
        <f>B279&amp;C371&amp;D397</f>
        <v>DISTRIBUCION VOLUMEN POR CRITERIO (kg o litros)Total BebidasCENA</v>
      </c>
      <c r="B397" s="23">
        <v>0</v>
      </c>
      <c r="C397" s="23">
        <v>0</v>
      </c>
      <c r="D397" s="24" t="s">
        <v>149</v>
      </c>
      <c r="E397" s="24">
        <v>13.2940763927477</v>
      </c>
      <c r="F397" s="24">
        <v>16.384272208153</v>
      </c>
      <c r="G397" s="24">
        <v>13.3387587833436</v>
      </c>
      <c r="H397" s="24">
        <v>13.0693249089177</v>
      </c>
      <c r="I397" s="24">
        <v>13.942229339942401</v>
      </c>
      <c r="J397" s="24">
        <v>17.177867765422501</v>
      </c>
      <c r="K397" s="24">
        <v>12.6679491643866</v>
      </c>
      <c r="L397" s="24">
        <v>12.2899432143395</v>
      </c>
      <c r="M397" s="81">
        <v>14.563898315827</v>
      </c>
    </row>
    <row r="398" spans="1:13" x14ac:dyDescent="0.35">
      <c r="A398" s="23" t="str">
        <f>B279&amp;C371&amp;D398</f>
        <v>DISTRIBUCION VOLUMEN POR CRITERIO (kg o litros)Total BebidasDESPUES DE LA CENA</v>
      </c>
      <c r="B398" s="23">
        <v>0</v>
      </c>
      <c r="C398" s="23">
        <v>0</v>
      </c>
      <c r="D398" s="23" t="s">
        <v>150</v>
      </c>
      <c r="E398" s="55">
        <v>2.0322404292810501</v>
      </c>
      <c r="F398" s="55">
        <v>3.08160560492201</v>
      </c>
      <c r="G398" s="55">
        <v>2.0738662341879701</v>
      </c>
      <c r="H398" s="55">
        <v>2.2379958295386699</v>
      </c>
      <c r="I398" s="55">
        <v>2.2385500064653598</v>
      </c>
      <c r="J398" s="55">
        <v>3.1802452654974598</v>
      </c>
      <c r="K398" s="55">
        <v>1.84854357148423</v>
      </c>
      <c r="L398" s="55">
        <v>1.8752213254029699</v>
      </c>
      <c r="M398" s="81">
        <v>1.92172890460461</v>
      </c>
    </row>
    <row r="399" spans="1:13" x14ac:dyDescent="0.35">
      <c r="A399" s="23" t="str">
        <f>B279&amp;C371&amp;D399</f>
        <v>DISTRIBUCION VOLUMEN POR CRITERIO (kg o litros)Total BebidasDURANTE EL DIA</v>
      </c>
      <c r="B399" s="23">
        <v>0</v>
      </c>
      <c r="C399" s="23">
        <v>0</v>
      </c>
      <c r="D399" s="24" t="s">
        <v>151</v>
      </c>
      <c r="E399" s="24">
        <v>6.58820957184422</v>
      </c>
      <c r="F399" s="24">
        <v>6.9851514491070699</v>
      </c>
      <c r="G399" s="24">
        <v>5.3583953581963</v>
      </c>
      <c r="H399" s="24">
        <v>5.7825930271249604</v>
      </c>
      <c r="I399" s="24">
        <v>6.0997120740910997</v>
      </c>
      <c r="J399" s="24">
        <v>6.2111710684750303</v>
      </c>
      <c r="K399" s="24">
        <v>5.96209403416219</v>
      </c>
      <c r="L399" s="24">
        <v>5.5982594047208103</v>
      </c>
      <c r="M399" s="81">
        <v>5.0957298974254099</v>
      </c>
    </row>
    <row r="400" spans="1:13" x14ac:dyDescent="0.35">
      <c r="A400" s="23" t="str">
        <f>B279&amp;C371&amp;D400</f>
        <v>DISTRIBUCION VOLUMEN POR CRITERIO (kg o litros)Total BebidasCON AMIGOS</v>
      </c>
      <c r="B400" s="23">
        <v>0</v>
      </c>
      <c r="C400" s="23">
        <v>0</v>
      </c>
      <c r="D400" s="23" t="s">
        <v>152</v>
      </c>
      <c r="E400" s="55">
        <v>30.405891005575199</v>
      </c>
      <c r="F400" s="55">
        <v>29.072578962102401</v>
      </c>
      <c r="G400" s="55">
        <v>31.0750546808876</v>
      </c>
      <c r="H400" s="55">
        <v>31.548281254340498</v>
      </c>
      <c r="I400" s="55">
        <v>30.509055755679</v>
      </c>
      <c r="J400" s="55">
        <v>30.2377054490657</v>
      </c>
      <c r="K400" s="55">
        <v>31.230324953691699</v>
      </c>
      <c r="L400" s="55">
        <v>30.8772543046042</v>
      </c>
      <c r="M400" s="81">
        <v>29.8481216901809</v>
      </c>
    </row>
    <row r="401" spans="1:13" x14ac:dyDescent="0.35">
      <c r="A401" s="23" t="str">
        <f>B279&amp;C371&amp;D401</f>
        <v>DISTRIBUCION VOLUMEN POR CRITERIO (kg o litros)Total BebidasCON CLIENTES</v>
      </c>
      <c r="B401" s="23">
        <v>0</v>
      </c>
      <c r="C401" s="23">
        <v>0</v>
      </c>
      <c r="D401" s="24" t="s">
        <v>153</v>
      </c>
      <c r="E401" s="24">
        <v>0.413841914112618</v>
      </c>
      <c r="F401" s="24">
        <v>0.43359912106381898</v>
      </c>
      <c r="G401" s="24">
        <v>0.68563145020662697</v>
      </c>
      <c r="H401" s="24">
        <v>0.58509795298829304</v>
      </c>
      <c r="I401" s="24">
        <v>0.660885634087509</v>
      </c>
      <c r="J401" s="24">
        <v>0.45434350912284499</v>
      </c>
      <c r="K401" s="24">
        <v>0.397237449110866</v>
      </c>
      <c r="L401" s="24">
        <v>0.60980855805354395</v>
      </c>
      <c r="M401" s="81">
        <v>0.78935008008347496</v>
      </c>
    </row>
    <row r="402" spans="1:13" x14ac:dyDescent="0.35">
      <c r="A402" s="23" t="str">
        <f>B279&amp;C371&amp;D402</f>
        <v>DISTRIBUCION VOLUMEN POR CRITERIO (kg o litros)Total BebidasCON COMPAÑEROS DE TRABAJO</v>
      </c>
      <c r="B402" s="23">
        <v>0</v>
      </c>
      <c r="C402" s="23">
        <v>0</v>
      </c>
      <c r="D402" s="23" t="s">
        <v>154</v>
      </c>
      <c r="E402" s="55">
        <v>8.2310770369748205</v>
      </c>
      <c r="F402" s="55">
        <v>5.7431043984185797</v>
      </c>
      <c r="G402" s="55">
        <v>7.7237900707771203</v>
      </c>
      <c r="H402" s="55">
        <v>7.1268506091910604</v>
      </c>
      <c r="I402" s="55">
        <v>6.6635824782989896</v>
      </c>
      <c r="J402" s="55">
        <v>5.2966005907196703</v>
      </c>
      <c r="K402" s="55">
        <v>7.9541129894407501</v>
      </c>
      <c r="L402" s="55">
        <v>6.9667015213060299</v>
      </c>
      <c r="M402" s="81">
        <v>7.1377157100147599</v>
      </c>
    </row>
    <row r="403" spans="1:13" x14ac:dyDescent="0.35">
      <c r="A403" s="23" t="str">
        <f>B279&amp;C371&amp;D403</f>
        <v>DISTRIBUCION VOLUMEN POR CRITERIO (kg o litros)Total BebidasCON COMPAÑEROS DE CLASE</v>
      </c>
      <c r="B403" s="23">
        <v>0</v>
      </c>
      <c r="C403" s="23">
        <v>0</v>
      </c>
      <c r="D403" s="24" t="s">
        <v>155</v>
      </c>
      <c r="E403" s="24">
        <v>0.34275038021860499</v>
      </c>
      <c r="F403" s="24">
        <v>0.29470486149953301</v>
      </c>
      <c r="G403" s="24">
        <v>0.33981904567899102</v>
      </c>
      <c r="H403" s="24">
        <v>0.26357817768733199</v>
      </c>
      <c r="I403" s="24">
        <v>0.386095674275929</v>
      </c>
      <c r="J403" s="24">
        <v>0.15084081953911199</v>
      </c>
      <c r="K403" s="24">
        <v>0.34556105159484501</v>
      </c>
      <c r="L403" s="24">
        <v>0.23126708611222299</v>
      </c>
      <c r="M403" s="81">
        <v>0.46335226945921398</v>
      </c>
    </row>
    <row r="404" spans="1:13" x14ac:dyDescent="0.35">
      <c r="A404" s="23" t="str">
        <f>B279&amp;C371&amp;D404</f>
        <v>DISTRIBUCION VOLUMEN POR CRITERIO (kg o litros)Total BebidasCON FAMILIA</v>
      </c>
      <c r="B404" s="23">
        <v>0</v>
      </c>
      <c r="C404" s="23">
        <v>0</v>
      </c>
      <c r="D404" s="23" t="s">
        <v>156</v>
      </c>
      <c r="E404" s="55">
        <v>28.273798230503399</v>
      </c>
      <c r="F404" s="55">
        <v>32.736131944772197</v>
      </c>
      <c r="G404" s="55">
        <v>27.413067957189401</v>
      </c>
      <c r="H404" s="55">
        <v>27.9764810517642</v>
      </c>
      <c r="I404" s="55">
        <v>28.728974484215001</v>
      </c>
      <c r="J404" s="55">
        <v>32.057969964038499</v>
      </c>
      <c r="K404" s="55">
        <v>27.963489388668599</v>
      </c>
      <c r="L404" s="55">
        <v>28.022432363620499</v>
      </c>
      <c r="M404" s="81">
        <v>28.632820618330701</v>
      </c>
    </row>
    <row r="405" spans="1:13" x14ac:dyDescent="0.35">
      <c r="A405" s="23" t="str">
        <f>B279&amp;C371&amp;D405</f>
        <v>DISTRIBUCION VOLUMEN POR CRITERIO (kg o litros)Total BebidasCON LA PAREJA</v>
      </c>
      <c r="B405" s="23">
        <v>0</v>
      </c>
      <c r="C405" s="23">
        <v>0</v>
      </c>
      <c r="D405" s="24" t="s">
        <v>157</v>
      </c>
      <c r="E405" s="24">
        <v>16.591265300494701</v>
      </c>
      <c r="F405" s="24">
        <v>17.2197453720851</v>
      </c>
      <c r="G405" s="24">
        <v>15.727852089435601</v>
      </c>
      <c r="H405" s="24">
        <v>15.1036335861669</v>
      </c>
      <c r="I405" s="24">
        <v>16.735133836733102</v>
      </c>
      <c r="J405" s="24">
        <v>16.770337240501501</v>
      </c>
      <c r="K405" s="24">
        <v>15.484092731326101</v>
      </c>
      <c r="L405" s="24">
        <v>15.608662177819699</v>
      </c>
      <c r="M405" s="81">
        <v>16.613827046004001</v>
      </c>
    </row>
    <row r="406" spans="1:13" x14ac:dyDescent="0.35">
      <c r="A406" s="23" t="str">
        <f>B279&amp;C371&amp;D406</f>
        <v>DISTRIBUCION VOLUMEN POR CRITERIO (kg o litros)Total BebidasESTABA SOLO/A</v>
      </c>
      <c r="B406" s="23">
        <v>0</v>
      </c>
      <c r="C406" s="23">
        <v>0</v>
      </c>
      <c r="D406" s="23" t="s">
        <v>158</v>
      </c>
      <c r="E406" s="55">
        <v>15.1215280415724</v>
      </c>
      <c r="F406" s="55">
        <v>14.009810032552499</v>
      </c>
      <c r="G406" s="55">
        <v>16.506656478132498</v>
      </c>
      <c r="H406" s="55">
        <v>16.822276162758399</v>
      </c>
      <c r="I406" s="55">
        <v>15.701111574166999</v>
      </c>
      <c r="J406" s="55">
        <v>14.451032237099</v>
      </c>
      <c r="K406" s="55">
        <v>15.830538721922</v>
      </c>
      <c r="L406" s="55">
        <v>16.9508341014267</v>
      </c>
      <c r="M406" s="81">
        <v>15.912057939588699</v>
      </c>
    </row>
    <row r="407" spans="1:13" x14ac:dyDescent="0.35">
      <c r="A407" s="23" t="str">
        <f>B279&amp;C371&amp;D407</f>
        <v>DISTRIBUCION VOLUMEN POR CRITERIO (kg o litros)Total BebidasOTROS</v>
      </c>
      <c r="B407" s="23">
        <v>0</v>
      </c>
      <c r="C407" s="23">
        <v>0</v>
      </c>
      <c r="D407" s="24" t="s">
        <v>159</v>
      </c>
      <c r="E407" s="24">
        <v>0.61985252972359395</v>
      </c>
      <c r="F407" s="24">
        <v>0.49032653507909002</v>
      </c>
      <c r="G407" s="24">
        <v>0.52812890731516304</v>
      </c>
      <c r="H407" s="24">
        <v>0.573803350048259</v>
      </c>
      <c r="I407" s="24">
        <v>0.61515643948439003</v>
      </c>
      <c r="J407" s="24">
        <v>0.58117336560541599</v>
      </c>
      <c r="K407" s="24">
        <v>0.79464280457105096</v>
      </c>
      <c r="L407" s="24">
        <v>0.73304195328601995</v>
      </c>
      <c r="M407" s="81">
        <v>0.60275585996671399</v>
      </c>
    </row>
    <row r="408" spans="1:13" x14ac:dyDescent="0.35">
      <c r="A408" s="23" t="str">
        <f>B279&amp;C371&amp;D408</f>
        <v>DISTRIBUCION VOLUMEN POR CRITERIO (kg o litros)Total BebidasESTAR TRABAJANDO</v>
      </c>
      <c r="B408" s="23">
        <v>0</v>
      </c>
      <c r="C408" s="23">
        <v>0</v>
      </c>
      <c r="D408" s="23" t="s">
        <v>160</v>
      </c>
      <c r="E408" s="55">
        <v>12.028927009838</v>
      </c>
      <c r="F408" s="55">
        <v>9.2660782693082293</v>
      </c>
      <c r="G408" s="55">
        <v>11.917570736834</v>
      </c>
      <c r="H408" s="55">
        <v>12.060040988885</v>
      </c>
      <c r="I408" s="55">
        <v>11.1525329618722</v>
      </c>
      <c r="J408" s="55">
        <v>9.1630803524613302</v>
      </c>
      <c r="K408" s="55">
        <v>11.1595442864083</v>
      </c>
      <c r="L408" s="55">
        <v>11.3332049184671</v>
      </c>
      <c r="M408" s="81">
        <v>10.2949538896034</v>
      </c>
    </row>
    <row r="409" spans="1:13" x14ac:dyDescent="0.35">
      <c r="A409" s="23" t="str">
        <f>B279&amp;C371&amp;D409</f>
        <v>DISTRIBUCION VOLUMEN POR CRITERIO (kg o litros)Total BebidasCOMIDA DE NEGOCIOS</v>
      </c>
      <c r="B409" s="23">
        <v>0</v>
      </c>
      <c r="C409" s="23">
        <v>0</v>
      </c>
      <c r="D409" s="24" t="s">
        <v>161</v>
      </c>
      <c r="E409" s="24">
        <v>0.207881996474782</v>
      </c>
      <c r="F409" s="24">
        <v>0.25882819573547799</v>
      </c>
      <c r="G409" s="24">
        <v>0.43954869236592398</v>
      </c>
      <c r="H409" s="24">
        <v>0.25640173541304401</v>
      </c>
      <c r="I409" s="24">
        <v>0.31442831156197598</v>
      </c>
      <c r="J409" s="24">
        <v>0.218736127179055</v>
      </c>
      <c r="K409" s="24">
        <v>0.37694002940899701</v>
      </c>
      <c r="L409" s="24">
        <v>0.22355171644234501</v>
      </c>
      <c r="M409" s="81">
        <v>0.24568445857004301</v>
      </c>
    </row>
    <row r="410" spans="1:13" x14ac:dyDescent="0.35">
      <c r="A410" s="23" t="str">
        <f>B279&amp;C371&amp;D410</f>
        <v>DISTRIBUCION VOLUMEN POR CRITERIO (kg o litros)Total BebidasPOR PLACER/RELAX</v>
      </c>
      <c r="B410" s="23">
        <v>0</v>
      </c>
      <c r="C410" s="23">
        <v>0</v>
      </c>
      <c r="D410" s="23" t="s">
        <v>162</v>
      </c>
      <c r="E410" s="55">
        <v>16.212083489305801</v>
      </c>
      <c r="F410" s="55">
        <v>20.229246199179499</v>
      </c>
      <c r="G410" s="55">
        <v>16.105282520513502</v>
      </c>
      <c r="H410" s="55">
        <v>15.3312392735429</v>
      </c>
      <c r="I410" s="55">
        <v>16.697518159476999</v>
      </c>
      <c r="J410" s="55">
        <v>19.721378917341301</v>
      </c>
      <c r="K410" s="55">
        <v>15.784034705168899</v>
      </c>
      <c r="L410" s="55">
        <v>15.8845897074899</v>
      </c>
      <c r="M410" s="81">
        <v>16.393908404258902</v>
      </c>
    </row>
    <row r="411" spans="1:13" x14ac:dyDescent="0.35">
      <c r="A411" s="23" t="str">
        <f>B279&amp;C371&amp;D411</f>
        <v>DISTRIBUCION VOLUMEN POR CRITERIO (kg o litros)Total BebidasTENER HAMBRE/SIN PLANIFICAR</v>
      </c>
      <c r="B411" s="23">
        <v>0</v>
      </c>
      <c r="C411" s="23">
        <v>0</v>
      </c>
      <c r="D411" s="24" t="s">
        <v>163</v>
      </c>
      <c r="E411" s="24">
        <v>22.373467447454001</v>
      </c>
      <c r="F411" s="24">
        <v>22.796153614858198</v>
      </c>
      <c r="G411" s="24">
        <v>21.076968072107199</v>
      </c>
      <c r="H411" s="24">
        <v>21.6914995747094</v>
      </c>
      <c r="I411" s="24">
        <v>22.605915245953</v>
      </c>
      <c r="J411" s="24">
        <v>22.592293318549</v>
      </c>
      <c r="K411" s="24">
        <v>21.659012445281899</v>
      </c>
      <c r="L411" s="24">
        <v>21.881537346552001</v>
      </c>
      <c r="M411" s="81">
        <v>22.914515860984501</v>
      </c>
    </row>
    <row r="412" spans="1:13" x14ac:dyDescent="0.35">
      <c r="A412" s="23" t="str">
        <f>B279&amp;C371&amp;D412</f>
        <v>DISTRIBUCION VOLUMEN POR CRITERIO (kg o litros)Total BebidasESTAR DE COMPRAS</v>
      </c>
      <c r="B412" s="23">
        <v>0</v>
      </c>
      <c r="C412" s="23">
        <v>0</v>
      </c>
      <c r="D412" s="23" t="s">
        <v>164</v>
      </c>
      <c r="E412" s="55">
        <v>2.1740238492191</v>
      </c>
      <c r="F412" s="55">
        <v>2.3529160290084201</v>
      </c>
      <c r="G412" s="55">
        <v>2.7291200679539398</v>
      </c>
      <c r="H412" s="55">
        <v>2.5658915260869399</v>
      </c>
      <c r="I412" s="55">
        <v>2.1833034643087501</v>
      </c>
      <c r="J412" s="55">
        <v>2.5467689316864202</v>
      </c>
      <c r="K412" s="55">
        <v>2.8430914588961498</v>
      </c>
      <c r="L412" s="55">
        <v>2.9950429225253998</v>
      </c>
      <c r="M412" s="81">
        <v>2.7492214759784002</v>
      </c>
    </row>
    <row r="413" spans="1:13" x14ac:dyDescent="0.35">
      <c r="A413" s="23" t="str">
        <f>B279&amp;C371&amp;D413</f>
        <v>DISTRIBUCION VOLUMEN POR CRITERIO (kg o litros)Total BebidasNO COCINAR EN CASA</v>
      </c>
      <c r="B413" s="23">
        <v>0</v>
      </c>
      <c r="C413" s="23">
        <v>0</v>
      </c>
      <c r="D413" s="24" t="s">
        <v>165</v>
      </c>
      <c r="E413" s="24">
        <v>3.5011615340543001</v>
      </c>
      <c r="F413" s="24">
        <v>2.8306414418603301</v>
      </c>
      <c r="G413" s="24">
        <v>3.2233146443723002</v>
      </c>
      <c r="H413" s="24">
        <v>2.9949173495087198</v>
      </c>
      <c r="I413" s="24">
        <v>3.2757348731387901</v>
      </c>
      <c r="J413" s="24">
        <v>3.1699835358536101</v>
      </c>
      <c r="K413" s="24">
        <v>2.89089953049923</v>
      </c>
      <c r="L413" s="24">
        <v>3.1397914993695801</v>
      </c>
      <c r="M413" s="81">
        <v>3.11473655866086</v>
      </c>
    </row>
    <row r="414" spans="1:13" x14ac:dyDescent="0.35">
      <c r="A414" s="23" t="str">
        <f>B279&amp;C371&amp;D414</f>
        <v>DISTRIBUCION VOLUMEN POR CRITERIO (kg o litros)Total BebidasCELEBRACION/FIESTA/SALIR TOMAR</v>
      </c>
      <c r="B414" s="23">
        <v>0</v>
      </c>
      <c r="C414" s="23">
        <v>0</v>
      </c>
      <c r="D414" s="23" t="s">
        <v>166</v>
      </c>
      <c r="E414" s="55">
        <v>35.930054046787497</v>
      </c>
      <c r="F414" s="55">
        <v>34.063565578951902</v>
      </c>
      <c r="G414" s="55">
        <v>36.793349205533097</v>
      </c>
      <c r="H414" s="55">
        <v>36.919968448770597</v>
      </c>
      <c r="I414" s="55">
        <v>35.452464041659503</v>
      </c>
      <c r="J414" s="55">
        <v>34.814138156848102</v>
      </c>
      <c r="K414" s="55">
        <v>37.189945684799703</v>
      </c>
      <c r="L414" s="55">
        <v>36.130825261149099</v>
      </c>
      <c r="M414" s="81">
        <v>36.040411395835399</v>
      </c>
    </row>
    <row r="415" spans="1:13" x14ac:dyDescent="0.35">
      <c r="A415" s="23" t="str">
        <f>B279&amp;C371&amp;D415</f>
        <v>DISTRIBUCION VOLUMEN POR CRITERIO (kg o litros)Total BebidasVIENDO DEPORTES</v>
      </c>
      <c r="B415" s="23">
        <v>0</v>
      </c>
      <c r="C415" s="23">
        <v>0</v>
      </c>
      <c r="D415" s="24" t="s">
        <v>167</v>
      </c>
      <c r="E415" s="24">
        <v>1.67877353053052</v>
      </c>
      <c r="F415" s="24">
        <v>1.7474031852041401</v>
      </c>
      <c r="G415" s="24">
        <v>1.62904663435319</v>
      </c>
      <c r="H415" s="24">
        <v>2.0398297304028699</v>
      </c>
      <c r="I415" s="24">
        <v>1.9584448364654199</v>
      </c>
      <c r="J415" s="24">
        <v>1.1705432490083501</v>
      </c>
      <c r="K415" s="24">
        <v>1.7941893707216301</v>
      </c>
      <c r="L415" s="24">
        <v>2.0816585306672901</v>
      </c>
      <c r="M415" s="81">
        <v>1.9239818950916201</v>
      </c>
    </row>
    <row r="416" spans="1:13" x14ac:dyDescent="0.35">
      <c r="A416" s="23" t="str">
        <f>B279&amp;C371&amp;D416</f>
        <v>DISTRIBUCION VOLUMEN POR CRITERIO (kg o litros)Total BebidasOTROS MOTIVOS</v>
      </c>
      <c r="B416" s="23">
        <v>0</v>
      </c>
      <c r="C416" s="23">
        <v>0</v>
      </c>
      <c r="D416" s="23" t="s">
        <v>168</v>
      </c>
      <c r="E416" s="55">
        <v>5.8936275402289997</v>
      </c>
      <c r="F416" s="55">
        <v>6.4551684095164603</v>
      </c>
      <c r="G416" s="55">
        <v>6.08580125949692</v>
      </c>
      <c r="H416" s="55">
        <v>6.1402183975718598</v>
      </c>
      <c r="I416" s="55">
        <v>6.3596554497371098</v>
      </c>
      <c r="J416" s="55">
        <v>6.6030798788573204</v>
      </c>
      <c r="K416" s="55">
        <v>6.3023473233646099</v>
      </c>
      <c r="L416" s="55">
        <v>6.3298022320184302</v>
      </c>
      <c r="M416" s="81">
        <v>6.3225870214271396</v>
      </c>
    </row>
    <row r="417" spans="1:13" x14ac:dyDescent="0.35">
      <c r="A417" s="23" t="str">
        <f>B279&amp;C417&amp;D417</f>
        <v>DISTRIBUCION VOLUMEN POR CRITERIO (kg o litros)Total Bebidas FriasT.ESPAÑA</v>
      </c>
      <c r="B417" s="23">
        <v>0</v>
      </c>
      <c r="C417" s="23" t="s">
        <v>58</v>
      </c>
      <c r="D417" s="24" t="s">
        <v>46</v>
      </c>
      <c r="E417" s="24">
        <v>100</v>
      </c>
      <c r="F417" s="24">
        <v>100</v>
      </c>
      <c r="G417" s="24">
        <v>100</v>
      </c>
      <c r="H417" s="24">
        <v>100</v>
      </c>
      <c r="I417" s="24">
        <v>100</v>
      </c>
      <c r="J417" s="24">
        <v>100</v>
      </c>
      <c r="K417" s="24">
        <v>100</v>
      </c>
      <c r="L417" s="24">
        <v>100</v>
      </c>
      <c r="M417" s="81">
        <v>100</v>
      </c>
    </row>
    <row r="418" spans="1:13" x14ac:dyDescent="0.35">
      <c r="A418" s="23" t="str">
        <f>B279&amp;C417&amp;D418</f>
        <v>DISTRIBUCION VOLUMEN POR CRITERIO (kg o litros)Total Bebidas FriasHiper+Super+Discount+G.A</v>
      </c>
      <c r="B418" s="23">
        <v>0</v>
      </c>
      <c r="C418" s="23">
        <v>0</v>
      </c>
      <c r="D418" s="23" t="s">
        <v>124</v>
      </c>
      <c r="E418" s="55">
        <v>11.0496841149142</v>
      </c>
      <c r="F418" s="55">
        <v>13.3257330999747</v>
      </c>
      <c r="G418" s="55">
        <v>12.626181751885399</v>
      </c>
      <c r="H418" s="55">
        <v>14.630022777085401</v>
      </c>
      <c r="I418" s="55">
        <v>13.9960606658403</v>
      </c>
      <c r="J418" s="55">
        <v>13.069956767320599</v>
      </c>
      <c r="K418" s="55">
        <v>14.097647526984501</v>
      </c>
      <c r="L418" s="55">
        <v>15.018828145156901</v>
      </c>
      <c r="M418" s="81">
        <v>11.8290214524545</v>
      </c>
    </row>
    <row r="419" spans="1:13" x14ac:dyDescent="0.35">
      <c r="A419" s="23" t="str">
        <f>B279&amp;C417&amp;D419</f>
        <v>DISTRIBUCION VOLUMEN POR CRITERIO (kg o litros)Total Bebidas FriasRestaurantes</v>
      </c>
      <c r="B419" s="23">
        <v>0</v>
      </c>
      <c r="C419" s="23">
        <v>0</v>
      </c>
      <c r="D419" s="24" t="s">
        <v>125</v>
      </c>
      <c r="E419" s="24">
        <v>19.326420502696301</v>
      </c>
      <c r="F419" s="24">
        <v>17.933625592169101</v>
      </c>
      <c r="G419" s="24">
        <v>20.2250956547439</v>
      </c>
      <c r="H419" s="24">
        <v>19.638603198769399</v>
      </c>
      <c r="I419" s="24">
        <v>18.572681773002799</v>
      </c>
      <c r="J419" s="24">
        <v>18.384461842841201</v>
      </c>
      <c r="K419" s="24">
        <v>20.2644270654969</v>
      </c>
      <c r="L419" s="24">
        <v>20.9783321498515</v>
      </c>
      <c r="M419" s="81">
        <v>18.493615724123501</v>
      </c>
    </row>
    <row r="420" spans="1:13" x14ac:dyDescent="0.35">
      <c r="A420" s="23" t="str">
        <f>B279&amp;C417&amp;D420</f>
        <v>DISTRIBUCION VOLUMEN POR CRITERIO (kg o litros)Total Bebidas FriasRestaurantes Fast Food</v>
      </c>
      <c r="B420" s="23">
        <v>0</v>
      </c>
      <c r="C420" s="23">
        <v>0</v>
      </c>
      <c r="D420" s="23" t="s">
        <v>126</v>
      </c>
      <c r="E420" s="55">
        <v>6.1024581250674199</v>
      </c>
      <c r="F420" s="55">
        <v>5.9362895505153004</v>
      </c>
      <c r="G420" s="55">
        <v>7.03391586638147</v>
      </c>
      <c r="H420" s="55">
        <v>7.3511088666617699</v>
      </c>
      <c r="I420" s="55">
        <v>7.0559250016433399</v>
      </c>
      <c r="J420" s="55">
        <v>6.55944100201532</v>
      </c>
      <c r="K420" s="55">
        <v>7.9018711078711998</v>
      </c>
      <c r="L420" s="55">
        <v>7.0634593605284399</v>
      </c>
      <c r="M420" s="81">
        <v>9.0777766661097203</v>
      </c>
    </row>
    <row r="421" spans="1:13" x14ac:dyDescent="0.35">
      <c r="A421" s="23" t="str">
        <f>B279&amp;C417&amp;D421</f>
        <v>DISTRIBUCION VOLUMEN POR CRITERIO (kg o litros)Total Bebidas FriasBares/Cafeterias/Cervecerias</v>
      </c>
      <c r="B421" s="23">
        <v>0</v>
      </c>
      <c r="C421" s="23">
        <v>0</v>
      </c>
      <c r="D421" s="24" t="s">
        <v>127</v>
      </c>
      <c r="E421" s="24">
        <v>48.5162857260081</v>
      </c>
      <c r="F421" s="24">
        <v>45.837827862174699</v>
      </c>
      <c r="G421" s="24">
        <v>46.704443369266798</v>
      </c>
      <c r="H421" s="24">
        <v>45.495264350601701</v>
      </c>
      <c r="I421" s="24">
        <v>46.8281045764951</v>
      </c>
      <c r="J421" s="24">
        <v>45.6347201894378</v>
      </c>
      <c r="K421" s="24">
        <v>45.421036223844801</v>
      </c>
      <c r="L421" s="24">
        <v>44.448976129297698</v>
      </c>
      <c r="M421" s="81">
        <v>45.403372543431203</v>
      </c>
    </row>
    <row r="422" spans="1:13" x14ac:dyDescent="0.35">
      <c r="A422" s="23" t="str">
        <f>B279&amp;C417&amp;D422</f>
        <v>DISTRIBUCION VOLUMEN POR CRITERIO (kg o litros)Total Bebidas FriasPanaderias/Pastelerias</v>
      </c>
      <c r="B422" s="23">
        <v>0</v>
      </c>
      <c r="C422" s="23">
        <v>0</v>
      </c>
      <c r="D422" s="23" t="s">
        <v>128</v>
      </c>
      <c r="E422" s="55">
        <v>0.65661851222313605</v>
      </c>
      <c r="F422" s="55">
        <v>0.68324043899138398</v>
      </c>
      <c r="G422" s="55">
        <v>0.60775667419609003</v>
      </c>
      <c r="H422" s="55">
        <v>0.63331331971653804</v>
      </c>
      <c r="I422" s="55">
        <v>0.74418830181018902</v>
      </c>
      <c r="J422" s="55">
        <v>0.686238604595521</v>
      </c>
      <c r="K422" s="55">
        <v>0.70996850019168301</v>
      </c>
      <c r="L422" s="55">
        <v>0.77562361170806504</v>
      </c>
      <c r="M422" s="81">
        <v>0.71890339502037603</v>
      </c>
    </row>
    <row r="423" spans="1:13" x14ac:dyDescent="0.35">
      <c r="A423" s="23" t="str">
        <f>B279&amp;C417&amp;D423</f>
        <v>DISTRIBUCION VOLUMEN POR CRITERIO (kg o litros)Total Bebidas FriasTda.Alimentacion/Delicatesen</v>
      </c>
      <c r="B423" s="23">
        <v>0</v>
      </c>
      <c r="C423" s="23">
        <v>0</v>
      </c>
      <c r="D423" s="24" t="s">
        <v>129</v>
      </c>
      <c r="E423" s="24">
        <v>1.60458713423383</v>
      </c>
      <c r="F423" s="24">
        <v>1.72677485363317</v>
      </c>
      <c r="G423" s="24">
        <v>1.6791824013927901</v>
      </c>
      <c r="H423" s="24">
        <v>1.5746947358127701</v>
      </c>
      <c r="I423" s="24">
        <v>1.6726624754105901</v>
      </c>
      <c r="J423" s="24">
        <v>1.87501595910548</v>
      </c>
      <c r="K423" s="24">
        <v>1.8398230910757201</v>
      </c>
      <c r="L423" s="24">
        <v>1.4790154415154599</v>
      </c>
      <c r="M423" s="81">
        <v>1.7021139546527999</v>
      </c>
    </row>
    <row r="424" spans="1:13" x14ac:dyDescent="0.35">
      <c r="A424" s="23" t="str">
        <f>B279&amp;C417&amp;D424</f>
        <v>DISTRIBUCION VOLUMEN POR CRITERIO (kg o litros)Total Bebidas FriasCanal Conveniencia/24h</v>
      </c>
      <c r="B424" s="23">
        <v>0</v>
      </c>
      <c r="C424" s="23">
        <v>0</v>
      </c>
      <c r="D424" s="23" t="s">
        <v>130</v>
      </c>
      <c r="E424" s="55">
        <v>1.6532902199056101</v>
      </c>
      <c r="F424" s="55">
        <v>1.60177363351594</v>
      </c>
      <c r="G424" s="55">
        <v>1.42341903210447</v>
      </c>
      <c r="H424" s="55">
        <v>1.48834652895214</v>
      </c>
      <c r="I424" s="55">
        <v>1.47826350274301</v>
      </c>
      <c r="J424" s="55">
        <v>1.46596442801828</v>
      </c>
      <c r="K424" s="55">
        <v>1.27238238687858</v>
      </c>
      <c r="L424" s="55">
        <v>1.36137326434982</v>
      </c>
      <c r="M424" s="81">
        <v>1.61896856224588</v>
      </c>
    </row>
    <row r="425" spans="1:13" x14ac:dyDescent="0.35">
      <c r="A425" s="23" t="str">
        <f>B279&amp;C417&amp;D425</f>
        <v>DISTRIBUCION VOLUMEN POR CRITERIO (kg o litros)Total Bebidas FriasHoteles</v>
      </c>
      <c r="B425" s="23">
        <v>0</v>
      </c>
      <c r="C425" s="23">
        <v>0</v>
      </c>
      <c r="D425" s="24" t="s">
        <v>131</v>
      </c>
      <c r="E425" s="24">
        <v>0.66045280942550699</v>
      </c>
      <c r="F425" s="24">
        <v>0.831621564466823</v>
      </c>
      <c r="G425" s="24">
        <v>0.76474868699474796</v>
      </c>
      <c r="H425" s="24">
        <v>0.474878364487686</v>
      </c>
      <c r="I425" s="24">
        <v>0.45091999719869702</v>
      </c>
      <c r="J425" s="24">
        <v>0.73857524246529405</v>
      </c>
      <c r="K425" s="24">
        <v>0.359366546178012</v>
      </c>
      <c r="L425" s="24">
        <v>0.36035464240298398</v>
      </c>
      <c r="M425" s="81">
        <v>0.45380833752069399</v>
      </c>
    </row>
    <row r="426" spans="1:13" x14ac:dyDescent="0.35">
      <c r="A426" s="23" t="str">
        <f>B279&amp;C417&amp;D426</f>
        <v>DISTRIBUCION VOLUMEN POR CRITERIO (kg o litros)Total Bebidas FriasEstaciones de servicio</v>
      </c>
      <c r="B426" s="23">
        <v>0</v>
      </c>
      <c r="C426" s="23">
        <v>0</v>
      </c>
      <c r="D426" s="23" t="s">
        <v>132</v>
      </c>
      <c r="E426" s="55">
        <v>1.73460954620823</v>
      </c>
      <c r="F426" s="55">
        <v>2.01075987368896</v>
      </c>
      <c r="G426" s="55">
        <v>1.63787873441459</v>
      </c>
      <c r="H426" s="55">
        <v>1.55340260002095</v>
      </c>
      <c r="I426" s="55">
        <v>1.5668087552202801</v>
      </c>
      <c r="J426" s="55">
        <v>1.78690154731838</v>
      </c>
      <c r="K426" s="55">
        <v>1.32797609305864</v>
      </c>
      <c r="L426" s="55">
        <v>1.91679837292116</v>
      </c>
      <c r="M426" s="81">
        <v>1.7781984343468</v>
      </c>
    </row>
    <row r="427" spans="1:13" x14ac:dyDescent="0.35">
      <c r="A427" s="23" t="str">
        <f>B279&amp;C417&amp;D427</f>
        <v>DISTRIBUCION VOLUMEN POR CRITERIO (kg o litros)Total Bebidas FriasMaquinas dispensadoras</v>
      </c>
      <c r="B427" s="23">
        <v>0</v>
      </c>
      <c r="C427" s="23">
        <v>0</v>
      </c>
      <c r="D427" s="24" t="s">
        <v>133</v>
      </c>
      <c r="E427" s="24">
        <v>1.9146952707755001</v>
      </c>
      <c r="F427" s="24">
        <v>1.8176150888136</v>
      </c>
      <c r="G427" s="24">
        <v>2.1835140069674299</v>
      </c>
      <c r="H427" s="24">
        <v>2.1988648494887801</v>
      </c>
      <c r="I427" s="24">
        <v>1.96904496195817</v>
      </c>
      <c r="J427" s="24">
        <v>1.76536398416103</v>
      </c>
      <c r="K427" s="24">
        <v>2.1025464793650301</v>
      </c>
      <c r="L427" s="24">
        <v>2.1949726137629599</v>
      </c>
      <c r="M427" s="81">
        <v>2.0842064765100998</v>
      </c>
    </row>
    <row r="428" spans="1:13" x14ac:dyDescent="0.35">
      <c r="A428" s="23" t="str">
        <f>B279&amp;C417&amp;D428</f>
        <v>DISTRIBUCION VOLUMEN POR CRITERIO (kg o litros)Total Bebidas FriasServicio en la empresa</v>
      </c>
      <c r="B428" s="23">
        <v>0</v>
      </c>
      <c r="C428" s="23">
        <v>0</v>
      </c>
      <c r="D428" s="23" t="s">
        <v>134</v>
      </c>
      <c r="E428" s="55">
        <v>1.26490181900233</v>
      </c>
      <c r="F428" s="55">
        <v>0.88517297656055405</v>
      </c>
      <c r="G428" s="55">
        <v>0.96367528905741695</v>
      </c>
      <c r="H428" s="55">
        <v>0.64075250537958595</v>
      </c>
      <c r="I428" s="55">
        <v>0.52547492001150897</v>
      </c>
      <c r="J428" s="55">
        <v>0.56775794060750695</v>
      </c>
      <c r="K428" s="55">
        <v>0.82403198710313896</v>
      </c>
      <c r="L428" s="55">
        <v>0.80376403466551805</v>
      </c>
      <c r="M428" s="81">
        <v>1.07399275090777</v>
      </c>
    </row>
    <row r="429" spans="1:13" x14ac:dyDescent="0.35">
      <c r="A429" s="23" t="str">
        <f>B279&amp;C417&amp;D429</f>
        <v>DISTRIBUCION VOLUMEN POR CRITERIO (kg o litros)Total Bebidas FriasResto de canales</v>
      </c>
      <c r="B429" s="23">
        <v>0</v>
      </c>
      <c r="C429" s="23">
        <v>0</v>
      </c>
      <c r="D429" s="24" t="s">
        <v>135</v>
      </c>
      <c r="E429" s="24">
        <v>5.5159988295845999</v>
      </c>
      <c r="F429" s="24">
        <v>7.4095663116402104</v>
      </c>
      <c r="G429" s="24">
        <v>4.1501886565886101</v>
      </c>
      <c r="H429" s="24">
        <v>4.3207541657588902</v>
      </c>
      <c r="I429" s="24">
        <v>5.1398636787369902</v>
      </c>
      <c r="J429" s="24">
        <v>7.4656037786171696</v>
      </c>
      <c r="K429" s="24">
        <v>3.8789249262114098</v>
      </c>
      <c r="L429" s="24">
        <v>3.59850793320981</v>
      </c>
      <c r="M429" s="81">
        <v>5.7660204641700403</v>
      </c>
    </row>
    <row r="430" spans="1:13" x14ac:dyDescent="0.35">
      <c r="A430" s="23" t="str">
        <f>B279&amp;C417&amp;D430</f>
        <v>DISTRIBUCION VOLUMEN POR CRITERIO (kg o litros)Total Bebidas FriasEN LA CALLE</v>
      </c>
      <c r="B430" s="23">
        <v>0</v>
      </c>
      <c r="C430" s="23">
        <v>0</v>
      </c>
      <c r="D430" s="23" t="s">
        <v>136</v>
      </c>
      <c r="E430" s="55">
        <v>4.5576642647566201</v>
      </c>
      <c r="F430" s="55">
        <v>6.7792142418322801</v>
      </c>
      <c r="G430" s="55">
        <v>3.8692363490047499</v>
      </c>
      <c r="H430" s="55">
        <v>4.3032188370932998</v>
      </c>
      <c r="I430" s="55">
        <v>6.0255336126827697</v>
      </c>
      <c r="J430" s="55">
        <v>6.2835002623778902</v>
      </c>
      <c r="K430" s="55">
        <v>4.1511013415003299</v>
      </c>
      <c r="L430" s="55">
        <v>3.6336800522509098</v>
      </c>
      <c r="M430" s="81">
        <v>5.6695063631540998</v>
      </c>
    </row>
    <row r="431" spans="1:13" x14ac:dyDescent="0.35">
      <c r="A431" s="23" t="str">
        <f>B279&amp;C417&amp;D431</f>
        <v>DISTRIBUCION VOLUMEN POR CRITERIO (kg o litros)Total Bebidas FriasEN CASA DE OTROS</v>
      </c>
      <c r="B431" s="23">
        <v>0</v>
      </c>
      <c r="C431" s="23">
        <v>0</v>
      </c>
      <c r="D431" s="24" t="s">
        <v>137</v>
      </c>
      <c r="E431" s="24">
        <v>5.0020730817339301</v>
      </c>
      <c r="F431" s="24">
        <v>6.2196386633111702</v>
      </c>
      <c r="G431" s="24">
        <v>7.5076496413753304</v>
      </c>
      <c r="H431" s="24">
        <v>8.3648033812385396</v>
      </c>
      <c r="I431" s="24">
        <v>6.6625609737012601</v>
      </c>
      <c r="J431" s="24">
        <v>6.4540270426319903</v>
      </c>
      <c r="K431" s="24">
        <v>7.2477392084491896</v>
      </c>
      <c r="L431" s="24">
        <v>7.1882074620737999</v>
      </c>
      <c r="M431" s="81">
        <v>5.26184920559212</v>
      </c>
    </row>
    <row r="432" spans="1:13" x14ac:dyDescent="0.35">
      <c r="A432" s="23" t="str">
        <f>B279&amp;C417&amp;D432</f>
        <v>DISTRIBUCION VOLUMEN POR CRITERIO (kg o litros)Total Bebidas FriasEN EL ESTABLECIMIENTO</v>
      </c>
      <c r="B432" s="23">
        <v>0</v>
      </c>
      <c r="C432" s="23">
        <v>0</v>
      </c>
      <c r="D432" s="23" t="s">
        <v>138</v>
      </c>
      <c r="E432" s="55">
        <v>77.354270834126396</v>
      </c>
      <c r="F432" s="55">
        <v>75.204799534168899</v>
      </c>
      <c r="G432" s="55">
        <v>75.778896692595595</v>
      </c>
      <c r="H432" s="55">
        <v>73.735039762951502</v>
      </c>
      <c r="I432" s="55">
        <v>75.107966154807499</v>
      </c>
      <c r="J432" s="55">
        <v>75.066851902178399</v>
      </c>
      <c r="K432" s="55">
        <v>74.904253767819199</v>
      </c>
      <c r="L432" s="55">
        <v>74.909018589641406</v>
      </c>
      <c r="M432" s="81">
        <v>75.212603695671206</v>
      </c>
    </row>
    <row r="433" spans="1:13" x14ac:dyDescent="0.35">
      <c r="A433" s="23" t="str">
        <f>B279&amp;C417&amp;D433</f>
        <v>DISTRIBUCION VOLUMEN POR CRITERIO (kg o litros)Total Bebidas FriasEN EL TRABAJO</v>
      </c>
      <c r="B433" s="23">
        <v>0</v>
      </c>
      <c r="C433" s="23">
        <v>0</v>
      </c>
      <c r="D433" s="24" t="s">
        <v>139</v>
      </c>
      <c r="E433" s="24">
        <v>7.3525149378810504</v>
      </c>
      <c r="F433" s="24">
        <v>5.5441399452459104</v>
      </c>
      <c r="G433" s="24">
        <v>6.1472286226208803</v>
      </c>
      <c r="H433" s="24">
        <v>6.2448234993979597</v>
      </c>
      <c r="I433" s="24">
        <v>5.43085304639827</v>
      </c>
      <c r="J433" s="24">
        <v>4.5880732436615297</v>
      </c>
      <c r="K433" s="24">
        <v>5.4539327577798096</v>
      </c>
      <c r="L433" s="24">
        <v>5.5209530530795199</v>
      </c>
      <c r="M433" s="81">
        <v>5.12611881802325</v>
      </c>
    </row>
    <row r="434" spans="1:13" x14ac:dyDescent="0.35">
      <c r="A434" s="23" t="str">
        <f>B279&amp;C417&amp;D434</f>
        <v>DISTRIBUCION VOLUMEN POR CRITERIO (kg o litros)Total Bebidas FriasEN COLEGIO/INSTITUTO/UNIV.</v>
      </c>
      <c r="B434" s="23">
        <v>0</v>
      </c>
      <c r="C434" s="23">
        <v>0</v>
      </c>
      <c r="D434" s="23" t="s">
        <v>140</v>
      </c>
      <c r="E434" s="55">
        <v>9.8313564362926403E-2</v>
      </c>
      <c r="F434" s="55">
        <v>0.118710152547154</v>
      </c>
      <c r="G434" s="55">
        <v>0.30252492900500899</v>
      </c>
      <c r="H434" s="55">
        <v>0.108662173341201</v>
      </c>
      <c r="I434" s="55">
        <v>0.106642397002675</v>
      </c>
      <c r="J434" s="55">
        <v>7.1265032949373697E-2</v>
      </c>
      <c r="K434" s="55">
        <v>0.195456586643699</v>
      </c>
      <c r="L434" s="55">
        <v>0.166817995049451</v>
      </c>
      <c r="M434" s="81">
        <v>0.24322917910542599</v>
      </c>
    </row>
    <row r="435" spans="1:13" x14ac:dyDescent="0.35">
      <c r="A435" s="23" t="str">
        <f>B279&amp;C417&amp;D435</f>
        <v>DISTRIBUCION VOLUMEN POR CRITERIO (kg o litros)Total Bebidas FriasEN MI CASA</v>
      </c>
      <c r="B435" s="23">
        <v>0</v>
      </c>
      <c r="C435" s="23">
        <v>0</v>
      </c>
      <c r="D435" s="24" t="s">
        <v>141</v>
      </c>
      <c r="E435" s="24">
        <v>2.8010012102090598</v>
      </c>
      <c r="F435" s="24">
        <v>2.5131941053117699</v>
      </c>
      <c r="G435" s="24">
        <v>3.59740363019178</v>
      </c>
      <c r="H435" s="24">
        <v>3.9066474466934098</v>
      </c>
      <c r="I435" s="24">
        <v>3.4437187189240199</v>
      </c>
      <c r="J435" s="24">
        <v>3.1860527950929298</v>
      </c>
      <c r="K435" s="24">
        <v>4.6293926116646897</v>
      </c>
      <c r="L435" s="24">
        <v>4.6384374423786401</v>
      </c>
      <c r="M435" s="81">
        <v>5.03220520075811</v>
      </c>
    </row>
    <row r="436" spans="1:13" x14ac:dyDescent="0.35">
      <c r="A436" s="23" t="str">
        <f>B279&amp;C417&amp;D436</f>
        <v>DISTRIBUCION VOLUMEN POR CRITERIO (kg o litros)Total Bebidas FriasEN M.TRANSP.(AVION,TREN,AUTOC,E</v>
      </c>
      <c r="B436" s="23">
        <v>0</v>
      </c>
      <c r="C436" s="23">
        <v>0</v>
      </c>
      <c r="D436" s="23" t="s">
        <v>142</v>
      </c>
      <c r="E436" s="55">
        <v>7.9117546171855693E-2</v>
      </c>
      <c r="F436" s="55">
        <v>0.14868508975306499</v>
      </c>
      <c r="G436" s="55">
        <v>0.109879025637274</v>
      </c>
      <c r="H436" s="55">
        <v>0.156309645389684</v>
      </c>
      <c r="I436" s="55">
        <v>0.12475551897920099</v>
      </c>
      <c r="J436" s="55">
        <v>0.173367442743733</v>
      </c>
      <c r="K436" s="55">
        <v>0.1420265273821</v>
      </c>
      <c r="L436" s="55">
        <v>7.9435143075124004E-2</v>
      </c>
      <c r="M436" s="81">
        <v>0.13774117925430501</v>
      </c>
    </row>
    <row r="437" spans="1:13" x14ac:dyDescent="0.35">
      <c r="A437" s="23" t="str">
        <f>B279&amp;C417&amp;D437</f>
        <v>DISTRIBUCION VOLUMEN POR CRITERIO (kg o litros)Total Bebidas FriasEN OTRO LUGAR</v>
      </c>
      <c r="B437" s="23">
        <v>0</v>
      </c>
      <c r="C437" s="23">
        <v>0</v>
      </c>
      <c r="D437" s="24" t="s">
        <v>143</v>
      </c>
      <c r="E437" s="24">
        <v>2.7550411542700299</v>
      </c>
      <c r="F437" s="24">
        <v>3.4716148403534599</v>
      </c>
      <c r="G437" s="24">
        <v>2.6871798879281599</v>
      </c>
      <c r="H437" s="24">
        <v>3.1805007959062199</v>
      </c>
      <c r="I437" s="24">
        <v>3.0979680115716599</v>
      </c>
      <c r="J437" s="24">
        <v>4.1768576012188099</v>
      </c>
      <c r="K437" s="24">
        <v>3.2760972881111798</v>
      </c>
      <c r="L437" s="24">
        <v>3.8634544829079198</v>
      </c>
      <c r="M437" s="81">
        <v>3.3167484421036</v>
      </c>
    </row>
    <row r="438" spans="1:13" x14ac:dyDescent="0.35">
      <c r="A438" s="23" t="str">
        <f>B279&amp;C417&amp;D438</f>
        <v>DISTRIBUCION VOLUMEN POR CRITERIO (kg o litros)Total Bebidas FriasDESAYUNO</v>
      </c>
      <c r="B438" s="23">
        <v>0</v>
      </c>
      <c r="C438" s="23">
        <v>0</v>
      </c>
      <c r="D438" s="23" t="s">
        <v>144</v>
      </c>
      <c r="E438" s="55">
        <v>5.3401358735210298</v>
      </c>
      <c r="F438" s="55">
        <v>4.91146915470829</v>
      </c>
      <c r="G438" s="55">
        <v>4.9599018945605398</v>
      </c>
      <c r="H438" s="55">
        <v>5.0771070762016599</v>
      </c>
      <c r="I438" s="55">
        <v>5.0796064813127799</v>
      </c>
      <c r="J438" s="55">
        <v>5.0274991193084704</v>
      </c>
      <c r="K438" s="55">
        <v>5.6548311306388896</v>
      </c>
      <c r="L438" s="55">
        <v>6.53515796308929</v>
      </c>
      <c r="M438" s="81">
        <v>5.0548684965680897</v>
      </c>
    </row>
    <row r="439" spans="1:13" x14ac:dyDescent="0.35">
      <c r="A439" s="23" t="str">
        <f>B279&amp;C417&amp;D439</f>
        <v>DISTRIBUCION VOLUMEN POR CRITERIO (kg o litros)Total Bebidas FriasAPERITIVO/ANTES DE COMER</v>
      </c>
      <c r="B439" s="23">
        <v>0</v>
      </c>
      <c r="C439" s="23">
        <v>0</v>
      </c>
      <c r="D439" s="24" t="s">
        <v>145</v>
      </c>
      <c r="E439" s="24">
        <v>16.312941939339701</v>
      </c>
      <c r="F439" s="24">
        <v>15.7839092180919</v>
      </c>
      <c r="G439" s="24">
        <v>15.934197102562701</v>
      </c>
      <c r="H439" s="24">
        <v>15.783244536194999</v>
      </c>
      <c r="I439" s="24">
        <v>16.4956902187757</v>
      </c>
      <c r="J439" s="24">
        <v>15.503842552561499</v>
      </c>
      <c r="K439" s="24">
        <v>15.7576090421804</v>
      </c>
      <c r="L439" s="24">
        <v>15.6010040040183</v>
      </c>
      <c r="M439" s="81">
        <v>16.724742064028099</v>
      </c>
    </row>
    <row r="440" spans="1:13" x14ac:dyDescent="0.35">
      <c r="A440" s="23" t="str">
        <f>B279&amp;C417&amp;D440</f>
        <v>DISTRIBUCION VOLUMEN POR CRITERIO (kg o litros)Total Bebidas FriasCOMIDA</v>
      </c>
      <c r="B440" s="23">
        <v>0</v>
      </c>
      <c r="C440" s="23">
        <v>0</v>
      </c>
      <c r="D440" s="23" t="s">
        <v>146</v>
      </c>
      <c r="E440" s="55">
        <v>32.210295016524903</v>
      </c>
      <c r="F440" s="55">
        <v>29.494370815569699</v>
      </c>
      <c r="G440" s="55">
        <v>36.203269494114899</v>
      </c>
      <c r="H440" s="55">
        <v>35.4186820450144</v>
      </c>
      <c r="I440" s="55">
        <v>33.204861392149603</v>
      </c>
      <c r="J440" s="55">
        <v>29.996845519386</v>
      </c>
      <c r="K440" s="55">
        <v>35.957944628336399</v>
      </c>
      <c r="L440" s="55">
        <v>36.766450332086301</v>
      </c>
      <c r="M440" s="81">
        <v>33.349919902924597</v>
      </c>
    </row>
    <row r="441" spans="1:13" x14ac:dyDescent="0.35">
      <c r="A441" s="23" t="str">
        <f>B279&amp;C417&amp;D441</f>
        <v>DISTRIBUCION VOLUMEN POR CRITERIO (kg o litros)Total Bebidas FriasTARDE/MERIENDA</v>
      </c>
      <c r="B441" s="23">
        <v>0</v>
      </c>
      <c r="C441" s="23">
        <v>0</v>
      </c>
      <c r="D441" s="24" t="s">
        <v>147</v>
      </c>
      <c r="E441" s="24">
        <v>12.7325657901733</v>
      </c>
      <c r="F441" s="24">
        <v>11.5980541734169</v>
      </c>
      <c r="G441" s="24">
        <v>10.2340242700836</v>
      </c>
      <c r="H441" s="24">
        <v>10.6322062474045</v>
      </c>
      <c r="I441" s="24">
        <v>12.1285752702022</v>
      </c>
      <c r="J441" s="24">
        <v>11.437168004153101</v>
      </c>
      <c r="K441" s="24">
        <v>10.465256719198401</v>
      </c>
      <c r="L441" s="24">
        <v>10.043813151199</v>
      </c>
      <c r="M441" s="81">
        <v>12.014625315261799</v>
      </c>
    </row>
    <row r="442" spans="1:13" x14ac:dyDescent="0.35">
      <c r="A442" s="23" t="str">
        <f>B279&amp;C417&amp;D442</f>
        <v>DISTRIBUCION VOLUMEN POR CRITERIO (kg o litros)Total Bebidas FriasANTES DE CENAR</v>
      </c>
      <c r="B442" s="23">
        <v>0</v>
      </c>
      <c r="C442" s="23">
        <v>0</v>
      </c>
      <c r="D442" s="23" t="s">
        <v>148</v>
      </c>
      <c r="E442" s="55">
        <v>9.1481611685420603</v>
      </c>
      <c r="F442" s="55">
        <v>9.5404800329320203</v>
      </c>
      <c r="G442" s="55">
        <v>9.5099432168182894</v>
      </c>
      <c r="H442" s="55">
        <v>9.3557702549986406</v>
      </c>
      <c r="I442" s="55">
        <v>8.5759943154160094</v>
      </c>
      <c r="J442" s="55">
        <v>9.1665342341706193</v>
      </c>
      <c r="K442" s="55">
        <v>9.0324289993580607</v>
      </c>
      <c r="L442" s="55">
        <v>8.5706038150313599</v>
      </c>
      <c r="M442" s="81">
        <v>8.7159631400172408</v>
      </c>
    </row>
    <row r="443" spans="1:13" x14ac:dyDescent="0.35">
      <c r="A443" s="23" t="str">
        <f>B279&amp;C417&amp;D443</f>
        <v>DISTRIBUCION VOLUMEN POR CRITERIO (kg o litros)Total Bebidas FriasCENA</v>
      </c>
      <c r="B443" s="23">
        <v>0</v>
      </c>
      <c r="C443" s="23">
        <v>0</v>
      </c>
      <c r="D443" s="24" t="s">
        <v>149</v>
      </c>
      <c r="E443" s="24">
        <v>15.0245621350811</v>
      </c>
      <c r="F443" s="24">
        <v>18.042604560950299</v>
      </c>
      <c r="G443" s="24">
        <v>15.245611083377201</v>
      </c>
      <c r="H443" s="24">
        <v>15.066539116647</v>
      </c>
      <c r="I443" s="24">
        <v>15.6515590818543</v>
      </c>
      <c r="J443" s="24">
        <v>18.941892597195899</v>
      </c>
      <c r="K443" s="24">
        <v>14.6632883708474</v>
      </c>
      <c r="L443" s="24">
        <v>14.3682370351427</v>
      </c>
      <c r="M443" s="81">
        <v>16.6420944205192</v>
      </c>
    </row>
    <row r="444" spans="1:13" x14ac:dyDescent="0.35">
      <c r="A444" s="23" t="str">
        <f>B279&amp;C417&amp;D444</f>
        <v>DISTRIBUCION VOLUMEN POR CRITERIO (kg o litros)Total Bebidas FriasDESPUES DE LA CENA</v>
      </c>
      <c r="B444" s="23">
        <v>0</v>
      </c>
      <c r="C444" s="23">
        <v>0</v>
      </c>
      <c r="D444" s="23" t="s">
        <v>150</v>
      </c>
      <c r="E444" s="55">
        <v>2.1786002783641201</v>
      </c>
      <c r="F444" s="55">
        <v>3.2740168018566602</v>
      </c>
      <c r="G444" s="55">
        <v>2.20501036240606</v>
      </c>
      <c r="H444" s="55">
        <v>2.4018235632024099</v>
      </c>
      <c r="I444" s="55">
        <v>2.3517044032855101</v>
      </c>
      <c r="J444" s="55">
        <v>3.36115188398403</v>
      </c>
      <c r="K444" s="55">
        <v>1.9463391289604</v>
      </c>
      <c r="L444" s="55">
        <v>2.0066042181539201</v>
      </c>
      <c r="M444" s="81">
        <v>2.0824337159541302</v>
      </c>
    </row>
    <row r="445" spans="1:13" x14ac:dyDescent="0.35">
      <c r="A445" s="23" t="str">
        <f>B279&amp;C417&amp;D445</f>
        <v>DISTRIBUCION VOLUMEN POR CRITERIO (kg o litros)Total Bebidas FriasDURANTE EL DIA</v>
      </c>
      <c r="B445" s="23">
        <v>0</v>
      </c>
      <c r="C445" s="23">
        <v>0</v>
      </c>
      <c r="D445" s="24" t="s">
        <v>151</v>
      </c>
      <c r="E445" s="24">
        <v>7.0527401504539302</v>
      </c>
      <c r="F445" s="24">
        <v>7.3550991832266002</v>
      </c>
      <c r="G445" s="24">
        <v>5.70804326564277</v>
      </c>
      <c r="H445" s="24">
        <v>6.2646311365171004</v>
      </c>
      <c r="I445" s="24">
        <v>6.5120082355547</v>
      </c>
      <c r="J445" s="24">
        <v>6.5650644472165904</v>
      </c>
      <c r="K445" s="24">
        <v>6.5223043321936398</v>
      </c>
      <c r="L445" s="24">
        <v>6.1081349413224997</v>
      </c>
      <c r="M445" s="81">
        <v>5.4153571505627101</v>
      </c>
    </row>
    <row r="446" spans="1:13" x14ac:dyDescent="0.35">
      <c r="A446" s="23" t="str">
        <f>B279&amp;C417&amp;D446</f>
        <v>DISTRIBUCION VOLUMEN POR CRITERIO (kg o litros)Total Bebidas FriasCON AMIGOS</v>
      </c>
      <c r="B446" s="23">
        <v>0</v>
      </c>
      <c r="C446" s="23">
        <v>0</v>
      </c>
      <c r="D446" s="23" t="s">
        <v>152</v>
      </c>
      <c r="E446" s="55">
        <v>32.224465489642398</v>
      </c>
      <c r="F446" s="55">
        <v>30.483746453402301</v>
      </c>
      <c r="G446" s="55">
        <v>32.940185684955601</v>
      </c>
      <c r="H446" s="55">
        <v>33.479799127926299</v>
      </c>
      <c r="I446" s="55">
        <v>32.140683303594301</v>
      </c>
      <c r="J446" s="55">
        <v>31.731029403365699</v>
      </c>
      <c r="K446" s="55">
        <v>33.258585204321903</v>
      </c>
      <c r="L446" s="55">
        <v>32.8702931099401</v>
      </c>
      <c r="M446" s="81">
        <v>31.6926728086037</v>
      </c>
    </row>
    <row r="447" spans="1:13" x14ac:dyDescent="0.35">
      <c r="A447" s="23" t="str">
        <f>B279&amp;C417&amp;D447</f>
        <v>DISTRIBUCION VOLUMEN POR CRITERIO (kg o litros)Total Bebidas FriasCON CLIENTES</v>
      </c>
      <c r="B447" s="23">
        <v>0</v>
      </c>
      <c r="C447" s="23">
        <v>0</v>
      </c>
      <c r="D447" s="24" t="s">
        <v>153</v>
      </c>
      <c r="E447" s="24">
        <v>0.34548536472667501</v>
      </c>
      <c r="F447" s="24">
        <v>0.39708740575521201</v>
      </c>
      <c r="G447" s="24">
        <v>0.65368289634909305</v>
      </c>
      <c r="H447" s="24">
        <v>0.52110837657986298</v>
      </c>
      <c r="I447" s="24">
        <v>0.62948648345451896</v>
      </c>
      <c r="J447" s="24">
        <v>0.41523614345492699</v>
      </c>
      <c r="K447" s="24">
        <v>0.34738989124088099</v>
      </c>
      <c r="L447" s="24">
        <v>0.54206387636445497</v>
      </c>
      <c r="M447" s="81">
        <v>0.75579298561465902</v>
      </c>
    </row>
    <row r="448" spans="1:13" x14ac:dyDescent="0.35">
      <c r="A448" s="23" t="str">
        <f>B279&amp;C417&amp;D448</f>
        <v>DISTRIBUCION VOLUMEN POR CRITERIO (kg o litros)Total Bebidas FriasCON COMPAÑEROS DE TRABAJO</v>
      </c>
      <c r="B448" s="23">
        <v>0</v>
      </c>
      <c r="C448" s="23">
        <v>0</v>
      </c>
      <c r="D448" s="23" t="s">
        <v>154</v>
      </c>
      <c r="E448" s="55">
        <v>6.9235119511062404</v>
      </c>
      <c r="F448" s="55">
        <v>4.5669538293015099</v>
      </c>
      <c r="G448" s="55">
        <v>6.3426814416022896</v>
      </c>
      <c r="H448" s="55">
        <v>5.5719400566799404</v>
      </c>
      <c r="I448" s="55">
        <v>5.2703590156922502</v>
      </c>
      <c r="J448" s="55">
        <v>4.0756459468089297</v>
      </c>
      <c r="K448" s="55">
        <v>6.4003482252378499</v>
      </c>
      <c r="L448" s="55">
        <v>5.1957446629260096</v>
      </c>
      <c r="M448" s="81">
        <v>5.5163993519553696</v>
      </c>
    </row>
    <row r="449" spans="1:13" x14ac:dyDescent="0.35">
      <c r="A449" s="23" t="str">
        <f>B279&amp;C417&amp;D449</f>
        <v>DISTRIBUCION VOLUMEN POR CRITERIO (kg o litros)Total Bebidas FriasCON COMPAÑEROS DE CLASE</v>
      </c>
      <c r="B449" s="23">
        <v>0</v>
      </c>
      <c r="C449" s="23">
        <v>0</v>
      </c>
      <c r="D449" s="24" t="s">
        <v>155</v>
      </c>
      <c r="E449" s="24">
        <v>0.32779773306029297</v>
      </c>
      <c r="F449" s="24">
        <v>0.26541012566772598</v>
      </c>
      <c r="G449" s="24">
        <v>0.26860467932909199</v>
      </c>
      <c r="H449" s="24">
        <v>0.19415464785539599</v>
      </c>
      <c r="I449" s="24">
        <v>0.357926166521772</v>
      </c>
      <c r="J449" s="24">
        <v>0.13174861537306101</v>
      </c>
      <c r="K449" s="24">
        <v>0.319450071082934</v>
      </c>
      <c r="L449" s="24">
        <v>0.16499701011677301</v>
      </c>
      <c r="M449" s="81">
        <v>0.45344674274706998</v>
      </c>
    </row>
    <row r="450" spans="1:13" x14ac:dyDescent="0.35">
      <c r="A450" s="23" t="str">
        <f>B279&amp;C417&amp;D450</f>
        <v>DISTRIBUCION VOLUMEN POR CRITERIO (kg o litros)Total Bebidas FriasCON FAMILIA</v>
      </c>
      <c r="B450" s="23">
        <v>0</v>
      </c>
      <c r="C450" s="23">
        <v>0</v>
      </c>
      <c r="D450" s="23" t="s">
        <v>156</v>
      </c>
      <c r="E450" s="55">
        <v>29.855153137997402</v>
      </c>
      <c r="F450" s="55">
        <v>34.289924718047899</v>
      </c>
      <c r="G450" s="55">
        <v>29.187690838879799</v>
      </c>
      <c r="H450" s="55">
        <v>29.894179411905501</v>
      </c>
      <c r="I450" s="55">
        <v>30.392307283561301</v>
      </c>
      <c r="J450" s="55">
        <v>33.615492502322702</v>
      </c>
      <c r="K450" s="55">
        <v>29.989003195644099</v>
      </c>
      <c r="L450" s="55">
        <v>30.213669689169699</v>
      </c>
      <c r="M450" s="81">
        <v>30.5293382267418</v>
      </c>
    </row>
    <row r="451" spans="1:13" x14ac:dyDescent="0.35">
      <c r="A451" s="23" t="str">
        <f>B279&amp;C417&amp;D451</f>
        <v>DISTRIBUCION VOLUMEN POR CRITERIO (kg o litros)Total Bebidas FriasCON LA PAREJA</v>
      </c>
      <c r="B451" s="23">
        <v>0</v>
      </c>
      <c r="C451" s="23">
        <v>0</v>
      </c>
      <c r="D451" s="24" t="s">
        <v>157</v>
      </c>
      <c r="E451" s="24">
        <v>16.4834329262426</v>
      </c>
      <c r="F451" s="24">
        <v>17.087771176592099</v>
      </c>
      <c r="G451" s="24">
        <v>15.4217325803682</v>
      </c>
      <c r="H451" s="24">
        <v>14.8395483942788</v>
      </c>
      <c r="I451" s="24">
        <v>16.6519099849741</v>
      </c>
      <c r="J451" s="24">
        <v>16.624230933511999</v>
      </c>
      <c r="K451" s="24">
        <v>15.308351428051999</v>
      </c>
      <c r="L451" s="24">
        <v>15.397653228653001</v>
      </c>
      <c r="M451" s="81">
        <v>16.597680344127699</v>
      </c>
    </row>
    <row r="452" spans="1:13" x14ac:dyDescent="0.35">
      <c r="A452" s="23" t="str">
        <f>B279&amp;C417&amp;D452</f>
        <v>DISTRIBUCION VOLUMEN POR CRITERIO (kg o litros)Total Bebidas FriasESTABA SOLO/A</v>
      </c>
      <c r="B452" s="23">
        <v>0</v>
      </c>
      <c r="C452" s="23">
        <v>0</v>
      </c>
      <c r="D452" s="23" t="s">
        <v>158</v>
      </c>
      <c r="E452" s="55">
        <v>13.1999374629698</v>
      </c>
      <c r="F452" s="55">
        <v>12.4040814371672</v>
      </c>
      <c r="G452" s="55">
        <v>14.6515201033032</v>
      </c>
      <c r="H452" s="55">
        <v>14.8790273217805</v>
      </c>
      <c r="I452" s="55">
        <v>13.9129702308408</v>
      </c>
      <c r="J452" s="55">
        <v>12.7993019977046</v>
      </c>
      <c r="K452" s="55">
        <v>13.543930891729101</v>
      </c>
      <c r="L452" s="55">
        <v>14.8150909655226</v>
      </c>
      <c r="M452" s="81">
        <v>13.8195040041059</v>
      </c>
    </row>
    <row r="453" spans="1:13" x14ac:dyDescent="0.35">
      <c r="A453" s="23" t="str">
        <f>B279&amp;C417&amp;D453</f>
        <v>DISTRIBUCION VOLUMEN POR CRITERIO (kg o litros)Total Bebidas FriasOTROS</v>
      </c>
      <c r="B453" s="23">
        <v>0</v>
      </c>
      <c r="C453" s="23">
        <v>0</v>
      </c>
      <c r="D453" s="24" t="s">
        <v>159</v>
      </c>
      <c r="E453" s="24">
        <v>0.64022107746222201</v>
      </c>
      <c r="F453" s="24">
        <v>0.505027948381921</v>
      </c>
      <c r="G453" s="24">
        <v>0.53390261578432696</v>
      </c>
      <c r="H453" s="24">
        <v>0.62024446726687799</v>
      </c>
      <c r="I453" s="24">
        <v>0.644354695775741</v>
      </c>
      <c r="J453" s="24">
        <v>0.60731728411209596</v>
      </c>
      <c r="K453" s="24">
        <v>0.83293919987012</v>
      </c>
      <c r="L453" s="24">
        <v>0.80048918952138703</v>
      </c>
      <c r="M453" s="81">
        <v>0.63516597417861198</v>
      </c>
    </row>
    <row r="454" spans="1:13" x14ac:dyDescent="0.35">
      <c r="A454" s="23" t="str">
        <f>B279&amp;C417&amp;D454</f>
        <v>DISTRIBUCION VOLUMEN POR CRITERIO (kg o litros)Total Bebidas FriasESTAR TRABAJANDO</v>
      </c>
      <c r="B454" s="23">
        <v>0</v>
      </c>
      <c r="C454" s="23">
        <v>0</v>
      </c>
      <c r="D454" s="23" t="s">
        <v>160</v>
      </c>
      <c r="E454" s="55">
        <v>10.060733018710801</v>
      </c>
      <c r="F454" s="55">
        <v>7.5718378580761403</v>
      </c>
      <c r="G454" s="55">
        <v>9.9092422457809501</v>
      </c>
      <c r="H454" s="55">
        <v>9.9674445590165703</v>
      </c>
      <c r="I454" s="55">
        <v>9.1129209104100894</v>
      </c>
      <c r="J454" s="55">
        <v>7.4467711581292297</v>
      </c>
      <c r="K454" s="55">
        <v>8.8125037360801599</v>
      </c>
      <c r="L454" s="55">
        <v>8.8967050724333792</v>
      </c>
      <c r="M454" s="81">
        <v>7.98485230267136</v>
      </c>
    </row>
    <row r="455" spans="1:13" x14ac:dyDescent="0.35">
      <c r="A455" s="23" t="str">
        <f>B279&amp;C417&amp;D455</f>
        <v>DISTRIBUCION VOLUMEN POR CRITERIO (kg o litros)Total Bebidas FriasCOMIDA DE NEGOCIOS</v>
      </c>
      <c r="B455" s="23">
        <v>0</v>
      </c>
      <c r="C455" s="23">
        <v>0</v>
      </c>
      <c r="D455" s="24" t="s">
        <v>161</v>
      </c>
      <c r="E455" s="24">
        <v>0.21646934976506399</v>
      </c>
      <c r="F455" s="24">
        <v>0.26934155012261501</v>
      </c>
      <c r="G455" s="24">
        <v>0.48359755370051599</v>
      </c>
      <c r="H455" s="24">
        <v>0.27236562314463802</v>
      </c>
      <c r="I455" s="24">
        <v>0.32816469065361797</v>
      </c>
      <c r="J455" s="24">
        <v>0.22812216181808301</v>
      </c>
      <c r="K455" s="24">
        <v>0.41655710300105803</v>
      </c>
      <c r="L455" s="24">
        <v>0.238569895043584</v>
      </c>
      <c r="M455" s="81">
        <v>0.25552072052897301</v>
      </c>
    </row>
    <row r="456" spans="1:13" x14ac:dyDescent="0.35">
      <c r="A456" s="23" t="str">
        <f>B279&amp;C417&amp;D456</f>
        <v>DISTRIBUCION VOLUMEN POR CRITERIO (kg o litros)Total Bebidas FriasPOR PLACER/RELAX</v>
      </c>
      <c r="B456" s="23">
        <v>0</v>
      </c>
      <c r="C456" s="23">
        <v>0</v>
      </c>
      <c r="D456" s="23" t="s">
        <v>162</v>
      </c>
      <c r="E456" s="55">
        <v>16.463864286989399</v>
      </c>
      <c r="F456" s="55">
        <v>20.734001863930601</v>
      </c>
      <c r="G456" s="55">
        <v>16.500496161290801</v>
      </c>
      <c r="H456" s="55">
        <v>15.788337309669901</v>
      </c>
      <c r="I456" s="55">
        <v>17.104709799838201</v>
      </c>
      <c r="J456" s="55">
        <v>20.245194183536</v>
      </c>
      <c r="K456" s="55">
        <v>16.343731896697399</v>
      </c>
      <c r="L456" s="55">
        <v>16.459195349259701</v>
      </c>
      <c r="M456" s="81">
        <v>16.990799969763899</v>
      </c>
    </row>
    <row r="457" spans="1:13" x14ac:dyDescent="0.35">
      <c r="A457" s="23" t="str">
        <f>B279&amp;C417&amp;D457</f>
        <v>DISTRIBUCION VOLUMEN POR CRITERIO (kg o litros)Total Bebidas FriasTENER HAMBRE/SIN PLANIFICAR</v>
      </c>
      <c r="B457" s="23">
        <v>0</v>
      </c>
      <c r="C457" s="23">
        <v>0</v>
      </c>
      <c r="D457" s="24" t="s">
        <v>163</v>
      </c>
      <c r="E457" s="24">
        <v>22.348733430711199</v>
      </c>
      <c r="F457" s="24">
        <v>22.8137088859546</v>
      </c>
      <c r="G457" s="24">
        <v>20.608555963658102</v>
      </c>
      <c r="H457" s="24">
        <v>21.4529053835813</v>
      </c>
      <c r="I457" s="24">
        <v>22.6390365491159</v>
      </c>
      <c r="J457" s="24">
        <v>22.546501933795799</v>
      </c>
      <c r="K457" s="24">
        <v>21.450666549222799</v>
      </c>
      <c r="L457" s="24">
        <v>21.668627373144499</v>
      </c>
      <c r="M457" s="81">
        <v>22.820888666979599</v>
      </c>
    </row>
    <row r="458" spans="1:13" x14ac:dyDescent="0.35">
      <c r="A458" s="23" t="str">
        <f>B279&amp;C417&amp;D458</f>
        <v>DISTRIBUCION VOLUMEN POR CRITERIO (kg o litros)Total Bebidas FriasESTAR DE COMPRAS</v>
      </c>
      <c r="B458" s="23">
        <v>0</v>
      </c>
      <c r="C458" s="23">
        <v>0</v>
      </c>
      <c r="D458" s="23" t="s">
        <v>164</v>
      </c>
      <c r="E458" s="55">
        <v>2.0257493542557601</v>
      </c>
      <c r="F458" s="55">
        <v>2.26087331725001</v>
      </c>
      <c r="G458" s="55">
        <v>2.61228525843894</v>
      </c>
      <c r="H458" s="55">
        <v>2.32531591948129</v>
      </c>
      <c r="I458" s="55">
        <v>2.08260395378531</v>
      </c>
      <c r="J458" s="55">
        <v>2.4729376612809202</v>
      </c>
      <c r="K458" s="55">
        <v>2.71653391549546</v>
      </c>
      <c r="L458" s="55">
        <v>2.89673100219047</v>
      </c>
      <c r="M458" s="81">
        <v>2.62797324643341</v>
      </c>
    </row>
    <row r="459" spans="1:13" x14ac:dyDescent="0.35">
      <c r="A459" s="23" t="str">
        <f>B279&amp;C417&amp;D459</f>
        <v>DISTRIBUCION VOLUMEN POR CRITERIO (kg o litros)Total Bebidas FriasNO COCINAR EN CASA</v>
      </c>
      <c r="B459" s="23">
        <v>0</v>
      </c>
      <c r="C459" s="23">
        <v>0</v>
      </c>
      <c r="D459" s="24" t="s">
        <v>165</v>
      </c>
      <c r="E459" s="24">
        <v>3.6935429191706799</v>
      </c>
      <c r="F459" s="24">
        <v>2.8640465959973902</v>
      </c>
      <c r="G459" s="24">
        <v>3.4303272451648499</v>
      </c>
      <c r="H459" s="24">
        <v>3.1409023303558601</v>
      </c>
      <c r="I459" s="24">
        <v>3.3788944122131301</v>
      </c>
      <c r="J459" s="24">
        <v>3.2235079985336701</v>
      </c>
      <c r="K459" s="24">
        <v>3.0051136101907101</v>
      </c>
      <c r="L459" s="24">
        <v>3.34166705519866</v>
      </c>
      <c r="M459" s="81">
        <v>3.2370198120598102</v>
      </c>
    </row>
    <row r="460" spans="1:13" x14ac:dyDescent="0.35">
      <c r="A460" s="23" t="str">
        <f>B279&amp;C417&amp;D460</f>
        <v>DISTRIBUCION VOLUMEN POR CRITERIO (kg o litros)Total Bebidas FriasCELEBRACION/FIESTA/SALIR TOMAR</v>
      </c>
      <c r="B460" s="23">
        <v>0</v>
      </c>
      <c r="C460" s="23">
        <v>0</v>
      </c>
      <c r="D460" s="23" t="s">
        <v>166</v>
      </c>
      <c r="E460" s="55">
        <v>37.583115221803702</v>
      </c>
      <c r="F460" s="55">
        <v>35.224458115996597</v>
      </c>
      <c r="G460" s="55">
        <v>38.665323896462702</v>
      </c>
      <c r="H460" s="55">
        <v>38.724789259873603</v>
      </c>
      <c r="I460" s="55">
        <v>36.898712668676097</v>
      </c>
      <c r="J460" s="55">
        <v>36.007534565698897</v>
      </c>
      <c r="K460" s="55">
        <v>39.079348786637098</v>
      </c>
      <c r="L460" s="55">
        <v>37.917479809130803</v>
      </c>
      <c r="M460" s="81">
        <v>37.694944444769703</v>
      </c>
    </row>
    <row r="461" spans="1:13" x14ac:dyDescent="0.35">
      <c r="A461" s="23" t="str">
        <f>B279&amp;C417&amp;D461</f>
        <v>DISTRIBUCION VOLUMEN POR CRITERIO (kg o litros)Total Bebidas FriasVIENDO DEPORTES</v>
      </c>
      <c r="B461" s="23">
        <v>0</v>
      </c>
      <c r="C461" s="23">
        <v>0</v>
      </c>
      <c r="D461" s="24" t="s">
        <v>167</v>
      </c>
      <c r="E461" s="24">
        <v>1.8602298402766899</v>
      </c>
      <c r="F461" s="24">
        <v>1.9173564366387299</v>
      </c>
      <c r="G461" s="24">
        <v>1.83802127919956</v>
      </c>
      <c r="H461" s="24">
        <v>2.30644174029853</v>
      </c>
      <c r="I461" s="24">
        <v>2.1838678657575401</v>
      </c>
      <c r="J461" s="24">
        <v>1.28014123123082</v>
      </c>
      <c r="K461" s="24">
        <v>2.0364361177580799</v>
      </c>
      <c r="L461" s="24">
        <v>2.3832644871056901</v>
      </c>
      <c r="M461" s="81">
        <v>2.14113841907725</v>
      </c>
    </row>
    <row r="462" spans="1:13" x14ac:dyDescent="0.35">
      <c r="A462" s="23" t="str">
        <f>B279&amp;C417&amp;D462</f>
        <v>DISTRIBUCION VOLUMEN POR CRITERIO (kg o litros)Total Bebidas FriasOTROS MOTIVOS</v>
      </c>
      <c r="B462" s="23">
        <v>0</v>
      </c>
      <c r="C462" s="23">
        <v>0</v>
      </c>
      <c r="D462" s="23" t="s">
        <v>168</v>
      </c>
      <c r="E462" s="55">
        <v>5.7475632330682904</v>
      </c>
      <c r="F462" s="55">
        <v>6.3443778010685099</v>
      </c>
      <c r="G462" s="55">
        <v>5.9521520008926698</v>
      </c>
      <c r="H462" s="55">
        <v>6.0215050379503898</v>
      </c>
      <c r="I462" s="55">
        <v>6.2710877771229798</v>
      </c>
      <c r="J462" s="55">
        <v>6.5492908188780401</v>
      </c>
      <c r="K462" s="55">
        <v>6.1391115175440003</v>
      </c>
      <c r="L462" s="55">
        <v>6.19776392806867</v>
      </c>
      <c r="M462" s="81">
        <v>6.2468623140444199</v>
      </c>
    </row>
    <row r="463" spans="1:13" x14ac:dyDescent="0.35">
      <c r="A463" s="23" t="str">
        <f>B279&amp;C463&amp;D463</f>
        <v>DISTRIBUCION VOLUMEN POR CRITERIO (kg o litros)Total Bebidas CalientesT.ESPAÑA</v>
      </c>
      <c r="B463" s="23">
        <v>0</v>
      </c>
      <c r="C463" s="23" t="s">
        <v>62</v>
      </c>
      <c r="D463" s="24" t="s">
        <v>46</v>
      </c>
      <c r="E463" s="24">
        <v>100</v>
      </c>
      <c r="F463" s="24">
        <v>100</v>
      </c>
      <c r="G463" s="24">
        <v>100</v>
      </c>
      <c r="H463" s="24">
        <v>100</v>
      </c>
      <c r="I463" s="24">
        <v>100</v>
      </c>
      <c r="J463" s="24">
        <v>100</v>
      </c>
      <c r="K463" s="24">
        <v>100</v>
      </c>
      <c r="L463" s="24">
        <v>100</v>
      </c>
      <c r="M463" s="81">
        <v>100</v>
      </c>
    </row>
    <row r="464" spans="1:13" x14ac:dyDescent="0.35">
      <c r="A464" s="23" t="str">
        <f>B279&amp;C463&amp;D464</f>
        <v>DISTRIBUCION VOLUMEN POR CRITERIO (kg o litros)Total Bebidas CalientesHiper+Super+Discount+G.A</v>
      </c>
      <c r="B464" s="23">
        <v>0</v>
      </c>
      <c r="C464" s="23">
        <v>0</v>
      </c>
      <c r="D464" s="23" t="s">
        <v>124</v>
      </c>
      <c r="E464" s="55">
        <v>1.4248547979733099</v>
      </c>
      <c r="F464" s="55">
        <v>2.4318871314434798</v>
      </c>
      <c r="G464" s="55">
        <v>1.73052524243683</v>
      </c>
      <c r="H464" s="55">
        <v>1.7696940230879901</v>
      </c>
      <c r="I464" s="55">
        <v>2.4764945048749998</v>
      </c>
      <c r="J464" s="55">
        <v>2.8163489922488898</v>
      </c>
      <c r="K464" s="55">
        <v>1.77913952185153</v>
      </c>
      <c r="L464" s="55">
        <v>1.85670841887872</v>
      </c>
      <c r="M464" s="81">
        <v>2.0887540469774599</v>
      </c>
    </row>
    <row r="465" spans="1:13" x14ac:dyDescent="0.35">
      <c r="A465" s="23" t="str">
        <f>B279&amp;C463&amp;D465</f>
        <v>DISTRIBUCION VOLUMEN POR CRITERIO (kg o litros)Total Bebidas CalientesRestaurantes</v>
      </c>
      <c r="B465" s="23">
        <v>0</v>
      </c>
      <c r="C465" s="23">
        <v>0</v>
      </c>
      <c r="D465" s="24" t="s">
        <v>125</v>
      </c>
      <c r="E465" s="24">
        <v>4.3986376036615402</v>
      </c>
      <c r="F465" s="24">
        <v>4.5613634557667702</v>
      </c>
      <c r="G465" s="24">
        <v>4.3949192860343498</v>
      </c>
      <c r="H465" s="24">
        <v>4.2721200040665899</v>
      </c>
      <c r="I465" s="24">
        <v>4.5450017343360098</v>
      </c>
      <c r="J465" s="24">
        <v>4.5137941716859897</v>
      </c>
      <c r="K465" s="24">
        <v>4.6266789256854697</v>
      </c>
      <c r="L465" s="24">
        <v>4.3089558849648304</v>
      </c>
      <c r="M465" s="81">
        <v>3.5360429843281098</v>
      </c>
    </row>
    <row r="466" spans="1:13" x14ac:dyDescent="0.35">
      <c r="A466" s="23" t="str">
        <f>B279&amp;C463&amp;D466</f>
        <v>DISTRIBUCION VOLUMEN POR CRITERIO (kg o litros)Total Bebidas CalientesRestaurantes Fast Food</v>
      </c>
      <c r="B466" s="23">
        <v>0</v>
      </c>
      <c r="C466" s="23">
        <v>0</v>
      </c>
      <c r="D466" s="23" t="s">
        <v>126</v>
      </c>
      <c r="E466" s="55">
        <v>1.77904209026157</v>
      </c>
      <c r="F466" s="55">
        <v>1.80571526580659</v>
      </c>
      <c r="G466" s="55">
        <v>1.7320276594073201</v>
      </c>
      <c r="H466" s="55">
        <v>1.7464288122360601</v>
      </c>
      <c r="I466" s="55">
        <v>1.63102355973894</v>
      </c>
      <c r="J466" s="55">
        <v>1.81662273494129</v>
      </c>
      <c r="K466" s="55">
        <v>1.53551023775625</v>
      </c>
      <c r="L466" s="55">
        <v>1.6923118014760099</v>
      </c>
      <c r="M466" s="81">
        <v>1.20599678191882</v>
      </c>
    </row>
    <row r="467" spans="1:13" x14ac:dyDescent="0.35">
      <c r="A467" s="23" t="str">
        <f>B279&amp;C463&amp;D467</f>
        <v>DISTRIBUCION VOLUMEN POR CRITERIO (kg o litros)Total Bebidas CalientesBares/Cafeterias/Cervecerias</v>
      </c>
      <c r="B467" s="23">
        <v>0</v>
      </c>
      <c r="C467" s="23">
        <v>0</v>
      </c>
      <c r="D467" s="24" t="s">
        <v>127</v>
      </c>
      <c r="E467" s="24">
        <v>72.396575775067603</v>
      </c>
      <c r="F467" s="24">
        <v>70.342142575737299</v>
      </c>
      <c r="G467" s="24">
        <v>71.441729169612998</v>
      </c>
      <c r="H467" s="24">
        <v>71.580394455626703</v>
      </c>
      <c r="I467" s="24">
        <v>70.574884051661101</v>
      </c>
      <c r="J467" s="24">
        <v>69.679322672838197</v>
      </c>
      <c r="K467" s="24">
        <v>72.180504884862003</v>
      </c>
      <c r="L467" s="24">
        <v>71.550541260863696</v>
      </c>
      <c r="M467" s="81">
        <v>71.226906214558497</v>
      </c>
    </row>
    <row r="468" spans="1:13" x14ac:dyDescent="0.35">
      <c r="A468" s="23" t="str">
        <f>B279&amp;C463&amp;D468</f>
        <v>DISTRIBUCION VOLUMEN POR CRITERIO (kg o litros)Total Bebidas CalientesPanaderias/Pastelerias</v>
      </c>
      <c r="B468" s="23">
        <v>0</v>
      </c>
      <c r="C468" s="23">
        <v>0</v>
      </c>
      <c r="D468" s="23" t="s">
        <v>128</v>
      </c>
      <c r="E468" s="55">
        <v>3.8196338408016302</v>
      </c>
      <c r="F468" s="55">
        <v>3.98961629995086</v>
      </c>
      <c r="G468" s="55">
        <v>4.7557440916431704</v>
      </c>
      <c r="H468" s="55">
        <v>4.7931903489527103</v>
      </c>
      <c r="I468" s="55">
        <v>4.7201595976306203</v>
      </c>
      <c r="J468" s="55">
        <v>4.3582603569704403</v>
      </c>
      <c r="K468" s="55">
        <v>4.4693664675118701</v>
      </c>
      <c r="L468" s="55">
        <v>5.0516530771003003</v>
      </c>
      <c r="M468" s="81">
        <v>4.8957073123977102</v>
      </c>
    </row>
    <row r="469" spans="1:13" x14ac:dyDescent="0.35">
      <c r="A469" s="23" t="str">
        <f>B279&amp;C463&amp;D469</f>
        <v>DISTRIBUCION VOLUMEN POR CRITERIO (kg o litros)Total Bebidas CalientesTda.Alimentacion/Delicatesen</v>
      </c>
      <c r="B469" s="23">
        <v>0</v>
      </c>
      <c r="C469" s="23">
        <v>0</v>
      </c>
      <c r="D469" s="24" t="s">
        <v>129</v>
      </c>
      <c r="E469" s="24">
        <v>0.18004111794598099</v>
      </c>
      <c r="F469" s="24">
        <v>0.224131923400571</v>
      </c>
      <c r="G469" s="24">
        <v>0.16287863700602601</v>
      </c>
      <c r="H469" s="24">
        <v>0.11251136508199</v>
      </c>
      <c r="I469" s="24">
        <v>0.15501093414832601</v>
      </c>
      <c r="J469" s="24">
        <v>0.19016935163483001</v>
      </c>
      <c r="K469" s="24">
        <v>0.202878059794111</v>
      </c>
      <c r="L469" s="24">
        <v>0.176621149709936</v>
      </c>
      <c r="M469" s="81">
        <v>0.211953851222692</v>
      </c>
    </row>
    <row r="470" spans="1:13" x14ac:dyDescent="0.35">
      <c r="A470" s="23" t="str">
        <f>B279&amp;C463&amp;D470</f>
        <v>DISTRIBUCION VOLUMEN POR CRITERIO (kg o litros)Total Bebidas CalientesCanal Conveniencia/24h</v>
      </c>
      <c r="B470" s="23">
        <v>0</v>
      </c>
      <c r="C470" s="23">
        <v>0</v>
      </c>
      <c r="D470" s="23" t="s">
        <v>130</v>
      </c>
      <c r="E470" s="55">
        <v>0.365185033936958</v>
      </c>
      <c r="F470" s="55">
        <v>0.34596080726075801</v>
      </c>
      <c r="G470" s="55">
        <v>0.35644880081614799</v>
      </c>
      <c r="H470" s="55">
        <v>0.42488705059897802</v>
      </c>
      <c r="I470" s="55">
        <v>0.440975526548335</v>
      </c>
      <c r="J470" s="55">
        <v>0.57755077386542597</v>
      </c>
      <c r="K470" s="55">
        <v>0.53276531473918898</v>
      </c>
      <c r="L470" s="55">
        <v>0.60582759605482805</v>
      </c>
      <c r="M470" s="81">
        <v>0.37367600649855998</v>
      </c>
    </row>
    <row r="471" spans="1:13" x14ac:dyDescent="0.35">
      <c r="A471" s="23" t="str">
        <f>B279&amp;C463&amp;D471</f>
        <v>DISTRIBUCION VOLUMEN POR CRITERIO (kg o litros)Total Bebidas CalientesHoteles</v>
      </c>
      <c r="B471" s="23">
        <v>0</v>
      </c>
      <c r="C471" s="23">
        <v>0</v>
      </c>
      <c r="D471" s="24" t="s">
        <v>131</v>
      </c>
      <c r="E471" s="24">
        <v>0.58384335446348201</v>
      </c>
      <c r="F471" s="24">
        <v>0.74128450305998295</v>
      </c>
      <c r="G471" s="24">
        <v>0.51508630394241195</v>
      </c>
      <c r="H471" s="24">
        <v>0.430988968662112</v>
      </c>
      <c r="I471" s="24">
        <v>0.54902667837071495</v>
      </c>
      <c r="J471" s="24">
        <v>0.72413595178118495</v>
      </c>
      <c r="K471" s="24">
        <v>0.27101460990144899</v>
      </c>
      <c r="L471" s="24">
        <v>0.251432419354718</v>
      </c>
      <c r="M471" s="81">
        <v>0.39162089317172699</v>
      </c>
    </row>
    <row r="472" spans="1:13" x14ac:dyDescent="0.35">
      <c r="A472" s="23" t="str">
        <f>B279&amp;C463&amp;D472</f>
        <v>DISTRIBUCION VOLUMEN POR CRITERIO (kg o litros)Total Bebidas CalientesEstaciones de servicio</v>
      </c>
      <c r="B472" s="23">
        <v>0</v>
      </c>
      <c r="C472" s="23">
        <v>0</v>
      </c>
      <c r="D472" s="23" t="s">
        <v>132</v>
      </c>
      <c r="E472" s="55">
        <v>2.1832553342916001</v>
      </c>
      <c r="F472" s="55">
        <v>2.7077793047641201</v>
      </c>
      <c r="G472" s="55">
        <v>2.15015707017271</v>
      </c>
      <c r="H472" s="55">
        <v>2.0663971732900301</v>
      </c>
      <c r="I472" s="55">
        <v>2.35483695241214</v>
      </c>
      <c r="J472" s="55">
        <v>2.77337805189299</v>
      </c>
      <c r="K472" s="55">
        <v>2.03359760863535</v>
      </c>
      <c r="L472" s="55">
        <v>2.0111775634993299</v>
      </c>
      <c r="M472" s="81">
        <v>2.2016599651831799</v>
      </c>
    </row>
    <row r="473" spans="1:13" x14ac:dyDescent="0.35">
      <c r="A473" s="23" t="str">
        <f>B279&amp;C463&amp;D473</f>
        <v>DISTRIBUCION VOLUMEN POR CRITERIO (kg o litros)Total Bebidas CalientesMaquinas dispensadoras</v>
      </c>
      <c r="B473" s="23">
        <v>0</v>
      </c>
      <c r="C473" s="23">
        <v>0</v>
      </c>
      <c r="D473" s="24" t="s">
        <v>133</v>
      </c>
      <c r="E473" s="24">
        <v>7.6845239054822798</v>
      </c>
      <c r="F473" s="24">
        <v>7.2524930414772104</v>
      </c>
      <c r="G473" s="24">
        <v>7.5357659457510504</v>
      </c>
      <c r="H473" s="24">
        <v>7.6731054671381802</v>
      </c>
      <c r="I473" s="24">
        <v>7.3944430622151396</v>
      </c>
      <c r="J473" s="24">
        <v>7.1453956801121503</v>
      </c>
      <c r="K473" s="24">
        <v>7.0040558809151801</v>
      </c>
      <c r="L473" s="24">
        <v>6.9086422010700703</v>
      </c>
      <c r="M473" s="81">
        <v>7.9448155287979603</v>
      </c>
    </row>
    <row r="474" spans="1:13" x14ac:dyDescent="0.35">
      <c r="A474" s="23" t="str">
        <f>B279&amp;C463&amp;D474</f>
        <v>DISTRIBUCION VOLUMEN POR CRITERIO (kg o litros)Total Bebidas CalientesServicio en la empresa</v>
      </c>
      <c r="B474" s="23">
        <v>0</v>
      </c>
      <c r="C474" s="23">
        <v>0</v>
      </c>
      <c r="D474" s="23" t="s">
        <v>134</v>
      </c>
      <c r="E474" s="55">
        <v>2.8086248123753501</v>
      </c>
      <c r="F474" s="55">
        <v>2.5671996506722401</v>
      </c>
      <c r="G474" s="55">
        <v>2.76560472735388</v>
      </c>
      <c r="H474" s="55">
        <v>2.6810857534673498</v>
      </c>
      <c r="I474" s="55">
        <v>2.8152435342221498</v>
      </c>
      <c r="J474" s="55">
        <v>2.6018659404875399</v>
      </c>
      <c r="K474" s="55">
        <v>2.89908209447665</v>
      </c>
      <c r="L474" s="55">
        <v>3.2674039480936701</v>
      </c>
      <c r="M474" s="81">
        <v>3.6891622015850398</v>
      </c>
    </row>
    <row r="475" spans="1:13" x14ac:dyDescent="0.35">
      <c r="A475" s="23" t="str">
        <f>B279&amp;C463&amp;D475</f>
        <v>DISTRIBUCION VOLUMEN POR CRITERIO (kg o litros)Total Bebidas CalientesResto de canales</v>
      </c>
      <c r="B475" s="23">
        <v>0</v>
      </c>
      <c r="C475" s="23">
        <v>0</v>
      </c>
      <c r="D475" s="24" t="s">
        <v>135</v>
      </c>
      <c r="E475" s="24">
        <v>2.37578069058541</v>
      </c>
      <c r="F475" s="24">
        <v>3.0304118421111199</v>
      </c>
      <c r="G475" s="24">
        <v>2.4591108845063099</v>
      </c>
      <c r="H475" s="24">
        <v>2.4492032267068899</v>
      </c>
      <c r="I475" s="24">
        <v>2.3428914472540199</v>
      </c>
      <c r="J475" s="24">
        <v>2.8031679109625798</v>
      </c>
      <c r="K475" s="24">
        <v>2.46541720368515</v>
      </c>
      <c r="L475" s="24">
        <v>2.31872493935867</v>
      </c>
      <c r="M475" s="81">
        <v>2.2337184573300402</v>
      </c>
    </row>
    <row r="476" spans="1:13" x14ac:dyDescent="0.35">
      <c r="A476" s="23" t="str">
        <f>B279&amp;C463&amp;D476</f>
        <v>DISTRIBUCION VOLUMEN POR CRITERIO (kg o litros)Total Bebidas CalientesEN LA CALLE</v>
      </c>
      <c r="B476" s="23">
        <v>0</v>
      </c>
      <c r="C476" s="23">
        <v>0</v>
      </c>
      <c r="D476" s="23" t="s">
        <v>136</v>
      </c>
      <c r="E476" s="55">
        <v>1.51748090343341</v>
      </c>
      <c r="F476" s="55">
        <v>1.95271027867217</v>
      </c>
      <c r="G476" s="55">
        <v>1.5819100384779401</v>
      </c>
      <c r="H476" s="55">
        <v>1.4292577431790501</v>
      </c>
      <c r="I476" s="55">
        <v>1.79990950205913</v>
      </c>
      <c r="J476" s="55">
        <v>1.9885593785342699</v>
      </c>
      <c r="K476" s="55">
        <v>1.5969749524324199</v>
      </c>
      <c r="L476" s="55">
        <v>1.4575299189182001</v>
      </c>
      <c r="M476" s="81">
        <v>2.12560407462137</v>
      </c>
    </row>
    <row r="477" spans="1:13" x14ac:dyDescent="0.35">
      <c r="A477" s="23" t="str">
        <f>B279&amp;C463&amp;D477</f>
        <v>DISTRIBUCION VOLUMEN POR CRITERIO (kg o litros)Total Bebidas CalientesEN CASA DE OTROS</v>
      </c>
      <c r="B477" s="23">
        <v>0</v>
      </c>
      <c r="C477" s="23">
        <v>0</v>
      </c>
      <c r="D477" s="24" t="s">
        <v>137</v>
      </c>
      <c r="E477" s="24">
        <v>0.691309586494529</v>
      </c>
      <c r="F477" s="24">
        <v>1.0732271427506099</v>
      </c>
      <c r="G477" s="24">
        <v>0.51590091675065197</v>
      </c>
      <c r="H477" s="24">
        <v>0.82293480927761498</v>
      </c>
      <c r="I477" s="24">
        <v>0.77361144515809799</v>
      </c>
      <c r="J477" s="24">
        <v>0.91345222053791897</v>
      </c>
      <c r="K477" s="24">
        <v>0.48131790075697301</v>
      </c>
      <c r="L477" s="24">
        <v>0.51020821943188199</v>
      </c>
      <c r="M477" s="81">
        <v>0.48324143959850002</v>
      </c>
    </row>
    <row r="478" spans="1:13" x14ac:dyDescent="0.35">
      <c r="A478" s="23" t="str">
        <f>B279&amp;C463&amp;D478</f>
        <v>DISTRIBUCION VOLUMEN POR CRITERIO (kg o litros)Total Bebidas CalientesEN EL ESTABLECIMIENTO</v>
      </c>
      <c r="B478" s="23">
        <v>0</v>
      </c>
      <c r="C478" s="23">
        <v>0</v>
      </c>
      <c r="D478" s="23" t="s">
        <v>138</v>
      </c>
      <c r="E478" s="55">
        <v>82.790822834352298</v>
      </c>
      <c r="F478" s="55">
        <v>82.321009424889894</v>
      </c>
      <c r="G478" s="55">
        <v>82.104982556460598</v>
      </c>
      <c r="H478" s="55">
        <v>82.827406911206296</v>
      </c>
      <c r="I478" s="55">
        <v>82.110660099224603</v>
      </c>
      <c r="J478" s="55">
        <v>82.306109074104597</v>
      </c>
      <c r="K478" s="55">
        <v>82.995099103843202</v>
      </c>
      <c r="L478" s="55">
        <v>83.026788538055897</v>
      </c>
      <c r="M478" s="81">
        <v>81.623546377741107</v>
      </c>
    </row>
    <row r="479" spans="1:13" x14ac:dyDescent="0.35">
      <c r="A479" s="23" t="str">
        <f>B279&amp;C463&amp;D479</f>
        <v>DISTRIBUCION VOLUMEN POR CRITERIO (kg o litros)Total Bebidas CalientesEN EL TRABAJO</v>
      </c>
      <c r="B479" s="23">
        <v>0</v>
      </c>
      <c r="C479" s="23">
        <v>0</v>
      </c>
      <c r="D479" s="24" t="s">
        <v>139</v>
      </c>
      <c r="E479" s="24">
        <v>12.8627099526315</v>
      </c>
      <c r="F479" s="24">
        <v>12.182724321507401</v>
      </c>
      <c r="G479" s="24">
        <v>12.7783831313915</v>
      </c>
      <c r="H479" s="24">
        <v>12.0902517983394</v>
      </c>
      <c r="I479" s="24">
        <v>12.370763967417499</v>
      </c>
      <c r="J479" s="24">
        <v>12.164638385696399</v>
      </c>
      <c r="K479" s="24">
        <v>12.252352822791099</v>
      </c>
      <c r="L479" s="24">
        <v>12.181856019622099</v>
      </c>
      <c r="M479" s="81">
        <v>12.841030369545701</v>
      </c>
    </row>
    <row r="480" spans="1:13" x14ac:dyDescent="0.35">
      <c r="A480" s="23" t="str">
        <f>B279&amp;C463&amp;D480</f>
        <v>DISTRIBUCION VOLUMEN POR CRITERIO (kg o litros)Total Bebidas CalientesEN COLEGIO/INSTITUTO/UNIV.</v>
      </c>
      <c r="B480" s="23">
        <v>0</v>
      </c>
      <c r="C480" s="23">
        <v>0</v>
      </c>
      <c r="D480" s="23" t="s">
        <v>140</v>
      </c>
      <c r="E480" s="55">
        <v>0.200614878964232</v>
      </c>
      <c r="F480" s="55">
        <v>0.115071814444086</v>
      </c>
      <c r="G480" s="55">
        <v>0.40374300674137398</v>
      </c>
      <c r="H480" s="55">
        <v>0.25260663683886497</v>
      </c>
      <c r="I480" s="55">
        <v>0.33312348680964499</v>
      </c>
      <c r="J480" s="55">
        <v>0.18524257759054599</v>
      </c>
      <c r="K480" s="55">
        <v>0.31102024782781501</v>
      </c>
      <c r="L480" s="55">
        <v>0.43095543260286701</v>
      </c>
      <c r="M480" s="81">
        <v>0.44126344196643902</v>
      </c>
    </row>
    <row r="481" spans="1:13" x14ac:dyDescent="0.35">
      <c r="A481" s="23" t="str">
        <f>B279&amp;C463&amp;D481</f>
        <v>DISTRIBUCION VOLUMEN POR CRITERIO (kg o litros)Total Bebidas CalientesEN MI CASA</v>
      </c>
      <c r="B481" s="23">
        <v>0</v>
      </c>
      <c r="C481" s="23">
        <v>0</v>
      </c>
      <c r="D481" s="24" t="s">
        <v>141</v>
      </c>
      <c r="E481" s="24">
        <v>0.67947851766841605</v>
      </c>
      <c r="F481" s="24">
        <v>0.76981395700070798</v>
      </c>
      <c r="G481" s="24">
        <v>1.0243154470686699</v>
      </c>
      <c r="H481" s="24">
        <v>0.62218573491989804</v>
      </c>
      <c r="I481" s="24">
        <v>0.68043482429066904</v>
      </c>
      <c r="J481" s="24">
        <v>0.60473835150591104</v>
      </c>
      <c r="K481" s="24">
        <v>0.70767495211281495</v>
      </c>
      <c r="L481" s="24">
        <v>0.81371804848676299</v>
      </c>
      <c r="M481" s="81">
        <v>0.72663120759122402</v>
      </c>
    </row>
    <row r="482" spans="1:13" x14ac:dyDescent="0.35">
      <c r="A482" s="23" t="str">
        <f>B279&amp;C463&amp;D482</f>
        <v>DISTRIBUCION VOLUMEN POR CRITERIO (kg o litros)Total Bebidas CalientesEN M.TRANSP.(AVION,TREN,AUTOC,E</v>
      </c>
      <c r="B482" s="23">
        <v>0</v>
      </c>
      <c r="C482" s="23">
        <v>0</v>
      </c>
      <c r="D482" s="23" t="s">
        <v>142</v>
      </c>
      <c r="E482" s="55">
        <v>9.2190659034205105E-2</v>
      </c>
      <c r="F482" s="55">
        <v>0.140407073445942</v>
      </c>
      <c r="G482" s="55">
        <v>0.129514815207769</v>
      </c>
      <c r="H482" s="55">
        <v>0.11370643075074401</v>
      </c>
      <c r="I482" s="55">
        <v>0.122803104645108</v>
      </c>
      <c r="J482" s="55">
        <v>0.10399247753898699</v>
      </c>
      <c r="K482" s="55">
        <v>0.14043996054348301</v>
      </c>
      <c r="L482" s="55">
        <v>0.104434838920218</v>
      </c>
      <c r="M482" s="81">
        <v>0.15480632210168699</v>
      </c>
    </row>
    <row r="483" spans="1:13" x14ac:dyDescent="0.35">
      <c r="A483" s="23" t="str">
        <f>B279&amp;C463&amp;D483</f>
        <v>DISTRIBUCION VOLUMEN POR CRITERIO (kg o litros)Total Bebidas CalientesEN OTRO LUGAR</v>
      </c>
      <c r="B483" s="23">
        <v>0</v>
      </c>
      <c r="C483" s="23">
        <v>0</v>
      </c>
      <c r="D483" s="24" t="s">
        <v>143</v>
      </c>
      <c r="E483" s="24">
        <v>1.1654009833595</v>
      </c>
      <c r="F483" s="24">
        <v>1.4450210181201699</v>
      </c>
      <c r="G483" s="24">
        <v>1.4612393267125099</v>
      </c>
      <c r="H483" s="24">
        <v>1.84165743432597</v>
      </c>
      <c r="I483" s="24">
        <v>1.8086788566844501</v>
      </c>
      <c r="J483" s="24">
        <v>1.7332662420706</v>
      </c>
      <c r="K483" s="24">
        <v>1.51513712402451</v>
      </c>
      <c r="L483" s="24">
        <v>1.47451810004697</v>
      </c>
      <c r="M483" s="81">
        <v>1.60389168931209</v>
      </c>
    </row>
    <row r="484" spans="1:13" x14ac:dyDescent="0.35">
      <c r="A484" s="23" t="str">
        <f>B279&amp;C463&amp;D484</f>
        <v>DISTRIBUCION VOLUMEN POR CRITERIO (kg o litros)Total Bebidas CalientesDESAYUNO</v>
      </c>
      <c r="B484" s="23">
        <v>0</v>
      </c>
      <c r="C484" s="23">
        <v>0</v>
      </c>
      <c r="D484" s="23" t="s">
        <v>144</v>
      </c>
      <c r="E484" s="55">
        <v>59.620568619745498</v>
      </c>
      <c r="F484" s="55">
        <v>61.598935927613802</v>
      </c>
      <c r="G484" s="55">
        <v>57.3683335160787</v>
      </c>
      <c r="H484" s="55">
        <v>57.290973331542602</v>
      </c>
      <c r="I484" s="55">
        <v>58.757940975629801</v>
      </c>
      <c r="J484" s="55">
        <v>62.197051764087</v>
      </c>
      <c r="K484" s="55">
        <v>59.214359832903803</v>
      </c>
      <c r="L484" s="55">
        <v>58.421840642776601</v>
      </c>
      <c r="M484" s="81">
        <v>60.132733311240102</v>
      </c>
    </row>
    <row r="485" spans="1:13" x14ac:dyDescent="0.35">
      <c r="A485" s="23" t="str">
        <f>B279&amp;C463&amp;D485</f>
        <v>DISTRIBUCION VOLUMEN POR CRITERIO (kg o litros)Total Bebidas CalientesAPERITIVO/ANTES DE COMER</v>
      </c>
      <c r="B485" s="23">
        <v>0</v>
      </c>
      <c r="C485" s="23">
        <v>0</v>
      </c>
      <c r="D485" s="24" t="s">
        <v>145</v>
      </c>
      <c r="E485" s="24">
        <v>9.3498731073211108</v>
      </c>
      <c r="F485" s="24">
        <v>8.9669853879213299</v>
      </c>
      <c r="G485" s="24">
        <v>9.4502935591616701</v>
      </c>
      <c r="H485" s="24">
        <v>10.299889132689801</v>
      </c>
      <c r="I485" s="24">
        <v>9.5262513751862308</v>
      </c>
      <c r="J485" s="24">
        <v>9.4578799696541207</v>
      </c>
      <c r="K485" s="24">
        <v>9.6427164072532001</v>
      </c>
      <c r="L485" s="24">
        <v>10.2212155856959</v>
      </c>
      <c r="M485" s="81">
        <v>10.173089774318001</v>
      </c>
    </row>
    <row r="486" spans="1:13" x14ac:dyDescent="0.35">
      <c r="A486" s="23" t="str">
        <f>B279&amp;C463&amp;D486</f>
        <v>DISTRIBUCION VOLUMEN POR CRITERIO (kg o litros)Total Bebidas CalientesCOMIDA</v>
      </c>
      <c r="B486" s="23">
        <v>0</v>
      </c>
      <c r="C486" s="23">
        <v>0</v>
      </c>
      <c r="D486" s="23" t="s">
        <v>146</v>
      </c>
      <c r="E486" s="55">
        <v>8.3383972442638097</v>
      </c>
      <c r="F486" s="55">
        <v>8.0949074276729096</v>
      </c>
      <c r="G486" s="55">
        <v>7.5635172415711303</v>
      </c>
      <c r="H486" s="55">
        <v>7.4268701878023098</v>
      </c>
      <c r="I486" s="55">
        <v>8.4206358275525499</v>
      </c>
      <c r="J486" s="55">
        <v>8.3535179806716595</v>
      </c>
      <c r="K486" s="55">
        <v>7.5078882075861797</v>
      </c>
      <c r="L486" s="55">
        <v>7.5122210708648902</v>
      </c>
      <c r="M486" s="81">
        <v>6.2694157400158304</v>
      </c>
    </row>
    <row r="487" spans="1:13" x14ac:dyDescent="0.35">
      <c r="A487" s="23" t="str">
        <f>B279&amp;C463&amp;D487</f>
        <v>DISTRIBUCION VOLUMEN POR CRITERIO (kg o litros)Total Bebidas CalientesTARDE/MERIENDA</v>
      </c>
      <c r="B487" s="23">
        <v>0</v>
      </c>
      <c r="C487" s="23">
        <v>0</v>
      </c>
      <c r="D487" s="24" t="s">
        <v>147</v>
      </c>
      <c r="E487" s="24">
        <v>15.5569655130745</v>
      </c>
      <c r="F487" s="24">
        <v>13.212675522238801</v>
      </c>
      <c r="G487" s="24">
        <v>18.088841082166699</v>
      </c>
      <c r="H487" s="24">
        <v>17.901678860055199</v>
      </c>
      <c r="I487" s="24">
        <v>16.057812878341899</v>
      </c>
      <c r="J487" s="24">
        <v>12.456891202497699</v>
      </c>
      <c r="K487" s="24">
        <v>16.698602713678099</v>
      </c>
      <c r="L487" s="24">
        <v>17.378006605783</v>
      </c>
      <c r="M487" s="81">
        <v>17.1324175491402</v>
      </c>
    </row>
    <row r="488" spans="1:13" x14ac:dyDescent="0.35">
      <c r="A488" s="23" t="str">
        <f>B279&amp;C463&amp;D488</f>
        <v>DISTRIBUCION VOLUMEN POR CRITERIO (kg o litros)Total Bebidas CalientesANTES DE CENAR</v>
      </c>
      <c r="B488" s="23">
        <v>0</v>
      </c>
      <c r="C488" s="23">
        <v>0</v>
      </c>
      <c r="D488" s="23" t="s">
        <v>148</v>
      </c>
      <c r="E488" s="55">
        <v>1.12653952222786</v>
      </c>
      <c r="F488" s="55">
        <v>1.1650135487645501</v>
      </c>
      <c r="G488" s="55">
        <v>1.4583337620005099</v>
      </c>
      <c r="H488" s="55">
        <v>1.3569566644409401</v>
      </c>
      <c r="I488" s="55">
        <v>0.96794819494930595</v>
      </c>
      <c r="J488" s="55">
        <v>0.97861153069669504</v>
      </c>
      <c r="K488" s="55">
        <v>1.4067020573676601</v>
      </c>
      <c r="L488" s="55">
        <v>1.1207958720999101</v>
      </c>
      <c r="M488" s="81">
        <v>1.0779274205526801</v>
      </c>
    </row>
    <row r="489" spans="1:13" x14ac:dyDescent="0.35">
      <c r="A489" s="23" t="str">
        <f>B279&amp;C463&amp;D489</f>
        <v>DISTRIBUCION VOLUMEN POR CRITERIO (kg o litros)Total Bebidas CalientesCENA</v>
      </c>
      <c r="B489" s="23">
        <v>0</v>
      </c>
      <c r="C489" s="23">
        <v>0</v>
      </c>
      <c r="D489" s="24" t="s">
        <v>149</v>
      </c>
      <c r="E489" s="24">
        <v>1.5374833069882201</v>
      </c>
      <c r="F489" s="24">
        <v>1.8301696125578799</v>
      </c>
      <c r="G489" s="24">
        <v>1.5985791455106599</v>
      </c>
      <c r="H489" s="24">
        <v>1.45795915888817</v>
      </c>
      <c r="I489" s="24">
        <v>1.69572464723947</v>
      </c>
      <c r="J489" s="24">
        <v>1.8205340195534301</v>
      </c>
      <c r="K489" s="24">
        <v>1.4262848318407499</v>
      </c>
      <c r="L489" s="24">
        <v>1.2720270138590699</v>
      </c>
      <c r="M489" s="81">
        <v>1.26965234954926</v>
      </c>
    </row>
    <row r="490" spans="1:13" x14ac:dyDescent="0.35">
      <c r="A490" s="23" t="str">
        <f>B279&amp;C463&amp;D490</f>
        <v>DISTRIBUCION VOLUMEN POR CRITERIO (kg o litros)Total Bebidas CalientesDESPUES DE LA CENA</v>
      </c>
      <c r="B490" s="23">
        <v>0</v>
      </c>
      <c r="C490" s="23">
        <v>0</v>
      </c>
      <c r="D490" s="23" t="s">
        <v>150</v>
      </c>
      <c r="E490" s="55">
        <v>1.0378992754252301</v>
      </c>
      <c r="F490" s="55">
        <v>1.39293789244306</v>
      </c>
      <c r="G490" s="55">
        <v>1.2664331552335899</v>
      </c>
      <c r="H490" s="55">
        <v>1.2855372859302301</v>
      </c>
      <c r="I490" s="55">
        <v>1.4278545521711301</v>
      </c>
      <c r="J490" s="55">
        <v>1.60529956921615</v>
      </c>
      <c r="K490" s="55">
        <v>1.29756716266032</v>
      </c>
      <c r="L490" s="55">
        <v>1.17870493873187</v>
      </c>
      <c r="M490" s="81">
        <v>0.89369825570622796</v>
      </c>
    </row>
    <row r="491" spans="1:13" x14ac:dyDescent="0.35">
      <c r="A491" s="23" t="str">
        <f>B279&amp;C463&amp;D491</f>
        <v>DISTRIBUCION VOLUMEN POR CRITERIO (kg o litros)Total Bebidas CalientesDURANTE EL DIA</v>
      </c>
      <c r="B491" s="23">
        <v>0</v>
      </c>
      <c r="C491" s="23">
        <v>0</v>
      </c>
      <c r="D491" s="24" t="s">
        <v>151</v>
      </c>
      <c r="E491" s="24">
        <v>3.4322766132503002</v>
      </c>
      <c r="F491" s="24">
        <v>3.7383612213813899</v>
      </c>
      <c r="G491" s="24">
        <v>3.2056700299987999</v>
      </c>
      <c r="H491" s="24">
        <v>2.98012908913396</v>
      </c>
      <c r="I491" s="24">
        <v>3.1458133895109501</v>
      </c>
      <c r="J491" s="24">
        <v>3.1302287654556</v>
      </c>
      <c r="K491" s="24">
        <v>2.8058907652073999</v>
      </c>
      <c r="L491" s="24">
        <v>2.8951931304915499</v>
      </c>
      <c r="M491" s="81">
        <v>3.0510704395719399</v>
      </c>
    </row>
    <row r="492" spans="1:13" x14ac:dyDescent="0.35">
      <c r="A492" s="23" t="str">
        <f>B279&amp;C463&amp;D492</f>
        <v>DISTRIBUCION VOLUMEN POR CRITERIO (kg o litros)Total Bebidas CalientesCON AMIGOS</v>
      </c>
      <c r="B492" s="23">
        <v>0</v>
      </c>
      <c r="C492" s="23">
        <v>0</v>
      </c>
      <c r="D492" s="23" t="s">
        <v>152</v>
      </c>
      <c r="E492" s="55">
        <v>18.0508396565283</v>
      </c>
      <c r="F492" s="55">
        <v>16.6876813188141</v>
      </c>
      <c r="G492" s="55">
        <v>19.5917462801978</v>
      </c>
      <c r="H492" s="55">
        <v>20.318859594847201</v>
      </c>
      <c r="I492" s="55">
        <v>18.819248966300599</v>
      </c>
      <c r="J492" s="55">
        <v>17.237052655629</v>
      </c>
      <c r="K492" s="55">
        <v>19.803184724700699</v>
      </c>
      <c r="L492" s="55">
        <v>20.3113110670838</v>
      </c>
      <c r="M492" s="81">
        <v>18.0485055662168</v>
      </c>
    </row>
    <row r="493" spans="1:13" x14ac:dyDescent="0.35">
      <c r="A493" s="23" t="str">
        <f>B279&amp;C463&amp;D493</f>
        <v>DISTRIBUCION VOLUMEN POR CRITERIO (kg o litros)Total Bebidas CalientesCON CLIENTES</v>
      </c>
      <c r="B493" s="23">
        <v>0</v>
      </c>
      <c r="C493" s="23">
        <v>0</v>
      </c>
      <c r="D493" s="24" t="s">
        <v>153</v>
      </c>
      <c r="E493" s="24">
        <v>0.87824339181190203</v>
      </c>
      <c r="F493" s="24">
        <v>0.75403865759355204</v>
      </c>
      <c r="G493" s="24">
        <v>0.88233350282487</v>
      </c>
      <c r="H493" s="24">
        <v>0.95711932805774902</v>
      </c>
      <c r="I493" s="24">
        <v>0.88584506476101499</v>
      </c>
      <c r="J493" s="24">
        <v>0.79480632782375205</v>
      </c>
      <c r="K493" s="24">
        <v>0.67807667261586502</v>
      </c>
      <c r="L493" s="24">
        <v>0.96895182182464501</v>
      </c>
      <c r="M493" s="81">
        <v>1.00401522490538</v>
      </c>
    </row>
    <row r="494" spans="1:13" x14ac:dyDescent="0.35">
      <c r="A494" s="23" t="str">
        <f>B279&amp;C463&amp;D494</f>
        <v>DISTRIBUCION VOLUMEN POR CRITERIO (kg o litros)Total Bebidas CalientesCON COMPAÑEROS DE TRABAJO</v>
      </c>
      <c r="B494" s="23">
        <v>0</v>
      </c>
      <c r="C494" s="23">
        <v>0</v>
      </c>
      <c r="D494" s="23" t="s">
        <v>154</v>
      </c>
      <c r="E494" s="55">
        <v>17.114427111257999</v>
      </c>
      <c r="F494" s="55">
        <v>16.0654116379309</v>
      </c>
      <c r="G494" s="55">
        <v>16.227051390800799</v>
      </c>
      <c r="H494" s="55">
        <v>16.166759830702699</v>
      </c>
      <c r="I494" s="55">
        <v>16.6453415587401</v>
      </c>
      <c r="J494" s="55">
        <v>15.9260473067592</v>
      </c>
      <c r="K494" s="55">
        <v>16.707963900779401</v>
      </c>
      <c r="L494" s="55">
        <v>16.355294252989999</v>
      </c>
      <c r="M494" s="81">
        <v>17.509296334444802</v>
      </c>
    </row>
    <row r="495" spans="1:13" x14ac:dyDescent="0.35">
      <c r="A495" s="23" t="str">
        <f>B279&amp;C463&amp;D495</f>
        <v>DISTRIBUCION VOLUMEN POR CRITERIO (kg o litros)Total Bebidas CalientesCON COMPAÑEROS DE CLASE</v>
      </c>
      <c r="B495" s="23">
        <v>0</v>
      </c>
      <c r="C495" s="23">
        <v>0</v>
      </c>
      <c r="D495" s="24" t="s">
        <v>155</v>
      </c>
      <c r="E495" s="24">
        <v>0.44433583908415197</v>
      </c>
      <c r="F495" s="24">
        <v>0.55180567129063895</v>
      </c>
      <c r="G495" s="24">
        <v>0.77827432285359699</v>
      </c>
      <c r="H495" s="24">
        <v>0.66719136720751804</v>
      </c>
      <c r="I495" s="24">
        <v>0.58791630633053904</v>
      </c>
      <c r="J495" s="24">
        <v>0.31705466530881199</v>
      </c>
      <c r="K495" s="24">
        <v>0.492669311362463</v>
      </c>
      <c r="L495" s="24">
        <v>0.58259284025180302</v>
      </c>
      <c r="M495" s="81">
        <v>0.52671804530657396</v>
      </c>
    </row>
    <row r="496" spans="1:13" x14ac:dyDescent="0.35">
      <c r="A496" s="23" t="str">
        <f>B279&amp;C463&amp;D496</f>
        <v>DISTRIBUCION VOLUMEN POR CRITERIO (kg o litros)Total Bebidas CalientesCON FAMILIA</v>
      </c>
      <c r="B496" s="23">
        <v>0</v>
      </c>
      <c r="C496" s="23">
        <v>0</v>
      </c>
      <c r="D496" s="23" t="s">
        <v>156</v>
      </c>
      <c r="E496" s="55">
        <v>17.530371852134301</v>
      </c>
      <c r="F496" s="55">
        <v>19.099505127233002</v>
      </c>
      <c r="G496" s="55">
        <v>16.487003353188999</v>
      </c>
      <c r="H496" s="55">
        <v>16.827403015138799</v>
      </c>
      <c r="I496" s="55">
        <v>16.8120152028904</v>
      </c>
      <c r="J496" s="55">
        <v>18.4984139950353</v>
      </c>
      <c r="K496" s="55">
        <v>16.551822517578501</v>
      </c>
      <c r="L496" s="55">
        <v>16.4057547857918</v>
      </c>
      <c r="M496" s="81">
        <v>16.500774220655199</v>
      </c>
    </row>
    <row r="497" spans="1:13" x14ac:dyDescent="0.35">
      <c r="A497" s="23" t="str">
        <f>B279&amp;C463&amp;D497</f>
        <v>DISTRIBUCION VOLUMEN POR CRITERIO (kg o litros)Total Bebidas CalientesCON LA PAREJA</v>
      </c>
      <c r="B497" s="23">
        <v>0</v>
      </c>
      <c r="C497" s="23">
        <v>0</v>
      </c>
      <c r="D497" s="24" t="s">
        <v>157</v>
      </c>
      <c r="E497" s="24">
        <v>17.323858071726299</v>
      </c>
      <c r="F497" s="24">
        <v>18.377996899853901</v>
      </c>
      <c r="G497" s="24">
        <v>17.612580144688501</v>
      </c>
      <c r="H497" s="24">
        <v>16.638967022266002</v>
      </c>
      <c r="I497" s="24">
        <v>17.331391695074199</v>
      </c>
      <c r="J497" s="24">
        <v>18.0423166811524</v>
      </c>
      <c r="K497" s="24">
        <v>16.474212473560701</v>
      </c>
      <c r="L497" s="24">
        <v>16.727310030302601</v>
      </c>
      <c r="M497" s="81">
        <v>16.717117695911099</v>
      </c>
    </row>
    <row r="498" spans="1:13" x14ac:dyDescent="0.35">
      <c r="A498" s="23" t="str">
        <f>B279&amp;C463&amp;D498</f>
        <v>DISTRIBUCION VOLUMEN POR CRITERIO (kg o litros)Total Bebidas CalientesESTABA SOLO/A</v>
      </c>
      <c r="B498" s="23">
        <v>0</v>
      </c>
      <c r="C498" s="23">
        <v>0</v>
      </c>
      <c r="D498" s="23" t="s">
        <v>158</v>
      </c>
      <c r="E498" s="55">
        <v>28.176451267693999</v>
      </c>
      <c r="F498" s="55">
        <v>28.1022437226374</v>
      </c>
      <c r="G498" s="55">
        <v>27.928429571303599</v>
      </c>
      <c r="H498" s="55">
        <v>28.119899096037699</v>
      </c>
      <c r="I498" s="55">
        <v>28.512262527269002</v>
      </c>
      <c r="J498" s="55">
        <v>28.8307462227712</v>
      </c>
      <c r="K498" s="55">
        <v>28.7131992760612</v>
      </c>
      <c r="L498" s="55">
        <v>28.2733134648347</v>
      </c>
      <c r="M498" s="81">
        <v>29.298151125501899</v>
      </c>
    </row>
    <row r="499" spans="1:13" x14ac:dyDescent="0.35">
      <c r="A499" s="23" t="str">
        <f>B279&amp;C463&amp;D499</f>
        <v>DISTRIBUCION VOLUMEN POR CRITERIO (kg o litros)Total Bebidas CalientesOTROS</v>
      </c>
      <c r="B499" s="23">
        <v>0</v>
      </c>
      <c r="C499" s="23">
        <v>0</v>
      </c>
      <c r="D499" s="24" t="s">
        <v>159</v>
      </c>
      <c r="E499" s="24">
        <v>0.48147246587630699</v>
      </c>
      <c r="F499" s="24">
        <v>0.361301809035043</v>
      </c>
      <c r="G499" s="24">
        <v>0.49258112283113897</v>
      </c>
      <c r="H499" s="24">
        <v>0.30380487127794897</v>
      </c>
      <c r="I499" s="24">
        <v>0.40596533145931402</v>
      </c>
      <c r="J499" s="24">
        <v>0.35356835988208102</v>
      </c>
      <c r="K499" s="24">
        <v>0.57888238664078295</v>
      </c>
      <c r="L499" s="24">
        <v>0.37547557390465802</v>
      </c>
      <c r="M499" s="81">
        <v>0.39542796191353402</v>
      </c>
    </row>
    <row r="500" spans="1:13" x14ac:dyDescent="0.35">
      <c r="A500" s="23" t="str">
        <f>B279&amp;C463&amp;D500</f>
        <v>DISTRIBUCION VOLUMEN POR CRITERIO (kg o litros)Total Bebidas CalientesESTAR TRABAJANDO</v>
      </c>
      <c r="B500" s="23">
        <v>0</v>
      </c>
      <c r="C500" s="23">
        <v>0</v>
      </c>
      <c r="D500" s="23" t="s">
        <v>160</v>
      </c>
      <c r="E500" s="55">
        <v>25.400465012987699</v>
      </c>
      <c r="F500" s="55">
        <v>24.135322498356199</v>
      </c>
      <c r="G500" s="55">
        <v>24.282522787040399</v>
      </c>
      <c r="H500" s="55">
        <v>24.225938077126099</v>
      </c>
      <c r="I500" s="55">
        <v>25.765347533030599</v>
      </c>
      <c r="J500" s="55">
        <v>24.105008965769901</v>
      </c>
      <c r="K500" s="55">
        <v>24.3826804610656</v>
      </c>
      <c r="L500" s="55">
        <v>24.250123044946299</v>
      </c>
      <c r="M500" s="81">
        <v>25.072702069586899</v>
      </c>
    </row>
    <row r="501" spans="1:13" x14ac:dyDescent="0.35">
      <c r="A501" s="23" t="str">
        <f>B279&amp;C463&amp;D501</f>
        <v>DISTRIBUCION VOLUMEN POR CRITERIO (kg o litros)Total Bebidas CalientesCOMIDA DE NEGOCIOS</v>
      </c>
      <c r="B501" s="23">
        <v>0</v>
      </c>
      <c r="C501" s="23">
        <v>0</v>
      </c>
      <c r="D501" s="24" t="s">
        <v>161</v>
      </c>
      <c r="E501" s="24">
        <v>0.14954114116015099</v>
      </c>
      <c r="F501" s="24">
        <v>0.166559334119081</v>
      </c>
      <c r="G501" s="24">
        <v>0.16834701360926399</v>
      </c>
      <c r="H501" s="24">
        <v>0.163591190341525</v>
      </c>
      <c r="I501" s="24">
        <v>0.21601392908105299</v>
      </c>
      <c r="J501" s="24">
        <v>0.137022727284945</v>
      </c>
      <c r="K501" s="24">
        <v>0.15373896077982999</v>
      </c>
      <c r="L501" s="24">
        <v>0.143933987872885</v>
      </c>
      <c r="M501" s="81">
        <v>0.182761770198377</v>
      </c>
    </row>
    <row r="502" spans="1:13" x14ac:dyDescent="0.35">
      <c r="A502" s="23" t="str">
        <f>B279&amp;C463&amp;D502</f>
        <v>DISTRIBUCION VOLUMEN POR CRITERIO (kg o litros)Total Bebidas CalientesPOR PLACER/RELAX</v>
      </c>
      <c r="B502" s="23">
        <v>0</v>
      </c>
      <c r="C502" s="23">
        <v>0</v>
      </c>
      <c r="D502" s="23" t="s">
        <v>162</v>
      </c>
      <c r="E502" s="55">
        <v>14.5015323343546</v>
      </c>
      <c r="F502" s="55">
        <v>15.799334596656699</v>
      </c>
      <c r="G502" s="55">
        <v>13.6720163792581</v>
      </c>
      <c r="H502" s="55">
        <v>12.673771456345399</v>
      </c>
      <c r="I502" s="55">
        <v>13.780190851443599</v>
      </c>
      <c r="J502" s="55">
        <v>15.161122327276001</v>
      </c>
      <c r="K502" s="55">
        <v>12.6307222585134</v>
      </c>
      <c r="L502" s="55">
        <v>12.8383617170241</v>
      </c>
      <c r="M502" s="81">
        <v>12.575585740144399</v>
      </c>
    </row>
    <row r="503" spans="1:13" x14ac:dyDescent="0.35">
      <c r="A503" s="23" t="str">
        <f>B279&amp;C463&amp;D503</f>
        <v>DISTRIBUCION VOLUMEN POR CRITERIO (kg o litros)Total Bebidas CalientesTENER HAMBRE/SIN PLANIFICAR</v>
      </c>
      <c r="B503" s="23">
        <v>0</v>
      </c>
      <c r="C503" s="23">
        <v>0</v>
      </c>
      <c r="D503" s="24" t="s">
        <v>163</v>
      </c>
      <c r="E503" s="24">
        <v>22.541505682678199</v>
      </c>
      <c r="F503" s="24">
        <v>22.642082438353999</v>
      </c>
      <c r="G503" s="24">
        <v>23.960905279845701</v>
      </c>
      <c r="H503" s="24">
        <v>23.0786339182857</v>
      </c>
      <c r="I503" s="24">
        <v>22.368617441634299</v>
      </c>
      <c r="J503" s="24">
        <v>22.990946197847499</v>
      </c>
      <c r="K503" s="24">
        <v>22.832825209034599</v>
      </c>
      <c r="L503" s="24">
        <v>23.010263334075301</v>
      </c>
      <c r="M503" s="81">
        <v>23.5134501691685</v>
      </c>
    </row>
    <row r="504" spans="1:13" x14ac:dyDescent="0.35">
      <c r="A504" s="23" t="str">
        <f>B279&amp;C463&amp;D504</f>
        <v>DISTRIBUCION VOLUMEN POR CRITERIO (kg o litros)Total Bebidas CalientesESTAR DE COMPRAS</v>
      </c>
      <c r="B504" s="23">
        <v>0</v>
      </c>
      <c r="C504" s="23">
        <v>0</v>
      </c>
      <c r="D504" s="23" t="s">
        <v>164</v>
      </c>
      <c r="E504" s="55">
        <v>3.1813727453331002</v>
      </c>
      <c r="F504" s="55">
        <v>3.1607149408785</v>
      </c>
      <c r="G504" s="55">
        <v>3.4484529977429301</v>
      </c>
      <c r="H504" s="55">
        <v>3.96454538505844</v>
      </c>
      <c r="I504" s="55">
        <v>2.9047658000654799</v>
      </c>
      <c r="J504" s="55">
        <v>3.1895328203097102</v>
      </c>
      <c r="K504" s="55">
        <v>3.55611179000352</v>
      </c>
      <c r="L504" s="55">
        <v>3.5162360709224298</v>
      </c>
      <c r="M504" s="81">
        <v>3.52484788722392</v>
      </c>
    </row>
    <row r="505" spans="1:13" x14ac:dyDescent="0.35">
      <c r="A505" s="23" t="str">
        <f>B279&amp;C463&amp;D505</f>
        <v>DISTRIBUCION VOLUMEN POR CRITERIO (kg o litros)Total Bebidas CalientesNO COCINAR EN CASA</v>
      </c>
      <c r="B505" s="23">
        <v>0</v>
      </c>
      <c r="C505" s="23">
        <v>0</v>
      </c>
      <c r="D505" s="24" t="s">
        <v>165</v>
      </c>
      <c r="E505" s="24">
        <v>2.1941587620821799</v>
      </c>
      <c r="F505" s="24">
        <v>2.5374661686937001</v>
      </c>
      <c r="G505" s="24">
        <v>1.94877171277932</v>
      </c>
      <c r="H505" s="24">
        <v>2.14619266085634</v>
      </c>
      <c r="I505" s="24">
        <v>2.5366476459090901</v>
      </c>
      <c r="J505" s="24">
        <v>2.7040076481335</v>
      </c>
      <c r="K505" s="24">
        <v>2.2474217991015402</v>
      </c>
      <c r="L505" s="24">
        <v>2.0695636351541999</v>
      </c>
      <c r="M505" s="81">
        <v>2.3324890871292201</v>
      </c>
    </row>
    <row r="506" spans="1:13" x14ac:dyDescent="0.35">
      <c r="A506" s="23" t="str">
        <f>B279&amp;C463&amp;D506</f>
        <v>DISTRIBUCION VOLUMEN POR CRITERIO (kg o litros)Total Bebidas CalientesCELEBRACION/FIESTA/SALIR TOMAR</v>
      </c>
      <c r="B506" s="23">
        <v>0</v>
      </c>
      <c r="C506" s="23">
        <v>0</v>
      </c>
      <c r="D506" s="23" t="s">
        <v>166</v>
      </c>
      <c r="E506" s="55">
        <v>24.699468838770802</v>
      </c>
      <c r="F506" s="55">
        <v>23.875168145765802</v>
      </c>
      <c r="G506" s="55">
        <v>25.2679053373306</v>
      </c>
      <c r="H506" s="55">
        <v>26.427135747160801</v>
      </c>
      <c r="I506" s="55">
        <v>25.0908058060967</v>
      </c>
      <c r="J506" s="55">
        <v>24.424609272826</v>
      </c>
      <c r="K506" s="55">
        <v>26.5451212905548</v>
      </c>
      <c r="L506" s="55">
        <v>26.659012425145999</v>
      </c>
      <c r="M506" s="81">
        <v>25.456343192548101</v>
      </c>
    </row>
    <row r="507" spans="1:13" x14ac:dyDescent="0.35">
      <c r="A507" s="23" t="str">
        <f>B279&amp;C463&amp;D507</f>
        <v>DISTRIBUCION VOLUMEN POR CRITERIO (kg o litros)Total Bebidas CalientesVIENDO DEPORTES</v>
      </c>
      <c r="B507" s="23">
        <v>0</v>
      </c>
      <c r="C507" s="23">
        <v>0</v>
      </c>
      <c r="D507" s="24" t="s">
        <v>167</v>
      </c>
      <c r="E507" s="24">
        <v>0.44599365587362899</v>
      </c>
      <c r="F507" s="24">
        <v>0.25583422819646701</v>
      </c>
      <c r="G507" s="24">
        <v>0.34242371646619002</v>
      </c>
      <c r="H507" s="24">
        <v>0.48980592811454099</v>
      </c>
      <c r="I507" s="24">
        <v>0.34339999264179</v>
      </c>
      <c r="J507" s="24">
        <v>0.21639976953571599</v>
      </c>
      <c r="K507" s="24">
        <v>0.429380516659501</v>
      </c>
      <c r="L507" s="24">
        <v>0.48271755305344</v>
      </c>
      <c r="M507" s="81">
        <v>0.534828948202415</v>
      </c>
    </row>
    <row r="508" spans="1:13" x14ac:dyDescent="0.35">
      <c r="A508" s="23" t="str">
        <f>B279&amp;C463&amp;D508</f>
        <v>DISTRIBUCION VOLUMEN POR CRITERIO (kg o litros)Total Bebidas CalientesOTROS MOTIVOS</v>
      </c>
      <c r="B508" s="23">
        <v>0</v>
      </c>
      <c r="C508" s="23">
        <v>0</v>
      </c>
      <c r="D508" s="23" t="s">
        <v>168</v>
      </c>
      <c r="E508" s="55">
        <v>6.8859608381193098</v>
      </c>
      <c r="F508" s="55">
        <v>7.4275053956820098</v>
      </c>
      <c r="G508" s="55">
        <v>6.9086580190106801</v>
      </c>
      <c r="H508" s="55">
        <v>6.8303918565053303</v>
      </c>
      <c r="I508" s="55">
        <v>6.9941991493497699</v>
      </c>
      <c r="J508" s="55">
        <v>7.0713593106995596</v>
      </c>
      <c r="K508" s="55">
        <v>7.2220115740074302</v>
      </c>
      <c r="L508" s="55">
        <v>7.0297932311783802</v>
      </c>
      <c r="M508" s="81">
        <v>6.8069989031535298</v>
      </c>
    </row>
    <row r="509" spans="1:13" x14ac:dyDescent="0.35">
      <c r="A509" s="23" t="str">
        <f>B279&amp;C509&amp;D509</f>
        <v>DISTRIBUCION VOLUMEN POR CRITERIO (kg o litros)Total AperitivosT.ESPAÑA</v>
      </c>
      <c r="B509" s="23">
        <v>0</v>
      </c>
      <c r="C509" s="23" t="s">
        <v>66</v>
      </c>
      <c r="D509" s="24" t="s">
        <v>46</v>
      </c>
      <c r="E509" s="24">
        <v>100</v>
      </c>
      <c r="F509" s="24">
        <v>100</v>
      </c>
      <c r="G509" s="24">
        <v>100</v>
      </c>
      <c r="H509" s="24">
        <v>100</v>
      </c>
      <c r="I509" s="24">
        <v>100</v>
      </c>
      <c r="J509" s="24">
        <v>100</v>
      </c>
      <c r="K509" s="24">
        <v>100</v>
      </c>
      <c r="L509" s="24">
        <v>100</v>
      </c>
      <c r="M509" s="81">
        <v>100</v>
      </c>
    </row>
    <row r="510" spans="1:13" x14ac:dyDescent="0.35">
      <c r="A510" s="23" t="str">
        <f>B279&amp;C509&amp;D510</f>
        <v>DISTRIBUCION VOLUMEN POR CRITERIO (kg o litros)Total AperitivosHiper+Super+Discount+G.A</v>
      </c>
      <c r="B510" s="23">
        <v>0</v>
      </c>
      <c r="C510" s="23">
        <v>0</v>
      </c>
      <c r="D510" s="23" t="s">
        <v>124</v>
      </c>
      <c r="E510" s="55">
        <v>53.208339529577799</v>
      </c>
      <c r="F510" s="55">
        <v>50.537208856599598</v>
      </c>
      <c r="G510" s="55">
        <v>54.485387751797496</v>
      </c>
      <c r="H510" s="55">
        <v>57.157895717723903</v>
      </c>
      <c r="I510" s="55">
        <v>57.206015051353603</v>
      </c>
      <c r="J510" s="55">
        <v>55.1326329683422</v>
      </c>
      <c r="K510" s="55">
        <v>53.419098582867399</v>
      </c>
      <c r="L510" s="55">
        <v>60.382296559279197</v>
      </c>
      <c r="M510" s="81">
        <v>44.9456504834098</v>
      </c>
    </row>
    <row r="511" spans="1:13" x14ac:dyDescent="0.35">
      <c r="A511" s="23" t="str">
        <f>B279&amp;C509&amp;D511</f>
        <v>DISTRIBUCION VOLUMEN POR CRITERIO (kg o litros)Total AperitivosRestaurantes</v>
      </c>
      <c r="B511" s="23">
        <v>0</v>
      </c>
      <c r="C511" s="23">
        <v>0</v>
      </c>
      <c r="D511" s="24" t="s">
        <v>125</v>
      </c>
      <c r="E511" s="24">
        <v>2.7056721875726502</v>
      </c>
      <c r="F511" s="24">
        <v>2.1203615040842898</v>
      </c>
      <c r="G511" s="24">
        <v>1.8209318594719399</v>
      </c>
      <c r="H511" s="24">
        <v>1.67355886029861</v>
      </c>
      <c r="I511" s="24">
        <v>2.1412881900601901</v>
      </c>
      <c r="J511" s="24">
        <v>1.20229405945613</v>
      </c>
      <c r="K511" s="24">
        <v>1.4739494985849699</v>
      </c>
      <c r="L511" s="24">
        <v>0.942789805765886</v>
      </c>
      <c r="M511" s="81">
        <v>2.71487755161453</v>
      </c>
    </row>
    <row r="512" spans="1:13" x14ac:dyDescent="0.35">
      <c r="A512" s="23" t="str">
        <f>B279&amp;C509&amp;D512</f>
        <v>DISTRIBUCION VOLUMEN POR CRITERIO (kg o litros)Total AperitivosRestaurantes Fast Food</v>
      </c>
      <c r="B512" s="23">
        <v>0</v>
      </c>
      <c r="C512" s="23">
        <v>0</v>
      </c>
      <c r="D512" s="23" t="s">
        <v>126</v>
      </c>
      <c r="E512" s="55">
        <v>1.83422790401728</v>
      </c>
      <c r="F512" s="55">
        <v>1.6438227716418301</v>
      </c>
      <c r="G512" s="55">
        <v>1.9653161196673501</v>
      </c>
      <c r="H512" s="55">
        <v>1.99871479337423</v>
      </c>
      <c r="I512" s="55">
        <v>2.0227490973226199</v>
      </c>
      <c r="J512" s="55">
        <v>1.87529619381179</v>
      </c>
      <c r="K512" s="55">
        <v>1.4329408430471799</v>
      </c>
      <c r="L512" s="55">
        <v>1.6744558851533</v>
      </c>
      <c r="M512" s="81">
        <v>3.9825490211388299</v>
      </c>
    </row>
    <row r="513" spans="1:13" x14ac:dyDescent="0.35">
      <c r="A513" s="23" t="str">
        <f>B279&amp;C509&amp;D513</f>
        <v>DISTRIBUCION VOLUMEN POR CRITERIO (kg o litros)Total AperitivosBares/Cafeterias/Cervecerias</v>
      </c>
      <c r="B513" s="23">
        <v>0</v>
      </c>
      <c r="C513" s="23">
        <v>0</v>
      </c>
      <c r="D513" s="24" t="s">
        <v>127</v>
      </c>
      <c r="E513" s="24">
        <v>7.6048299250926004</v>
      </c>
      <c r="F513" s="24">
        <v>9.8862938715381201</v>
      </c>
      <c r="G513" s="24">
        <v>5.6912567729261703</v>
      </c>
      <c r="H513" s="24">
        <v>6.4553362472876898</v>
      </c>
      <c r="I513" s="24">
        <v>7.8157210715668004</v>
      </c>
      <c r="J513" s="24">
        <v>9.3230226814905297</v>
      </c>
      <c r="K513" s="24">
        <v>8.1712535671331192</v>
      </c>
      <c r="L513" s="24">
        <v>7.5569197879202701</v>
      </c>
      <c r="M513" s="81">
        <v>7.9317377299633796</v>
      </c>
    </row>
    <row r="514" spans="1:13" x14ac:dyDescent="0.35">
      <c r="A514" s="23" t="str">
        <f>B279&amp;C509&amp;D514</f>
        <v>DISTRIBUCION VOLUMEN POR CRITERIO (kg o litros)Total AperitivosPanaderias/Pastelerias</v>
      </c>
      <c r="B514" s="23">
        <v>0</v>
      </c>
      <c r="C514" s="23">
        <v>0</v>
      </c>
      <c r="D514" s="23" t="s">
        <v>128</v>
      </c>
      <c r="E514" s="55">
        <v>1.5655934420248101</v>
      </c>
      <c r="F514" s="55">
        <v>0.90314198656218603</v>
      </c>
      <c r="G514" s="55">
        <v>0.87651561215505103</v>
      </c>
      <c r="H514" s="55">
        <v>0.87641195615161704</v>
      </c>
      <c r="I514" s="55">
        <v>1.0082382759809201</v>
      </c>
      <c r="J514" s="55">
        <v>1.0347657649405599</v>
      </c>
      <c r="K514" s="55">
        <v>1.08718998292451</v>
      </c>
      <c r="L514" s="55">
        <v>1.44104257378601</v>
      </c>
      <c r="M514" s="81">
        <v>2.8467439598323301</v>
      </c>
    </row>
    <row r="515" spans="1:13" x14ac:dyDescent="0.35">
      <c r="A515" s="23" t="str">
        <f>B279&amp;C509&amp;D515</f>
        <v>DISTRIBUCION VOLUMEN POR CRITERIO (kg o litros)Total AperitivosTda.Alimentacion/Delicatesen</v>
      </c>
      <c r="B515" s="23">
        <v>0</v>
      </c>
      <c r="C515" s="23">
        <v>0</v>
      </c>
      <c r="D515" s="24" t="s">
        <v>129</v>
      </c>
      <c r="E515" s="24">
        <v>7.1289854874305103</v>
      </c>
      <c r="F515" s="24">
        <v>6.5312035448192596</v>
      </c>
      <c r="G515" s="24">
        <v>5.9876138929162996</v>
      </c>
      <c r="H515" s="24">
        <v>6.9411607419111396</v>
      </c>
      <c r="I515" s="24">
        <v>5.9543541215721101</v>
      </c>
      <c r="J515" s="24">
        <v>4.9741774232433498</v>
      </c>
      <c r="K515" s="24">
        <v>7.2389555316158098</v>
      </c>
      <c r="L515" s="24">
        <v>7.2514083167090604</v>
      </c>
      <c r="M515" s="81">
        <v>9.0103925190430498</v>
      </c>
    </row>
    <row r="516" spans="1:13" x14ac:dyDescent="0.35">
      <c r="A516" s="23" t="str">
        <f>B279&amp;C509&amp;D516</f>
        <v>DISTRIBUCION VOLUMEN POR CRITERIO (kg o litros)Total AperitivosCanal Conveniencia/24h</v>
      </c>
      <c r="B516" s="23">
        <v>0</v>
      </c>
      <c r="C516" s="23">
        <v>0</v>
      </c>
      <c r="D516" s="23" t="s">
        <v>130</v>
      </c>
      <c r="E516" s="55">
        <v>14.136519466619401</v>
      </c>
      <c r="F516" s="55">
        <v>12.9122693095833</v>
      </c>
      <c r="G516" s="55">
        <v>15.2241948905407</v>
      </c>
      <c r="H516" s="55">
        <v>13.7104064607234</v>
      </c>
      <c r="I516" s="55">
        <v>12.1235454180907</v>
      </c>
      <c r="J516" s="55">
        <v>9.9075087971609008</v>
      </c>
      <c r="K516" s="55">
        <v>12.662389337494099</v>
      </c>
      <c r="L516" s="55">
        <v>10.4698435987889</v>
      </c>
      <c r="M516" s="81">
        <v>15.028300850640001</v>
      </c>
    </row>
    <row r="517" spans="1:13" x14ac:dyDescent="0.35">
      <c r="A517" s="23" t="str">
        <f>B279&amp;C509&amp;D517</f>
        <v>DISTRIBUCION VOLUMEN POR CRITERIO (kg o litros)Total AperitivosHoteles</v>
      </c>
      <c r="B517" s="23">
        <v>0</v>
      </c>
      <c r="C517" s="23">
        <v>0</v>
      </c>
      <c r="D517" s="24" t="s">
        <v>131</v>
      </c>
      <c r="E517" s="24">
        <v>5.32112384730727E-2</v>
      </c>
      <c r="F517" s="24">
        <v>5.9430565058056203E-2</v>
      </c>
      <c r="G517" s="24">
        <v>0.75511939950493501</v>
      </c>
      <c r="H517" s="24">
        <v>0.15983479459723801</v>
      </c>
      <c r="I517" s="24">
        <v>9.1041565288267096E-2</v>
      </c>
      <c r="J517" s="24">
        <v>0.211207741730494</v>
      </c>
      <c r="K517" s="24">
        <v>5.3007014923407798E-3</v>
      </c>
      <c r="L517" s="24">
        <v>2.5227617629179199E-2</v>
      </c>
      <c r="M517" s="81">
        <v>0.15905010634029301</v>
      </c>
    </row>
    <row r="518" spans="1:13" x14ac:dyDescent="0.35">
      <c r="A518" s="23" t="str">
        <f>B279&amp;C509&amp;D518</f>
        <v>DISTRIBUCION VOLUMEN POR CRITERIO (kg o litros)Total AperitivosEstaciones de servicio</v>
      </c>
      <c r="B518" s="23">
        <v>0</v>
      </c>
      <c r="C518" s="23">
        <v>0</v>
      </c>
      <c r="D518" s="23" t="s">
        <v>132</v>
      </c>
      <c r="E518" s="55">
        <v>2.90093537339837</v>
      </c>
      <c r="F518" s="55">
        <v>3.47660266283722</v>
      </c>
      <c r="G518" s="55">
        <v>2.9440242502474798</v>
      </c>
      <c r="H518" s="55">
        <v>1.71966509220958</v>
      </c>
      <c r="I518" s="55">
        <v>2.3099531625086001</v>
      </c>
      <c r="J518" s="55">
        <v>2.38373759063303</v>
      </c>
      <c r="K518" s="55">
        <v>2.3816722369145902</v>
      </c>
      <c r="L518" s="55">
        <v>1.6316682128442801</v>
      </c>
      <c r="M518" s="81">
        <v>3.5317375289917501</v>
      </c>
    </row>
    <row r="519" spans="1:13" x14ac:dyDescent="0.35">
      <c r="A519" s="23" t="str">
        <f>B279&amp;C509&amp;D519</f>
        <v>DISTRIBUCION VOLUMEN POR CRITERIO (kg o litros)Total AperitivosMaquinas dispensadoras</v>
      </c>
      <c r="B519" s="23">
        <v>0</v>
      </c>
      <c r="C519" s="23">
        <v>0</v>
      </c>
      <c r="D519" s="24" t="s">
        <v>133</v>
      </c>
      <c r="E519" s="24">
        <v>4.3512728505409504</v>
      </c>
      <c r="F519" s="24">
        <v>4.0597105589124798</v>
      </c>
      <c r="G519" s="24">
        <v>2.82036981102687</v>
      </c>
      <c r="H519" s="24">
        <v>3.6142338516108801</v>
      </c>
      <c r="I519" s="24">
        <v>3.2022222744378799</v>
      </c>
      <c r="J519" s="24">
        <v>3.6824073881238402</v>
      </c>
      <c r="K519" s="24">
        <v>4.1075936196161802</v>
      </c>
      <c r="L519" s="24">
        <v>3.3932641772235099</v>
      </c>
      <c r="M519" s="81">
        <v>2.3544684804038498</v>
      </c>
    </row>
    <row r="520" spans="1:13" x14ac:dyDescent="0.35">
      <c r="A520" s="23" t="str">
        <f>B279&amp;C509&amp;D520</f>
        <v>DISTRIBUCION VOLUMEN POR CRITERIO (kg o litros)Total AperitivosServicio en la empresa</v>
      </c>
      <c r="B520" s="23">
        <v>0</v>
      </c>
      <c r="C520" s="23">
        <v>0</v>
      </c>
      <c r="D520" s="23" t="s">
        <v>134</v>
      </c>
      <c r="E520" s="55">
        <v>0.51619067961235898</v>
      </c>
      <c r="F520" s="55">
        <v>0.28478366350065998</v>
      </c>
      <c r="G520" s="55">
        <v>0.86661501912747096</v>
      </c>
      <c r="H520" s="55">
        <v>0.62089801420664403</v>
      </c>
      <c r="I520" s="55">
        <v>0.24400431278391199</v>
      </c>
      <c r="J520" s="55">
        <v>0.39303832611021799</v>
      </c>
      <c r="K520" s="55">
        <v>0.486911136275476</v>
      </c>
      <c r="L520" s="55">
        <v>0.34948766809627502</v>
      </c>
      <c r="M520" s="81">
        <v>1.82028442321965</v>
      </c>
    </row>
    <row r="521" spans="1:13" x14ac:dyDescent="0.35">
      <c r="A521" s="23" t="str">
        <f>B279&amp;C509&amp;D521</f>
        <v>DISTRIBUCION VOLUMEN POR CRITERIO (kg o litros)Total AperitivosResto de canales</v>
      </c>
      <c r="B521" s="23">
        <v>0</v>
      </c>
      <c r="C521" s="23">
        <v>0</v>
      </c>
      <c r="D521" s="24" t="s">
        <v>135</v>
      </c>
      <c r="E521" s="24">
        <v>3.9942211590187302</v>
      </c>
      <c r="F521" s="24">
        <v>7.5851752743090204</v>
      </c>
      <c r="G521" s="24">
        <v>6.5626558047462398</v>
      </c>
      <c r="H521" s="24">
        <v>5.0718747974874301</v>
      </c>
      <c r="I521" s="24">
        <v>5.8808661841080996</v>
      </c>
      <c r="J521" s="24">
        <v>9.8799136016954101</v>
      </c>
      <c r="K521" s="24">
        <v>7.5327427271310103</v>
      </c>
      <c r="L521" s="24">
        <v>4.8815907094061703</v>
      </c>
      <c r="M521" s="81">
        <v>5.6742141737904497</v>
      </c>
    </row>
    <row r="522" spans="1:13" x14ac:dyDescent="0.35">
      <c r="A522" s="23" t="str">
        <f>B279&amp;C509&amp;D522</f>
        <v>DISTRIBUCION VOLUMEN POR CRITERIO (kg o litros)Total AperitivosEN LA CALLE</v>
      </c>
      <c r="B522" s="23">
        <v>0</v>
      </c>
      <c r="C522" s="23">
        <v>0</v>
      </c>
      <c r="D522" s="23" t="s">
        <v>136</v>
      </c>
      <c r="E522" s="55">
        <v>33.649194800358103</v>
      </c>
      <c r="F522" s="55">
        <v>33.5724602912872</v>
      </c>
      <c r="G522" s="55">
        <v>30.727311099728698</v>
      </c>
      <c r="H522" s="55">
        <v>35.331011815905498</v>
      </c>
      <c r="I522" s="55">
        <v>36.258507574441801</v>
      </c>
      <c r="J522" s="55">
        <v>36.726508548224103</v>
      </c>
      <c r="K522" s="55">
        <v>33.436618869157599</v>
      </c>
      <c r="L522" s="55">
        <v>31.7901703422224</v>
      </c>
      <c r="M522" s="81">
        <v>36.522167718711003</v>
      </c>
    </row>
    <row r="523" spans="1:13" x14ac:dyDescent="0.35">
      <c r="A523" s="23" t="str">
        <f>B279&amp;C509&amp;D523</f>
        <v>DISTRIBUCION VOLUMEN POR CRITERIO (kg o litros)Total AperitivosEN CASA DE OTROS</v>
      </c>
      <c r="B523" s="23">
        <v>0</v>
      </c>
      <c r="C523" s="23">
        <v>0</v>
      </c>
      <c r="D523" s="24" t="s">
        <v>137</v>
      </c>
      <c r="E523" s="24">
        <v>23.0115317416886</v>
      </c>
      <c r="F523" s="24">
        <v>20.433143333717801</v>
      </c>
      <c r="G523" s="24">
        <v>23.181409416007298</v>
      </c>
      <c r="H523" s="24">
        <v>21.508331657310801</v>
      </c>
      <c r="I523" s="24">
        <v>20.5156754611682</v>
      </c>
      <c r="J523" s="24">
        <v>15.013334537258199</v>
      </c>
      <c r="K523" s="24">
        <v>22.224325153033998</v>
      </c>
      <c r="L523" s="24">
        <v>21.9352200062519</v>
      </c>
      <c r="M523" s="81">
        <v>12.515579373919699</v>
      </c>
    </row>
    <row r="524" spans="1:13" x14ac:dyDescent="0.35">
      <c r="A524" s="23" t="str">
        <f>B279&amp;C509&amp;D524</f>
        <v>DISTRIBUCION VOLUMEN POR CRITERIO (kg o litros)Total AperitivosEN EL ESTABLECIMIENTO</v>
      </c>
      <c r="B524" s="23">
        <v>0</v>
      </c>
      <c r="C524" s="23">
        <v>0</v>
      </c>
      <c r="D524" s="23" t="s">
        <v>138</v>
      </c>
      <c r="E524" s="55">
        <v>13.3151822625334</v>
      </c>
      <c r="F524" s="55">
        <v>16.909529025160701</v>
      </c>
      <c r="G524" s="55">
        <v>12.1202592175518</v>
      </c>
      <c r="H524" s="55">
        <v>12.4481988283791</v>
      </c>
      <c r="I524" s="55">
        <v>14.1168566492967</v>
      </c>
      <c r="J524" s="55">
        <v>15.905077773930101</v>
      </c>
      <c r="K524" s="55">
        <v>12.504165338303</v>
      </c>
      <c r="L524" s="55">
        <v>11.294877274269799</v>
      </c>
      <c r="M524" s="81">
        <v>16.319239892416601</v>
      </c>
    </row>
    <row r="525" spans="1:13" x14ac:dyDescent="0.35">
      <c r="A525" s="23" t="str">
        <f>B279&amp;C509&amp;D525</f>
        <v>DISTRIBUCION VOLUMEN POR CRITERIO (kg o litros)Total AperitivosEN EL TRABAJO</v>
      </c>
      <c r="B525" s="23">
        <v>0</v>
      </c>
      <c r="C525" s="23">
        <v>0</v>
      </c>
      <c r="D525" s="24" t="s">
        <v>139</v>
      </c>
      <c r="E525" s="24">
        <v>11.906826387383299</v>
      </c>
      <c r="F525" s="24">
        <v>7.1193833144779504</v>
      </c>
      <c r="G525" s="24">
        <v>8.6675585918341795</v>
      </c>
      <c r="H525" s="24">
        <v>7.7414988305612296</v>
      </c>
      <c r="I525" s="24">
        <v>6.7932368909241596</v>
      </c>
      <c r="J525" s="24">
        <v>6.5105942980571001</v>
      </c>
      <c r="K525" s="24">
        <v>7.8522209406249202</v>
      </c>
      <c r="L525" s="24">
        <v>7.7546654286739702</v>
      </c>
      <c r="M525" s="81">
        <v>10.3504438449724</v>
      </c>
    </row>
    <row r="526" spans="1:13" x14ac:dyDescent="0.35">
      <c r="A526" s="23" t="str">
        <f>B279&amp;C509&amp;D526</f>
        <v>DISTRIBUCION VOLUMEN POR CRITERIO (kg o litros)Total AperitivosEN COLEGIO/INSTITUTO/UNIV.</v>
      </c>
      <c r="B526" s="23">
        <v>0</v>
      </c>
      <c r="C526" s="23">
        <v>0</v>
      </c>
      <c r="D526" s="23" t="s">
        <v>140</v>
      </c>
      <c r="E526" s="55">
        <v>0.89594202386777</v>
      </c>
      <c r="F526" s="55">
        <v>0.68215641144873296</v>
      </c>
      <c r="G526" s="55">
        <v>1.5261303421041901</v>
      </c>
      <c r="H526" s="55">
        <v>0.61057294328781297</v>
      </c>
      <c r="I526" s="55">
        <v>0.98074728676842005</v>
      </c>
      <c r="J526" s="55">
        <v>0.84387351058248705</v>
      </c>
      <c r="K526" s="55">
        <v>0.83452879589406403</v>
      </c>
      <c r="L526" s="55">
        <v>1.4884041092170399</v>
      </c>
      <c r="M526" s="81">
        <v>1.9260948039405701</v>
      </c>
    </row>
    <row r="527" spans="1:13" x14ac:dyDescent="0.35">
      <c r="A527" s="23" t="str">
        <f>B279&amp;C509&amp;D527</f>
        <v>DISTRIBUCION VOLUMEN POR CRITERIO (kg o litros)Total AperitivosEN MI CASA</v>
      </c>
      <c r="B527" s="23">
        <v>0</v>
      </c>
      <c r="C527" s="23">
        <v>0</v>
      </c>
      <c r="D527" s="24" t="s">
        <v>141</v>
      </c>
      <c r="E527" s="24">
        <v>5.3611112132790897</v>
      </c>
      <c r="F527" s="24">
        <v>8.2496072476481892</v>
      </c>
      <c r="G527" s="24">
        <v>8.1404036170602403</v>
      </c>
      <c r="H527" s="24">
        <v>7.8430469139216301</v>
      </c>
      <c r="I527" s="24">
        <v>8.6945173596615497</v>
      </c>
      <c r="J527" s="24">
        <v>9.5637791966198407</v>
      </c>
      <c r="K527" s="24">
        <v>8.4142253223291306</v>
      </c>
      <c r="L527" s="24">
        <v>10.3688495417124</v>
      </c>
      <c r="M527" s="81">
        <v>8.0392486546474604</v>
      </c>
    </row>
    <row r="528" spans="1:13" x14ac:dyDescent="0.35">
      <c r="A528" s="23" t="str">
        <f>B279&amp;C509&amp;D528</f>
        <v>DISTRIBUCION VOLUMEN POR CRITERIO (kg o litros)Total AperitivosEN M.TRANSP.(AVION,TREN,AUTOC,E</v>
      </c>
      <c r="B528" s="23">
        <v>0</v>
      </c>
      <c r="C528" s="23">
        <v>0</v>
      </c>
      <c r="D528" s="23" t="s">
        <v>142</v>
      </c>
      <c r="E528" s="55">
        <v>0.22081538787396299</v>
      </c>
      <c r="F528" s="55">
        <v>0.39342450274338497</v>
      </c>
      <c r="G528" s="55">
        <v>0.52268486787853197</v>
      </c>
      <c r="H528" s="55">
        <v>0.37158345952293698</v>
      </c>
      <c r="I528" s="55">
        <v>0.45341771808495102</v>
      </c>
      <c r="J528" s="55">
        <v>0.64910541076473705</v>
      </c>
      <c r="K528" s="55">
        <v>0.89943720911862401</v>
      </c>
      <c r="L528" s="55">
        <v>0.48686826216811802</v>
      </c>
      <c r="M528" s="81">
        <v>0.54106603506487205</v>
      </c>
    </row>
    <row r="529" spans="1:13" x14ac:dyDescent="0.35">
      <c r="A529" s="23" t="str">
        <f>B279&amp;C509&amp;D529</f>
        <v>DISTRIBUCION VOLUMEN POR CRITERIO (kg o litros)Total AperitivosEN OTRO LUGAR</v>
      </c>
      <c r="B529" s="23">
        <v>0</v>
      </c>
      <c r="C529" s="23">
        <v>0</v>
      </c>
      <c r="D529" s="24" t="s">
        <v>143</v>
      </c>
      <c r="E529" s="24">
        <v>11.639395366687401</v>
      </c>
      <c r="F529" s="24">
        <v>12.6403004836439</v>
      </c>
      <c r="G529" s="24">
        <v>15.114242482265301</v>
      </c>
      <c r="H529" s="24">
        <v>14.145753094147899</v>
      </c>
      <c r="I529" s="24">
        <v>12.1870400771792</v>
      </c>
      <c r="J529" s="24">
        <v>14.7877295366303</v>
      </c>
      <c r="K529" s="24">
        <v>13.8344771404431</v>
      </c>
      <c r="L529" s="24">
        <v>14.880942019581701</v>
      </c>
      <c r="M529" s="81">
        <v>13.786160228379799</v>
      </c>
    </row>
    <row r="530" spans="1:13" x14ac:dyDescent="0.35">
      <c r="A530" s="23" t="str">
        <f>B279&amp;C509&amp;D530</f>
        <v>DISTRIBUCION VOLUMEN POR CRITERIO (kg o litros)Total AperitivosDESAYUNO</v>
      </c>
      <c r="B530" s="23">
        <v>0</v>
      </c>
      <c r="C530" s="23">
        <v>0</v>
      </c>
      <c r="D530" s="23" t="s">
        <v>144</v>
      </c>
      <c r="E530" s="55">
        <v>3.6977663930789602</v>
      </c>
      <c r="F530" s="55">
        <v>3.55383659873588</v>
      </c>
      <c r="G530" s="55">
        <v>3.0064824567697701</v>
      </c>
      <c r="H530" s="55">
        <v>2.6193215015268598</v>
      </c>
      <c r="I530" s="55">
        <v>2.9526798927181601</v>
      </c>
      <c r="J530" s="55">
        <v>2.6103368306977899</v>
      </c>
      <c r="K530" s="55">
        <v>3.1978702865674098</v>
      </c>
      <c r="L530" s="55">
        <v>2.5614675276412102</v>
      </c>
      <c r="M530" s="81">
        <v>2.7417867601462298</v>
      </c>
    </row>
    <row r="531" spans="1:13" x14ac:dyDescent="0.35">
      <c r="A531" s="23" t="str">
        <f>B279&amp;C509&amp;D531</f>
        <v>DISTRIBUCION VOLUMEN POR CRITERIO (kg o litros)Total AperitivosAPERITIVO/ANTES DE COMER</v>
      </c>
      <c r="B531" s="23">
        <v>0</v>
      </c>
      <c r="C531" s="23">
        <v>0</v>
      </c>
      <c r="D531" s="24" t="s">
        <v>145</v>
      </c>
      <c r="E531" s="24">
        <v>20.178640586280999</v>
      </c>
      <c r="F531" s="24">
        <v>21.023264628841499</v>
      </c>
      <c r="G531" s="24">
        <v>23.805927875164802</v>
      </c>
      <c r="H531" s="24">
        <v>23.257747479778601</v>
      </c>
      <c r="I531" s="24">
        <v>28.558452856641299</v>
      </c>
      <c r="J531" s="24">
        <v>27.843621933158602</v>
      </c>
      <c r="K531" s="24">
        <v>23.431373303679599</v>
      </c>
      <c r="L531" s="24">
        <v>23.226707441913199</v>
      </c>
      <c r="M531" s="81">
        <v>24.2794668809764</v>
      </c>
    </row>
    <row r="532" spans="1:13" x14ac:dyDescent="0.35">
      <c r="A532" s="23" t="str">
        <f>B279&amp;C509&amp;D532</f>
        <v>DISTRIBUCION VOLUMEN POR CRITERIO (kg o litros)Total AperitivosCOMIDA</v>
      </c>
      <c r="B532" s="23">
        <v>0</v>
      </c>
      <c r="C532" s="23">
        <v>0</v>
      </c>
      <c r="D532" s="23" t="s">
        <v>146</v>
      </c>
      <c r="E532" s="55">
        <v>9.4936918139179802</v>
      </c>
      <c r="F532" s="55">
        <v>10.9260048687922</v>
      </c>
      <c r="G532" s="55">
        <v>12.604004208520999</v>
      </c>
      <c r="H532" s="55">
        <v>13.8533202500277</v>
      </c>
      <c r="I532" s="55">
        <v>9.7447781378069696</v>
      </c>
      <c r="J532" s="55">
        <v>9.7213279014084595</v>
      </c>
      <c r="K532" s="55">
        <v>9.2288899370864996</v>
      </c>
      <c r="L532" s="55">
        <v>11.6558116008807</v>
      </c>
      <c r="M532" s="81">
        <v>13.304595419240901</v>
      </c>
    </row>
    <row r="533" spans="1:13" x14ac:dyDescent="0.35">
      <c r="A533" s="23" t="str">
        <f>B279&amp;C509&amp;D533</f>
        <v>DISTRIBUCION VOLUMEN POR CRITERIO (kg o litros)Total AperitivosTARDE/MERIENDA</v>
      </c>
      <c r="B533" s="23">
        <v>0</v>
      </c>
      <c r="C533" s="23">
        <v>0</v>
      </c>
      <c r="D533" s="24" t="s">
        <v>147</v>
      </c>
      <c r="E533" s="24">
        <v>36.0060391541694</v>
      </c>
      <c r="F533" s="24">
        <v>30.8580868123972</v>
      </c>
      <c r="G533" s="24">
        <v>30.405292608982499</v>
      </c>
      <c r="H533" s="24">
        <v>31.042005231562602</v>
      </c>
      <c r="I533" s="24">
        <v>27.2671231692965</v>
      </c>
      <c r="J533" s="24">
        <v>26.001417819188699</v>
      </c>
      <c r="K533" s="24">
        <v>32.883898026695597</v>
      </c>
      <c r="L533" s="24">
        <v>31.3669444349324</v>
      </c>
      <c r="M533" s="81">
        <v>30.129068068646401</v>
      </c>
    </row>
    <row r="534" spans="1:13" x14ac:dyDescent="0.35">
      <c r="A534" s="23" t="str">
        <f>B279&amp;C509&amp;D534</f>
        <v>DISTRIBUCION VOLUMEN POR CRITERIO (kg o litros)Total AperitivosANTES DE CENAR</v>
      </c>
      <c r="B534" s="23">
        <v>0</v>
      </c>
      <c r="C534" s="23">
        <v>0</v>
      </c>
      <c r="D534" s="23" t="s">
        <v>148</v>
      </c>
      <c r="E534" s="55">
        <v>6.3202453309204802</v>
      </c>
      <c r="F534" s="55">
        <v>8.1934440638794097</v>
      </c>
      <c r="G534" s="55">
        <v>6.2868669134691197</v>
      </c>
      <c r="H534" s="55">
        <v>6.1400038680145199</v>
      </c>
      <c r="I534" s="55">
        <v>7.04843256938143</v>
      </c>
      <c r="J534" s="55">
        <v>9.5629582528839805</v>
      </c>
      <c r="K534" s="55">
        <v>7.0412923612354303</v>
      </c>
      <c r="L534" s="55">
        <v>7.8522609858696999</v>
      </c>
      <c r="M534" s="81">
        <v>7.4315029477205599</v>
      </c>
    </row>
    <row r="535" spans="1:13" x14ac:dyDescent="0.35">
      <c r="A535" s="23" t="str">
        <f>B279&amp;C509&amp;D535</f>
        <v>DISTRIBUCION VOLUMEN POR CRITERIO (kg o litros)Total AperitivosCENA</v>
      </c>
      <c r="B535" s="23">
        <v>0</v>
      </c>
      <c r="C535" s="23">
        <v>0</v>
      </c>
      <c r="D535" s="24" t="s">
        <v>149</v>
      </c>
      <c r="E535" s="24">
        <v>4.2178486821759904</v>
      </c>
      <c r="F535" s="24">
        <v>5.9899280351338504</v>
      </c>
      <c r="G535" s="24">
        <v>4.5367924520227199</v>
      </c>
      <c r="H535" s="24">
        <v>4.4074674834116596</v>
      </c>
      <c r="I535" s="24">
        <v>4.93763667204004</v>
      </c>
      <c r="J535" s="24">
        <v>5.90455073216906</v>
      </c>
      <c r="K535" s="24">
        <v>5.4659583975610904</v>
      </c>
      <c r="L535" s="24">
        <v>4.9376877402003601</v>
      </c>
      <c r="M535" s="81">
        <v>5.8934561662631904</v>
      </c>
    </row>
    <row r="536" spans="1:13" x14ac:dyDescent="0.35">
      <c r="A536" s="23" t="str">
        <f>B279&amp;C509&amp;D536</f>
        <v>DISTRIBUCION VOLUMEN POR CRITERIO (kg o litros)Total AperitivosDESPUES DE LA CENA</v>
      </c>
      <c r="B536" s="23">
        <v>0</v>
      </c>
      <c r="C536" s="23">
        <v>0</v>
      </c>
      <c r="D536" s="23" t="s">
        <v>150</v>
      </c>
      <c r="E536" s="55">
        <v>1.89016685980629</v>
      </c>
      <c r="F536" s="55">
        <v>2.9435010187652799</v>
      </c>
      <c r="G536" s="55">
        <v>3.3925573094755901</v>
      </c>
      <c r="H536" s="55">
        <v>1.23055108043551</v>
      </c>
      <c r="I536" s="55">
        <v>1.93984572554099</v>
      </c>
      <c r="J536" s="55">
        <v>1.82891485799644</v>
      </c>
      <c r="K536" s="55">
        <v>1.95543276317879</v>
      </c>
      <c r="L536" s="55">
        <v>2.2264481329191699</v>
      </c>
      <c r="M536" s="81">
        <v>2.0553988855007002</v>
      </c>
    </row>
    <row r="537" spans="1:13" x14ac:dyDescent="0.35">
      <c r="A537" s="23" t="str">
        <f>B279&amp;C509&amp;D537</f>
        <v>DISTRIBUCION VOLUMEN POR CRITERIO (kg o litros)Total AperitivosDURANTE EL DIA</v>
      </c>
      <c r="B537" s="23">
        <v>0</v>
      </c>
      <c r="C537" s="23">
        <v>0</v>
      </c>
      <c r="D537" s="24" t="s">
        <v>151</v>
      </c>
      <c r="E537" s="24">
        <v>18.195598553733099</v>
      </c>
      <c r="F537" s="24">
        <v>16.511937592427198</v>
      </c>
      <c r="G537" s="24">
        <v>15.962078474083899</v>
      </c>
      <c r="H537" s="24">
        <v>17.449579351912998</v>
      </c>
      <c r="I537" s="24">
        <v>17.551052756578201</v>
      </c>
      <c r="J537" s="24">
        <v>16.5268734055477</v>
      </c>
      <c r="K537" s="24">
        <v>16.795285472639002</v>
      </c>
      <c r="L537" s="24">
        <v>16.172670928738999</v>
      </c>
      <c r="M537" s="81">
        <v>14.164721398761699</v>
      </c>
    </row>
    <row r="538" spans="1:13" x14ac:dyDescent="0.35">
      <c r="A538" s="23" t="str">
        <f>B279&amp;C509&amp;D538</f>
        <v>DISTRIBUCION VOLUMEN POR CRITERIO (kg o litros)Total AperitivosCON AMIGOS</v>
      </c>
      <c r="B538" s="23">
        <v>0</v>
      </c>
      <c r="C538" s="23">
        <v>0</v>
      </c>
      <c r="D538" s="23" t="s">
        <v>152</v>
      </c>
      <c r="E538" s="55">
        <v>16.301943100413901</v>
      </c>
      <c r="F538" s="55">
        <v>21.991916948746901</v>
      </c>
      <c r="G538" s="55">
        <v>24.099657280031899</v>
      </c>
      <c r="H538" s="55">
        <v>26.298322991729499</v>
      </c>
      <c r="I538" s="55">
        <v>26.825656399414701</v>
      </c>
      <c r="J538" s="55">
        <v>27.457086045788699</v>
      </c>
      <c r="K538" s="55">
        <v>24.544471926525699</v>
      </c>
      <c r="L538" s="55">
        <v>23.630780484989899</v>
      </c>
      <c r="M538" s="81">
        <v>26.303085785234298</v>
      </c>
    </row>
    <row r="539" spans="1:13" x14ac:dyDescent="0.35">
      <c r="A539" s="23" t="str">
        <f>B279&amp;C509&amp;D539</f>
        <v>DISTRIBUCION VOLUMEN POR CRITERIO (kg o litros)Total AperitivosCON CLIENTES</v>
      </c>
      <c r="B539" s="23">
        <v>0</v>
      </c>
      <c r="C539" s="23">
        <v>0</v>
      </c>
      <c r="D539" s="24" t="s">
        <v>153</v>
      </c>
      <c r="E539" s="24">
        <v>0.121209145246286</v>
      </c>
      <c r="F539" s="24">
        <v>0.102256235820937</v>
      </c>
      <c r="G539" s="24">
        <v>0.14930123999091299</v>
      </c>
      <c r="H539" s="24">
        <v>0.376030079762113</v>
      </c>
      <c r="I539" s="24">
        <v>0.261992030951051</v>
      </c>
      <c r="J539" s="24">
        <v>5.3363754258789003E-2</v>
      </c>
      <c r="K539" s="24">
        <v>0.12995370658084901</v>
      </c>
      <c r="L539" s="24">
        <v>0.45102165997704602</v>
      </c>
      <c r="M539" s="81">
        <v>0.72038375890039796</v>
      </c>
    </row>
    <row r="540" spans="1:13" x14ac:dyDescent="0.35">
      <c r="A540" s="23" t="str">
        <f>B279&amp;C509&amp;D540</f>
        <v>DISTRIBUCION VOLUMEN POR CRITERIO (kg o litros)Total AperitivosCON COMPAÑEROS DE TRABAJO</v>
      </c>
      <c r="B540" s="23">
        <v>0</v>
      </c>
      <c r="C540" s="23">
        <v>0</v>
      </c>
      <c r="D540" s="23" t="s">
        <v>154</v>
      </c>
      <c r="E540" s="55">
        <v>5.75738571054326</v>
      </c>
      <c r="F540" s="55">
        <v>2.8564407678821402</v>
      </c>
      <c r="G540" s="55">
        <v>4.04110570072634</v>
      </c>
      <c r="H540" s="55">
        <v>3.1716551040973702</v>
      </c>
      <c r="I540" s="55">
        <v>2.7989202191220701</v>
      </c>
      <c r="J540" s="55">
        <v>2.2563894616389999</v>
      </c>
      <c r="K540" s="55">
        <v>4.4212317150463702</v>
      </c>
      <c r="L540" s="55">
        <v>3.4621996644603401</v>
      </c>
      <c r="M540" s="81">
        <v>4.7789711667029504</v>
      </c>
    </row>
    <row r="541" spans="1:13" x14ac:dyDescent="0.35">
      <c r="A541" s="23" t="str">
        <f>B279&amp;C509&amp;D541</f>
        <v>DISTRIBUCION VOLUMEN POR CRITERIO (kg o litros)Total AperitivosCON COMPAÑEROS DE CLASE</v>
      </c>
      <c r="B541" s="23">
        <v>0</v>
      </c>
      <c r="C541" s="23">
        <v>0</v>
      </c>
      <c r="D541" s="24" t="s">
        <v>155</v>
      </c>
      <c r="E541" s="24">
        <v>0.72312622477136101</v>
      </c>
      <c r="F541" s="24">
        <v>0.67077350338370301</v>
      </c>
      <c r="G541" s="24">
        <v>0.893724545023317</v>
      </c>
      <c r="H541" s="24">
        <v>0.68148054255585699</v>
      </c>
      <c r="I541" s="24">
        <v>0.571944243786914</v>
      </c>
      <c r="J541" s="24">
        <v>0.25914626463564</v>
      </c>
      <c r="K541" s="24">
        <v>0.39806996439731002</v>
      </c>
      <c r="L541" s="24">
        <v>0.99133551872456405</v>
      </c>
      <c r="M541" s="81">
        <v>1.9813296863423899</v>
      </c>
    </row>
    <row r="542" spans="1:13" x14ac:dyDescent="0.35">
      <c r="A542" s="23" t="str">
        <f>B279&amp;C509&amp;D542</f>
        <v>DISTRIBUCION VOLUMEN POR CRITERIO (kg o litros)Total AperitivosCON FAMILIA</v>
      </c>
      <c r="B542" s="23">
        <v>0</v>
      </c>
      <c r="C542" s="23">
        <v>0</v>
      </c>
      <c r="D542" s="23" t="s">
        <v>156</v>
      </c>
      <c r="E542" s="55">
        <v>39.088737112449699</v>
      </c>
      <c r="F542" s="55">
        <v>41.924547034337401</v>
      </c>
      <c r="G542" s="55">
        <v>37.0702779554843</v>
      </c>
      <c r="H542" s="55">
        <v>36.035862142202703</v>
      </c>
      <c r="I542" s="55">
        <v>31.655564286239301</v>
      </c>
      <c r="J542" s="55">
        <v>34.2511190272607</v>
      </c>
      <c r="K542" s="55">
        <v>31.226619010027999</v>
      </c>
      <c r="L542" s="55">
        <v>30.998422869694199</v>
      </c>
      <c r="M542" s="81">
        <v>27.505343918612098</v>
      </c>
    </row>
    <row r="543" spans="1:13" x14ac:dyDescent="0.35">
      <c r="A543" s="23" t="str">
        <f>B279&amp;C509&amp;D543</f>
        <v>DISTRIBUCION VOLUMEN POR CRITERIO (kg o litros)Total AperitivosCON LA PAREJA</v>
      </c>
      <c r="B543" s="23">
        <v>0</v>
      </c>
      <c r="C543" s="23">
        <v>0</v>
      </c>
      <c r="D543" s="24" t="s">
        <v>157</v>
      </c>
      <c r="E543" s="24">
        <v>10.102563035504501</v>
      </c>
      <c r="F543" s="24">
        <v>9.7841047529327305</v>
      </c>
      <c r="G543" s="24">
        <v>8.4124886056069101</v>
      </c>
      <c r="H543" s="24">
        <v>7.1335588827212799</v>
      </c>
      <c r="I543" s="24">
        <v>9.4996281933291495</v>
      </c>
      <c r="J543" s="24">
        <v>9.9381870197132596</v>
      </c>
      <c r="K543" s="24">
        <v>9.3418076662167806</v>
      </c>
      <c r="L543" s="24">
        <v>10.840263457952</v>
      </c>
      <c r="M543" s="81">
        <v>10.0765961579846</v>
      </c>
    </row>
    <row r="544" spans="1:13" x14ac:dyDescent="0.35">
      <c r="A544" s="23" t="str">
        <f>B279&amp;C509&amp;D544</f>
        <v>DISTRIBUCION VOLUMEN POR CRITERIO (kg o litros)Total AperitivosESTABA SOLO/A</v>
      </c>
      <c r="B544" s="23">
        <v>0</v>
      </c>
      <c r="C544" s="23">
        <v>0</v>
      </c>
      <c r="D544" s="23" t="s">
        <v>158</v>
      </c>
      <c r="E544" s="55">
        <v>26.409662734117401</v>
      </c>
      <c r="F544" s="55">
        <v>21.6291508606039</v>
      </c>
      <c r="G544" s="55">
        <v>23.746871525768402</v>
      </c>
      <c r="H544" s="55">
        <v>24.8545450484601</v>
      </c>
      <c r="I544" s="55">
        <v>25.74101825016</v>
      </c>
      <c r="J544" s="55">
        <v>22.5862915140913</v>
      </c>
      <c r="K544" s="55">
        <v>27.754310296254399</v>
      </c>
      <c r="L544" s="55">
        <v>27.218721183759399</v>
      </c>
      <c r="M544" s="81">
        <v>27.6663372482158</v>
      </c>
    </row>
    <row r="545" spans="1:13" x14ac:dyDescent="0.35">
      <c r="A545" s="23" t="str">
        <f>B279&amp;C509&amp;D545</f>
        <v>DISTRIBUCION VOLUMEN POR CRITERIO (kg o litros)Total AperitivosOTROS</v>
      </c>
      <c r="B545" s="23">
        <v>0</v>
      </c>
      <c r="C545" s="23">
        <v>0</v>
      </c>
      <c r="D545" s="24" t="s">
        <v>159</v>
      </c>
      <c r="E545" s="24">
        <v>1.4953702664405599</v>
      </c>
      <c r="F545" s="24">
        <v>1.04081285363183</v>
      </c>
      <c r="G545" s="24">
        <v>1.58657541887987</v>
      </c>
      <c r="H545" s="24">
        <v>1.4485440033222401</v>
      </c>
      <c r="I545" s="24">
        <v>2.64527546671783</v>
      </c>
      <c r="J545" s="24">
        <v>3.1984208019835401</v>
      </c>
      <c r="K545" s="24">
        <v>2.1835344462648698</v>
      </c>
      <c r="L545" s="24">
        <v>2.40725558533385</v>
      </c>
      <c r="M545" s="81">
        <v>0.96795403077017905</v>
      </c>
    </row>
    <row r="546" spans="1:13" x14ac:dyDescent="0.35">
      <c r="A546" s="23" t="str">
        <f>B279&amp;C509&amp;D546</f>
        <v>DISTRIBUCION VOLUMEN POR CRITERIO (kg o litros)Total AperitivosESTAR TRABAJANDO</v>
      </c>
      <c r="B546" s="23">
        <v>0</v>
      </c>
      <c r="C546" s="23">
        <v>0</v>
      </c>
      <c r="D546" s="23" t="s">
        <v>160</v>
      </c>
      <c r="E546" s="55">
        <v>9.4541503347337397</v>
      </c>
      <c r="F546" s="55">
        <v>5.2960226363922303</v>
      </c>
      <c r="G546" s="55">
        <v>6.5454156263163199</v>
      </c>
      <c r="H546" s="55">
        <v>6.3956854489134196</v>
      </c>
      <c r="I546" s="55">
        <v>4.8794302118265698</v>
      </c>
      <c r="J546" s="55">
        <v>5.12136192994104</v>
      </c>
      <c r="K546" s="55">
        <v>4.96708315771422</v>
      </c>
      <c r="L546" s="55">
        <v>6.3844714585620004</v>
      </c>
      <c r="M546" s="81">
        <v>9.1690215169472893</v>
      </c>
    </row>
    <row r="547" spans="1:13" x14ac:dyDescent="0.35">
      <c r="A547" s="23" t="str">
        <f>B279&amp;C509&amp;D547</f>
        <v>DISTRIBUCION VOLUMEN POR CRITERIO (kg o litros)Total AperitivosCOMIDA DE NEGOCIOS</v>
      </c>
      <c r="B547" s="23">
        <v>0</v>
      </c>
      <c r="C547" s="23">
        <v>0</v>
      </c>
      <c r="D547" s="24" t="s">
        <v>161</v>
      </c>
      <c r="E547" s="24" t="s">
        <v>169</v>
      </c>
      <c r="F547" s="24">
        <v>0.24771453382603201</v>
      </c>
      <c r="G547" s="24">
        <v>0.57630324044482495</v>
      </c>
      <c r="H547" s="24">
        <v>0.16026964429612001</v>
      </c>
      <c r="I547" s="24">
        <v>8.9716754230906408E-3</v>
      </c>
      <c r="J547" s="24">
        <v>8.7098899446632298E-3</v>
      </c>
      <c r="K547" s="24">
        <v>0.27652715318159399</v>
      </c>
      <c r="L547" s="24">
        <v>0.28455509714579202</v>
      </c>
      <c r="M547" s="81">
        <v>1.18537538983432</v>
      </c>
    </row>
    <row r="548" spans="1:13" x14ac:dyDescent="0.35">
      <c r="A548" s="23" t="str">
        <f>B279&amp;C509&amp;D548</f>
        <v>DISTRIBUCION VOLUMEN POR CRITERIO (kg o litros)Total AperitivosPOR PLACER/RELAX</v>
      </c>
      <c r="B548" s="23">
        <v>0</v>
      </c>
      <c r="C548" s="23">
        <v>0</v>
      </c>
      <c r="D548" s="23" t="s">
        <v>162</v>
      </c>
      <c r="E548" s="55">
        <v>19.289554488883098</v>
      </c>
      <c r="F548" s="55">
        <v>24.607768008142902</v>
      </c>
      <c r="G548" s="55">
        <v>18.4603787594185</v>
      </c>
      <c r="H548" s="55">
        <v>17.471796209325301</v>
      </c>
      <c r="I548" s="55">
        <v>21.370528468381199</v>
      </c>
      <c r="J548" s="55">
        <v>20.7361049612602</v>
      </c>
      <c r="K548" s="55">
        <v>19.830612242930901</v>
      </c>
      <c r="L548" s="55">
        <v>19.796679839920898</v>
      </c>
      <c r="M548" s="81">
        <v>16.0357956154356</v>
      </c>
    </row>
    <row r="549" spans="1:13" x14ac:dyDescent="0.35">
      <c r="A549" s="23" t="str">
        <f>B279&amp;C509&amp;D549</f>
        <v>DISTRIBUCION VOLUMEN POR CRITERIO (kg o litros)Total AperitivosTENER HAMBRE/SIN PLANIFICAR</v>
      </c>
      <c r="B549" s="23">
        <v>0</v>
      </c>
      <c r="C549" s="23">
        <v>0</v>
      </c>
      <c r="D549" s="24" t="s">
        <v>163</v>
      </c>
      <c r="E549" s="24">
        <v>39.505829784821898</v>
      </c>
      <c r="F549" s="24">
        <v>34.936349803963601</v>
      </c>
      <c r="G549" s="24">
        <v>42.705947958342797</v>
      </c>
      <c r="H549" s="24">
        <v>43.065865005545803</v>
      </c>
      <c r="I549" s="24">
        <v>41.030804825397503</v>
      </c>
      <c r="J549" s="24">
        <v>41.780483593786897</v>
      </c>
      <c r="K549" s="24">
        <v>42.025246043233103</v>
      </c>
      <c r="L549" s="24">
        <v>40.6723861480639</v>
      </c>
      <c r="M549" s="81">
        <v>38.724151103266003</v>
      </c>
    </row>
    <row r="550" spans="1:13" x14ac:dyDescent="0.35">
      <c r="A550" s="23" t="str">
        <f>B279&amp;C509&amp;D550</f>
        <v>DISTRIBUCION VOLUMEN POR CRITERIO (kg o litros)Total AperitivosESTAR DE COMPRAS</v>
      </c>
      <c r="B550" s="23">
        <v>0</v>
      </c>
      <c r="C550" s="23">
        <v>0</v>
      </c>
      <c r="D550" s="23" t="s">
        <v>164</v>
      </c>
      <c r="E550" s="55">
        <v>1.6713135484977899</v>
      </c>
      <c r="F550" s="55">
        <v>2.6153852368094999</v>
      </c>
      <c r="G550" s="55">
        <v>2.3084262952391699</v>
      </c>
      <c r="H550" s="55">
        <v>1.9878907465370601</v>
      </c>
      <c r="I550" s="55">
        <v>1.58272631471152</v>
      </c>
      <c r="J550" s="55">
        <v>2.4930068436005799</v>
      </c>
      <c r="K550" s="55">
        <v>2.4970260053147899</v>
      </c>
      <c r="L550" s="55">
        <v>2.5332901370337502</v>
      </c>
      <c r="M550" s="81">
        <v>2.62693523229184</v>
      </c>
    </row>
    <row r="551" spans="1:13" x14ac:dyDescent="0.35">
      <c r="A551" s="23" t="str">
        <f>B279&amp;C509&amp;D551</f>
        <v>DISTRIBUCION VOLUMEN POR CRITERIO (kg o litros)Total AperitivosNO COCINAR EN CASA</v>
      </c>
      <c r="B551" s="23">
        <v>0</v>
      </c>
      <c r="C551" s="23">
        <v>0</v>
      </c>
      <c r="D551" s="24" t="s">
        <v>165</v>
      </c>
      <c r="E551" s="24">
        <v>3.3036050957090901</v>
      </c>
      <c r="F551" s="24">
        <v>3.7254152887619898</v>
      </c>
      <c r="G551" s="24">
        <v>2.9108155799655999</v>
      </c>
      <c r="H551" s="24">
        <v>3.2019824981471898</v>
      </c>
      <c r="I551" s="24">
        <v>2.2219323257391101</v>
      </c>
      <c r="J551" s="24">
        <v>2.2568135950835599</v>
      </c>
      <c r="K551" s="24">
        <v>2.7795620195065802</v>
      </c>
      <c r="L551" s="24">
        <v>2.2304899632409398</v>
      </c>
      <c r="M551" s="81">
        <v>2.4619198592683702</v>
      </c>
    </row>
    <row r="552" spans="1:13" x14ac:dyDescent="0.35">
      <c r="A552" s="23" t="str">
        <f>B279&amp;C509&amp;D552</f>
        <v>DISTRIBUCION VOLUMEN POR CRITERIO (kg o litros)Total AperitivosCELEBRACION/FIESTA/SALIR TOMAR</v>
      </c>
      <c r="B552" s="23">
        <v>0</v>
      </c>
      <c r="C552" s="23">
        <v>0</v>
      </c>
      <c r="D552" s="23" t="s">
        <v>166</v>
      </c>
      <c r="E552" s="55">
        <v>16.293767018688499</v>
      </c>
      <c r="F552" s="55">
        <v>17.467533013214101</v>
      </c>
      <c r="G552" s="55">
        <v>16.235082498628199</v>
      </c>
      <c r="H552" s="55">
        <v>17.371984794411699</v>
      </c>
      <c r="I552" s="55">
        <v>17.502996511277701</v>
      </c>
      <c r="J552" s="55">
        <v>16.422721027062401</v>
      </c>
      <c r="K552" s="55">
        <v>18.584188800685901</v>
      </c>
      <c r="L552" s="55">
        <v>17.280865062571898</v>
      </c>
      <c r="M552" s="81">
        <v>15.323805860338901</v>
      </c>
    </row>
    <row r="553" spans="1:13" x14ac:dyDescent="0.35">
      <c r="A553" s="23" t="str">
        <f>B279&amp;C509&amp;D553</f>
        <v>DISTRIBUCION VOLUMEN POR CRITERIO (kg o litros)Total AperitivosVIENDO DEPORTES</v>
      </c>
      <c r="B553" s="23">
        <v>0</v>
      </c>
      <c r="C553" s="23">
        <v>0</v>
      </c>
      <c r="D553" s="24" t="s">
        <v>167</v>
      </c>
      <c r="E553" s="24">
        <v>2.1003263635090001</v>
      </c>
      <c r="F553" s="24">
        <v>3.0849217931721</v>
      </c>
      <c r="G553" s="24">
        <v>2.2851949848615498</v>
      </c>
      <c r="H553" s="24">
        <v>2.7147530208417998</v>
      </c>
      <c r="I553" s="24">
        <v>3.3098714802586202</v>
      </c>
      <c r="J553" s="24">
        <v>2.73623560159451</v>
      </c>
      <c r="K553" s="24">
        <v>1.6446006258032599</v>
      </c>
      <c r="L553" s="24">
        <v>2.3748316592722301</v>
      </c>
      <c r="M553" s="81">
        <v>5.95839075975229</v>
      </c>
    </row>
    <row r="554" spans="1:13" x14ac:dyDescent="0.35">
      <c r="A554" s="23" t="str">
        <f>B279&amp;C509&amp;D554</f>
        <v>DISTRIBUCION VOLUMEN POR CRITERIO (kg o litros)Total AperitivosOTROS MOTIVOS</v>
      </c>
      <c r="B554" s="23">
        <v>0</v>
      </c>
      <c r="C554" s="23">
        <v>0</v>
      </c>
      <c r="D554" s="23" t="s">
        <v>168</v>
      </c>
      <c r="E554" s="55">
        <v>8.3814524344130898</v>
      </c>
      <c r="F554" s="55">
        <v>8.01889705366405</v>
      </c>
      <c r="G554" s="55">
        <v>7.9724355039312202</v>
      </c>
      <c r="H554" s="55">
        <v>7.6297698107493099</v>
      </c>
      <c r="I554" s="55">
        <v>8.0927369099456392</v>
      </c>
      <c r="J554" s="55">
        <v>8.4445659766538004</v>
      </c>
      <c r="K554" s="55">
        <v>7.3951559306199099</v>
      </c>
      <c r="L554" s="55">
        <v>8.4424267810735802</v>
      </c>
      <c r="M554" s="81">
        <v>8.5146058054602403</v>
      </c>
    </row>
    <row r="555" spans="1:13" x14ac:dyDescent="0.35">
      <c r="A555" s="23" t="str">
        <f>B555&amp;C555&amp;D555</f>
        <v>CONSUMO PER CAPITA (kg o litros por individuo)TotalAlimentacionT.ESPAÑA</v>
      </c>
      <c r="B555" s="23" t="s">
        <v>54</v>
      </c>
      <c r="C555" s="23" t="s">
        <v>43</v>
      </c>
      <c r="D555" s="24" t="s">
        <v>46</v>
      </c>
      <c r="E555" s="24">
        <v>24.885005669465301</v>
      </c>
      <c r="F555" s="24">
        <v>37.059423397778097</v>
      </c>
      <c r="G555" s="24">
        <v>23.445319441927101</v>
      </c>
      <c r="H555" s="24">
        <v>22.745660864841501</v>
      </c>
      <c r="I555" s="24">
        <v>24.438599896091901</v>
      </c>
      <c r="J555" s="24">
        <v>34.556307847415397</v>
      </c>
      <c r="K555" s="24">
        <v>22.620587358686102</v>
      </c>
      <c r="L555" s="24">
        <v>22.118454638391199</v>
      </c>
      <c r="M555" s="81">
        <v>23.122055163998599</v>
      </c>
    </row>
    <row r="556" spans="1:13" x14ac:dyDescent="0.35">
      <c r="A556" s="23" t="str">
        <f>B555&amp;C555&amp;D556</f>
        <v>CONSUMO PER CAPITA (kg o litros por individuo)TotalAlimentacionHiper+Super+Discount+G.A</v>
      </c>
      <c r="B556" s="23">
        <v>0</v>
      </c>
      <c r="C556" s="23">
        <v>0</v>
      </c>
      <c r="D556" s="23" t="s">
        <v>124</v>
      </c>
      <c r="E556" s="55">
        <v>1.9603550865093999</v>
      </c>
      <c r="F556" s="55">
        <v>3.46871870936253</v>
      </c>
      <c r="G556" s="55">
        <v>1.9760417408068101</v>
      </c>
      <c r="H556" s="55">
        <v>2.1409271756903698</v>
      </c>
      <c r="I556" s="55">
        <v>2.23108793350614</v>
      </c>
      <c r="J556" s="55">
        <v>3.1474299905066498</v>
      </c>
      <c r="K556" s="55">
        <v>2.0342598850406501</v>
      </c>
      <c r="L556" s="55">
        <v>2.1509184503979899</v>
      </c>
      <c r="M556" s="81">
        <v>1.87217812868927</v>
      </c>
    </row>
    <row r="557" spans="1:13" x14ac:dyDescent="0.35">
      <c r="A557" s="23" t="str">
        <f>B555&amp;C555&amp;D557</f>
        <v>CONSUMO PER CAPITA (kg o litros por individuo)TotalAlimentacionRestaurantes</v>
      </c>
      <c r="B557" s="23">
        <v>0</v>
      </c>
      <c r="C557" s="23">
        <v>0</v>
      </c>
      <c r="D557" s="24" t="s">
        <v>125</v>
      </c>
      <c r="E557" s="24">
        <v>5.3233209853256804</v>
      </c>
      <c r="F557" s="24">
        <v>7.5486418366874997</v>
      </c>
      <c r="G557" s="24">
        <v>5.0327775661372103</v>
      </c>
      <c r="H557" s="24">
        <v>5.1131734382245604</v>
      </c>
      <c r="I557" s="24">
        <v>5.1907475087375197</v>
      </c>
      <c r="J557" s="24">
        <v>7.1510894000321796</v>
      </c>
      <c r="K557" s="24">
        <v>4.8529891380630596</v>
      </c>
      <c r="L557" s="24">
        <v>4.8679971064985796</v>
      </c>
      <c r="M557" s="81">
        <v>5.2304954296115902</v>
      </c>
    </row>
    <row r="558" spans="1:13" x14ac:dyDescent="0.35">
      <c r="A558" s="23" t="str">
        <f>B555&amp;C555&amp;D558</f>
        <v>CONSUMO PER CAPITA (kg o litros por individuo)TotalAlimentacionRestaurantes Fast Food</v>
      </c>
      <c r="B558" s="23">
        <v>0</v>
      </c>
      <c r="C558" s="23">
        <v>0</v>
      </c>
      <c r="D558" s="23" t="s">
        <v>126</v>
      </c>
      <c r="E558" s="55">
        <v>3.7454860918873401</v>
      </c>
      <c r="F558" s="55">
        <v>5.4946854947266397</v>
      </c>
      <c r="G558" s="55">
        <v>3.9007751524337202</v>
      </c>
      <c r="H558" s="55">
        <v>3.5972688028572199</v>
      </c>
      <c r="I558" s="55">
        <v>3.7190373195188702</v>
      </c>
      <c r="J558" s="55">
        <v>5.1783485799582198</v>
      </c>
      <c r="K558" s="55">
        <v>3.7921277931949602</v>
      </c>
      <c r="L558" s="55">
        <v>3.6334200068631399</v>
      </c>
      <c r="M558" s="81">
        <v>3.63048130760134</v>
      </c>
    </row>
    <row r="559" spans="1:13" x14ac:dyDescent="0.35">
      <c r="A559" s="23" t="str">
        <f>B555&amp;C555&amp;D559</f>
        <v>CONSUMO PER CAPITA (kg o litros por individuo)TotalAlimentacionBares/Cafeterias/Cervecerias</v>
      </c>
      <c r="B559" s="23">
        <v>0</v>
      </c>
      <c r="C559" s="23">
        <v>0</v>
      </c>
      <c r="D559" s="24" t="s">
        <v>127</v>
      </c>
      <c r="E559" s="24">
        <v>10.275102805041801</v>
      </c>
      <c r="F559" s="24">
        <v>14.556888770692501</v>
      </c>
      <c r="G559" s="24">
        <v>9.2638363358996205</v>
      </c>
      <c r="H559" s="24">
        <v>8.7743184308574005</v>
      </c>
      <c r="I559" s="24">
        <v>9.8966848279296595</v>
      </c>
      <c r="J559" s="24">
        <v>13.6414695926448</v>
      </c>
      <c r="K559" s="24">
        <v>8.8994794398471093</v>
      </c>
      <c r="L559" s="24">
        <v>8.4565370973389999</v>
      </c>
      <c r="M559" s="81">
        <v>8.7393228591535603</v>
      </c>
    </row>
    <row r="560" spans="1:13" x14ac:dyDescent="0.35">
      <c r="A560" s="23" t="str">
        <f>B555&amp;C555&amp;D560</f>
        <v>CONSUMO PER CAPITA (kg o litros por individuo)TotalAlimentacionPanaderias/Pastelerias</v>
      </c>
      <c r="B560" s="23">
        <v>0</v>
      </c>
      <c r="C560" s="23">
        <v>0</v>
      </c>
      <c r="D560" s="23" t="s">
        <v>128</v>
      </c>
      <c r="E560" s="55">
        <v>0.334946888012494</v>
      </c>
      <c r="F560" s="55">
        <v>0.44767221606422403</v>
      </c>
      <c r="G560" s="55">
        <v>0.36189667690935401</v>
      </c>
      <c r="H560" s="55">
        <v>0.38457376036159202</v>
      </c>
      <c r="I560" s="55">
        <v>0.38089741967526097</v>
      </c>
      <c r="J560" s="55">
        <v>0.42917506613373202</v>
      </c>
      <c r="K560" s="55">
        <v>0.39302817903333498</v>
      </c>
      <c r="L560" s="55">
        <v>0.38467811991826101</v>
      </c>
      <c r="M560" s="81">
        <v>0.380264972545378</v>
      </c>
    </row>
    <row r="561" spans="1:13" x14ac:dyDescent="0.35">
      <c r="A561" s="23" t="str">
        <f>B555&amp;C555&amp;D561</f>
        <v>CONSUMO PER CAPITA (kg o litros por individuo)TotalAlimentacionTda.Alimentacion/Delicatesen</v>
      </c>
      <c r="B561" s="23">
        <v>0</v>
      </c>
      <c r="C561" s="23">
        <v>0</v>
      </c>
      <c r="D561" s="24" t="s">
        <v>129</v>
      </c>
      <c r="E561" s="24">
        <v>0.26534804659036099</v>
      </c>
      <c r="F561" s="24">
        <v>0.44018161106782799</v>
      </c>
      <c r="G561" s="24">
        <v>0.25360635922673203</v>
      </c>
      <c r="H561" s="24">
        <v>0.26953558525864202</v>
      </c>
      <c r="I561" s="24">
        <v>0.25790286103879601</v>
      </c>
      <c r="J561" s="24">
        <v>0.43127618784801203</v>
      </c>
      <c r="K561" s="24">
        <v>0.260316852208275</v>
      </c>
      <c r="L561" s="24">
        <v>0.21953381638726799</v>
      </c>
      <c r="M561" s="81">
        <v>0.268911375377892</v>
      </c>
    </row>
    <row r="562" spans="1:13" x14ac:dyDescent="0.35">
      <c r="A562" s="23" t="str">
        <f>B555&amp;C555&amp;D562</f>
        <v>CONSUMO PER CAPITA (kg o litros por individuo)TotalAlimentacionCanal Conveniencia/24h</v>
      </c>
      <c r="B562" s="23">
        <v>0</v>
      </c>
      <c r="C562" s="23">
        <v>0</v>
      </c>
      <c r="D562" s="23" t="s">
        <v>130</v>
      </c>
      <c r="E562" s="55">
        <v>0.74916442218879298</v>
      </c>
      <c r="F562" s="55">
        <v>0.96566282668766701</v>
      </c>
      <c r="G562" s="55">
        <v>0.74651671359409899</v>
      </c>
      <c r="H562" s="55">
        <v>0.73793830880226297</v>
      </c>
      <c r="I562" s="55">
        <v>0.74092984476906798</v>
      </c>
      <c r="J562" s="55">
        <v>0.95349196653678103</v>
      </c>
      <c r="K562" s="55">
        <v>0.77134403608799595</v>
      </c>
      <c r="L562" s="55">
        <v>0.83381953587897895</v>
      </c>
      <c r="M562" s="81">
        <v>0.80880996287362705</v>
      </c>
    </row>
    <row r="563" spans="1:13" x14ac:dyDescent="0.35">
      <c r="A563" s="23" t="str">
        <f>B555&amp;C555&amp;D563</f>
        <v>CONSUMO PER CAPITA (kg o litros por individuo)TotalAlimentacionHoteles</v>
      </c>
      <c r="B563" s="23">
        <v>0</v>
      </c>
      <c r="C563" s="23">
        <v>0</v>
      </c>
      <c r="D563" s="24" t="s">
        <v>131</v>
      </c>
      <c r="E563" s="24">
        <v>0.113181128473842</v>
      </c>
      <c r="F563" s="24">
        <v>0.29335999859196099</v>
      </c>
      <c r="G563" s="24">
        <v>0.128201221970663</v>
      </c>
      <c r="H563" s="24">
        <v>8.0180725383924803E-2</v>
      </c>
      <c r="I563" s="24">
        <v>0.11990497590134699</v>
      </c>
      <c r="J563" s="24">
        <v>0.20964480588010001</v>
      </c>
      <c r="K563" s="24">
        <v>7.1052475857663805E-2</v>
      </c>
      <c r="L563" s="24">
        <v>7.6558594197596502E-2</v>
      </c>
      <c r="M563" s="81">
        <v>9.3302124066109798E-2</v>
      </c>
    </row>
    <row r="564" spans="1:13" x14ac:dyDescent="0.35">
      <c r="A564" s="23" t="str">
        <f>B555&amp;C555&amp;D564</f>
        <v>CONSUMO PER CAPITA (kg o litros por individuo)TotalAlimentacionEstaciones de servicio</v>
      </c>
      <c r="B564" s="23">
        <v>0</v>
      </c>
      <c r="C564" s="23">
        <v>0</v>
      </c>
      <c r="D564" s="23" t="s">
        <v>132</v>
      </c>
      <c r="E564" s="55">
        <v>0.34515085887353703</v>
      </c>
      <c r="F564" s="55">
        <v>0.61211436375666195</v>
      </c>
      <c r="G564" s="55">
        <v>0.32174177115801</v>
      </c>
      <c r="H564" s="55">
        <v>0.28611894447080199</v>
      </c>
      <c r="I564" s="55">
        <v>0.322752985107991</v>
      </c>
      <c r="J564" s="55">
        <v>0.51776849687812798</v>
      </c>
      <c r="K564" s="55">
        <v>0.24975937266290399</v>
      </c>
      <c r="L564" s="55">
        <v>0.30042109752587498</v>
      </c>
      <c r="M564" s="81">
        <v>0.36931708711953998</v>
      </c>
    </row>
    <row r="565" spans="1:13" x14ac:dyDescent="0.35">
      <c r="A565" s="23" t="str">
        <f>B555&amp;C555&amp;D565</f>
        <v>CONSUMO PER CAPITA (kg o litros por individuo)TotalAlimentacionMaquinas dispensadoras</v>
      </c>
      <c r="B565" s="23">
        <v>0</v>
      </c>
      <c r="C565" s="23">
        <v>0</v>
      </c>
      <c r="D565" s="24" t="s">
        <v>133</v>
      </c>
      <c r="E565" s="24">
        <v>0.40276490439796703</v>
      </c>
      <c r="F565" s="24">
        <v>0.54805081149513402</v>
      </c>
      <c r="G565" s="24">
        <v>0.40378998181292203</v>
      </c>
      <c r="H565" s="24">
        <v>0.39616296621589497</v>
      </c>
      <c r="I565" s="24">
        <v>0.38469697565336097</v>
      </c>
      <c r="J565" s="24">
        <v>0.49742458924100302</v>
      </c>
      <c r="K565" s="24">
        <v>0.37659913858745597</v>
      </c>
      <c r="L565" s="24">
        <v>0.36683701138702801</v>
      </c>
      <c r="M565" s="81">
        <v>0.38331528561976502</v>
      </c>
    </row>
    <row r="566" spans="1:13" x14ac:dyDescent="0.35">
      <c r="A566" s="23" t="str">
        <f>B555&amp;C555&amp;D566</f>
        <v>CONSUMO PER CAPITA (kg o litros por individuo)TotalAlimentacionServicio en la empresa</v>
      </c>
      <c r="B566" s="23">
        <v>0</v>
      </c>
      <c r="C566" s="23">
        <v>0</v>
      </c>
      <c r="D566" s="23" t="s">
        <v>134</v>
      </c>
      <c r="E566" s="55">
        <v>0.28000267610790802</v>
      </c>
      <c r="F566" s="55">
        <v>0.34638302450858999</v>
      </c>
      <c r="G566" s="55">
        <v>0.23796636043913999</v>
      </c>
      <c r="H566" s="55">
        <v>0.18842562917427999</v>
      </c>
      <c r="I566" s="55">
        <v>0.170284965004082</v>
      </c>
      <c r="J566" s="55">
        <v>0.22496688338669901</v>
      </c>
      <c r="K566" s="55">
        <v>0.21146237349887601</v>
      </c>
      <c r="L566" s="55">
        <v>0.22361798564414001</v>
      </c>
      <c r="M566" s="81">
        <v>0.30563923970654899</v>
      </c>
    </row>
    <row r="567" spans="1:13" x14ac:dyDescent="0.35">
      <c r="A567" s="23" t="str">
        <f>B555&amp;C555&amp;D567</f>
        <v>CONSUMO PER CAPITA (kg o litros por individuo)TotalAlimentacionResto de canales</v>
      </c>
      <c r="B567" s="23">
        <v>0</v>
      </c>
      <c r="C567" s="23">
        <v>0</v>
      </c>
      <c r="D567" s="24" t="s">
        <v>135</v>
      </c>
      <c r="E567" s="24">
        <v>1.09017982280211</v>
      </c>
      <c r="F567" s="24">
        <v>2.3370634633393301</v>
      </c>
      <c r="G567" s="24">
        <v>0.81816822964031999</v>
      </c>
      <c r="H567" s="24">
        <v>0.777038231858171</v>
      </c>
      <c r="I567" s="24">
        <v>1.02367612000936</v>
      </c>
      <c r="J567" s="24">
        <v>2.1742264792616801</v>
      </c>
      <c r="K567" s="24">
        <v>0.70816645357270003</v>
      </c>
      <c r="L567" s="24">
        <v>0.60411417608658702</v>
      </c>
      <c r="M567" s="81">
        <v>1.0400161290227701</v>
      </c>
    </row>
    <row r="568" spans="1:13" x14ac:dyDescent="0.35">
      <c r="A568" s="23" t="str">
        <f>B555&amp;C555&amp;D568</f>
        <v>CONSUMO PER CAPITA (kg o litros por individuo)TotalAlimentacionEN LA CALLE</v>
      </c>
      <c r="B568" s="23">
        <v>0</v>
      </c>
      <c r="C568" s="23">
        <v>0</v>
      </c>
      <c r="D568" s="23" t="s">
        <v>136</v>
      </c>
      <c r="E568" s="55">
        <v>0.934106883278779</v>
      </c>
      <c r="F568" s="55">
        <v>1.9691256525362799</v>
      </c>
      <c r="G568" s="55">
        <v>0.78627783878660396</v>
      </c>
      <c r="H568" s="55">
        <v>0.78096937771420305</v>
      </c>
      <c r="I568" s="55">
        <v>1.1269782021043799</v>
      </c>
      <c r="J568" s="55">
        <v>1.8325978926150599</v>
      </c>
      <c r="K568" s="55">
        <v>0.77207856369709404</v>
      </c>
      <c r="L568" s="55">
        <v>0.62502827798568905</v>
      </c>
      <c r="M568" s="81">
        <v>1.11065073168752</v>
      </c>
    </row>
    <row r="569" spans="1:13" x14ac:dyDescent="0.35">
      <c r="A569" s="23" t="str">
        <f>B555&amp;C555&amp;D569</f>
        <v>CONSUMO PER CAPITA (kg o litros por individuo)TotalAlimentacionEN CASA DE OTROS</v>
      </c>
      <c r="B569" s="23">
        <v>0</v>
      </c>
      <c r="C569" s="23">
        <v>0</v>
      </c>
      <c r="D569" s="24" t="s">
        <v>137</v>
      </c>
      <c r="E569" s="24">
        <v>1.20622842152036</v>
      </c>
      <c r="F569" s="24">
        <v>1.97793967251613</v>
      </c>
      <c r="G569" s="24">
        <v>1.4262069503660599</v>
      </c>
      <c r="H569" s="24">
        <v>1.5663688254085999</v>
      </c>
      <c r="I569" s="24">
        <v>1.36132230062349</v>
      </c>
      <c r="J569" s="24">
        <v>1.83858444746572</v>
      </c>
      <c r="K569" s="24">
        <v>1.2966626060717299</v>
      </c>
      <c r="L569" s="24">
        <v>1.3955177508419701</v>
      </c>
      <c r="M569" s="81">
        <v>1.0451618163276</v>
      </c>
    </row>
    <row r="570" spans="1:13" x14ac:dyDescent="0.35">
      <c r="A570" s="23" t="str">
        <f>B555&amp;C555&amp;D570</f>
        <v>CONSUMO PER CAPITA (kg o litros por individuo)TotalAlimentacionEN EL ESTABLECIMIENTO</v>
      </c>
      <c r="B570" s="23">
        <v>0</v>
      </c>
      <c r="C570" s="23">
        <v>0</v>
      </c>
      <c r="D570" s="23" t="s">
        <v>138</v>
      </c>
      <c r="E570" s="55">
        <v>17.996061272236801</v>
      </c>
      <c r="F570" s="55">
        <v>26.751974683995101</v>
      </c>
      <c r="G570" s="55">
        <v>16.7584799598337</v>
      </c>
      <c r="H570" s="55">
        <v>15.7497039412895</v>
      </c>
      <c r="I570" s="55">
        <v>17.506363585750599</v>
      </c>
      <c r="J570" s="55">
        <v>24.890227234985101</v>
      </c>
      <c r="K570" s="55">
        <v>16.091264413676299</v>
      </c>
      <c r="L570" s="55">
        <v>15.292976241174401</v>
      </c>
      <c r="M570" s="81">
        <v>16.432394626850101</v>
      </c>
    </row>
    <row r="571" spans="1:13" x14ac:dyDescent="0.35">
      <c r="A571" s="23" t="str">
        <f>B555&amp;C555&amp;D571</f>
        <v>CONSUMO PER CAPITA (kg o litros por individuo)TotalAlimentacionEN EL TRABAJO</v>
      </c>
      <c r="B571" s="23">
        <v>0</v>
      </c>
      <c r="C571" s="23">
        <v>0</v>
      </c>
      <c r="D571" s="24" t="s">
        <v>139</v>
      </c>
      <c r="E571" s="24">
        <v>1.5053408429730599</v>
      </c>
      <c r="F571" s="24">
        <v>1.72784672995888</v>
      </c>
      <c r="G571" s="24">
        <v>1.23182559528158</v>
      </c>
      <c r="H571" s="24">
        <v>1.17001866572333</v>
      </c>
      <c r="I571" s="24">
        <v>1.1431166125543399</v>
      </c>
      <c r="J571" s="24">
        <v>1.4020797507498399</v>
      </c>
      <c r="K571" s="24">
        <v>1.02975117751545</v>
      </c>
      <c r="L571" s="24">
        <v>1.10958816373091</v>
      </c>
      <c r="M571" s="81">
        <v>1.1473281641597799</v>
      </c>
    </row>
    <row r="572" spans="1:13" x14ac:dyDescent="0.35">
      <c r="A572" s="23" t="str">
        <f>B555&amp;C555&amp;D572</f>
        <v>CONSUMO PER CAPITA (kg o litros por individuo)TotalAlimentacionEN COLEGIO/INSTITUTO/UNIV.</v>
      </c>
      <c r="B572" s="23">
        <v>0</v>
      </c>
      <c r="C572" s="23">
        <v>0</v>
      </c>
      <c r="D572" s="23" t="s">
        <v>140</v>
      </c>
      <c r="E572" s="55">
        <v>3.2684607257254597E-2</v>
      </c>
      <c r="F572" s="55">
        <v>3.7998343418527598E-2</v>
      </c>
      <c r="G572" s="55">
        <v>7.0404003489270103E-2</v>
      </c>
      <c r="H572" s="55">
        <v>3.2202287788584999E-2</v>
      </c>
      <c r="I572" s="55">
        <v>4.84944672305683E-2</v>
      </c>
      <c r="J572" s="55">
        <v>3.0332500151832E-2</v>
      </c>
      <c r="K572" s="55">
        <v>4.2152408905593602E-2</v>
      </c>
      <c r="L572" s="55">
        <v>5.1315540958294298E-2</v>
      </c>
      <c r="M572" s="81">
        <v>8.5432242308090003E-2</v>
      </c>
    </row>
    <row r="573" spans="1:13" x14ac:dyDescent="0.35">
      <c r="A573" s="23" t="str">
        <f>B555&amp;C555&amp;D573</f>
        <v>CONSUMO PER CAPITA (kg o litros por individuo)TotalAlimentacionEN MI CASA</v>
      </c>
      <c r="B573" s="23">
        <v>0</v>
      </c>
      <c r="C573" s="23">
        <v>0</v>
      </c>
      <c r="D573" s="24" t="s">
        <v>141</v>
      </c>
      <c r="E573" s="24">
        <v>2.6057007923059001</v>
      </c>
      <c r="F573" s="24">
        <v>3.4408662870406799</v>
      </c>
      <c r="G573" s="24">
        <v>2.5887395635130201</v>
      </c>
      <c r="H573" s="24">
        <v>2.7826997909802502</v>
      </c>
      <c r="I573" s="24">
        <v>2.60173330870848</v>
      </c>
      <c r="J573" s="24">
        <v>3.3684466091216598</v>
      </c>
      <c r="K573" s="24">
        <v>2.7335401983912999</v>
      </c>
      <c r="L573" s="24">
        <v>2.9472211991105799</v>
      </c>
      <c r="M573" s="81">
        <v>2.6711742369763098</v>
      </c>
    </row>
    <row r="574" spans="1:13" x14ac:dyDescent="0.35">
      <c r="A574" s="23" t="str">
        <f>B555&amp;C555&amp;D574</f>
        <v>CONSUMO PER CAPITA (kg o litros por individuo)TotalAlimentacionEN M.TRANSP.(AVION,TREN,AUTOC,E</v>
      </c>
      <c r="B574" s="23">
        <v>0</v>
      </c>
      <c r="C574" s="23">
        <v>0</v>
      </c>
      <c r="D574" s="23" t="s">
        <v>142</v>
      </c>
      <c r="E574" s="55">
        <v>1.63879270259699E-2</v>
      </c>
      <c r="F574" s="55">
        <v>5.2883858037645899E-2</v>
      </c>
      <c r="G574" s="55">
        <v>2.2347550182110699E-2</v>
      </c>
      <c r="H574" s="55">
        <v>2.9009834717572399E-2</v>
      </c>
      <c r="I574" s="55">
        <v>3.5667821259020002E-2</v>
      </c>
      <c r="J574" s="55">
        <v>4.7501399505106699E-2</v>
      </c>
      <c r="K574" s="55">
        <v>2.8690133201758301E-2</v>
      </c>
      <c r="L574" s="55">
        <v>1.8646479459912199E-2</v>
      </c>
      <c r="M574" s="81">
        <v>2.85629877762292E-2</v>
      </c>
    </row>
    <row r="575" spans="1:13" x14ac:dyDescent="0.35">
      <c r="A575" s="23" t="str">
        <f>B555&amp;C555&amp;D575</f>
        <v>CONSUMO PER CAPITA (kg o litros por individuo)TotalAlimentacionEN OTRO LUGAR</v>
      </c>
      <c r="B575" s="23">
        <v>0</v>
      </c>
      <c r="C575" s="23">
        <v>0</v>
      </c>
      <c r="D575" s="24" t="s">
        <v>143</v>
      </c>
      <c r="E575" s="24">
        <v>0.58849614717136101</v>
      </c>
      <c r="F575" s="24">
        <v>1.10079137315539</v>
      </c>
      <c r="G575" s="24">
        <v>0.56103330089231296</v>
      </c>
      <c r="H575" s="24">
        <v>0.63469162189629702</v>
      </c>
      <c r="I575" s="24">
        <v>0.61492524727509801</v>
      </c>
      <c r="J575" s="24">
        <v>1.1465396702855499</v>
      </c>
      <c r="K575" s="24">
        <v>0.62644587546936303</v>
      </c>
      <c r="L575" s="24">
        <v>0.67816077193636304</v>
      </c>
      <c r="M575" s="81">
        <v>0.60135530660575798</v>
      </c>
    </row>
    <row r="576" spans="1:13" x14ac:dyDescent="0.35">
      <c r="A576" s="23" t="str">
        <f>B555&amp;C555&amp;D576</f>
        <v>CONSUMO PER CAPITA (kg o litros por individuo)TotalAlimentacionDESAYUNO</v>
      </c>
      <c r="B576" s="23">
        <v>0</v>
      </c>
      <c r="C576" s="23">
        <v>0</v>
      </c>
      <c r="D576" s="23" t="s">
        <v>144</v>
      </c>
      <c r="E576" s="55">
        <v>2.6156664207933402</v>
      </c>
      <c r="F576" s="55">
        <v>3.50494010364099</v>
      </c>
      <c r="G576" s="55">
        <v>2.4604293820234302</v>
      </c>
      <c r="H576" s="55">
        <v>2.4168663140022102</v>
      </c>
      <c r="I576" s="55">
        <v>2.4250165371529402</v>
      </c>
      <c r="J576" s="55">
        <v>3.2622797961573502</v>
      </c>
      <c r="K576" s="55">
        <v>2.53525276908853</v>
      </c>
      <c r="L576" s="55">
        <v>2.59546470596145</v>
      </c>
      <c r="M576" s="81">
        <v>2.3587196703804598</v>
      </c>
    </row>
    <row r="577" spans="1:13" x14ac:dyDescent="0.35">
      <c r="A577" s="23" t="str">
        <f>B555&amp;C555&amp;D577</f>
        <v>CONSUMO PER CAPITA (kg o litros por individuo)TotalAlimentacionAPERITIVO/ANTES DE COMER</v>
      </c>
      <c r="B577" s="23">
        <v>0</v>
      </c>
      <c r="C577" s="23">
        <v>0</v>
      </c>
      <c r="D577" s="24" t="s">
        <v>145</v>
      </c>
      <c r="E577" s="24">
        <v>2.5292708916064601</v>
      </c>
      <c r="F577" s="24">
        <v>3.7383146228494502</v>
      </c>
      <c r="G577" s="24">
        <v>2.32895258988008</v>
      </c>
      <c r="H577" s="24">
        <v>2.2222056779107699</v>
      </c>
      <c r="I577" s="24">
        <v>2.5611839158774599</v>
      </c>
      <c r="J577" s="24">
        <v>3.4718587386416901</v>
      </c>
      <c r="K577" s="24">
        <v>2.1720917118071901</v>
      </c>
      <c r="L577" s="24">
        <v>2.0596263461231099</v>
      </c>
      <c r="M577" s="81">
        <v>2.40556701373474</v>
      </c>
    </row>
    <row r="578" spans="1:13" x14ac:dyDescent="0.35">
      <c r="A578" s="23" t="str">
        <f>B555&amp;C555&amp;D578</f>
        <v>CONSUMO PER CAPITA (kg o litros por individuo)TotalAlimentacionCOMIDA</v>
      </c>
      <c r="B578" s="23">
        <v>0</v>
      </c>
      <c r="C578" s="23">
        <v>0</v>
      </c>
      <c r="D578" s="23" t="s">
        <v>146</v>
      </c>
      <c r="E578" s="55">
        <v>9.5818619302429209</v>
      </c>
      <c r="F578" s="55">
        <v>13.3582451014046</v>
      </c>
      <c r="G578" s="55">
        <v>9.6298164077531094</v>
      </c>
      <c r="H578" s="55">
        <v>9.3399835571700205</v>
      </c>
      <c r="I578" s="55">
        <v>9.5989485660218108</v>
      </c>
      <c r="J578" s="55">
        <v>12.746425931332301</v>
      </c>
      <c r="K578" s="55">
        <v>9.3541001274926394</v>
      </c>
      <c r="L578" s="55">
        <v>9.36858663375064</v>
      </c>
      <c r="M578" s="81">
        <v>9.3227811317402693</v>
      </c>
    </row>
    <row r="579" spans="1:13" x14ac:dyDescent="0.35">
      <c r="A579" s="23" t="str">
        <f>B555&amp;C555&amp;D579</f>
        <v>CONSUMO PER CAPITA (kg o litros por individuo)TotalAlimentacionTARDE/MERIENDA</v>
      </c>
      <c r="B579" s="23">
        <v>0</v>
      </c>
      <c r="C579" s="23">
        <v>0</v>
      </c>
      <c r="D579" s="24" t="s">
        <v>147</v>
      </c>
      <c r="E579" s="24">
        <v>2.4706145243905602</v>
      </c>
      <c r="F579" s="24">
        <v>3.34247136009553</v>
      </c>
      <c r="G579" s="24">
        <v>1.9800037490984901</v>
      </c>
      <c r="H579" s="24">
        <v>1.9294130991296501</v>
      </c>
      <c r="I579" s="24">
        <v>2.32162422367802</v>
      </c>
      <c r="J579" s="24">
        <v>3.0481108633082701</v>
      </c>
      <c r="K579" s="24">
        <v>1.96146996848732</v>
      </c>
      <c r="L579" s="24">
        <v>1.90766941941934</v>
      </c>
      <c r="M579" s="81">
        <v>2.2152597433393102</v>
      </c>
    </row>
    <row r="580" spans="1:13" x14ac:dyDescent="0.35">
      <c r="A580" s="23" t="str">
        <f>B555&amp;C555&amp;D580</f>
        <v>CONSUMO PER CAPITA (kg o litros por individuo)TotalAlimentacionANTES DE CENAR</v>
      </c>
      <c r="B580" s="23">
        <v>0</v>
      </c>
      <c r="C580" s="23">
        <v>0</v>
      </c>
      <c r="D580" s="23" t="s">
        <v>148</v>
      </c>
      <c r="E580" s="55">
        <v>1.30101921953487</v>
      </c>
      <c r="F580" s="55">
        <v>2.0965291815710101</v>
      </c>
      <c r="G580" s="55">
        <v>1.22781180673156</v>
      </c>
      <c r="H580" s="55">
        <v>1.1539816473376301</v>
      </c>
      <c r="I580" s="55">
        <v>1.20789724535013</v>
      </c>
      <c r="J580" s="55">
        <v>1.9181369233757299</v>
      </c>
      <c r="K580" s="55">
        <v>1.13588285844538</v>
      </c>
      <c r="L580" s="55">
        <v>0.98574176655748902</v>
      </c>
      <c r="M580" s="81">
        <v>1.1147655323365699</v>
      </c>
    </row>
    <row r="581" spans="1:13" x14ac:dyDescent="0.35">
      <c r="A581" s="23" t="str">
        <f>B555&amp;C555&amp;D581</f>
        <v>CONSUMO PER CAPITA (kg o litros por individuo)TotalAlimentacionCENA</v>
      </c>
      <c r="B581" s="23">
        <v>0</v>
      </c>
      <c r="C581" s="23">
        <v>0</v>
      </c>
      <c r="D581" s="24" t="s">
        <v>149</v>
      </c>
      <c r="E581" s="24">
        <v>4.9486846038782399</v>
      </c>
      <c r="F581" s="24">
        <v>8.45479866681349</v>
      </c>
      <c r="G581" s="24">
        <v>4.6532374685292996</v>
      </c>
      <c r="H581" s="24">
        <v>4.5199584731166897</v>
      </c>
      <c r="I581" s="24">
        <v>4.9792545151031096</v>
      </c>
      <c r="J581" s="24">
        <v>7.8591339479102</v>
      </c>
      <c r="K581" s="24">
        <v>4.2975653788947703</v>
      </c>
      <c r="L581" s="24">
        <v>4.1637886785165001</v>
      </c>
      <c r="M581" s="81">
        <v>4.6499497548211597</v>
      </c>
    </row>
    <row r="582" spans="1:13" x14ac:dyDescent="0.35">
      <c r="A582" s="23" t="str">
        <f>B555&amp;C555&amp;D582</f>
        <v>CONSUMO PER CAPITA (kg o litros por individuo)TotalAlimentacionDESPUES DE LA CENA</v>
      </c>
      <c r="B582" s="23">
        <v>0</v>
      </c>
      <c r="C582" s="23">
        <v>0</v>
      </c>
      <c r="D582" s="23" t="s">
        <v>150</v>
      </c>
      <c r="E582" s="55">
        <v>0.323649194235892</v>
      </c>
      <c r="F582" s="55">
        <v>0.81239586803096597</v>
      </c>
      <c r="G582" s="55">
        <v>0.332955094505264</v>
      </c>
      <c r="H582" s="55">
        <v>0.29923385951563503</v>
      </c>
      <c r="I582" s="55">
        <v>0.33804279993417702</v>
      </c>
      <c r="J582" s="55">
        <v>0.77796889809953396</v>
      </c>
      <c r="K582" s="55">
        <v>0.266901021245042</v>
      </c>
      <c r="L582" s="55">
        <v>0.247936996516717</v>
      </c>
      <c r="M582" s="81">
        <v>0.28498508062136402</v>
      </c>
    </row>
    <row r="583" spans="1:13" x14ac:dyDescent="0.35">
      <c r="A583" s="23" t="str">
        <f>B555&amp;C555&amp;D583</f>
        <v>CONSUMO PER CAPITA (kg o litros por individuo)TotalAlimentacionDURANTE EL DIA</v>
      </c>
      <c r="B583" s="23">
        <v>0</v>
      </c>
      <c r="C583" s="23">
        <v>0</v>
      </c>
      <c r="D583" s="24" t="s">
        <v>151</v>
      </c>
      <c r="E583" s="24">
        <v>1.1142402905461599</v>
      </c>
      <c r="F583" s="24">
        <v>1.75172740669825</v>
      </c>
      <c r="G583" s="24">
        <v>0.83210850599164599</v>
      </c>
      <c r="H583" s="24">
        <v>0.86402180579457499</v>
      </c>
      <c r="I583" s="24">
        <v>1.0066341268729899</v>
      </c>
      <c r="J583" s="24">
        <v>1.4723985067095999</v>
      </c>
      <c r="K583" s="24">
        <v>0.89732426803008802</v>
      </c>
      <c r="L583" s="24">
        <v>0.78963803165605095</v>
      </c>
      <c r="M583" s="81">
        <v>0.77003017952381003</v>
      </c>
    </row>
    <row r="584" spans="1:13" x14ac:dyDescent="0.35">
      <c r="A584" s="23" t="str">
        <f>B555&amp;C555&amp;D584</f>
        <v>CONSUMO PER CAPITA (kg o litros por individuo)TotalAlimentacionCON AMIGOS</v>
      </c>
      <c r="B584" s="23">
        <v>0</v>
      </c>
      <c r="C584" s="23">
        <v>0</v>
      </c>
      <c r="D584" s="23" t="s">
        <v>152</v>
      </c>
      <c r="E584" s="55">
        <v>6.3189692927494798</v>
      </c>
      <c r="F584" s="55">
        <v>9.2914243486862897</v>
      </c>
      <c r="G584" s="55">
        <v>6.1674390671981403</v>
      </c>
      <c r="H584" s="55">
        <v>6.0911774927053903</v>
      </c>
      <c r="I584" s="55">
        <v>6.45243542068624</v>
      </c>
      <c r="J584" s="55">
        <v>8.8729783631301906</v>
      </c>
      <c r="K584" s="55">
        <v>5.9084613714433596</v>
      </c>
      <c r="L584" s="55">
        <v>5.6861243921042002</v>
      </c>
      <c r="M584" s="81">
        <v>5.7677304700258301</v>
      </c>
    </row>
    <row r="585" spans="1:13" x14ac:dyDescent="0.35">
      <c r="A585" s="23" t="str">
        <f>B555&amp;C555&amp;D585</f>
        <v>CONSUMO PER CAPITA (kg o litros por individuo)TotalAlimentacionCON CLIENTES</v>
      </c>
      <c r="B585" s="23">
        <v>0</v>
      </c>
      <c r="C585" s="23">
        <v>0</v>
      </c>
      <c r="D585" s="24" t="s">
        <v>153</v>
      </c>
      <c r="E585" s="24">
        <v>8.3247832279668005E-2</v>
      </c>
      <c r="F585" s="24">
        <v>0.14258481455236499</v>
      </c>
      <c r="G585" s="24">
        <v>0.153651717483861</v>
      </c>
      <c r="H585" s="24">
        <v>0.14360700192043699</v>
      </c>
      <c r="I585" s="24">
        <v>0.14714187111945901</v>
      </c>
      <c r="J585" s="24">
        <v>0.16296733729162499</v>
      </c>
      <c r="K585" s="24">
        <v>8.6644155563172606E-2</v>
      </c>
      <c r="L585" s="24">
        <v>0.15265215706621099</v>
      </c>
      <c r="M585" s="81">
        <v>0.184322583420167</v>
      </c>
    </row>
    <row r="586" spans="1:13" x14ac:dyDescent="0.35">
      <c r="A586" s="23" t="str">
        <f>B555&amp;C555&amp;D586</f>
        <v>CONSUMO PER CAPITA (kg o litros por individuo)TotalAlimentacionCON COMPAÑEROS DE TRABAJO</v>
      </c>
      <c r="B586" s="23">
        <v>0</v>
      </c>
      <c r="C586" s="23">
        <v>0</v>
      </c>
      <c r="D586" s="23" t="s">
        <v>154</v>
      </c>
      <c r="E586" s="55">
        <v>1.6630623698634801</v>
      </c>
      <c r="F586" s="55">
        <v>1.6692559672377201</v>
      </c>
      <c r="G586" s="55">
        <v>1.38516434863067</v>
      </c>
      <c r="H586" s="55">
        <v>1.24979826684507</v>
      </c>
      <c r="I586" s="55">
        <v>1.25899660074579</v>
      </c>
      <c r="J586" s="55">
        <v>1.4346357794313001</v>
      </c>
      <c r="K586" s="55">
        <v>1.33902309439157</v>
      </c>
      <c r="L586" s="55">
        <v>1.1913088599463</v>
      </c>
      <c r="M586" s="81">
        <v>1.3557149727319</v>
      </c>
    </row>
    <row r="587" spans="1:13" x14ac:dyDescent="0.35">
      <c r="A587" s="23" t="str">
        <f>B555&amp;C555&amp;D587</f>
        <v>CONSUMO PER CAPITA (kg o litros por individuo)TotalAlimentacionCON COMPAÑEROS DE CLASE</v>
      </c>
      <c r="B587" s="23">
        <v>0</v>
      </c>
      <c r="C587" s="23">
        <v>0</v>
      </c>
      <c r="D587" s="24" t="s">
        <v>155</v>
      </c>
      <c r="E587" s="24">
        <v>8.2097803751101206E-2</v>
      </c>
      <c r="F587" s="24">
        <v>9.6342348103251693E-2</v>
      </c>
      <c r="G587" s="24">
        <v>0.111488164509254</v>
      </c>
      <c r="H587" s="24">
        <v>7.6078563337483501E-2</v>
      </c>
      <c r="I587" s="24">
        <v>0.11014904664413799</v>
      </c>
      <c r="J587" s="24">
        <v>8.77055418913949E-2</v>
      </c>
      <c r="K587" s="24">
        <v>0.11650335544033499</v>
      </c>
      <c r="L587" s="24">
        <v>0.143273475609273</v>
      </c>
      <c r="M587" s="81">
        <v>0.11310924608270199</v>
      </c>
    </row>
    <row r="588" spans="1:13" x14ac:dyDescent="0.35">
      <c r="A588" s="23" t="str">
        <f>B555&amp;C555&amp;D588</f>
        <v>CONSUMO PER CAPITA (kg o litros por individuo)TotalAlimentacionCON FAMILIA</v>
      </c>
      <c r="B588" s="23">
        <v>0</v>
      </c>
      <c r="C588" s="23">
        <v>0</v>
      </c>
      <c r="D588" s="23" t="s">
        <v>156</v>
      </c>
      <c r="E588" s="55">
        <v>8.8585398561798794</v>
      </c>
      <c r="F588" s="55">
        <v>14.0341920426836</v>
      </c>
      <c r="G588" s="55">
        <v>7.9243820837782399</v>
      </c>
      <c r="H588" s="55">
        <v>7.9092830108333301</v>
      </c>
      <c r="I588" s="55">
        <v>8.5365774103265899</v>
      </c>
      <c r="J588" s="55">
        <v>13.070469715535699</v>
      </c>
      <c r="K588" s="55">
        <v>7.6940254213336701</v>
      </c>
      <c r="L588" s="55">
        <v>7.5660524240194604</v>
      </c>
      <c r="M588" s="81">
        <v>7.9946470537138703</v>
      </c>
    </row>
    <row r="589" spans="1:13" x14ac:dyDescent="0.35">
      <c r="A589" s="23" t="str">
        <f>B555&amp;C555&amp;D589</f>
        <v>CONSUMO PER CAPITA (kg o litros por individuo)TotalAlimentacionCON LA PAREJA</v>
      </c>
      <c r="B589" s="23">
        <v>0</v>
      </c>
      <c r="C589" s="23">
        <v>0</v>
      </c>
      <c r="D589" s="24" t="s">
        <v>157</v>
      </c>
      <c r="E589" s="24">
        <v>4.3612150696253504</v>
      </c>
      <c r="F589" s="24">
        <v>6.9583523842507002</v>
      </c>
      <c r="G589" s="24">
        <v>4.0837056299227203</v>
      </c>
      <c r="H589" s="24">
        <v>3.7805528111425</v>
      </c>
      <c r="I589" s="24">
        <v>4.2927713467912696</v>
      </c>
      <c r="J589" s="24">
        <v>6.1657340311704996</v>
      </c>
      <c r="K589" s="24">
        <v>4.1284054740515002</v>
      </c>
      <c r="L589" s="24">
        <v>3.8189717436367299</v>
      </c>
      <c r="M589" s="81">
        <v>4.2638167048422897</v>
      </c>
    </row>
    <row r="590" spans="1:13" x14ac:dyDescent="0.35">
      <c r="A590" s="23" t="str">
        <f>B555&amp;C555&amp;D590</f>
        <v>CONSUMO PER CAPITA (kg o litros por individuo)TotalAlimentacionESTABA SOLO/A</v>
      </c>
      <c r="B590" s="23">
        <v>0</v>
      </c>
      <c r="C590" s="23">
        <v>0</v>
      </c>
      <c r="D590" s="23" t="s">
        <v>158</v>
      </c>
      <c r="E590" s="55">
        <v>3.3826579041298799</v>
      </c>
      <c r="F590" s="55">
        <v>4.6967911697506697</v>
      </c>
      <c r="G590" s="55">
        <v>3.4854364790840302</v>
      </c>
      <c r="H590" s="55">
        <v>3.3555700224234899</v>
      </c>
      <c r="I590" s="55">
        <v>3.4559640138121699</v>
      </c>
      <c r="J590" s="55">
        <v>4.5395732154270902</v>
      </c>
      <c r="K590" s="55">
        <v>3.1717167674795199</v>
      </c>
      <c r="L590" s="55">
        <v>3.4113051178706799</v>
      </c>
      <c r="M590" s="81">
        <v>3.3301194296821301</v>
      </c>
    </row>
    <row r="591" spans="1:13" x14ac:dyDescent="0.35">
      <c r="A591" s="23" t="str">
        <f>B555&amp;C555&amp;D591</f>
        <v>CONSUMO PER CAPITA (kg o litros por individuo)TotalAlimentacionOTROS</v>
      </c>
      <c r="B591" s="23">
        <v>0</v>
      </c>
      <c r="C591" s="23">
        <v>0</v>
      </c>
      <c r="D591" s="24" t="s">
        <v>159</v>
      </c>
      <c r="E591" s="24">
        <v>0.13521727631995001</v>
      </c>
      <c r="F591" s="24">
        <v>0.170485692523305</v>
      </c>
      <c r="G591" s="24">
        <v>0.13404528216230399</v>
      </c>
      <c r="H591" s="24">
        <v>0.13959887956283401</v>
      </c>
      <c r="I591" s="24">
        <v>0.184565379177311</v>
      </c>
      <c r="J591" s="24">
        <v>0.22224494039260001</v>
      </c>
      <c r="K591" s="24">
        <v>0.17580685612929001</v>
      </c>
      <c r="L591" s="24">
        <v>0.148767712019125</v>
      </c>
      <c r="M591" s="81">
        <v>0.112595415842024</v>
      </c>
    </row>
    <row r="592" spans="1:13" x14ac:dyDescent="0.35">
      <c r="A592" s="23" t="str">
        <f>B555&amp;C555&amp;D592</f>
        <v>CONSUMO PER CAPITA (kg o litros por individuo)TotalAlimentacionESTAR TRABAJANDO</v>
      </c>
      <c r="B592" s="23">
        <v>0</v>
      </c>
      <c r="C592" s="23">
        <v>0</v>
      </c>
      <c r="D592" s="23" t="s">
        <v>160</v>
      </c>
      <c r="E592" s="55">
        <v>2.3886219163123998</v>
      </c>
      <c r="F592" s="55">
        <v>2.9172026059346998</v>
      </c>
      <c r="G592" s="55">
        <v>2.2291163054785401</v>
      </c>
      <c r="H592" s="55">
        <v>2.2193675440053302</v>
      </c>
      <c r="I592" s="55">
        <v>2.22999101342144</v>
      </c>
      <c r="J592" s="55">
        <v>2.64292568179272</v>
      </c>
      <c r="K592" s="55">
        <v>1.9350829575039401</v>
      </c>
      <c r="L592" s="55">
        <v>1.99036262842333</v>
      </c>
      <c r="M592" s="81">
        <v>1.9492368689764401</v>
      </c>
    </row>
    <row r="593" spans="1:13" x14ac:dyDescent="0.35">
      <c r="A593" s="23" t="str">
        <f>B555&amp;C555&amp;D593</f>
        <v>CONSUMO PER CAPITA (kg o litros por individuo)TotalAlimentacionCOMIDA DE NEGOCIOS</v>
      </c>
      <c r="B593" s="23">
        <v>0</v>
      </c>
      <c r="C593" s="23">
        <v>0</v>
      </c>
      <c r="D593" s="24" t="s">
        <v>161</v>
      </c>
      <c r="E593" s="24">
        <v>5.0283404068090197E-2</v>
      </c>
      <c r="F593" s="24">
        <v>0.116015017195037</v>
      </c>
      <c r="G593" s="24">
        <v>0.11253896768541299</v>
      </c>
      <c r="H593" s="24">
        <v>6.6703941128452696E-2</v>
      </c>
      <c r="I593" s="24">
        <v>9.3684286972295694E-2</v>
      </c>
      <c r="J593" s="24">
        <v>6.0640857763954503E-2</v>
      </c>
      <c r="K593" s="24">
        <v>8.1680261374895299E-2</v>
      </c>
      <c r="L593" s="24">
        <v>8.6478370199312996E-2</v>
      </c>
      <c r="M593" s="81">
        <v>9.6984486645391194E-2</v>
      </c>
    </row>
    <row r="594" spans="1:13" x14ac:dyDescent="0.35">
      <c r="A594" s="23" t="str">
        <f>B555&amp;C555&amp;D594</f>
        <v>CONSUMO PER CAPITA (kg o litros por individuo)TotalAlimentacionPOR PLACER/RELAX</v>
      </c>
      <c r="B594" s="23">
        <v>0</v>
      </c>
      <c r="C594" s="23">
        <v>0</v>
      </c>
      <c r="D594" s="23" t="s">
        <v>162</v>
      </c>
      <c r="E594" s="55">
        <v>4.1410720348341004</v>
      </c>
      <c r="F594" s="55">
        <v>7.6335589556735597</v>
      </c>
      <c r="G594" s="55">
        <v>3.7805519171822901</v>
      </c>
      <c r="H594" s="55">
        <v>3.5183183069515298</v>
      </c>
      <c r="I594" s="55">
        <v>4.1348854761414398</v>
      </c>
      <c r="J594" s="55">
        <v>6.9085927871258903</v>
      </c>
      <c r="K594" s="55">
        <v>3.82129444492957</v>
      </c>
      <c r="L594" s="55">
        <v>3.5509955090951699</v>
      </c>
      <c r="M594" s="81">
        <v>3.9715662322165799</v>
      </c>
    </row>
    <row r="595" spans="1:13" x14ac:dyDescent="0.35">
      <c r="A595" s="23" t="str">
        <f>B555&amp;C555&amp;D595</f>
        <v>CONSUMO PER CAPITA (kg o litros por individuo)TotalAlimentacionTENER HAMBRE/SIN PLANIFICAR</v>
      </c>
      <c r="B595" s="23">
        <v>0</v>
      </c>
      <c r="C595" s="23">
        <v>0</v>
      </c>
      <c r="D595" s="24" t="s">
        <v>163</v>
      </c>
      <c r="E595" s="24">
        <v>6.0132312674139303</v>
      </c>
      <c r="F595" s="24">
        <v>9.1348819246483703</v>
      </c>
      <c r="G595" s="24">
        <v>5.5073056573961301</v>
      </c>
      <c r="H595" s="24">
        <v>5.2633702863410203</v>
      </c>
      <c r="I595" s="24">
        <v>5.8614870595490602</v>
      </c>
      <c r="J595" s="24">
        <v>8.5333703398898706</v>
      </c>
      <c r="K595" s="24">
        <v>5.34205206999723</v>
      </c>
      <c r="L595" s="24">
        <v>5.3485170732763203</v>
      </c>
      <c r="M595" s="81">
        <v>5.4462709259813096</v>
      </c>
    </row>
    <row r="596" spans="1:13" x14ac:dyDescent="0.35">
      <c r="A596" s="23" t="str">
        <f>B555&amp;C555&amp;D596</f>
        <v>CONSUMO PER CAPITA (kg o litros por individuo)TotalAlimentacionESTAR DE COMPRAS</v>
      </c>
      <c r="B596" s="23">
        <v>0</v>
      </c>
      <c r="C596" s="23">
        <v>0</v>
      </c>
      <c r="D596" s="23" t="s">
        <v>164</v>
      </c>
      <c r="E596" s="55">
        <v>0.63791290221252095</v>
      </c>
      <c r="F596" s="55">
        <v>1.0494384774701799</v>
      </c>
      <c r="G596" s="55">
        <v>0.76203237395513401</v>
      </c>
      <c r="H596" s="55">
        <v>0.68052782308599902</v>
      </c>
      <c r="I596" s="55">
        <v>0.66170150894276103</v>
      </c>
      <c r="J596" s="55">
        <v>0.99443783525431195</v>
      </c>
      <c r="K596" s="55">
        <v>0.823057821628423</v>
      </c>
      <c r="L596" s="55">
        <v>0.84750920445347699</v>
      </c>
      <c r="M596" s="81">
        <v>0.77273280104007802</v>
      </c>
    </row>
    <row r="597" spans="1:13" x14ac:dyDescent="0.35">
      <c r="A597" s="23" t="str">
        <f>B555&amp;C555&amp;D597</f>
        <v>CONSUMO PER CAPITA (kg o litros por individuo)TotalAlimentacionNO COCINAR EN CASA</v>
      </c>
      <c r="B597" s="23">
        <v>0</v>
      </c>
      <c r="C597" s="23">
        <v>0</v>
      </c>
      <c r="D597" s="24" t="s">
        <v>165</v>
      </c>
      <c r="E597" s="24">
        <v>1.73194285955526</v>
      </c>
      <c r="F597" s="24">
        <v>1.9550989941764201</v>
      </c>
      <c r="G597" s="24">
        <v>1.5328613186348501</v>
      </c>
      <c r="H597" s="24">
        <v>1.3942465727559199</v>
      </c>
      <c r="I597" s="24">
        <v>1.55235726685153</v>
      </c>
      <c r="J597" s="24">
        <v>2.02213827426645</v>
      </c>
      <c r="K597" s="24">
        <v>1.3475059906014299</v>
      </c>
      <c r="L597" s="24">
        <v>1.4918275600105599</v>
      </c>
      <c r="M597" s="81">
        <v>1.36607294806758</v>
      </c>
    </row>
    <row r="598" spans="1:13" x14ac:dyDescent="0.35">
      <c r="A598" s="23" t="str">
        <f>B555&amp;C555&amp;D598</f>
        <v>CONSUMO PER CAPITA (kg o litros por individuo)TotalAlimentacionCELEBRACION/FIESTA/SALIR TOMAR</v>
      </c>
      <c r="B598" s="23">
        <v>0</v>
      </c>
      <c r="C598" s="23">
        <v>0</v>
      </c>
      <c r="D598" s="23" t="s">
        <v>166</v>
      </c>
      <c r="E598" s="55">
        <v>8.0195548545717195</v>
      </c>
      <c r="F598" s="55">
        <v>11.3220276146633</v>
      </c>
      <c r="G598" s="55">
        <v>7.6973439825547203</v>
      </c>
      <c r="H598" s="55">
        <v>7.6533362792161403</v>
      </c>
      <c r="I598" s="55">
        <v>7.7586758999283703</v>
      </c>
      <c r="J598" s="55">
        <v>10.7052818875413</v>
      </c>
      <c r="K598" s="55">
        <v>7.4345816763485502</v>
      </c>
      <c r="L598" s="55">
        <v>6.9057027676915004</v>
      </c>
      <c r="M598" s="81">
        <v>7.6514645277728999</v>
      </c>
    </row>
    <row r="599" spans="1:13" x14ac:dyDescent="0.35">
      <c r="A599" s="23" t="str">
        <f>B555&amp;C555&amp;D599</f>
        <v>CONSUMO PER CAPITA (kg o litros por individuo)TotalAlimentacionVIENDO DEPORTES</v>
      </c>
      <c r="B599" s="23">
        <v>0</v>
      </c>
      <c r="C599" s="23">
        <v>0</v>
      </c>
      <c r="D599" s="24" t="s">
        <v>167</v>
      </c>
      <c r="E599" s="24">
        <v>0.37238977749601698</v>
      </c>
      <c r="F599" s="24">
        <v>0.54820188767470002</v>
      </c>
      <c r="G599" s="24">
        <v>0.32020206967102299</v>
      </c>
      <c r="H599" s="24">
        <v>0.436286268061848</v>
      </c>
      <c r="I599" s="24">
        <v>0.50556242382860705</v>
      </c>
      <c r="J599" s="24">
        <v>0.38140629258733799</v>
      </c>
      <c r="K599" s="24">
        <v>0.32164469015270603</v>
      </c>
      <c r="L599" s="24">
        <v>0.383889245826738</v>
      </c>
      <c r="M599" s="81">
        <v>0.38912354029875301</v>
      </c>
    </row>
    <row r="600" spans="1:13" x14ac:dyDescent="0.35">
      <c r="A600" s="23" t="str">
        <f>B555&amp;C555&amp;D600</f>
        <v>CONSUMO PER CAPITA (kg o litros por individuo)TotalAlimentacionOTROS MOTIVOS</v>
      </c>
      <c r="B600" s="23">
        <v>0</v>
      </c>
      <c r="C600" s="23">
        <v>0</v>
      </c>
      <c r="D600" s="23" t="s">
        <v>168</v>
      </c>
      <c r="E600" s="55">
        <v>1.52999954780551</v>
      </c>
      <c r="F600" s="55">
        <v>2.3830040081328301</v>
      </c>
      <c r="G600" s="55">
        <v>1.5033656250563301</v>
      </c>
      <c r="H600" s="55">
        <v>1.5135075782609499</v>
      </c>
      <c r="I600" s="55">
        <v>1.6402556720413199</v>
      </c>
      <c r="J600" s="55">
        <v>2.30751658991873</v>
      </c>
      <c r="K600" s="55">
        <v>1.51368479207953</v>
      </c>
      <c r="L600" s="55">
        <v>1.5131699012819999</v>
      </c>
      <c r="M600" s="81">
        <v>1.4786036316134099</v>
      </c>
    </row>
    <row r="601" spans="1:13" x14ac:dyDescent="0.35">
      <c r="A601" s="23" t="str">
        <f>B555&amp;C601&amp;D601</f>
        <v>CONSUMO PER CAPITA (kg o litros por individuo).T.Alimentos TOTAL INGT.ESPAÑA</v>
      </c>
      <c r="B601" s="23">
        <v>0</v>
      </c>
      <c r="C601" s="23" t="s">
        <v>45</v>
      </c>
      <c r="D601" s="24" t="s">
        <v>46</v>
      </c>
      <c r="E601" s="24">
        <v>10.5072192232577</v>
      </c>
      <c r="F601" s="24">
        <v>15.013728391635601</v>
      </c>
      <c r="G601" s="24">
        <v>10.1569466294808</v>
      </c>
      <c r="H601" s="24">
        <v>10.106365984149599</v>
      </c>
      <c r="I601" s="24">
        <v>10.4153205798301</v>
      </c>
      <c r="J601" s="24">
        <v>14.1394594050946</v>
      </c>
      <c r="K601" s="24">
        <v>9.9768566857639591</v>
      </c>
      <c r="L601" s="24">
        <v>10.091549675684799</v>
      </c>
      <c r="M601" s="81">
        <v>10.328747877185</v>
      </c>
    </row>
    <row r="602" spans="1:13" x14ac:dyDescent="0.35">
      <c r="A602" s="23" t="str">
        <f>B555&amp;C601&amp;D602</f>
        <v>CONSUMO PER CAPITA (kg o litros por individuo).T.Alimentos TOTAL INGHiper+Super+Discount+G.A</v>
      </c>
      <c r="B602" s="23">
        <v>0</v>
      </c>
      <c r="C602" s="23">
        <v>0</v>
      </c>
      <c r="D602" s="23" t="s">
        <v>124</v>
      </c>
      <c r="E602" s="55">
        <v>0.41128352801602303</v>
      </c>
      <c r="F602" s="55">
        <v>0.60972414841991196</v>
      </c>
      <c r="G602" s="55">
        <v>0.35113590712654902</v>
      </c>
      <c r="H602" s="55">
        <v>0.38236911671174301</v>
      </c>
      <c r="I602" s="55">
        <v>0.31048356592538401</v>
      </c>
      <c r="J602" s="55">
        <v>0.51033540600764404</v>
      </c>
      <c r="K602" s="55">
        <v>0.35606639532037798</v>
      </c>
      <c r="L602" s="55">
        <v>0.45141040823927803</v>
      </c>
      <c r="M602" s="81">
        <v>0.39677726373525701</v>
      </c>
    </row>
    <row r="603" spans="1:13" x14ac:dyDescent="0.35">
      <c r="A603" s="23" t="str">
        <f>B555&amp;C601&amp;D603</f>
        <v>CONSUMO PER CAPITA (kg o litros por individuo).T.Alimentos TOTAL INGRestaurantes</v>
      </c>
      <c r="B603" s="23">
        <v>0</v>
      </c>
      <c r="C603" s="23">
        <v>0</v>
      </c>
      <c r="D603" s="24" t="s">
        <v>125</v>
      </c>
      <c r="E603" s="24">
        <v>2.8667335187716101</v>
      </c>
      <c r="F603" s="24">
        <v>3.9595020971855601</v>
      </c>
      <c r="G603" s="24">
        <v>2.6948787722568599</v>
      </c>
      <c r="H603" s="24">
        <v>2.9683766074581701</v>
      </c>
      <c r="I603" s="24">
        <v>2.8785447868753402</v>
      </c>
      <c r="J603" s="24">
        <v>3.7566739697029399</v>
      </c>
      <c r="K603" s="24">
        <v>2.64093345251846</v>
      </c>
      <c r="L603" s="24">
        <v>2.71603424019212</v>
      </c>
      <c r="M603" s="81">
        <v>3.1753981109290499</v>
      </c>
    </row>
    <row r="604" spans="1:13" x14ac:dyDescent="0.35">
      <c r="A604" s="23" t="str">
        <f>B555&amp;C601&amp;D604</f>
        <v>CONSUMO PER CAPITA (kg o litros por individuo).T.Alimentos TOTAL INGRestaurantes Fast Food</v>
      </c>
      <c r="B604" s="23">
        <v>0</v>
      </c>
      <c r="C604" s="23">
        <v>0</v>
      </c>
      <c r="D604" s="23" t="s">
        <v>126</v>
      </c>
      <c r="E604" s="55">
        <v>2.9596488630943099</v>
      </c>
      <c r="F604" s="55">
        <v>4.2959869665051498</v>
      </c>
      <c r="G604" s="55">
        <v>3.0794273703253698</v>
      </c>
      <c r="H604" s="55">
        <v>2.7871981951545299</v>
      </c>
      <c r="I604" s="55">
        <v>2.8379910013173699</v>
      </c>
      <c r="J604" s="55">
        <v>3.9568191759440001</v>
      </c>
      <c r="K604" s="55">
        <v>2.9318341495279299</v>
      </c>
      <c r="L604" s="55">
        <v>2.9002267388139802</v>
      </c>
      <c r="M604" s="81">
        <v>2.6205596970215299</v>
      </c>
    </row>
    <row r="605" spans="1:13" x14ac:dyDescent="0.35">
      <c r="A605" s="23" t="str">
        <f>B555&amp;C601&amp;D605</f>
        <v>CONSUMO PER CAPITA (kg o litros por individuo).T.Alimentos TOTAL INGBares/Cafeterias/Cervecerias</v>
      </c>
      <c r="B605" s="23">
        <v>0</v>
      </c>
      <c r="C605" s="23">
        <v>0</v>
      </c>
      <c r="D605" s="24" t="s">
        <v>127</v>
      </c>
      <c r="E605" s="24">
        <v>2.9987753794755299</v>
      </c>
      <c r="F605" s="24">
        <v>4.0665241501120697</v>
      </c>
      <c r="G605" s="24">
        <v>2.75141183865431</v>
      </c>
      <c r="H605" s="24">
        <v>2.6829929887092101</v>
      </c>
      <c r="I605" s="24">
        <v>3.0683069805777201</v>
      </c>
      <c r="J605" s="24">
        <v>3.9843053542203402</v>
      </c>
      <c r="K605" s="24">
        <v>2.7773938566733301</v>
      </c>
      <c r="L605" s="24">
        <v>2.7188122137502799</v>
      </c>
      <c r="M605" s="81">
        <v>2.63939430186932</v>
      </c>
    </row>
    <row r="606" spans="1:13" x14ac:dyDescent="0.35">
      <c r="A606" s="23" t="str">
        <f>B555&amp;C601&amp;D606</f>
        <v>CONSUMO PER CAPITA (kg o litros por individuo).T.Alimentos TOTAL INGPanaderias/Pastelerias</v>
      </c>
      <c r="B606" s="23">
        <v>0</v>
      </c>
      <c r="C606" s="23">
        <v>0</v>
      </c>
      <c r="D606" s="23" t="s">
        <v>128</v>
      </c>
      <c r="E606" s="55">
        <v>0.180590197706268</v>
      </c>
      <c r="F606" s="55">
        <v>0.22300335249471301</v>
      </c>
      <c r="G606" s="55">
        <v>0.20518885532419001</v>
      </c>
      <c r="H606" s="55">
        <v>0.22858737310341101</v>
      </c>
      <c r="I606" s="55">
        <v>0.20902505967677901</v>
      </c>
      <c r="J606" s="55">
        <v>0.21195090566922201</v>
      </c>
      <c r="K606" s="55">
        <v>0.23221146603884901</v>
      </c>
      <c r="L606" s="55">
        <v>0.20982235227173399</v>
      </c>
      <c r="M606" s="81">
        <v>0.210128643403936</v>
      </c>
    </row>
    <row r="607" spans="1:13" x14ac:dyDescent="0.35">
      <c r="A607" s="23" t="str">
        <f>B555&amp;C601&amp;D607</f>
        <v>CONSUMO PER CAPITA (kg o litros por individuo).T.Alimentos TOTAL INGTda.Alimentacion/Delicatesen</v>
      </c>
      <c r="B607" s="23">
        <v>0</v>
      </c>
      <c r="C607" s="23">
        <v>0</v>
      </c>
      <c r="D607" s="24" t="s">
        <v>129</v>
      </c>
      <c r="E607" s="24">
        <v>4.2783165008376499E-2</v>
      </c>
      <c r="F607" s="24">
        <v>7.1795191356939903E-2</v>
      </c>
      <c r="G607" s="24">
        <v>4.3057363192951899E-2</v>
      </c>
      <c r="H607" s="24">
        <v>7.9033598970237803E-2</v>
      </c>
      <c r="I607" s="24">
        <v>3.3812905574750897E-2</v>
      </c>
      <c r="J607" s="24">
        <v>6.9909337085509698E-2</v>
      </c>
      <c r="K607" s="24">
        <v>4.1000028668857401E-2</v>
      </c>
      <c r="L607" s="24">
        <v>4.8314385812418398E-2</v>
      </c>
      <c r="M607" s="81">
        <v>4.8458007120923602E-2</v>
      </c>
    </row>
    <row r="608" spans="1:13" x14ac:dyDescent="0.35">
      <c r="A608" s="23" t="str">
        <f>B555&amp;C601&amp;D608</f>
        <v>CONSUMO PER CAPITA (kg o litros por individuo).T.Alimentos TOTAL INGCanal Conveniencia/24h</v>
      </c>
      <c r="B608" s="23">
        <v>0</v>
      </c>
      <c r="C608" s="23">
        <v>0</v>
      </c>
      <c r="D608" s="23" t="s">
        <v>130</v>
      </c>
      <c r="E608" s="55">
        <v>0.49501687359097302</v>
      </c>
      <c r="F608" s="55">
        <v>0.59104517854255101</v>
      </c>
      <c r="G608" s="55">
        <v>0.52913814099323297</v>
      </c>
      <c r="H608" s="55">
        <v>0.52830766963377396</v>
      </c>
      <c r="I608" s="55">
        <v>0.51384270138127397</v>
      </c>
      <c r="J608" s="55">
        <v>0.63640187046732799</v>
      </c>
      <c r="K608" s="55">
        <v>0.58811274871451003</v>
      </c>
      <c r="L608" s="55">
        <v>0.656422603506011</v>
      </c>
      <c r="M608" s="81">
        <v>0.57175478752326603</v>
      </c>
    </row>
    <row r="609" spans="1:13" x14ac:dyDescent="0.35">
      <c r="A609" s="23" t="str">
        <f>B555&amp;C601&amp;D609</f>
        <v>CONSUMO PER CAPITA (kg o litros por individuo).T.Alimentos TOTAL INGHoteles</v>
      </c>
      <c r="B609" s="23">
        <v>0</v>
      </c>
      <c r="C609" s="23">
        <v>0</v>
      </c>
      <c r="D609" s="24" t="s">
        <v>131</v>
      </c>
      <c r="E609" s="24">
        <v>2.1534827775538098E-2</v>
      </c>
      <c r="F609" s="24">
        <v>0.115382808441208</v>
      </c>
      <c r="G609" s="24">
        <v>3.1127218952831201E-2</v>
      </c>
      <c r="H609" s="24">
        <v>2.20017570991047E-2</v>
      </c>
      <c r="I609" s="24">
        <v>5.6284276374732198E-2</v>
      </c>
      <c r="J609" s="24">
        <v>6.14025620255838E-2</v>
      </c>
      <c r="K609" s="24">
        <v>2.8378971968642901E-2</v>
      </c>
      <c r="L609" s="24">
        <v>3.6265314202747201E-2</v>
      </c>
      <c r="M609" s="81">
        <v>3.7406130264285603E-2</v>
      </c>
    </row>
    <row r="610" spans="1:13" x14ac:dyDescent="0.35">
      <c r="A610" s="23" t="str">
        <f>B555&amp;C601&amp;D610</f>
        <v>CONSUMO PER CAPITA (kg o litros por individuo).T.Alimentos TOTAL INGEstaciones de servicio</v>
      </c>
      <c r="B610" s="23">
        <v>0</v>
      </c>
      <c r="C610" s="23">
        <v>0</v>
      </c>
      <c r="D610" s="23" t="s">
        <v>132</v>
      </c>
      <c r="E610" s="55">
        <v>8.3951790604019597E-2</v>
      </c>
      <c r="F610" s="55">
        <v>0.14703772936435799</v>
      </c>
      <c r="G610" s="55">
        <v>9.0331157551157004E-2</v>
      </c>
      <c r="H610" s="55">
        <v>7.9960880330432804E-2</v>
      </c>
      <c r="I610" s="55">
        <v>8.7242663404217297E-2</v>
      </c>
      <c r="J610" s="55">
        <v>0.13007160054582001</v>
      </c>
      <c r="K610" s="55">
        <v>6.5402946846947904E-2</v>
      </c>
      <c r="L610" s="55">
        <v>6.9001776495512895E-2</v>
      </c>
      <c r="M610" s="81">
        <v>0.12807217540421101</v>
      </c>
    </row>
    <row r="611" spans="1:13" x14ac:dyDescent="0.35">
      <c r="A611" s="23" t="str">
        <f>B555&amp;C601&amp;D611</f>
        <v>CONSUMO PER CAPITA (kg o litros por individuo).T.Alimentos TOTAL INGMaquinas dispensadoras</v>
      </c>
      <c r="B611" s="23">
        <v>0</v>
      </c>
      <c r="C611" s="23">
        <v>0</v>
      </c>
      <c r="D611" s="24" t="s">
        <v>133</v>
      </c>
      <c r="E611" s="24">
        <v>1.5642438832777002E-2</v>
      </c>
      <c r="F611" s="24">
        <v>1.74453821033396E-2</v>
      </c>
      <c r="G611" s="24">
        <v>1.46414217605665E-2</v>
      </c>
      <c r="H611" s="24">
        <v>1.4658005985613501E-2</v>
      </c>
      <c r="I611" s="24">
        <v>1.34012900431584E-2</v>
      </c>
      <c r="J611" s="24">
        <v>1.7995492605362401E-2</v>
      </c>
      <c r="K611" s="24">
        <v>1.3327782166027801E-2</v>
      </c>
      <c r="L611" s="24">
        <v>1.15142257369804E-2</v>
      </c>
      <c r="M611" s="81">
        <v>1.7294682646312998E-2</v>
      </c>
    </row>
    <row r="612" spans="1:13" x14ac:dyDescent="0.35">
      <c r="A612" s="23" t="str">
        <f>B555&amp;C601&amp;D612</f>
        <v>CONSUMO PER CAPITA (kg o litros por individuo).T.Alimentos TOTAL INGServicio en la empresa</v>
      </c>
      <c r="B612" s="23">
        <v>0</v>
      </c>
      <c r="C612" s="23">
        <v>0</v>
      </c>
      <c r="D612" s="23" t="s">
        <v>134</v>
      </c>
      <c r="E612" s="55">
        <v>7.2668993466711101E-2</v>
      </c>
      <c r="F612" s="55">
        <v>0.11667459632451101</v>
      </c>
      <c r="G612" s="55">
        <v>7.7653853940872306E-2</v>
      </c>
      <c r="H612" s="55">
        <v>7.0655413743034204E-2</v>
      </c>
      <c r="I612" s="55">
        <v>5.9228793843753201E-2</v>
      </c>
      <c r="J612" s="55">
        <v>6.7902548612268604E-2</v>
      </c>
      <c r="K612" s="55">
        <v>6.9785208772075794E-2</v>
      </c>
      <c r="L612" s="55">
        <v>8.2501478936752304E-2</v>
      </c>
      <c r="M612" s="81">
        <v>0.12152119465163599</v>
      </c>
    </row>
    <row r="613" spans="1:13" x14ac:dyDescent="0.35">
      <c r="A613" s="23" t="str">
        <f>B555&amp;C601&amp;D613</f>
        <v>CONSUMO PER CAPITA (kg o litros por individuo).T.Alimentos TOTAL INGResto de canales</v>
      </c>
      <c r="B613" s="23">
        <v>0</v>
      </c>
      <c r="C613" s="23">
        <v>0</v>
      </c>
      <c r="D613" s="24" t="s">
        <v>135</v>
      </c>
      <c r="E613" s="24">
        <v>0.35858752614870798</v>
      </c>
      <c r="F613" s="24">
        <v>0.79960728416813398</v>
      </c>
      <c r="G613" s="24">
        <v>0.288952682169895</v>
      </c>
      <c r="H613" s="24">
        <v>0.26222406396599302</v>
      </c>
      <c r="I613" s="24">
        <v>0.347156997462303</v>
      </c>
      <c r="J613" s="24">
        <v>0.73568955533115699</v>
      </c>
      <c r="K613" s="24">
        <v>0.23241068144102001</v>
      </c>
      <c r="L613" s="24">
        <v>0.19122791109793599</v>
      </c>
      <c r="M613" s="81">
        <v>0.36198126142692499</v>
      </c>
    </row>
    <row r="614" spans="1:13" x14ac:dyDescent="0.35">
      <c r="A614" s="23" t="str">
        <f>B555&amp;C601&amp;D614</f>
        <v>CONSUMO PER CAPITA (kg o litros por individuo).T.Alimentos TOTAL INGEN LA CALLE</v>
      </c>
      <c r="B614" s="23">
        <v>0</v>
      </c>
      <c r="C614" s="23">
        <v>0</v>
      </c>
      <c r="D614" s="23" t="s">
        <v>136</v>
      </c>
      <c r="E614" s="55">
        <v>0.24119233772891299</v>
      </c>
      <c r="F614" s="55">
        <v>0.46461002013556002</v>
      </c>
      <c r="G614" s="55">
        <v>0.22099560415935901</v>
      </c>
      <c r="H614" s="55">
        <v>0.185601747678277</v>
      </c>
      <c r="I614" s="55">
        <v>0.24724039549125401</v>
      </c>
      <c r="J614" s="55">
        <v>0.50803295177893504</v>
      </c>
      <c r="K614" s="55">
        <v>0.20187092512352001</v>
      </c>
      <c r="L614" s="55">
        <v>0.142798297877126</v>
      </c>
      <c r="M614" s="81">
        <v>0.32784713363481299</v>
      </c>
    </row>
    <row r="615" spans="1:13" x14ac:dyDescent="0.35">
      <c r="A615" s="23" t="str">
        <f>B555&amp;C601&amp;D615</f>
        <v>CONSUMO PER CAPITA (kg o litros por individuo).T.Alimentos TOTAL INGEN CASA DE OTROS</v>
      </c>
      <c r="B615" s="23">
        <v>0</v>
      </c>
      <c r="C615" s="23">
        <v>0</v>
      </c>
      <c r="D615" s="24" t="s">
        <v>137</v>
      </c>
      <c r="E615" s="24">
        <v>0.50756358924196399</v>
      </c>
      <c r="F615" s="24">
        <v>0.65863948993178101</v>
      </c>
      <c r="G615" s="24">
        <v>0.50104038823921104</v>
      </c>
      <c r="H615" s="24">
        <v>0.60153669301282298</v>
      </c>
      <c r="I615" s="24">
        <v>0.47728668102106497</v>
      </c>
      <c r="J615" s="24">
        <v>0.59839800847544999</v>
      </c>
      <c r="K615" s="24">
        <v>0.45854320480004601</v>
      </c>
      <c r="L615" s="24">
        <v>0.61034792900548096</v>
      </c>
      <c r="M615" s="81">
        <v>0.42469627860903397</v>
      </c>
    </row>
    <row r="616" spans="1:13" x14ac:dyDescent="0.35">
      <c r="A616" s="23" t="str">
        <f>B555&amp;C601&amp;D616</f>
        <v>CONSUMO PER CAPITA (kg o litros por individuo).T.Alimentos TOTAL INGEN EL ESTABLECIMIENTO</v>
      </c>
      <c r="B616" s="23">
        <v>0</v>
      </c>
      <c r="C616" s="23">
        <v>0</v>
      </c>
      <c r="D616" s="23" t="s">
        <v>138</v>
      </c>
      <c r="E616" s="55">
        <v>6.9797014179454999</v>
      </c>
      <c r="F616" s="55">
        <v>10.2691126634139</v>
      </c>
      <c r="G616" s="55">
        <v>6.7935098939734404</v>
      </c>
      <c r="H616" s="55">
        <v>6.47008876267431</v>
      </c>
      <c r="I616" s="55">
        <v>7.0693778056222403</v>
      </c>
      <c r="J616" s="55">
        <v>9.6677317828097298</v>
      </c>
      <c r="K616" s="55">
        <v>6.6679967102734201</v>
      </c>
      <c r="L616" s="55">
        <v>6.3263365686605102</v>
      </c>
      <c r="M616" s="81">
        <v>6.9258837099195096</v>
      </c>
    </row>
    <row r="617" spans="1:13" x14ac:dyDescent="0.35">
      <c r="A617" s="23" t="str">
        <f>B555&amp;C601&amp;D617</f>
        <v>CONSUMO PER CAPITA (kg o litros por individuo).T.Alimentos TOTAL INGEN EL TRABAJO</v>
      </c>
      <c r="B617" s="23">
        <v>0</v>
      </c>
      <c r="C617" s="23">
        <v>0</v>
      </c>
      <c r="D617" s="24" t="s">
        <v>139</v>
      </c>
      <c r="E617" s="24">
        <v>0.33433258300374002</v>
      </c>
      <c r="F617" s="24">
        <v>0.35199902113769999</v>
      </c>
      <c r="G617" s="24">
        <v>0.28634711955255499</v>
      </c>
      <c r="H617" s="24">
        <v>0.270158323241531</v>
      </c>
      <c r="I617" s="24">
        <v>0.260545000171098</v>
      </c>
      <c r="J617" s="24">
        <v>0.30108104523406098</v>
      </c>
      <c r="K617" s="24">
        <v>0.20624617215063401</v>
      </c>
      <c r="L617" s="24">
        <v>0.31487740277055298</v>
      </c>
      <c r="M617" s="81">
        <v>0.34224540057236502</v>
      </c>
    </row>
    <row r="618" spans="1:13" x14ac:dyDescent="0.35">
      <c r="A618" s="23" t="str">
        <f>B555&amp;C601&amp;D618</f>
        <v>CONSUMO PER CAPITA (kg o litros por individuo).T.Alimentos TOTAL INGEN COLEGIO/INSTITUTO/UNIV.</v>
      </c>
      <c r="B618" s="23">
        <v>0</v>
      </c>
      <c r="C618" s="23">
        <v>0</v>
      </c>
      <c r="D618" s="23" t="s">
        <v>140</v>
      </c>
      <c r="E618" s="55">
        <v>1.41685089586077E-2</v>
      </c>
      <c r="F618" s="55">
        <v>9.4546132150107008E-3</v>
      </c>
      <c r="G618" s="55">
        <v>2.41589411611027E-2</v>
      </c>
      <c r="H618" s="55">
        <v>1.4196186472431999E-2</v>
      </c>
      <c r="I618" s="55">
        <v>2.6695305221291699E-2</v>
      </c>
      <c r="J618" s="55">
        <v>1.01325497276483E-2</v>
      </c>
      <c r="K618" s="55">
        <v>1.3266712967948201E-2</v>
      </c>
      <c r="L618" s="55">
        <v>2.2316532472817001E-2</v>
      </c>
      <c r="M618" s="81">
        <v>4.4611894615906297E-2</v>
      </c>
    </row>
    <row r="619" spans="1:13" x14ac:dyDescent="0.35">
      <c r="A619" s="23" t="str">
        <f>B555&amp;C601&amp;D619</f>
        <v>CONSUMO PER CAPITA (kg o litros por individuo).T.Alimentos TOTAL INGEN MI CASA</v>
      </c>
      <c r="B619" s="23">
        <v>0</v>
      </c>
      <c r="C619" s="23">
        <v>0</v>
      </c>
      <c r="D619" s="24" t="s">
        <v>141</v>
      </c>
      <c r="E619" s="24">
        <v>2.2331126762913902</v>
      </c>
      <c r="F619" s="24">
        <v>2.9003714193871701</v>
      </c>
      <c r="G619" s="24">
        <v>2.1415971119775001</v>
      </c>
      <c r="H619" s="24">
        <v>2.3351320473125998</v>
      </c>
      <c r="I619" s="24">
        <v>2.1467615014503401</v>
      </c>
      <c r="J619" s="24">
        <v>2.74385688235229</v>
      </c>
      <c r="K619" s="24">
        <v>2.2090873989367199</v>
      </c>
      <c r="L619" s="24">
        <v>2.44307242591923</v>
      </c>
      <c r="M619" s="81">
        <v>2.08824711259075</v>
      </c>
    </row>
    <row r="620" spans="1:13" x14ac:dyDescent="0.35">
      <c r="A620" s="23" t="str">
        <f>B555&amp;C601&amp;D620</f>
        <v>CONSUMO PER CAPITA (kg o litros por individuo).T.Alimentos TOTAL INGEN M.TRANSP.(AVION,TREN,AUTOC,E</v>
      </c>
      <c r="B620" s="23">
        <v>0</v>
      </c>
      <c r="C620" s="23">
        <v>0</v>
      </c>
      <c r="D620" s="23" t="s">
        <v>142</v>
      </c>
      <c r="E620" s="55">
        <v>4.3263489277161398E-3</v>
      </c>
      <c r="F620" s="55">
        <v>1.9222392911506399E-2</v>
      </c>
      <c r="G620" s="55">
        <v>5.9696802333762001E-3</v>
      </c>
      <c r="H620" s="55">
        <v>9.3055866008514808E-3</v>
      </c>
      <c r="I620" s="55">
        <v>1.70584559919791E-2</v>
      </c>
      <c r="J620" s="55">
        <v>1.1500498857742399E-2</v>
      </c>
      <c r="K620" s="55">
        <v>8.3617410960206608E-3</v>
      </c>
      <c r="L620" s="55">
        <v>7.3878010119446799E-3</v>
      </c>
      <c r="M620" s="81">
        <v>9.1259358978633392E-3</v>
      </c>
    </row>
    <row r="621" spans="1:13" x14ac:dyDescent="0.35">
      <c r="A621" s="23" t="str">
        <f>B555&amp;C601&amp;D621</f>
        <v>CONSUMO PER CAPITA (kg o litros por individuo).T.Alimentos TOTAL INGEN OTRO LUGAR</v>
      </c>
      <c r="B621" s="23">
        <v>0</v>
      </c>
      <c r="C621" s="23">
        <v>0</v>
      </c>
      <c r="D621" s="24" t="s">
        <v>143</v>
      </c>
      <c r="E621" s="24">
        <v>0.19281995572241001</v>
      </c>
      <c r="F621" s="24">
        <v>0.34031886650026499</v>
      </c>
      <c r="G621" s="24">
        <v>0.18332765230255599</v>
      </c>
      <c r="H621" s="24">
        <v>0.22034553035485699</v>
      </c>
      <c r="I621" s="24">
        <v>0.17035527141647899</v>
      </c>
      <c r="J621" s="24">
        <v>0.29872722877910002</v>
      </c>
      <c r="K621" s="24">
        <v>0.211483977164279</v>
      </c>
      <c r="L621" s="24">
        <v>0.22441672620381101</v>
      </c>
      <c r="M621" s="81">
        <v>0.166090475532642</v>
      </c>
    </row>
    <row r="622" spans="1:13" x14ac:dyDescent="0.35">
      <c r="A622" s="23" t="str">
        <f>B555&amp;C601&amp;D622</f>
        <v>CONSUMO PER CAPITA (kg o litros por individuo).T.Alimentos TOTAL INGDESAYUNO</v>
      </c>
      <c r="B622" s="23">
        <v>0</v>
      </c>
      <c r="C622" s="23">
        <v>0</v>
      </c>
      <c r="D622" s="23" t="s">
        <v>144</v>
      </c>
      <c r="E622" s="55">
        <v>0.87388010005235095</v>
      </c>
      <c r="F622" s="55">
        <v>1.1750317192370601</v>
      </c>
      <c r="G622" s="55">
        <v>0.86019672043867701</v>
      </c>
      <c r="H622" s="55">
        <v>0.84032803355065899</v>
      </c>
      <c r="I622" s="55">
        <v>0.82108890455135697</v>
      </c>
      <c r="J622" s="55">
        <v>1.06873523061777</v>
      </c>
      <c r="K622" s="55">
        <v>0.83284881208140304</v>
      </c>
      <c r="L622" s="55">
        <v>0.85633282442729297</v>
      </c>
      <c r="M622" s="81">
        <v>0.79644691118797095</v>
      </c>
    </row>
    <row r="623" spans="1:13" x14ac:dyDescent="0.35">
      <c r="A623" s="23" t="str">
        <f>B555&amp;C601&amp;D623</f>
        <v>CONSUMO PER CAPITA (kg o litros por individuo).T.Alimentos TOTAL INGAPERITIVO/ANTES DE COMER</v>
      </c>
      <c r="B623" s="23">
        <v>0</v>
      </c>
      <c r="C623" s="23">
        <v>0</v>
      </c>
      <c r="D623" s="24" t="s">
        <v>145</v>
      </c>
      <c r="E623" s="24">
        <v>0.29715603068275798</v>
      </c>
      <c r="F623" s="24">
        <v>0.38651212293431803</v>
      </c>
      <c r="G623" s="24">
        <v>0.30171819346955298</v>
      </c>
      <c r="H623" s="24">
        <v>0.30144437177018302</v>
      </c>
      <c r="I623" s="24">
        <v>0.32256655716065302</v>
      </c>
      <c r="J623" s="24">
        <v>0.37823397523552799</v>
      </c>
      <c r="K623" s="24">
        <v>0.26904526588310301</v>
      </c>
      <c r="L623" s="24">
        <v>0.26018050241613999</v>
      </c>
      <c r="M623" s="81">
        <v>0.34723420373634101</v>
      </c>
    </row>
    <row r="624" spans="1:13" x14ac:dyDescent="0.35">
      <c r="A624" s="23" t="str">
        <f>B555&amp;C601&amp;D624</f>
        <v>CONSUMO PER CAPITA (kg o litros por individuo).T.Alimentos TOTAL INGCOMIDA</v>
      </c>
      <c r="B624" s="23">
        <v>0</v>
      </c>
      <c r="C624" s="23">
        <v>0</v>
      </c>
      <c r="D624" s="23" t="s">
        <v>146</v>
      </c>
      <c r="E624" s="55">
        <v>5.4535851333272101</v>
      </c>
      <c r="F624" s="55">
        <v>7.4098920736054499</v>
      </c>
      <c r="G624" s="55">
        <v>5.4182477261875102</v>
      </c>
      <c r="H624" s="55">
        <v>5.4407102734775501</v>
      </c>
      <c r="I624" s="55">
        <v>5.4395235670268001</v>
      </c>
      <c r="J624" s="55">
        <v>7.1544282287182597</v>
      </c>
      <c r="K624" s="55">
        <v>5.4210272302754801</v>
      </c>
      <c r="L624" s="55">
        <v>5.5673636089067298</v>
      </c>
      <c r="M624" s="81">
        <v>5.5866972977229397</v>
      </c>
    </row>
    <row r="625" spans="1:13" x14ac:dyDescent="0.35">
      <c r="A625" s="23" t="str">
        <f>B555&amp;C601&amp;D625</f>
        <v>CONSUMO PER CAPITA (kg o litros por individuo).T.Alimentos TOTAL INGTARDE/MERIENDA</v>
      </c>
      <c r="B625" s="23">
        <v>0</v>
      </c>
      <c r="C625" s="23">
        <v>0</v>
      </c>
      <c r="D625" s="24" t="s">
        <v>147</v>
      </c>
      <c r="E625" s="24">
        <v>0.51502646585429901</v>
      </c>
      <c r="F625" s="24">
        <v>0.66603713116872298</v>
      </c>
      <c r="G625" s="24">
        <v>0.40854024385132598</v>
      </c>
      <c r="H625" s="24">
        <v>0.38628502487857902</v>
      </c>
      <c r="I625" s="24">
        <v>0.50214865353560401</v>
      </c>
      <c r="J625" s="24">
        <v>0.62974516865654795</v>
      </c>
      <c r="K625" s="24">
        <v>0.45139735535480702</v>
      </c>
      <c r="L625" s="24">
        <v>0.49837498079308801</v>
      </c>
      <c r="M625" s="81">
        <v>0.52362933582250104</v>
      </c>
    </row>
    <row r="626" spans="1:13" x14ac:dyDescent="0.35">
      <c r="A626" s="23" t="str">
        <f>B555&amp;C601&amp;D626</f>
        <v>CONSUMO PER CAPITA (kg o litros por individuo).T.Alimentos TOTAL INGANTES DE CENAR</v>
      </c>
      <c r="B626" s="23">
        <v>0</v>
      </c>
      <c r="C626" s="23">
        <v>0</v>
      </c>
      <c r="D626" s="23" t="s">
        <v>148</v>
      </c>
      <c r="E626" s="55">
        <v>0.139413048830444</v>
      </c>
      <c r="F626" s="55">
        <v>0.184267165588863</v>
      </c>
      <c r="G626" s="55">
        <v>0.120817414027678</v>
      </c>
      <c r="H626" s="55">
        <v>0.126655988186022</v>
      </c>
      <c r="I626" s="55">
        <v>0.138016183831351</v>
      </c>
      <c r="J626" s="55">
        <v>0.21355747244548201</v>
      </c>
      <c r="K626" s="55">
        <v>0.14185411234637099</v>
      </c>
      <c r="L626" s="55">
        <v>9.5738702714741095E-2</v>
      </c>
      <c r="M626" s="81">
        <v>0.13276196493098699</v>
      </c>
    </row>
    <row r="627" spans="1:13" x14ac:dyDescent="0.35">
      <c r="A627" s="23" t="str">
        <f>B555&amp;C601&amp;D627</f>
        <v>CONSUMO PER CAPITA (kg o litros por individuo).T.Alimentos TOTAL INGCENA</v>
      </c>
      <c r="B627" s="23">
        <v>0</v>
      </c>
      <c r="C627" s="23">
        <v>0</v>
      </c>
      <c r="D627" s="24" t="s">
        <v>149</v>
      </c>
      <c r="E627" s="24">
        <v>3.0661390554249102</v>
      </c>
      <c r="F627" s="24">
        <v>4.8880381665715902</v>
      </c>
      <c r="G627" s="24">
        <v>2.91104729752207</v>
      </c>
      <c r="H627" s="24">
        <v>2.89694709070681</v>
      </c>
      <c r="I627" s="24">
        <v>3.05552871286553</v>
      </c>
      <c r="J627" s="24">
        <v>4.4001413208906097</v>
      </c>
      <c r="K627" s="24">
        <v>2.7186896882548401</v>
      </c>
      <c r="L627" s="24">
        <v>2.7080656741981302</v>
      </c>
      <c r="M627" s="81">
        <v>2.81961415017892</v>
      </c>
    </row>
    <row r="628" spans="1:13" x14ac:dyDescent="0.35">
      <c r="A628" s="23" t="str">
        <f>B555&amp;C601&amp;D628</f>
        <v>CONSUMO PER CAPITA (kg o litros por individuo).T.Alimentos TOTAL INGDESPUES DE LA CENA</v>
      </c>
      <c r="B628" s="23">
        <v>0</v>
      </c>
      <c r="C628" s="23">
        <v>0</v>
      </c>
      <c r="D628" s="23" t="s">
        <v>150</v>
      </c>
      <c r="E628" s="55">
        <v>3.1909497603327897E-2</v>
      </c>
      <c r="F628" s="55">
        <v>0.13363580836074701</v>
      </c>
      <c r="G628" s="55">
        <v>5.2830923757124199E-2</v>
      </c>
      <c r="H628" s="55">
        <v>1.9723561908682099E-2</v>
      </c>
      <c r="I628" s="55">
        <v>2.5167422687284301E-2</v>
      </c>
      <c r="J628" s="55">
        <v>0.13443922459920499</v>
      </c>
      <c r="K628" s="55">
        <v>3.2837549691607099E-2</v>
      </c>
      <c r="L628" s="55">
        <v>2.1337042641094501E-2</v>
      </c>
      <c r="M628" s="81">
        <v>3.8625627102121599E-2</v>
      </c>
    </row>
    <row r="629" spans="1:13" x14ac:dyDescent="0.35">
      <c r="A629" s="23" t="str">
        <f>B555&amp;C601&amp;D629</f>
        <v>CONSUMO PER CAPITA (kg o litros por individuo).T.Alimentos TOTAL INGDURANTE EL DIA</v>
      </c>
      <c r="B629" s="23">
        <v>0</v>
      </c>
      <c r="C629" s="23">
        <v>0</v>
      </c>
      <c r="D629" s="24" t="s">
        <v>151</v>
      </c>
      <c r="E629" s="24">
        <v>0.130106940527704</v>
      </c>
      <c r="F629" s="24">
        <v>0.170315416064758</v>
      </c>
      <c r="G629" s="24">
        <v>8.3548606089400401E-2</v>
      </c>
      <c r="H629" s="24">
        <v>9.4271291132582993E-2</v>
      </c>
      <c r="I629" s="24">
        <v>0.11128150564263101</v>
      </c>
      <c r="J629" s="24">
        <v>0.16017834503246201</v>
      </c>
      <c r="K629" s="24">
        <v>0.10916007171617099</v>
      </c>
      <c r="L629" s="24">
        <v>8.4157615329744001E-2</v>
      </c>
      <c r="M629" s="81">
        <v>8.3736910374776805E-2</v>
      </c>
    </row>
    <row r="630" spans="1:13" x14ac:dyDescent="0.35">
      <c r="A630" s="23" t="str">
        <f>B555&amp;C601&amp;D630</f>
        <v>CONSUMO PER CAPITA (kg o litros por individuo).T.Alimentos TOTAL INGCON AMIGOS</v>
      </c>
      <c r="B630" s="23">
        <v>0</v>
      </c>
      <c r="C630" s="23">
        <v>0</v>
      </c>
      <c r="D630" s="23" t="s">
        <v>152</v>
      </c>
      <c r="E630" s="55">
        <v>1.9921037856886601</v>
      </c>
      <c r="F630" s="55">
        <v>2.9130072918591501</v>
      </c>
      <c r="G630" s="55">
        <v>2.0620939483051202</v>
      </c>
      <c r="H630" s="55">
        <v>2.1211864143048098</v>
      </c>
      <c r="I630" s="55">
        <v>2.18692249685179</v>
      </c>
      <c r="J630" s="55">
        <v>2.71127757607848</v>
      </c>
      <c r="K630" s="55">
        <v>1.98097191917997</v>
      </c>
      <c r="L630" s="55">
        <v>1.9946015312032299</v>
      </c>
      <c r="M630" s="81">
        <v>1.96260689673262</v>
      </c>
    </row>
    <row r="631" spans="1:13" x14ac:dyDescent="0.35">
      <c r="A631" s="23" t="str">
        <f>B555&amp;C601&amp;D631</f>
        <v>CONSUMO PER CAPITA (kg o litros por individuo).T.Alimentos TOTAL INGCON CLIENTES</v>
      </c>
      <c r="B631" s="23">
        <v>0</v>
      </c>
      <c r="C631" s="23">
        <v>0</v>
      </c>
      <c r="D631" s="24" t="s">
        <v>153</v>
      </c>
      <c r="E631" s="24">
        <v>2.46766495580161E-2</v>
      </c>
      <c r="F631" s="24">
        <v>4.8437855593408199E-2</v>
      </c>
      <c r="G631" s="24">
        <v>6.4389450789052102E-2</v>
      </c>
      <c r="H631" s="24">
        <v>7.0351277650169797E-2</v>
      </c>
      <c r="I631" s="24">
        <v>5.5856429672065097E-2</v>
      </c>
      <c r="J631" s="24">
        <v>7.1918680222700898E-2</v>
      </c>
      <c r="K631" s="24">
        <v>3.7265638977781401E-2</v>
      </c>
      <c r="L631" s="24">
        <v>7.9794349426359906E-2</v>
      </c>
      <c r="M631" s="81">
        <v>8.3600107715254404E-2</v>
      </c>
    </row>
    <row r="632" spans="1:13" x14ac:dyDescent="0.35">
      <c r="A632" s="23" t="str">
        <f>B555&amp;C601&amp;D632</f>
        <v>CONSUMO PER CAPITA (kg o litros por individuo).T.Alimentos TOTAL INGCON COMPAÑEROS DE TRABAJO</v>
      </c>
      <c r="B632" s="23">
        <v>0</v>
      </c>
      <c r="C632" s="23">
        <v>0</v>
      </c>
      <c r="D632" s="23" t="s">
        <v>154</v>
      </c>
      <c r="E632" s="55">
        <v>0.487478484984254</v>
      </c>
      <c r="F632" s="55">
        <v>0.41571955638761698</v>
      </c>
      <c r="G632" s="55">
        <v>0.37148094334838999</v>
      </c>
      <c r="H632" s="55">
        <v>0.36219166652525903</v>
      </c>
      <c r="I632" s="55">
        <v>0.338034078418256</v>
      </c>
      <c r="J632" s="55">
        <v>0.36623227419623799</v>
      </c>
      <c r="K632" s="55">
        <v>0.34452322287332798</v>
      </c>
      <c r="L632" s="55">
        <v>0.364096358243717</v>
      </c>
      <c r="M632" s="81">
        <v>0.45150708808974599</v>
      </c>
    </row>
    <row r="633" spans="1:13" x14ac:dyDescent="0.35">
      <c r="A633" s="23" t="str">
        <f>B555&amp;C601&amp;D633</f>
        <v>CONSUMO PER CAPITA (kg o litros por individuo).T.Alimentos TOTAL INGCON COMPAÑEROS DE CLASE</v>
      </c>
      <c r="B633" s="23">
        <v>0</v>
      </c>
      <c r="C633" s="23">
        <v>0</v>
      </c>
      <c r="D633" s="24" t="s">
        <v>155</v>
      </c>
      <c r="E633" s="24">
        <v>3.1608840922690597E-2</v>
      </c>
      <c r="F633" s="24">
        <v>2.97349619089258E-2</v>
      </c>
      <c r="G633" s="24">
        <v>6.4424271199605601E-2</v>
      </c>
      <c r="H633" s="24">
        <v>4.1371765715699602E-2</v>
      </c>
      <c r="I633" s="24">
        <v>5.5357022588666503E-2</v>
      </c>
      <c r="J633" s="24">
        <v>5.6445669471867098E-2</v>
      </c>
      <c r="K633" s="24">
        <v>7.2645104084087406E-2</v>
      </c>
      <c r="L633" s="24">
        <v>0.113145957096633</v>
      </c>
      <c r="M633" s="81">
        <v>4.8076528549119903E-2</v>
      </c>
    </row>
    <row r="634" spans="1:13" x14ac:dyDescent="0.35">
      <c r="A634" s="23" t="str">
        <f>B555&amp;C601&amp;D634</f>
        <v>CONSUMO PER CAPITA (kg o litros por individuo).T.Alimentos TOTAL INGCON FAMILIA</v>
      </c>
      <c r="B634" s="23">
        <v>0</v>
      </c>
      <c r="C634" s="23">
        <v>0</v>
      </c>
      <c r="D634" s="23" t="s">
        <v>156</v>
      </c>
      <c r="E634" s="55">
        <v>4.7590189582971201</v>
      </c>
      <c r="F634" s="55">
        <v>6.7772695228084903</v>
      </c>
      <c r="G634" s="55">
        <v>4.2483758134738103</v>
      </c>
      <c r="H634" s="55">
        <v>4.3463992653055197</v>
      </c>
      <c r="I634" s="55">
        <v>4.49761628939613</v>
      </c>
      <c r="J634" s="55">
        <v>6.5158675624042601</v>
      </c>
      <c r="K634" s="55">
        <v>4.1480563426983101</v>
      </c>
      <c r="L634" s="55">
        <v>4.1867634135117902</v>
      </c>
      <c r="M634" s="81">
        <v>4.3358383791277904</v>
      </c>
    </row>
    <row r="635" spans="1:13" x14ac:dyDescent="0.35">
      <c r="A635" s="23" t="str">
        <f>B555&amp;C601&amp;D635</f>
        <v>CONSUMO PER CAPITA (kg o litros por individuo).T.Alimentos TOTAL INGCON LA PAREJA</v>
      </c>
      <c r="B635" s="23">
        <v>0</v>
      </c>
      <c r="C635" s="23">
        <v>0</v>
      </c>
      <c r="D635" s="24" t="s">
        <v>157</v>
      </c>
      <c r="E635" s="24">
        <v>1.9963817580888401</v>
      </c>
      <c r="F635" s="24">
        <v>3.1945185128165501</v>
      </c>
      <c r="G635" s="24">
        <v>2.0189243999611799</v>
      </c>
      <c r="H635" s="24">
        <v>1.89811429643356</v>
      </c>
      <c r="I635" s="24">
        <v>1.9712150222332701</v>
      </c>
      <c r="J635" s="24">
        <v>2.7709637134543801</v>
      </c>
      <c r="K635" s="24">
        <v>2.1901062189681899</v>
      </c>
      <c r="L635" s="24">
        <v>1.9562459842112301</v>
      </c>
      <c r="M635" s="81">
        <v>2.1631398190509099</v>
      </c>
    </row>
    <row r="636" spans="1:13" x14ac:dyDescent="0.35">
      <c r="A636" s="23" t="str">
        <f>B555&amp;C601&amp;D636</f>
        <v>CONSUMO PER CAPITA (kg o litros por individuo).T.Alimentos TOTAL INGESTABA SOLO/A</v>
      </c>
      <c r="B636" s="23">
        <v>0</v>
      </c>
      <c r="C636" s="23">
        <v>0</v>
      </c>
      <c r="D636" s="23" t="s">
        <v>158</v>
      </c>
      <c r="E636" s="55">
        <v>1.1726368720104201</v>
      </c>
      <c r="F636" s="55">
        <v>1.57504947166737</v>
      </c>
      <c r="G636" s="55">
        <v>1.2670366172866201</v>
      </c>
      <c r="H636" s="55">
        <v>1.2025910688928501</v>
      </c>
      <c r="I636" s="55">
        <v>1.21910733920617</v>
      </c>
      <c r="J636" s="55">
        <v>1.5543534814370901</v>
      </c>
      <c r="K636" s="55">
        <v>1.13235712767379</v>
      </c>
      <c r="L636" s="55">
        <v>1.34139439542364</v>
      </c>
      <c r="M636" s="81">
        <v>1.24988005775135</v>
      </c>
    </row>
    <row r="637" spans="1:13" x14ac:dyDescent="0.35">
      <c r="A637" s="23" t="str">
        <f>B555&amp;C601&amp;D637</f>
        <v>CONSUMO PER CAPITA (kg o litros por individuo).T.Alimentos TOTAL INGOTROS</v>
      </c>
      <c r="B637" s="23">
        <v>0</v>
      </c>
      <c r="C637" s="23">
        <v>0</v>
      </c>
      <c r="D637" s="24" t="s">
        <v>159</v>
      </c>
      <c r="E637" s="24">
        <v>4.3313339358391101E-2</v>
      </c>
      <c r="F637" s="24">
        <v>5.9992566631755603E-2</v>
      </c>
      <c r="G637" s="24">
        <v>6.0220532020572003E-2</v>
      </c>
      <c r="H637" s="24">
        <v>6.4159747062997194E-2</v>
      </c>
      <c r="I637" s="24">
        <v>9.1213825779542901E-2</v>
      </c>
      <c r="J637" s="24">
        <v>9.2400257353712101E-2</v>
      </c>
      <c r="K637" s="24">
        <v>7.0932600680236796E-2</v>
      </c>
      <c r="L637" s="24">
        <v>5.5510075764937002E-2</v>
      </c>
      <c r="M637" s="81">
        <v>3.4098533232757501E-2</v>
      </c>
    </row>
    <row r="638" spans="1:13" x14ac:dyDescent="0.35">
      <c r="A638" s="23" t="str">
        <f>B555&amp;C601&amp;D638</f>
        <v>CONSUMO PER CAPITA (kg o litros por individuo).T.Alimentos TOTAL INGESTAR TRABAJANDO</v>
      </c>
      <c r="B638" s="23">
        <v>0</v>
      </c>
      <c r="C638" s="23">
        <v>0</v>
      </c>
      <c r="D638" s="23" t="s">
        <v>160</v>
      </c>
      <c r="E638" s="55">
        <v>0.66731117076403501</v>
      </c>
      <c r="F638" s="55">
        <v>0.89172025706452995</v>
      </c>
      <c r="G638" s="55">
        <v>0.66396629420476205</v>
      </c>
      <c r="H638" s="55">
        <v>0.71393522760552197</v>
      </c>
      <c r="I638" s="55">
        <v>0.68793752318917001</v>
      </c>
      <c r="J638" s="55">
        <v>0.78939026915958199</v>
      </c>
      <c r="K638" s="55">
        <v>0.54372639415310098</v>
      </c>
      <c r="L638" s="55">
        <v>0.64239140529848104</v>
      </c>
      <c r="M638" s="81">
        <v>0.63644055696566904</v>
      </c>
    </row>
    <row r="639" spans="1:13" x14ac:dyDescent="0.35">
      <c r="A639" s="23" t="str">
        <f>B555&amp;C601&amp;D639</f>
        <v>CONSUMO PER CAPITA (kg o litros por individuo).T.Alimentos TOTAL INGCOMIDA DE NEGOCIOS</v>
      </c>
      <c r="B639" s="23">
        <v>0</v>
      </c>
      <c r="C639" s="23">
        <v>0</v>
      </c>
      <c r="D639" s="24" t="s">
        <v>161</v>
      </c>
      <c r="E639" s="24">
        <v>2.10553240942024E-2</v>
      </c>
      <c r="F639" s="24">
        <v>5.9002963121143899E-2</v>
      </c>
      <c r="G639" s="24">
        <v>5.3659150376925001E-2</v>
      </c>
      <c r="H639" s="24">
        <v>3.4616843464621801E-2</v>
      </c>
      <c r="I639" s="24">
        <v>5.0657353507012198E-2</v>
      </c>
      <c r="J639" s="24">
        <v>1.6879592674573E-2</v>
      </c>
      <c r="K639" s="24">
        <v>3.4339232363337899E-2</v>
      </c>
      <c r="L639" s="24">
        <v>5.9406372334126697E-2</v>
      </c>
      <c r="M639" s="81">
        <v>6.1990963699387502E-2</v>
      </c>
    </row>
    <row r="640" spans="1:13" x14ac:dyDescent="0.35">
      <c r="A640" s="23" t="str">
        <f>B555&amp;C601&amp;D640</f>
        <v>CONSUMO PER CAPITA (kg o litros por individuo).T.Alimentos TOTAL INGPOR PLACER/RELAX</v>
      </c>
      <c r="B640" s="23">
        <v>0</v>
      </c>
      <c r="C640" s="23">
        <v>0</v>
      </c>
      <c r="D640" s="23" t="s">
        <v>162</v>
      </c>
      <c r="E640" s="55">
        <v>1.80035079257134</v>
      </c>
      <c r="F640" s="55">
        <v>3.15481127757077</v>
      </c>
      <c r="G640" s="55">
        <v>1.6323110341473099</v>
      </c>
      <c r="H640" s="55">
        <v>1.5734260845560799</v>
      </c>
      <c r="I640" s="55">
        <v>1.77703565159405</v>
      </c>
      <c r="J640" s="55">
        <v>2.87776971794043</v>
      </c>
      <c r="K640" s="55">
        <v>1.8127805488898301</v>
      </c>
      <c r="L640" s="55">
        <v>1.62866493435854</v>
      </c>
      <c r="M640" s="81">
        <v>1.8756009795833499</v>
      </c>
    </row>
    <row r="641" spans="1:13" x14ac:dyDescent="0.35">
      <c r="A641" s="23" t="str">
        <f>B555&amp;C601&amp;D641</f>
        <v>CONSUMO PER CAPITA (kg o litros por individuo).T.Alimentos TOTAL INGTENER HAMBRE/SIN PLANIFICAR</v>
      </c>
      <c r="B641" s="23">
        <v>0</v>
      </c>
      <c r="C641" s="23">
        <v>0</v>
      </c>
      <c r="D641" s="24" t="s">
        <v>163</v>
      </c>
      <c r="E641" s="24">
        <v>2.74196504203739</v>
      </c>
      <c r="F641" s="24">
        <v>4.0564424112382698</v>
      </c>
      <c r="G641" s="24">
        <v>2.6320347160099602</v>
      </c>
      <c r="H641" s="24">
        <v>2.4505026786460999</v>
      </c>
      <c r="I641" s="24">
        <v>2.62707968021722</v>
      </c>
      <c r="J641" s="24">
        <v>3.8387159738592298</v>
      </c>
      <c r="K641" s="24">
        <v>2.5389991849759799</v>
      </c>
      <c r="L641" s="24">
        <v>2.6596581983225702</v>
      </c>
      <c r="M641" s="81">
        <v>2.4548121380375698</v>
      </c>
    </row>
    <row r="642" spans="1:13" x14ac:dyDescent="0.35">
      <c r="A642" s="23" t="str">
        <f>B555&amp;C601&amp;D642</f>
        <v>CONSUMO PER CAPITA (kg o litros por individuo).T.Alimentos TOTAL INGESTAR DE COMPRAS</v>
      </c>
      <c r="B642" s="23">
        <v>0</v>
      </c>
      <c r="C642" s="23">
        <v>0</v>
      </c>
      <c r="D642" s="23" t="s">
        <v>164</v>
      </c>
      <c r="E642" s="55">
        <v>0.32693423981446901</v>
      </c>
      <c r="F642" s="55">
        <v>0.52957889915582801</v>
      </c>
      <c r="G642" s="55">
        <v>0.400825790031624</v>
      </c>
      <c r="H642" s="55">
        <v>0.35814272822872001</v>
      </c>
      <c r="I642" s="55">
        <v>0.35762715997223699</v>
      </c>
      <c r="J642" s="55">
        <v>0.47469744753100401</v>
      </c>
      <c r="K642" s="55">
        <v>0.46468173052511003</v>
      </c>
      <c r="L642" s="55">
        <v>0.488703823484399</v>
      </c>
      <c r="M642" s="81">
        <v>0.421480031962565</v>
      </c>
    </row>
    <row r="643" spans="1:13" x14ac:dyDescent="0.35">
      <c r="A643" s="23" t="str">
        <f>B555&amp;C601&amp;D643</f>
        <v>CONSUMO PER CAPITA (kg o litros por individuo).T.Alimentos TOTAL INGNO COCINAR EN CASA</v>
      </c>
      <c r="B643" s="23">
        <v>0</v>
      </c>
      <c r="C643" s="23">
        <v>0</v>
      </c>
      <c r="D643" s="24" t="s">
        <v>165</v>
      </c>
      <c r="E643" s="24">
        <v>1.2291810646750101</v>
      </c>
      <c r="F643" s="24">
        <v>1.3271676542370401</v>
      </c>
      <c r="G643" s="24">
        <v>1.1056113801219001</v>
      </c>
      <c r="H643" s="24">
        <v>1.0150197123795901</v>
      </c>
      <c r="I643" s="24">
        <v>1.09666979063393</v>
      </c>
      <c r="J643" s="24">
        <v>1.3788311694747899</v>
      </c>
      <c r="K643" s="24">
        <v>0.98234134175350496</v>
      </c>
      <c r="L643" s="24">
        <v>1.1169752221676099</v>
      </c>
      <c r="M643" s="81">
        <v>0.97006971146589704</v>
      </c>
    </row>
    <row r="644" spans="1:13" x14ac:dyDescent="0.35">
      <c r="A644" s="23" t="str">
        <f>B555&amp;C601&amp;D644</f>
        <v>CONSUMO PER CAPITA (kg o litros por individuo).T.Alimentos TOTAL INGCELEBRACION/FIESTA/SALIR TOMAR</v>
      </c>
      <c r="B644" s="23">
        <v>0</v>
      </c>
      <c r="C644" s="23">
        <v>0</v>
      </c>
      <c r="D644" s="23" t="s">
        <v>166</v>
      </c>
      <c r="E644" s="55">
        <v>2.9160221402564801</v>
      </c>
      <c r="F644" s="55">
        <v>3.88474830877963</v>
      </c>
      <c r="G644" s="55">
        <v>2.8789047005688202</v>
      </c>
      <c r="H644" s="55">
        <v>3.05204057149543</v>
      </c>
      <c r="I644" s="55">
        <v>2.8497329511707301</v>
      </c>
      <c r="J644" s="55">
        <v>3.6759455029244799</v>
      </c>
      <c r="K644" s="55">
        <v>2.7913523885167302</v>
      </c>
      <c r="L644" s="55">
        <v>2.6176528860016699</v>
      </c>
      <c r="M644" s="81">
        <v>3.1192395328680198</v>
      </c>
    </row>
    <row r="645" spans="1:13" x14ac:dyDescent="0.35">
      <c r="A645" s="23" t="str">
        <f>B555&amp;C601&amp;D645</f>
        <v>CONSUMO PER CAPITA (kg o litros por individuo).T.Alimentos TOTAL INGVIENDO DEPORTES</v>
      </c>
      <c r="B645" s="23">
        <v>0</v>
      </c>
      <c r="C645" s="23">
        <v>0</v>
      </c>
      <c r="D645" s="24" t="s">
        <v>167</v>
      </c>
      <c r="E645" s="24">
        <v>0.12967937614975</v>
      </c>
      <c r="F645" s="24">
        <v>0.157150022008129</v>
      </c>
      <c r="G645" s="24">
        <v>0.10146877907467899</v>
      </c>
      <c r="H645" s="24">
        <v>0.17621741603640501</v>
      </c>
      <c r="I645" s="24">
        <v>0.22620677412050799</v>
      </c>
      <c r="J645" s="24">
        <v>0.135725857147805</v>
      </c>
      <c r="K645" s="24">
        <v>9.5266347861662201E-2</v>
      </c>
      <c r="L645" s="24">
        <v>0.13263794971866</v>
      </c>
      <c r="M645" s="81">
        <v>0.12768804880467699</v>
      </c>
    </row>
    <row r="646" spans="1:13" x14ac:dyDescent="0.35">
      <c r="A646" s="23" t="str">
        <f>B555&amp;C601&amp;D646</f>
        <v>CONSUMO PER CAPITA (kg o litros por individuo).T.Alimentos TOTAL INGOTROS MOTIVOS</v>
      </c>
      <c r="B646" s="23">
        <v>0</v>
      </c>
      <c r="C646" s="23">
        <v>0</v>
      </c>
      <c r="D646" s="23" t="s">
        <v>168</v>
      </c>
      <c r="E646" s="55">
        <v>0.67471838620480096</v>
      </c>
      <c r="F646" s="55">
        <v>0.95310696722504595</v>
      </c>
      <c r="G646" s="55">
        <v>0.68816416992435503</v>
      </c>
      <c r="H646" s="55">
        <v>0.73246447321522801</v>
      </c>
      <c r="I646" s="55">
        <v>0.74237425806469104</v>
      </c>
      <c r="J646" s="55">
        <v>0.95150401005221397</v>
      </c>
      <c r="K646" s="55">
        <v>0.71337027537543796</v>
      </c>
      <c r="L646" s="55">
        <v>0.74546091133650505</v>
      </c>
      <c r="M646" s="81">
        <v>0.66142520495416901</v>
      </c>
    </row>
    <row r="647" spans="1:13" x14ac:dyDescent="0.35">
      <c r="A647" s="23" t="str">
        <f>B555&amp;C647&amp;D647</f>
        <v>CONSUMO PER CAPITA (kg o litros por individuo)Total BebidasT.ESPAÑA</v>
      </c>
      <c r="B647" s="23">
        <v>0</v>
      </c>
      <c r="C647" s="23" t="s">
        <v>53</v>
      </c>
      <c r="D647" s="24" t="s">
        <v>46</v>
      </c>
      <c r="E647" s="24">
        <v>14.059937332349699</v>
      </c>
      <c r="F647" s="24">
        <v>21.610219946852901</v>
      </c>
      <c r="G647" s="24">
        <v>12.9439925629685</v>
      </c>
      <c r="H647" s="24">
        <v>12.3061236018002</v>
      </c>
      <c r="I647" s="24">
        <v>13.674213952870501</v>
      </c>
      <c r="J647" s="24">
        <v>19.9894078782009</v>
      </c>
      <c r="K647" s="24">
        <v>12.326801476050001</v>
      </c>
      <c r="L647" s="24">
        <v>11.72255266314</v>
      </c>
      <c r="M647" s="81">
        <v>12.414208556099499</v>
      </c>
    </row>
    <row r="648" spans="1:13" x14ac:dyDescent="0.35">
      <c r="A648" s="23" t="str">
        <f>B555&amp;C647&amp;D648</f>
        <v>CONSUMO PER CAPITA (kg o litros por individuo)Total BebidasHiper+Super+Discount+G.A</v>
      </c>
      <c r="B648" s="23">
        <v>0</v>
      </c>
      <c r="C648" s="23">
        <v>0</v>
      </c>
      <c r="D648" s="23" t="s">
        <v>124</v>
      </c>
      <c r="E648" s="55">
        <v>1.3799480885575599</v>
      </c>
      <c r="F648" s="55">
        <v>2.6389153714203202</v>
      </c>
      <c r="G648" s="55">
        <v>1.4372709853190899</v>
      </c>
      <c r="H648" s="55">
        <v>1.56812318135957</v>
      </c>
      <c r="I648" s="55">
        <v>1.72091698423838</v>
      </c>
      <c r="J648" s="55">
        <v>2.4014313225085102</v>
      </c>
      <c r="K648" s="55">
        <v>1.5088943965928701</v>
      </c>
      <c r="L648" s="55">
        <v>1.5157347670413901</v>
      </c>
      <c r="M648" s="81">
        <v>1.30501103359589</v>
      </c>
    </row>
    <row r="649" spans="1:13" x14ac:dyDescent="0.35">
      <c r="A649" s="23" t="str">
        <f>B555&amp;C647&amp;D649</f>
        <v>CONSUMO PER CAPITA (kg o litros por individuo)Total BebidasRestaurantes</v>
      </c>
      <c r="B649" s="23">
        <v>0</v>
      </c>
      <c r="C649" s="23">
        <v>0</v>
      </c>
      <c r="D649" s="24" t="s">
        <v>125</v>
      </c>
      <c r="E649" s="24">
        <v>2.4479869930358502</v>
      </c>
      <c r="F649" s="24">
        <v>3.5799082189518199</v>
      </c>
      <c r="G649" s="24">
        <v>2.3316269338820899</v>
      </c>
      <c r="H649" s="24">
        <v>2.13922250317593</v>
      </c>
      <c r="I649" s="24">
        <v>2.3047284387602298</v>
      </c>
      <c r="J649" s="24">
        <v>3.3892742437955801</v>
      </c>
      <c r="K649" s="24">
        <v>2.2073850756643001</v>
      </c>
      <c r="L649" s="24">
        <v>2.14909589001542</v>
      </c>
      <c r="M649" s="81">
        <v>2.0448075981779401</v>
      </c>
    </row>
    <row r="650" spans="1:13" x14ac:dyDescent="0.35">
      <c r="A650" s="23" t="str">
        <f>B555&amp;C647&amp;D650</f>
        <v>CONSUMO PER CAPITA (kg o litros por individuo)Total BebidasRestaurantes Fast Food</v>
      </c>
      <c r="B650" s="23">
        <v>0</v>
      </c>
      <c r="C650" s="23">
        <v>0</v>
      </c>
      <c r="D650" s="23" t="s">
        <v>126</v>
      </c>
      <c r="E650" s="55">
        <v>0.78000822593668195</v>
      </c>
      <c r="F650" s="55">
        <v>1.1915409306375899</v>
      </c>
      <c r="G650" s="55">
        <v>0.81457817214561701</v>
      </c>
      <c r="H650" s="55">
        <v>0.80341241186392398</v>
      </c>
      <c r="I650" s="55">
        <v>0.87398395777481697</v>
      </c>
      <c r="J650" s="55">
        <v>1.21351377210856</v>
      </c>
      <c r="K650" s="55">
        <v>0.855752769950339</v>
      </c>
      <c r="L650" s="55">
        <v>0.72809811260070501</v>
      </c>
      <c r="M650" s="81">
        <v>0.99482434311809198</v>
      </c>
    </row>
    <row r="651" spans="1:13" x14ac:dyDescent="0.35">
      <c r="A651" s="23" t="str">
        <f>B555&amp;C647&amp;D651</f>
        <v>CONSUMO PER CAPITA (kg o litros por individuo)Total BebidasBares/Cafeterias/Cervecerias</v>
      </c>
      <c r="B651" s="23">
        <v>0</v>
      </c>
      <c r="C651" s="23">
        <v>0</v>
      </c>
      <c r="D651" s="24" t="s">
        <v>127</v>
      </c>
      <c r="E651" s="24">
        <v>7.2521562320854498</v>
      </c>
      <c r="F651" s="24">
        <v>10.4473136587825</v>
      </c>
      <c r="G651" s="24">
        <v>6.49282444541329</v>
      </c>
      <c r="H651" s="24">
        <v>6.0698177660571799</v>
      </c>
      <c r="I651" s="24">
        <v>6.8010951817081704</v>
      </c>
      <c r="J651" s="24">
        <v>9.6173133223513201</v>
      </c>
      <c r="K651" s="24">
        <v>6.0961878293903196</v>
      </c>
      <c r="L651" s="24">
        <v>5.7147262934940102</v>
      </c>
      <c r="M651" s="81">
        <v>6.0698579083023203</v>
      </c>
    </row>
    <row r="652" spans="1:13" x14ac:dyDescent="0.35">
      <c r="A652" s="23" t="str">
        <f>B555&amp;C647&amp;D652</f>
        <v>CONSUMO PER CAPITA (kg o litros por individuo)Total BebidasPanaderias/Pastelerias</v>
      </c>
      <c r="B652" s="23">
        <v>0</v>
      </c>
      <c r="C652" s="23">
        <v>0</v>
      </c>
      <c r="D652" s="23" t="s">
        <v>128</v>
      </c>
      <c r="E652" s="55">
        <v>0.14938051056589899</v>
      </c>
      <c r="F652" s="55">
        <v>0.22073586557795899</v>
      </c>
      <c r="G652" s="55">
        <v>0.15368925812327899</v>
      </c>
      <c r="H652" s="55">
        <v>0.15306639014998799</v>
      </c>
      <c r="I652" s="55">
        <v>0.16835288116062599</v>
      </c>
      <c r="J652" s="55">
        <v>0.21280111381244399</v>
      </c>
      <c r="K652" s="55">
        <v>0.15737109208778599</v>
      </c>
      <c r="L652" s="55">
        <v>0.17046997677110301</v>
      </c>
      <c r="M652" s="81">
        <v>0.15934433017743799</v>
      </c>
    </row>
    <row r="653" spans="1:13" x14ac:dyDescent="0.35">
      <c r="A653" s="23" t="str">
        <f>B555&amp;C647&amp;D653</f>
        <v>CONSUMO PER CAPITA (kg o litros por individuo)Total BebidasTda.Alimentacion/Delicatesen</v>
      </c>
      <c r="B653" s="23">
        <v>0</v>
      </c>
      <c r="C653" s="23">
        <v>0</v>
      </c>
      <c r="D653" s="24" t="s">
        <v>129</v>
      </c>
      <c r="E653" s="24">
        <v>0.19990525231419401</v>
      </c>
      <c r="F653" s="24">
        <v>0.33994454593655898</v>
      </c>
      <c r="G653" s="24">
        <v>0.18992913941258999</v>
      </c>
      <c r="H653" s="24">
        <v>0.167375935010704</v>
      </c>
      <c r="I653" s="24">
        <v>0.20330526732482501</v>
      </c>
      <c r="J653" s="24">
        <v>0.34010476553588598</v>
      </c>
      <c r="K653" s="24">
        <v>0.19637470664828799</v>
      </c>
      <c r="L653" s="24">
        <v>0.149149867660406</v>
      </c>
      <c r="M653" s="81">
        <v>0.18629501852264399</v>
      </c>
    </row>
    <row r="654" spans="1:13" x14ac:dyDescent="0.35">
      <c r="A654" s="23" t="str">
        <f>B555&amp;C647&amp;D654</f>
        <v>CONSUMO PER CAPITA (kg o litros por individuo)Total BebidasCanal Conveniencia/24h</v>
      </c>
      <c r="B654" s="23">
        <v>0</v>
      </c>
      <c r="C654" s="23">
        <v>0</v>
      </c>
      <c r="D654" s="23" t="s">
        <v>130</v>
      </c>
      <c r="E654" s="55">
        <v>0.209214309827465</v>
      </c>
      <c r="F654" s="55">
        <v>0.31838760715991199</v>
      </c>
      <c r="G654" s="55">
        <v>0.16494986291618599</v>
      </c>
      <c r="H654" s="55">
        <v>0.16395102083962201</v>
      </c>
      <c r="I654" s="55">
        <v>0.18476805310514299</v>
      </c>
      <c r="J654" s="55">
        <v>0.27474039940784001</v>
      </c>
      <c r="K654" s="55">
        <v>0.14310098114597899</v>
      </c>
      <c r="L654" s="55">
        <v>0.14553225308294901</v>
      </c>
      <c r="M654" s="81">
        <v>0.18008276741314</v>
      </c>
    </row>
    <row r="655" spans="1:13" x14ac:dyDescent="0.35">
      <c r="A655" s="23" t="str">
        <f>B555&amp;C647&amp;D655</f>
        <v>CONSUMO PER CAPITA (kg o litros por individuo)Total BebidasHoteles</v>
      </c>
      <c r="B655" s="23">
        <v>0</v>
      </c>
      <c r="C655" s="23">
        <v>0</v>
      </c>
      <c r="D655" s="24" t="s">
        <v>131</v>
      </c>
      <c r="E655" s="24">
        <v>9.1477166494216999E-2</v>
      </c>
      <c r="F655" s="24">
        <v>0.17771837244375899</v>
      </c>
      <c r="G655" s="24">
        <v>9.4473556836759898E-2</v>
      </c>
      <c r="H655" s="24">
        <v>5.76464509384002E-2</v>
      </c>
      <c r="I655" s="24">
        <v>6.3302908751747503E-2</v>
      </c>
      <c r="J655" s="24">
        <v>0.147339402474329</v>
      </c>
      <c r="K655" s="24">
        <v>4.2656709085026501E-2</v>
      </c>
      <c r="L655" s="24">
        <v>4.0216475078133397E-2</v>
      </c>
      <c r="M655" s="81">
        <v>5.52930573069461E-2</v>
      </c>
    </row>
    <row r="656" spans="1:13" x14ac:dyDescent="0.35">
      <c r="A656" s="23" t="str">
        <f>B555&amp;C647&amp;D656</f>
        <v>CONSUMO PER CAPITA (kg o litros por individuo)Total BebidasEstaciones de servicio</v>
      </c>
      <c r="B656" s="23">
        <v>0</v>
      </c>
      <c r="C656" s="23">
        <v>0</v>
      </c>
      <c r="D656" s="23" t="s">
        <v>132</v>
      </c>
      <c r="E656" s="55">
        <v>0.25197842024521599</v>
      </c>
      <c r="F656" s="55">
        <v>0.44993703553792302</v>
      </c>
      <c r="G656" s="55">
        <v>0.221272091791892</v>
      </c>
      <c r="H656" s="55">
        <v>0.200428577306483</v>
      </c>
      <c r="I656" s="55">
        <v>0.22744695469318599</v>
      </c>
      <c r="J656" s="55">
        <v>0.37750769326829298</v>
      </c>
      <c r="K656" s="55">
        <v>0.17680833728190901</v>
      </c>
      <c r="L656" s="55">
        <v>0.22645345141486201</v>
      </c>
      <c r="M656" s="81">
        <v>0.22785608444712599</v>
      </c>
    </row>
    <row r="657" spans="1:13" x14ac:dyDescent="0.35">
      <c r="A657" s="23" t="str">
        <f>B555&amp;C647&amp;D657</f>
        <v>CONSUMO PER CAPITA (kg o litros por individuo)Total BebidasMaquinas dispensadoras</v>
      </c>
      <c r="B657" s="23">
        <v>0</v>
      </c>
      <c r="C657" s="23">
        <v>0</v>
      </c>
      <c r="D657" s="24" t="s">
        <v>133</v>
      </c>
      <c r="E657" s="24">
        <v>0.37329183497551599</v>
      </c>
      <c r="F657" s="24">
        <v>0.512926396056409</v>
      </c>
      <c r="G657" s="24">
        <v>0.37943581441845098</v>
      </c>
      <c r="H657" s="24">
        <v>0.36946327380284999</v>
      </c>
      <c r="I657" s="24">
        <v>0.360117981241386</v>
      </c>
      <c r="J657" s="24">
        <v>0.46368852099220398</v>
      </c>
      <c r="K657" s="24">
        <v>0.35025348856169197</v>
      </c>
      <c r="L657" s="24">
        <v>0.34499515942985798</v>
      </c>
      <c r="M657" s="81">
        <v>0.357094708354462</v>
      </c>
    </row>
    <row r="658" spans="1:13" x14ac:dyDescent="0.35">
      <c r="A658" s="23" t="str">
        <f>B555&amp;C647&amp;D658</f>
        <v>CONSUMO PER CAPITA (kg o litros por individuo)Total BebidasServicio en la empresa</v>
      </c>
      <c r="B658" s="23">
        <v>0</v>
      </c>
      <c r="C658" s="23">
        <v>0</v>
      </c>
      <c r="D658" s="23" t="s">
        <v>134</v>
      </c>
      <c r="E658" s="55">
        <v>0.205692916211416</v>
      </c>
      <c r="F658" s="55">
        <v>0.22846830284921199</v>
      </c>
      <c r="G658" s="55">
        <v>0.15732811585925099</v>
      </c>
      <c r="H658" s="55">
        <v>0.115701489930773</v>
      </c>
      <c r="I658" s="55">
        <v>0.110204453083271</v>
      </c>
      <c r="J658" s="55">
        <v>0.15538435944591</v>
      </c>
      <c r="K658" s="55">
        <v>0.14013401174993301</v>
      </c>
      <c r="L658" s="55">
        <v>0.140052782841734</v>
      </c>
      <c r="M658" s="81">
        <v>0.177217359128964</v>
      </c>
    </row>
    <row r="659" spans="1:13" x14ac:dyDescent="0.35">
      <c r="A659" s="23" t="str">
        <f>B555&amp;C647&amp;D659</f>
        <v>CONSUMO PER CAPITA (kg o litros por individuo)Total BebidasResto de canales</v>
      </c>
      <c r="B659" s="23">
        <v>0</v>
      </c>
      <c r="C659" s="23">
        <v>0</v>
      </c>
      <c r="D659" s="24" t="s">
        <v>135</v>
      </c>
      <c r="E659" s="24">
        <v>0.71889690284876295</v>
      </c>
      <c r="F659" s="24">
        <v>1.50442385829609</v>
      </c>
      <c r="G659" s="24">
        <v>0.50661501076429505</v>
      </c>
      <c r="H659" s="24">
        <v>0.49791586649931602</v>
      </c>
      <c r="I659" s="24">
        <v>0.65599122360193096</v>
      </c>
      <c r="J659" s="24">
        <v>1.3963052533157201</v>
      </c>
      <c r="K659" s="24">
        <v>0.45188255929869803</v>
      </c>
      <c r="L659" s="24">
        <v>0.39802917128271798</v>
      </c>
      <c r="M659" s="81">
        <v>0.65652420579059501</v>
      </c>
    </row>
    <row r="660" spans="1:13" x14ac:dyDescent="0.35">
      <c r="A660" s="23" t="str">
        <f>B555&amp;C647&amp;D660</f>
        <v>CONSUMO PER CAPITA (kg o litros por individuo)Total BebidasEN LA CALLE</v>
      </c>
      <c r="B660" s="23">
        <v>0</v>
      </c>
      <c r="C660" s="23">
        <v>0</v>
      </c>
      <c r="D660" s="23" t="s">
        <v>136</v>
      </c>
      <c r="E660" s="55">
        <v>0.58596026957277103</v>
      </c>
      <c r="F660" s="55">
        <v>1.3583155578596899</v>
      </c>
      <c r="G660" s="55">
        <v>0.45946461864475502</v>
      </c>
      <c r="H660" s="55">
        <v>0.47765384138191802</v>
      </c>
      <c r="I660" s="55">
        <v>0.75317222858691801</v>
      </c>
      <c r="J660" s="55">
        <v>1.1675791310635699</v>
      </c>
      <c r="K660" s="55">
        <v>0.46423889485276498</v>
      </c>
      <c r="L660" s="55">
        <v>0.38547708344443399</v>
      </c>
      <c r="M660" s="81">
        <v>0.64434792059137602</v>
      </c>
    </row>
    <row r="661" spans="1:13" x14ac:dyDescent="0.35">
      <c r="A661" s="23" t="str">
        <f>B555&amp;C647&amp;D661</f>
        <v>CONSUMO PER CAPITA (kg o litros por individuo)Total BebidasEN CASA DE OTROS</v>
      </c>
      <c r="B661" s="23">
        <v>0</v>
      </c>
      <c r="C661" s="23">
        <v>0</v>
      </c>
      <c r="D661" s="24" t="s">
        <v>137</v>
      </c>
      <c r="E661" s="24">
        <v>0.62552270209692395</v>
      </c>
      <c r="F661" s="24">
        <v>1.23031819126848</v>
      </c>
      <c r="G661" s="24">
        <v>0.84533554364222596</v>
      </c>
      <c r="H661" s="24">
        <v>0.89317214734675299</v>
      </c>
      <c r="I661" s="24">
        <v>0.81242265797806401</v>
      </c>
      <c r="J661" s="24">
        <v>1.1760122498771099</v>
      </c>
      <c r="K661" s="24">
        <v>0.76768527757609994</v>
      </c>
      <c r="L661" s="24">
        <v>0.71841034433626805</v>
      </c>
      <c r="M661" s="81">
        <v>0.57301881837513402</v>
      </c>
    </row>
    <row r="662" spans="1:13" x14ac:dyDescent="0.35">
      <c r="A662" s="23" t="str">
        <f>B555&amp;C647&amp;D662</f>
        <v>CONSUMO PER CAPITA (kg o litros por individuo)Total BebidasEN EL ESTABLECIMIENTO</v>
      </c>
      <c r="B662" s="23">
        <v>0</v>
      </c>
      <c r="C662" s="23">
        <v>0</v>
      </c>
      <c r="D662" s="23" t="s">
        <v>138</v>
      </c>
      <c r="E662" s="55">
        <v>10.974036187127</v>
      </c>
      <c r="F662" s="55">
        <v>16.409219540371499</v>
      </c>
      <c r="G662" s="55">
        <v>9.9232308684084103</v>
      </c>
      <c r="H662" s="55">
        <v>9.2381403156023101</v>
      </c>
      <c r="I662" s="55">
        <v>10.387707916353801</v>
      </c>
      <c r="J662" s="55">
        <v>15.1545099872601</v>
      </c>
      <c r="K662" s="55">
        <v>9.3836386550254396</v>
      </c>
      <c r="L662" s="55">
        <v>8.9322635997199296</v>
      </c>
      <c r="M662" s="81">
        <v>9.4446427817555705</v>
      </c>
    </row>
    <row r="663" spans="1:13" x14ac:dyDescent="0.35">
      <c r="A663" s="23" t="str">
        <f>B555&amp;C647&amp;D663</f>
        <v>CONSUMO PER CAPITA (kg o litros por individuo)Total BebidasEN EL TRABAJO</v>
      </c>
      <c r="B663" s="23">
        <v>0</v>
      </c>
      <c r="C663" s="23">
        <v>0</v>
      </c>
      <c r="D663" s="24" t="s">
        <v>139</v>
      </c>
      <c r="E663" s="24">
        <v>1.1331621314943301</v>
      </c>
      <c r="F663" s="24">
        <v>1.3448438831705001</v>
      </c>
      <c r="G663" s="24">
        <v>0.91562915762872699</v>
      </c>
      <c r="H663" s="24">
        <v>0.87406784381499303</v>
      </c>
      <c r="I663" s="24">
        <v>0.85885848990397595</v>
      </c>
      <c r="J663" s="24">
        <v>1.0731693099439199</v>
      </c>
      <c r="K663" s="24">
        <v>0.79861918271199095</v>
      </c>
      <c r="L663" s="24">
        <v>0.77110953829532802</v>
      </c>
      <c r="M663" s="81">
        <v>0.76584423941421598</v>
      </c>
    </row>
    <row r="664" spans="1:13" x14ac:dyDescent="0.35">
      <c r="A664" s="23" t="str">
        <f>B555&amp;C647&amp;D664</f>
        <v>CONSUMO PER CAPITA (kg o litros por individuo)Total BebidasEN COLEGIO/INSTITUTO/UNIV.</v>
      </c>
      <c r="B664" s="23">
        <v>0</v>
      </c>
      <c r="C664" s="23">
        <v>0</v>
      </c>
      <c r="D664" s="23" t="s">
        <v>140</v>
      </c>
      <c r="E664" s="55">
        <v>1.5668324198184699E-2</v>
      </c>
      <c r="F664" s="55">
        <v>2.5573095024603299E-2</v>
      </c>
      <c r="G664" s="55">
        <v>4.0989451971217797E-2</v>
      </c>
      <c r="H664" s="55">
        <v>1.5971831521726099E-2</v>
      </c>
      <c r="I664" s="55">
        <v>1.8375692681915998E-2</v>
      </c>
      <c r="J664" s="55">
        <v>1.6592845560098698E-2</v>
      </c>
      <c r="K664" s="55">
        <v>2.6240875976285001E-2</v>
      </c>
      <c r="L664" s="55">
        <v>2.4469085477952901E-2</v>
      </c>
      <c r="M664" s="81">
        <v>3.3518542491713703E-2</v>
      </c>
    </row>
    <row r="665" spans="1:13" x14ac:dyDescent="0.35">
      <c r="A665" s="23" t="str">
        <f>B555&amp;C647&amp;D665</f>
        <v>CONSUMO PER CAPITA (kg o litros por individuo)Total BebidasEN MI CASA</v>
      </c>
      <c r="B665" s="23">
        <v>0</v>
      </c>
      <c r="C665" s="23">
        <v>0</v>
      </c>
      <c r="D665" s="24" t="s">
        <v>141</v>
      </c>
      <c r="E665" s="24">
        <v>0.355546907269152</v>
      </c>
      <c r="F665" s="24">
        <v>0.50457006617935496</v>
      </c>
      <c r="G665" s="24">
        <v>0.419110295284844</v>
      </c>
      <c r="H665" s="24">
        <v>0.42143748168648798</v>
      </c>
      <c r="I665" s="24">
        <v>0.42462085546362799</v>
      </c>
      <c r="J665" s="24">
        <v>0.58371024840791097</v>
      </c>
      <c r="K665" s="24">
        <v>0.49778518439986802</v>
      </c>
      <c r="L665" s="24">
        <v>0.47259176402007302</v>
      </c>
      <c r="M665" s="81">
        <v>0.55244910950338799</v>
      </c>
    </row>
    <row r="666" spans="1:13" x14ac:dyDescent="0.35">
      <c r="A666" s="23" t="str">
        <f>B555&amp;C647&amp;D666</f>
        <v>CONSUMO PER CAPITA (kg o litros por individuo)Total BebidasEN M.TRANSP.(AVION,TREN,AUTOC,E</v>
      </c>
      <c r="B666" s="23">
        <v>0</v>
      </c>
      <c r="C666" s="23">
        <v>0</v>
      </c>
      <c r="D666" s="23" t="s">
        <v>142</v>
      </c>
      <c r="E666" s="55">
        <v>1.1359716623419501E-2</v>
      </c>
      <c r="F666" s="55">
        <v>3.1948179705884101E-2</v>
      </c>
      <c r="G666" s="55">
        <v>1.45778691538768E-2</v>
      </c>
      <c r="H666" s="55">
        <v>1.8466221366658701E-2</v>
      </c>
      <c r="I666" s="55">
        <v>1.7026638977410601E-2</v>
      </c>
      <c r="J666" s="55">
        <v>3.32263173069016E-2</v>
      </c>
      <c r="K666" s="55">
        <v>1.7477851483613499E-2</v>
      </c>
      <c r="L666" s="55">
        <v>9.7768965720383197E-3</v>
      </c>
      <c r="M666" s="81">
        <v>1.7385874147689599E-2</v>
      </c>
    </row>
    <row r="667" spans="1:13" x14ac:dyDescent="0.35">
      <c r="A667" s="23" t="str">
        <f>B555&amp;C647&amp;D667</f>
        <v>CONSUMO PER CAPITA (kg o litros por individuo)Total BebidasEN OTRO LUGAR</v>
      </c>
      <c r="B667" s="23">
        <v>0</v>
      </c>
      <c r="C667" s="23">
        <v>0</v>
      </c>
      <c r="D667" s="24" t="s">
        <v>143</v>
      </c>
      <c r="E667" s="24">
        <v>0.35868012330516602</v>
      </c>
      <c r="F667" s="24">
        <v>0.70542667027472905</v>
      </c>
      <c r="G667" s="24">
        <v>0.32565579184044002</v>
      </c>
      <c r="H667" s="24">
        <v>0.367216032152199</v>
      </c>
      <c r="I667" s="24">
        <v>0.40202919607653997</v>
      </c>
      <c r="J667" s="24">
        <v>0.78460268554586199</v>
      </c>
      <c r="K667" s="24">
        <v>0.37111693506290599</v>
      </c>
      <c r="L667" s="24">
        <v>0.40845408238458802</v>
      </c>
      <c r="M667" s="81">
        <v>0.38300167627345899</v>
      </c>
    </row>
    <row r="668" spans="1:13" x14ac:dyDescent="0.35">
      <c r="A668" s="23" t="str">
        <f>B555&amp;C647&amp;D668</f>
        <v>CONSUMO PER CAPITA (kg o litros por individuo)Total BebidasDESAYUNO</v>
      </c>
      <c r="B668" s="23">
        <v>0</v>
      </c>
      <c r="C668" s="23">
        <v>0</v>
      </c>
      <c r="D668" s="23" t="s">
        <v>144</v>
      </c>
      <c r="E668" s="55">
        <v>1.7300315101557699</v>
      </c>
      <c r="F668" s="55">
        <v>2.31443243734976</v>
      </c>
      <c r="G668" s="55">
        <v>1.5898788887654101</v>
      </c>
      <c r="H668" s="55">
        <v>1.56781059764479</v>
      </c>
      <c r="I668" s="55">
        <v>1.5936205819253999</v>
      </c>
      <c r="J668" s="55">
        <v>2.1823866896084101</v>
      </c>
      <c r="K668" s="55">
        <v>1.6922689709521499</v>
      </c>
      <c r="L668" s="55">
        <v>1.73133590839409</v>
      </c>
      <c r="M668" s="81">
        <v>1.55187939813927</v>
      </c>
    </row>
    <row r="669" spans="1:13" x14ac:dyDescent="0.35">
      <c r="A669" s="23" t="str">
        <f>B555&amp;C647&amp;D669</f>
        <v>CONSUMO PER CAPITA (kg o litros por individuo)Total BebidasAPERITIVO/ANTES DE COMER</v>
      </c>
      <c r="B669" s="23">
        <v>0</v>
      </c>
      <c r="C669" s="23">
        <v>0</v>
      </c>
      <c r="D669" s="24" t="s">
        <v>145</v>
      </c>
      <c r="E669" s="24">
        <v>2.1679762332328698</v>
      </c>
      <c r="F669" s="24">
        <v>3.2602524759480902</v>
      </c>
      <c r="G669" s="24">
        <v>1.9452520456711799</v>
      </c>
      <c r="H669" s="24">
        <v>1.8432728358975401</v>
      </c>
      <c r="I669" s="24">
        <v>2.13893000522107</v>
      </c>
      <c r="J669" s="24">
        <v>2.9746085459529001</v>
      </c>
      <c r="K669" s="24">
        <v>1.82878602578829</v>
      </c>
      <c r="L669" s="24">
        <v>1.7287555327508799</v>
      </c>
      <c r="M669" s="81">
        <v>1.96629008925821</v>
      </c>
    </row>
    <row r="670" spans="1:13" x14ac:dyDescent="0.35">
      <c r="A670" s="23" t="str">
        <f>B555&amp;C647&amp;D670</f>
        <v>CONSUMO PER CAPITA (kg o litros por individuo)Total BebidasCOMIDA</v>
      </c>
      <c r="B670" s="23">
        <v>0</v>
      </c>
      <c r="C670" s="23">
        <v>0</v>
      </c>
      <c r="D670" s="23" t="s">
        <v>146</v>
      </c>
      <c r="E670" s="55">
        <v>4.0981007710185002</v>
      </c>
      <c r="F670" s="55">
        <v>5.9007713555520596</v>
      </c>
      <c r="G670" s="55">
        <v>4.1681658181202197</v>
      </c>
      <c r="H670" s="55">
        <v>3.8531166089351099</v>
      </c>
      <c r="I670" s="55">
        <v>4.1254090371912504</v>
      </c>
      <c r="J670" s="55">
        <v>5.5504419794286504</v>
      </c>
      <c r="K670" s="55">
        <v>3.9038241881671598</v>
      </c>
      <c r="L670" s="55">
        <v>3.7657490536818199</v>
      </c>
      <c r="M670" s="81">
        <v>3.6856443412867099</v>
      </c>
    </row>
    <row r="671" spans="1:13" x14ac:dyDescent="0.35">
      <c r="A671" s="23" t="str">
        <f>B555&amp;C647&amp;D671</f>
        <v>CONSUMO PER CAPITA (kg o litros por individuo)Total BebidasTARDE/MERIENDA</v>
      </c>
      <c r="B671" s="23">
        <v>0</v>
      </c>
      <c r="C671" s="23">
        <v>0</v>
      </c>
      <c r="D671" s="24" t="s">
        <v>147</v>
      </c>
      <c r="E671" s="24">
        <v>1.8411428774379399</v>
      </c>
      <c r="F671" s="24">
        <v>2.5420560027901402</v>
      </c>
      <c r="G671" s="24">
        <v>1.46675557680559</v>
      </c>
      <c r="H671" s="24">
        <v>1.4397034800736099</v>
      </c>
      <c r="I671" s="24">
        <v>1.7242959380351801</v>
      </c>
      <c r="J671" s="24">
        <v>2.3072235131326302</v>
      </c>
      <c r="K671" s="24">
        <v>1.4058552172957499</v>
      </c>
      <c r="L671" s="24">
        <v>1.3138294276161899</v>
      </c>
      <c r="M671" s="81">
        <v>1.57741115667383</v>
      </c>
    </row>
    <row r="672" spans="1:13" x14ac:dyDescent="0.35">
      <c r="A672" s="23" t="str">
        <f>B555&amp;C647&amp;D672</f>
        <v>CONSUMO PER CAPITA (kg o litros por individuo)Total BebidasANTES DE CENAR</v>
      </c>
      <c r="B672" s="23">
        <v>0</v>
      </c>
      <c r="C672" s="23">
        <v>0</v>
      </c>
      <c r="D672" s="23" t="s">
        <v>148</v>
      </c>
      <c r="E672" s="55">
        <v>1.1415169007574899</v>
      </c>
      <c r="F672" s="55">
        <v>1.87658277165149</v>
      </c>
      <c r="G672" s="55">
        <v>1.0853436099268301</v>
      </c>
      <c r="H672" s="55">
        <v>1.0068687609450699</v>
      </c>
      <c r="I672" s="55">
        <v>1.0452776515781901</v>
      </c>
      <c r="J672" s="55">
        <v>1.66370380417449</v>
      </c>
      <c r="K672" s="55">
        <v>0.97171321460133897</v>
      </c>
      <c r="L672" s="55">
        <v>0.866104499512513</v>
      </c>
      <c r="M672" s="81">
        <v>0.95383035486782197</v>
      </c>
    </row>
    <row r="673" spans="1:13" x14ac:dyDescent="0.35">
      <c r="A673" s="23" t="str">
        <f>B555&amp;C647&amp;D673</f>
        <v>CONSUMO PER CAPITA (kg o litros por individuo)Total BebidasCENA</v>
      </c>
      <c r="B673" s="23">
        <v>0</v>
      </c>
      <c r="C673" s="23">
        <v>0</v>
      </c>
      <c r="D673" s="24" t="s">
        <v>149</v>
      </c>
      <c r="E673" s="24">
        <v>1.8691383866028799</v>
      </c>
      <c r="F673" s="24">
        <v>3.5406771934005001</v>
      </c>
      <c r="G673" s="24">
        <v>1.72656825931914</v>
      </c>
      <c r="H673" s="24">
        <v>1.6083271845012499</v>
      </c>
      <c r="I673" s="24">
        <v>1.9064909243653001</v>
      </c>
      <c r="J673" s="24">
        <v>3.4337535277882498</v>
      </c>
      <c r="K673" s="24">
        <v>1.56155335919637</v>
      </c>
      <c r="L673" s="24">
        <v>1.4406953759464201</v>
      </c>
      <c r="M673" s="81">
        <v>1.8079921079057899</v>
      </c>
    </row>
    <row r="674" spans="1:13" x14ac:dyDescent="0.35">
      <c r="A674" s="23" t="str">
        <f>B555&amp;C647&amp;D674</f>
        <v>CONSUMO PER CAPITA (kg o litros por individuo)Total BebidasDESPUES DE LA CENA</v>
      </c>
      <c r="B674" s="23">
        <v>0</v>
      </c>
      <c r="C674" s="23">
        <v>0</v>
      </c>
      <c r="D674" s="23" t="s">
        <v>150</v>
      </c>
      <c r="E674" s="55">
        <v>0.28573170332465098</v>
      </c>
      <c r="F674" s="55">
        <v>0.665941762260848</v>
      </c>
      <c r="G674" s="55">
        <v>0.26844110717094599</v>
      </c>
      <c r="H674" s="55">
        <v>0.27541049470303097</v>
      </c>
      <c r="I674" s="55">
        <v>0.30610426310528899</v>
      </c>
      <c r="J674" s="55">
        <v>0.63571199820720703</v>
      </c>
      <c r="K674" s="55">
        <v>0.22786629311458301</v>
      </c>
      <c r="L674" s="55">
        <v>0.21982373643577599</v>
      </c>
      <c r="M674" s="81">
        <v>0.23856734312696301</v>
      </c>
    </row>
    <row r="675" spans="1:13" x14ac:dyDescent="0.35">
      <c r="A675" s="23" t="str">
        <f>B555&amp;C647&amp;D675</f>
        <v>CONSUMO PER CAPITA (kg o litros por individuo)Total BebidasDURANTE EL DIA</v>
      </c>
      <c r="B675" s="23">
        <v>0</v>
      </c>
      <c r="C675" s="23">
        <v>0</v>
      </c>
      <c r="D675" s="24" t="s">
        <v>151</v>
      </c>
      <c r="E675" s="24">
        <v>0.92629836941664701</v>
      </c>
      <c r="F675" s="24">
        <v>1.50950678555132</v>
      </c>
      <c r="G675" s="24">
        <v>0.69359034766497996</v>
      </c>
      <c r="H675" s="24">
        <v>0.71161299657507604</v>
      </c>
      <c r="I675" s="24">
        <v>0.83408728471392701</v>
      </c>
      <c r="J675" s="24">
        <v>1.24157593545867</v>
      </c>
      <c r="K675" s="24">
        <v>0.73493554585757703</v>
      </c>
      <c r="L675" s="24">
        <v>0.65625881113354601</v>
      </c>
      <c r="M675" s="81">
        <v>0.63259423992895403</v>
      </c>
    </row>
    <row r="676" spans="1:13" x14ac:dyDescent="0.35">
      <c r="A676" s="23" t="str">
        <f>B555&amp;C647&amp;D676</f>
        <v>CONSUMO PER CAPITA (kg o litros por individuo)Total BebidasCON AMIGOS</v>
      </c>
      <c r="B676" s="23">
        <v>0</v>
      </c>
      <c r="C676" s="23">
        <v>0</v>
      </c>
      <c r="D676" s="23" t="s">
        <v>152</v>
      </c>
      <c r="E676" s="55">
        <v>4.2750485141652996</v>
      </c>
      <c r="F676" s="55">
        <v>6.2826483888056304</v>
      </c>
      <c r="G676" s="55">
        <v>4.0223538114855701</v>
      </c>
      <c r="H676" s="55">
        <v>3.8823697516402902</v>
      </c>
      <c r="I676" s="55">
        <v>4.1718736589215002</v>
      </c>
      <c r="J676" s="55">
        <v>6.0443387986722401</v>
      </c>
      <c r="K676" s="55">
        <v>3.8497004551518401</v>
      </c>
      <c r="L676" s="55">
        <v>3.61960134952179</v>
      </c>
      <c r="M676" s="81">
        <v>3.7054084543824399</v>
      </c>
    </row>
    <row r="677" spans="1:13" x14ac:dyDescent="0.35">
      <c r="A677" s="23" t="str">
        <f>B555&amp;C647&amp;D677</f>
        <v>CONSUMO PER CAPITA (kg o litros por individuo)Total BebidasCON CLIENTES</v>
      </c>
      <c r="B677" s="23">
        <v>0</v>
      </c>
      <c r="C677" s="23">
        <v>0</v>
      </c>
      <c r="D677" s="24" t="s">
        <v>153</v>
      </c>
      <c r="E677" s="24">
        <v>5.8185900786913401E-2</v>
      </c>
      <c r="F677" s="24">
        <v>9.3701750565693201E-2</v>
      </c>
      <c r="G677" s="24">
        <v>8.8748097334467202E-2</v>
      </c>
      <c r="H677" s="24">
        <v>7.2002877060663897E-2</v>
      </c>
      <c r="I677" s="24">
        <v>9.0370936136740895E-2</v>
      </c>
      <c r="J677" s="24">
        <v>9.0820564959039896E-2</v>
      </c>
      <c r="K677" s="24">
        <v>4.8966667832073797E-2</v>
      </c>
      <c r="L677" s="24">
        <v>7.1485120977338806E-2</v>
      </c>
      <c r="M677" s="81">
        <v>9.7991584991090896E-2</v>
      </c>
    </row>
    <row r="678" spans="1:13" x14ac:dyDescent="0.35">
      <c r="A678" s="23" t="str">
        <f>B555&amp;C647&amp;D678</f>
        <v>CONSUMO PER CAPITA (kg o litros por individuo)Total BebidasCON COMPAÑEROS DE TRABAJO</v>
      </c>
      <c r="B678" s="23">
        <v>0</v>
      </c>
      <c r="C678" s="23">
        <v>0</v>
      </c>
      <c r="D678" s="23" t="s">
        <v>154</v>
      </c>
      <c r="E678" s="55">
        <v>1.15728414659879</v>
      </c>
      <c r="F678" s="55">
        <v>1.2410975686711601</v>
      </c>
      <c r="G678" s="55">
        <v>0.99976696442898705</v>
      </c>
      <c r="H678" s="55">
        <v>0.87703917599801695</v>
      </c>
      <c r="I678" s="55">
        <v>0.91119283383004102</v>
      </c>
      <c r="J678" s="55">
        <v>1.0587590503290201</v>
      </c>
      <c r="K678" s="55">
        <v>0.98048786002438904</v>
      </c>
      <c r="L678" s="55">
        <v>0.816675300460739</v>
      </c>
      <c r="M678" s="81">
        <v>0.88609083290344903</v>
      </c>
    </row>
    <row r="679" spans="1:13" x14ac:dyDescent="0.35">
      <c r="A679" s="23" t="str">
        <f>B555&amp;C647&amp;D679</f>
        <v>CONSUMO PER CAPITA (kg o litros por individuo)Total BebidasCON COMPAÑEROS DE CLASE</v>
      </c>
      <c r="B679" s="23">
        <v>0</v>
      </c>
      <c r="C679" s="23">
        <v>0</v>
      </c>
      <c r="D679" s="24" t="s">
        <v>155</v>
      </c>
      <c r="E679" s="24">
        <v>4.8190486427514501E-2</v>
      </c>
      <c r="F679" s="24">
        <v>6.3686367691173099E-2</v>
      </c>
      <c r="G679" s="24">
        <v>4.3986149680455201E-2</v>
      </c>
      <c r="H679" s="24">
        <v>3.2436272029430203E-2</v>
      </c>
      <c r="I679" s="24">
        <v>5.27955609562707E-2</v>
      </c>
      <c r="J679" s="24">
        <v>3.0152187583260898E-2</v>
      </c>
      <c r="K679" s="24">
        <v>4.2596620417633901E-2</v>
      </c>
      <c r="L679" s="24">
        <v>2.71103960857518E-2</v>
      </c>
      <c r="M679" s="81">
        <v>5.7521528853812197E-2</v>
      </c>
    </row>
    <row r="680" spans="1:13" x14ac:dyDescent="0.35">
      <c r="A680" s="23" t="str">
        <f>B555&amp;C647&amp;D680</f>
        <v>CONSUMO PER CAPITA (kg o litros por individuo)Total BebidasCON FAMILIA</v>
      </c>
      <c r="B680" s="23">
        <v>0</v>
      </c>
      <c r="C680" s="23">
        <v>0</v>
      </c>
      <c r="D680" s="23" t="s">
        <v>156</v>
      </c>
      <c r="E680" s="55">
        <v>3.9752773554251801</v>
      </c>
      <c r="F680" s="55">
        <v>7.07435090039331</v>
      </c>
      <c r="G680" s="55">
        <v>3.5483467863621598</v>
      </c>
      <c r="H680" s="55">
        <v>3.4428202627624902</v>
      </c>
      <c r="I680" s="55">
        <v>3.9284607966396199</v>
      </c>
      <c r="J680" s="55">
        <v>6.40819862233639</v>
      </c>
      <c r="K680" s="55">
        <v>3.44700450301732</v>
      </c>
      <c r="L680" s="55">
        <v>3.2849437026194299</v>
      </c>
      <c r="M680" s="81">
        <v>3.55453749680178</v>
      </c>
    </row>
    <row r="681" spans="1:13" x14ac:dyDescent="0.35">
      <c r="A681" s="23" t="str">
        <f>B555&amp;C647&amp;D681</f>
        <v>CONSUMO PER CAPITA (kg o litros por individuo)Total BebidasCON LA PAREJA</v>
      </c>
      <c r="B681" s="23">
        <v>0</v>
      </c>
      <c r="C681" s="23">
        <v>0</v>
      </c>
      <c r="D681" s="24" t="s">
        <v>157</v>
      </c>
      <c r="E681" s="24">
        <v>2.33272219575435</v>
      </c>
      <c r="F681" s="24">
        <v>3.7212247166952799</v>
      </c>
      <c r="G681" s="24">
        <v>2.0358127732786202</v>
      </c>
      <c r="H681" s="24">
        <v>1.8586717799739001</v>
      </c>
      <c r="I681" s="24">
        <v>2.28839912056447</v>
      </c>
      <c r="J681" s="24">
        <v>3.3522896789209802</v>
      </c>
      <c r="K681" s="24">
        <v>1.90869401678498</v>
      </c>
      <c r="L681" s="24">
        <v>1.8297331603156</v>
      </c>
      <c r="M681" s="81">
        <v>2.0624747817879401</v>
      </c>
    </row>
    <row r="682" spans="1:13" x14ac:dyDescent="0.35">
      <c r="A682" s="23" t="str">
        <f>B555&amp;C647&amp;D682</f>
        <v>CONSUMO PER CAPITA (kg o litros por individuo)Total BebidasESTABA SOLO/A</v>
      </c>
      <c r="B682" s="23">
        <v>0</v>
      </c>
      <c r="C682" s="23">
        <v>0</v>
      </c>
      <c r="D682" s="23" t="s">
        <v>158</v>
      </c>
      <c r="E682" s="55">
        <v>2.1260774169982102</v>
      </c>
      <c r="F682" s="55">
        <v>3.02755133702945</v>
      </c>
      <c r="G682" s="55">
        <v>2.1366205621497101</v>
      </c>
      <c r="H682" s="55">
        <v>2.0701699193986798</v>
      </c>
      <c r="I682" s="55">
        <v>2.1470037784668401</v>
      </c>
      <c r="J682" s="55">
        <v>2.88867606294321</v>
      </c>
      <c r="K682" s="55">
        <v>1.9513990298568999</v>
      </c>
      <c r="L682" s="55">
        <v>1.9870698781503</v>
      </c>
      <c r="M682" s="81">
        <v>1.97535648115528</v>
      </c>
    </row>
    <row r="683" spans="1:13" x14ac:dyDescent="0.35">
      <c r="A683" s="23" t="str">
        <f>B555&amp;C647&amp;D683</f>
        <v>CONSUMO PER CAPITA (kg o litros por individuo)Total BebidasOTROS</v>
      </c>
      <c r="B683" s="23">
        <v>0</v>
      </c>
      <c r="C683" s="23">
        <v>0</v>
      </c>
      <c r="D683" s="24" t="s">
        <v>159</v>
      </c>
      <c r="E683" s="24">
        <v>8.7150884256728497E-2</v>
      </c>
      <c r="F683" s="24">
        <v>0.105960653513947</v>
      </c>
      <c r="G683" s="24">
        <v>6.8360951234670106E-2</v>
      </c>
      <c r="H683" s="24">
        <v>7.0612934921426507E-2</v>
      </c>
      <c r="I683" s="24">
        <v>8.4117819376159697E-2</v>
      </c>
      <c r="J683" s="24">
        <v>0.116173100311498</v>
      </c>
      <c r="K683" s="24">
        <v>9.7954067834710001E-2</v>
      </c>
      <c r="L683" s="24">
        <v>8.5931206071855698E-2</v>
      </c>
      <c r="M683" s="81">
        <v>7.4827375958783901E-2</v>
      </c>
    </row>
    <row r="684" spans="1:13" x14ac:dyDescent="0.35">
      <c r="A684" s="23" t="str">
        <f>B555&amp;C647&amp;D684</f>
        <v>CONSUMO PER CAPITA (kg o litros por individuo)Total BebidasESTAR TRABAJANDO</v>
      </c>
      <c r="B684" s="23">
        <v>0</v>
      </c>
      <c r="C684" s="23">
        <v>0</v>
      </c>
      <c r="D684" s="23" t="s">
        <v>160</v>
      </c>
      <c r="E684" s="55">
        <v>1.69125952297224</v>
      </c>
      <c r="F684" s="55">
        <v>2.0024203941979701</v>
      </c>
      <c r="G684" s="55">
        <v>1.54260951983617</v>
      </c>
      <c r="H684" s="55">
        <v>1.48412353159931</v>
      </c>
      <c r="I684" s="55">
        <v>1.52502153568879</v>
      </c>
      <c r="J684" s="55">
        <v>1.8316451186590901</v>
      </c>
      <c r="K684" s="55">
        <v>1.37561518767442</v>
      </c>
      <c r="L684" s="55">
        <v>1.3285408065595801</v>
      </c>
      <c r="M684" s="81">
        <v>1.27803645343387</v>
      </c>
    </row>
    <row r="685" spans="1:13" x14ac:dyDescent="0.35">
      <c r="A685" s="23" t="str">
        <f>B555&amp;C647&amp;D685</f>
        <v>CONSUMO PER CAPITA (kg o litros por individuo)Total BebidasCOMIDA DE NEGOCIOS</v>
      </c>
      <c r="B685" s="23">
        <v>0</v>
      </c>
      <c r="C685" s="23">
        <v>0</v>
      </c>
      <c r="D685" s="24" t="s">
        <v>161</v>
      </c>
      <c r="E685" s="24">
        <v>2.92280760532692E-2</v>
      </c>
      <c r="F685" s="24">
        <v>5.5933336031773098E-2</v>
      </c>
      <c r="G685" s="24">
        <v>5.6895152869971599E-2</v>
      </c>
      <c r="H685" s="24">
        <v>3.1553120598358797E-2</v>
      </c>
      <c r="I685" s="24">
        <v>4.2995608762139502E-2</v>
      </c>
      <c r="J685" s="24">
        <v>4.3724043589729499E-2</v>
      </c>
      <c r="K685" s="24">
        <v>4.6464657127268598E-2</v>
      </c>
      <c r="L685" s="24">
        <v>2.62059644795852E-2</v>
      </c>
      <c r="M685" s="81">
        <v>3.0499777318430999E-2</v>
      </c>
    </row>
    <row r="686" spans="1:13" x14ac:dyDescent="0.35">
      <c r="A686" s="23" t="str">
        <f>B555&amp;C647&amp;D686</f>
        <v>CONSUMO PER CAPITA (kg o litros por individuo)Total BebidasPOR PLACER/RELAX</v>
      </c>
      <c r="B686" s="23">
        <v>0</v>
      </c>
      <c r="C686" s="23">
        <v>0</v>
      </c>
      <c r="D686" s="23" t="s">
        <v>162</v>
      </c>
      <c r="E686" s="55">
        <v>2.2794085188288702</v>
      </c>
      <c r="F686" s="55">
        <v>4.3715834387706503</v>
      </c>
      <c r="G686" s="55">
        <v>2.0846668407230999</v>
      </c>
      <c r="H686" s="55">
        <v>1.88668151801116</v>
      </c>
      <c r="I686" s="55">
        <v>2.2832540862108801</v>
      </c>
      <c r="J686" s="55">
        <v>3.94218664052344</v>
      </c>
      <c r="K686" s="55">
        <v>1.9456662908539299</v>
      </c>
      <c r="L686" s="55">
        <v>1.86207889328182</v>
      </c>
      <c r="M686" s="81">
        <v>2.03517399858189</v>
      </c>
    </row>
    <row r="687" spans="1:13" x14ac:dyDescent="0.35">
      <c r="A687" s="23" t="str">
        <f>B555&amp;C647&amp;D687</f>
        <v>CONSUMO PER CAPITA (kg o litros por individuo)Total BebidasTENER HAMBRE/SIN PLANIFICAR</v>
      </c>
      <c r="B687" s="23">
        <v>0</v>
      </c>
      <c r="C687" s="23">
        <v>0</v>
      </c>
      <c r="D687" s="24" t="s">
        <v>163</v>
      </c>
      <c r="E687" s="24">
        <v>3.1456957809359398</v>
      </c>
      <c r="F687" s="24">
        <v>4.9262982064299603</v>
      </c>
      <c r="G687" s="24">
        <v>2.72820126865716</v>
      </c>
      <c r="H687" s="24">
        <v>2.66938253939579</v>
      </c>
      <c r="I687" s="24">
        <v>3.09118155346636</v>
      </c>
      <c r="J687" s="24">
        <v>4.51606452359177</v>
      </c>
      <c r="K687" s="24">
        <v>2.6698639879014201</v>
      </c>
      <c r="L687" s="24">
        <v>2.5650744518217898</v>
      </c>
      <c r="M687" s="81">
        <v>2.8446564036781901</v>
      </c>
    </row>
    <row r="688" spans="1:13" x14ac:dyDescent="0.35">
      <c r="A688" s="23" t="str">
        <f>B555&amp;C647&amp;D688</f>
        <v>CONSUMO PER CAPITA (kg o litros por individuo)Total BebidasESTAR DE COMPRAS</v>
      </c>
      <c r="B688" s="23">
        <v>0</v>
      </c>
      <c r="C688" s="23">
        <v>0</v>
      </c>
      <c r="D688" s="23" t="s">
        <v>164</v>
      </c>
      <c r="E688" s="55">
        <v>0.30566632734182603</v>
      </c>
      <c r="F688" s="55">
        <v>0.50847028199579702</v>
      </c>
      <c r="G688" s="55">
        <v>0.35325717805254397</v>
      </c>
      <c r="H688" s="55">
        <v>0.31576174833946602</v>
      </c>
      <c r="I688" s="55">
        <v>0.29854951057898999</v>
      </c>
      <c r="J688" s="55">
        <v>0.50908402796308105</v>
      </c>
      <c r="K688" s="55">
        <v>0.35046218564801901</v>
      </c>
      <c r="L688" s="55">
        <v>0.351095565323648</v>
      </c>
      <c r="M688" s="81">
        <v>0.34129411641646001</v>
      </c>
    </row>
    <row r="689" spans="1:13" x14ac:dyDescent="0.35">
      <c r="A689" s="23" t="str">
        <f>B555&amp;C647&amp;D689</f>
        <v>CONSUMO PER CAPITA (kg o litros por individuo)Total BebidasNO COCINAR EN CASA</v>
      </c>
      <c r="B689" s="23">
        <v>0</v>
      </c>
      <c r="C689" s="23">
        <v>0</v>
      </c>
      <c r="D689" s="24" t="s">
        <v>165</v>
      </c>
      <c r="E689" s="24">
        <v>0.492260950273473</v>
      </c>
      <c r="F689" s="24">
        <v>0.61170770651040296</v>
      </c>
      <c r="G689" s="24">
        <v>0.41722562419574499</v>
      </c>
      <c r="H689" s="24">
        <v>0.368558240214519</v>
      </c>
      <c r="I689" s="24">
        <v>0.44793098977093099</v>
      </c>
      <c r="J689" s="24">
        <v>0.63366093349258001</v>
      </c>
      <c r="K689" s="24">
        <v>0.35635545803365998</v>
      </c>
      <c r="L689" s="24">
        <v>0.36806371302062202</v>
      </c>
      <c r="M689" s="81">
        <v>0.38666984566714502</v>
      </c>
    </row>
    <row r="690" spans="1:13" x14ac:dyDescent="0.35">
      <c r="A690" s="23" t="str">
        <f>B555&amp;C647&amp;D690</f>
        <v>CONSUMO PER CAPITA (kg o litros por individuo)Total BebidasCELEBRACION/FIESTA/SALIR TOMAR</v>
      </c>
      <c r="B690" s="23">
        <v>0</v>
      </c>
      <c r="C690" s="23">
        <v>0</v>
      </c>
      <c r="D690" s="23" t="s">
        <v>166</v>
      </c>
      <c r="E690" s="55">
        <v>5.0517420539220801</v>
      </c>
      <c r="F690" s="55">
        <v>7.3612112393653799</v>
      </c>
      <c r="G690" s="55">
        <v>4.7625280643416099</v>
      </c>
      <c r="H690" s="55">
        <v>4.5434171402450101</v>
      </c>
      <c r="I690" s="55">
        <v>4.8478460384463604</v>
      </c>
      <c r="J690" s="55">
        <v>6.9591400197517599</v>
      </c>
      <c r="K690" s="55">
        <v>4.5843319604442998</v>
      </c>
      <c r="L690" s="55">
        <v>4.23545439294913</v>
      </c>
      <c r="M690" s="81">
        <v>4.4741312432282498</v>
      </c>
    </row>
    <row r="691" spans="1:13" x14ac:dyDescent="0.35">
      <c r="A691" s="23" t="str">
        <f>B555&amp;C647&amp;D691</f>
        <v>CONSUMO PER CAPITA (kg o litros por individuo)Total BebidasVIENDO DEPORTES</v>
      </c>
      <c r="B691" s="23">
        <v>0</v>
      </c>
      <c r="C691" s="23">
        <v>0</v>
      </c>
      <c r="D691" s="24" t="s">
        <v>167</v>
      </c>
      <c r="E691" s="24">
        <v>0.23603447905139099</v>
      </c>
      <c r="F691" s="24">
        <v>0.37761763596422798</v>
      </c>
      <c r="G691" s="24">
        <v>0.21086363555547299</v>
      </c>
      <c r="H691" s="24">
        <v>0.25102392712175098</v>
      </c>
      <c r="I691" s="24">
        <v>0.26780188807677902</v>
      </c>
      <c r="J691" s="24">
        <v>0.233984582357321</v>
      </c>
      <c r="K691" s="24">
        <v>0.221166230222824</v>
      </c>
      <c r="L691" s="24">
        <v>0.244023454182972</v>
      </c>
      <c r="M691" s="81">
        <v>0.238847067599048</v>
      </c>
    </row>
    <row r="692" spans="1:13" x14ac:dyDescent="0.35">
      <c r="A692" s="23" t="str">
        <f>B555&amp;C647&amp;D692</f>
        <v>CONSUMO PER CAPITA (kg o litros por individuo)Total BebidasOTROS MOTIVOS</v>
      </c>
      <c r="B692" s="23">
        <v>0</v>
      </c>
      <c r="C692" s="23">
        <v>0</v>
      </c>
      <c r="D692" s="23" t="s">
        <v>168</v>
      </c>
      <c r="E692" s="55">
        <v>0.82864031591925802</v>
      </c>
      <c r="F692" s="55">
        <v>1.3949757191219101</v>
      </c>
      <c r="G692" s="55">
        <v>0.78774587976509403</v>
      </c>
      <c r="H692" s="55">
        <v>0.75562302612954402</v>
      </c>
      <c r="I692" s="55">
        <v>0.86963286649542904</v>
      </c>
      <c r="J692" s="55">
        <v>1.3199166764828401</v>
      </c>
      <c r="K692" s="55">
        <v>0.77687807241683404</v>
      </c>
      <c r="L692" s="55">
        <v>0.74201438049741297</v>
      </c>
      <c r="M692" s="81">
        <v>0.78489901890268998</v>
      </c>
    </row>
    <row r="693" spans="1:13" x14ac:dyDescent="0.35">
      <c r="A693" s="23" t="str">
        <f>B555&amp;C693&amp;D693</f>
        <v>CONSUMO PER CAPITA (kg o litros por individuo)Total Bebidas FriasT.ESPAÑA</v>
      </c>
      <c r="B693" s="23">
        <v>0</v>
      </c>
      <c r="C693" s="23" t="s">
        <v>58</v>
      </c>
      <c r="D693" s="24" t="s">
        <v>46</v>
      </c>
      <c r="E693" s="24">
        <v>12.255948316404</v>
      </c>
      <c r="F693" s="24">
        <v>19.399762037326798</v>
      </c>
      <c r="G693" s="24">
        <v>11.1353744695943</v>
      </c>
      <c r="H693" s="24">
        <v>10.5000585974221</v>
      </c>
      <c r="I693" s="24">
        <v>11.999379708814001</v>
      </c>
      <c r="J693" s="24">
        <v>17.9298855293682</v>
      </c>
      <c r="K693" s="24">
        <v>10.4686650045268</v>
      </c>
      <c r="L693" s="24">
        <v>9.8622506724432295</v>
      </c>
      <c r="M693" s="81">
        <v>10.7359338343765</v>
      </c>
    </row>
    <row r="694" spans="1:13" x14ac:dyDescent="0.35">
      <c r="A694" s="23" t="str">
        <f>B555&amp;C693&amp;D694</f>
        <v>CONSUMO PER CAPITA (kg o litros por individuo)Total Bebidas FriasHiper+Super+Discount+G.A</v>
      </c>
      <c r="B694" s="23">
        <v>0</v>
      </c>
      <c r="C694" s="23">
        <v>0</v>
      </c>
      <c r="D694" s="23" t="s">
        <v>124</v>
      </c>
      <c r="E694" s="55">
        <v>1.3542433616795899</v>
      </c>
      <c r="F694" s="55">
        <v>2.5851606900325801</v>
      </c>
      <c r="G694" s="55">
        <v>1.40597282305571</v>
      </c>
      <c r="H694" s="55">
        <v>1.53616176341613</v>
      </c>
      <c r="I694" s="55">
        <v>1.6794395088221401</v>
      </c>
      <c r="J694" s="55">
        <v>2.3434280713829598</v>
      </c>
      <c r="K694" s="55">
        <v>1.4758359192300301</v>
      </c>
      <c r="L694" s="55">
        <v>1.4811938449431901</v>
      </c>
      <c r="M694" s="81">
        <v>1.2699557911588499</v>
      </c>
    </row>
    <row r="695" spans="1:13" x14ac:dyDescent="0.35">
      <c r="A695" s="23" t="str">
        <f>B555&amp;C693&amp;D695</f>
        <v>CONSUMO PER CAPITA (kg o litros por individuo)Total Bebidas FriasRestaurantes</v>
      </c>
      <c r="B695" s="23">
        <v>0</v>
      </c>
      <c r="C695" s="23">
        <v>0</v>
      </c>
      <c r="D695" s="24" t="s">
        <v>125</v>
      </c>
      <c r="E695" s="24">
        <v>2.3686355957492</v>
      </c>
      <c r="F695" s="24">
        <v>3.4790794527093301</v>
      </c>
      <c r="G695" s="24">
        <v>2.2521411879897699</v>
      </c>
      <c r="H695" s="24">
        <v>2.0620651684959999</v>
      </c>
      <c r="I695" s="24">
        <v>2.22860656917016</v>
      </c>
      <c r="J695" s="24">
        <v>3.2963129082818998</v>
      </c>
      <c r="K695" s="24">
        <v>2.1214157669267202</v>
      </c>
      <c r="L695" s="24">
        <v>2.0689356538855801</v>
      </c>
      <c r="M695" s="81">
        <v>1.9854632583044101</v>
      </c>
    </row>
    <row r="696" spans="1:13" x14ac:dyDescent="0.35">
      <c r="A696" s="23" t="str">
        <f>B555&amp;C693&amp;D696</f>
        <v>CONSUMO PER CAPITA (kg o litros por individuo)Total Bebidas FriasRestaurantes Fast Food</v>
      </c>
      <c r="B696" s="23">
        <v>0</v>
      </c>
      <c r="C696" s="23">
        <v>0</v>
      </c>
      <c r="D696" s="23" t="s">
        <v>126</v>
      </c>
      <c r="E696" s="55">
        <v>0.74791430468662701</v>
      </c>
      <c r="F696" s="55">
        <v>1.1516265068706</v>
      </c>
      <c r="G696" s="55">
        <v>0.78325261460262496</v>
      </c>
      <c r="H696" s="55">
        <v>0.771870784376812</v>
      </c>
      <c r="I696" s="55">
        <v>0.84666726457686903</v>
      </c>
      <c r="J696" s="55">
        <v>1.1760998544268</v>
      </c>
      <c r="K696" s="55">
        <v>0.82722050772782896</v>
      </c>
      <c r="L696" s="55">
        <v>0.69661590987744704</v>
      </c>
      <c r="M696" s="81">
        <v>0.97458393581071401</v>
      </c>
    </row>
    <row r="697" spans="1:13" x14ac:dyDescent="0.35">
      <c r="A697" s="23" t="str">
        <f>B555&amp;C693&amp;D697</f>
        <v>CONSUMO PER CAPITA (kg o litros por individuo)Total Bebidas FriasBares/Cafeterias/Cervecerias</v>
      </c>
      <c r="B697" s="23">
        <v>0</v>
      </c>
      <c r="C697" s="23">
        <v>0</v>
      </c>
      <c r="D697" s="24" t="s">
        <v>127</v>
      </c>
      <c r="E697" s="24">
        <v>5.9461308156926496</v>
      </c>
      <c r="F697" s="24">
        <v>8.89242803484027</v>
      </c>
      <c r="G697" s="24">
        <v>5.2007148125774396</v>
      </c>
      <c r="H697" s="24">
        <v>4.7770305153228296</v>
      </c>
      <c r="I697" s="24">
        <v>5.6190825935395701</v>
      </c>
      <c r="J697" s="24">
        <v>8.1822527744857005</v>
      </c>
      <c r="K697" s="24">
        <v>4.7549764502456204</v>
      </c>
      <c r="L697" s="24">
        <v>4.38366887650953</v>
      </c>
      <c r="M697" s="81">
        <v>4.8744773104092198</v>
      </c>
    </row>
    <row r="698" spans="1:13" x14ac:dyDescent="0.35">
      <c r="A698" s="23" t="str">
        <f>B555&amp;C693&amp;D698</f>
        <v>CONSUMO PER CAPITA (kg o litros por individuo)Total Bebidas FriasPanaderias/Pastelerias</v>
      </c>
      <c r="B698" s="23">
        <v>0</v>
      </c>
      <c r="C698" s="23">
        <v>0</v>
      </c>
      <c r="D698" s="23" t="s">
        <v>128</v>
      </c>
      <c r="E698" s="55">
        <v>8.0474830922113105E-2</v>
      </c>
      <c r="F698" s="55">
        <v>0.13254701143671199</v>
      </c>
      <c r="G698" s="55">
        <v>6.7675992534549395E-2</v>
      </c>
      <c r="H698" s="55">
        <v>6.64982834059719E-2</v>
      </c>
      <c r="I698" s="55">
        <v>8.9297960421068107E-2</v>
      </c>
      <c r="J698" s="55">
        <v>0.123041763190402</v>
      </c>
      <c r="K698" s="55">
        <v>7.4324238912899507E-2</v>
      </c>
      <c r="L698" s="55">
        <v>7.6493953934502104E-2</v>
      </c>
      <c r="M698" s="81">
        <v>7.7180987263513204E-2</v>
      </c>
    </row>
    <row r="699" spans="1:13" x14ac:dyDescent="0.35">
      <c r="A699" s="23" t="str">
        <f>B555&amp;C693&amp;D699</f>
        <v>CONSUMO PER CAPITA (kg o litros por individuo)Total Bebidas FriasTda.Alimentacion/Delicatesen</v>
      </c>
      <c r="B699" s="23">
        <v>0</v>
      </c>
      <c r="C699" s="23">
        <v>0</v>
      </c>
      <c r="D699" s="24" t="s">
        <v>129</v>
      </c>
      <c r="E699" s="24">
        <v>0.19665738711716499</v>
      </c>
      <c r="F699" s="24">
        <v>0.33499013878648998</v>
      </c>
      <c r="G699" s="24">
        <v>0.18698321461199199</v>
      </c>
      <c r="H699" s="24">
        <v>0.165343907562509</v>
      </c>
      <c r="I699" s="24">
        <v>0.20070906838028299</v>
      </c>
      <c r="J699" s="24">
        <v>0.336188122318691</v>
      </c>
      <c r="K699" s="24">
        <v>0.192604944765603</v>
      </c>
      <c r="L699" s="24">
        <v>0.145864233579372</v>
      </c>
      <c r="M699" s="81">
        <v>0.182737837791764</v>
      </c>
    </row>
    <row r="700" spans="1:13" x14ac:dyDescent="0.35">
      <c r="A700" s="23" t="str">
        <f>B555&amp;C693&amp;D700</f>
        <v>CONSUMO PER CAPITA (kg o litros por individuo)Total Bebidas FriasCanal Conveniencia/24h</v>
      </c>
      <c r="B700" s="23">
        <v>0</v>
      </c>
      <c r="C700" s="23">
        <v>0</v>
      </c>
      <c r="D700" s="23" t="s">
        <v>130</v>
      </c>
      <c r="E700" s="55">
        <v>0.20262644605868499</v>
      </c>
      <c r="F700" s="55">
        <v>0.31074018467937897</v>
      </c>
      <c r="G700" s="55">
        <v>0.15850306111454299</v>
      </c>
      <c r="H700" s="55">
        <v>0.156277298326672</v>
      </c>
      <c r="I700" s="55">
        <v>0.177382416657348</v>
      </c>
      <c r="J700" s="55">
        <v>0.26284567523152003</v>
      </c>
      <c r="K700" s="55">
        <v>0.133201446695699</v>
      </c>
      <c r="L700" s="55">
        <v>0.13426201995196499</v>
      </c>
      <c r="M700" s="81">
        <v>0.173811422742642</v>
      </c>
    </row>
    <row r="701" spans="1:13" x14ac:dyDescent="0.35">
      <c r="A701" s="23" t="str">
        <f>B555&amp;C693&amp;D701</f>
        <v>CONSUMO PER CAPITA (kg o litros por individuo)Total Bebidas FriasHoteles</v>
      </c>
      <c r="B701" s="23">
        <v>0</v>
      </c>
      <c r="C701" s="23">
        <v>0</v>
      </c>
      <c r="D701" s="24" t="s">
        <v>131</v>
      </c>
      <c r="E701" s="24">
        <v>8.0944763899597802E-2</v>
      </c>
      <c r="F701" s="24">
        <v>0.16133260437682001</v>
      </c>
      <c r="G701" s="24">
        <v>8.5157623948924899E-2</v>
      </c>
      <c r="H701" s="24">
        <v>4.9862521129015798E-2</v>
      </c>
      <c r="I701" s="24">
        <v>5.4107598887293301E-2</v>
      </c>
      <c r="J701" s="24">
        <v>0.132425650259719</v>
      </c>
      <c r="K701" s="24">
        <v>3.7620885297495799E-2</v>
      </c>
      <c r="L701" s="24">
        <v>3.5539065014744499E-2</v>
      </c>
      <c r="M701" s="81">
        <v>4.8720560548104801E-2</v>
      </c>
    </row>
    <row r="702" spans="1:13" x14ac:dyDescent="0.35">
      <c r="A702" s="23" t="str">
        <f>B555&amp;C693&amp;D702</f>
        <v>CONSUMO PER CAPITA (kg o litros por individuo)Total Bebidas FriasEstaciones de servicio</v>
      </c>
      <c r="B702" s="23">
        <v>0</v>
      </c>
      <c r="C702" s="23">
        <v>0</v>
      </c>
      <c r="D702" s="23" t="s">
        <v>132</v>
      </c>
      <c r="E702" s="55">
        <v>0.21259286101748801</v>
      </c>
      <c r="F702" s="55">
        <v>0.39008265632462902</v>
      </c>
      <c r="G702" s="55">
        <v>0.18238395046209099</v>
      </c>
      <c r="H702" s="55">
        <v>0.16310817425534199</v>
      </c>
      <c r="I702" s="55">
        <v>0.18800732694807501</v>
      </c>
      <c r="J702" s="55">
        <v>0.32038941534915499</v>
      </c>
      <c r="K702" s="55">
        <v>0.13902140103968899</v>
      </c>
      <c r="L702" s="55">
        <v>0.189039440380771</v>
      </c>
      <c r="M702" s="81">
        <v>0.190906284923479</v>
      </c>
    </row>
    <row r="703" spans="1:13" x14ac:dyDescent="0.35">
      <c r="A703" s="23" t="str">
        <f>B555&amp;C693&amp;D703</f>
        <v>CONSUMO PER CAPITA (kg o litros por individuo)Total Bebidas FriasMaquinas dispensadoras</v>
      </c>
      <c r="B703" s="23">
        <v>0</v>
      </c>
      <c r="C703" s="23">
        <v>0</v>
      </c>
      <c r="D703" s="24" t="s">
        <v>133</v>
      </c>
      <c r="E703" s="24">
        <v>0.23466409406018099</v>
      </c>
      <c r="F703" s="24">
        <v>0.352612929574664</v>
      </c>
      <c r="G703" s="24">
        <v>0.24314250792112799</v>
      </c>
      <c r="H703" s="24">
        <v>0.23088211254919699</v>
      </c>
      <c r="I703" s="24">
        <v>0.23627317607766399</v>
      </c>
      <c r="J703" s="24">
        <v>0.31652767131972498</v>
      </c>
      <c r="K703" s="24">
        <v>0.22010854833869301</v>
      </c>
      <c r="L703" s="24">
        <v>0.21647372165416301</v>
      </c>
      <c r="M703" s="81">
        <v>0.22375907118185301</v>
      </c>
    </row>
    <row r="704" spans="1:13" x14ac:dyDescent="0.35">
      <c r="A704" s="23" t="str">
        <f>B555&amp;C693&amp;D704</f>
        <v>CONSUMO PER CAPITA (kg o litros por individuo)Total Bebidas FriasServicio en la empresa</v>
      </c>
      <c r="B704" s="23">
        <v>0</v>
      </c>
      <c r="C704" s="23">
        <v>0</v>
      </c>
      <c r="D704" s="23" t="s">
        <v>134</v>
      </c>
      <c r="E704" s="55">
        <v>0.15502572126186001</v>
      </c>
      <c r="F704" s="55">
        <v>0.17172136489588699</v>
      </c>
      <c r="G704" s="55">
        <v>0.107308863177026</v>
      </c>
      <c r="H704" s="55">
        <v>6.7279384462609504E-2</v>
      </c>
      <c r="I704" s="55">
        <v>6.3053722536357798E-2</v>
      </c>
      <c r="J704" s="55">
        <v>0.10179835447859301</v>
      </c>
      <c r="K704" s="55">
        <v>8.6265152172684101E-2</v>
      </c>
      <c r="L704" s="55">
        <v>7.92692070844188E-2</v>
      </c>
      <c r="M704" s="81">
        <v>0.115303134125277</v>
      </c>
    </row>
    <row r="705" spans="1:13" x14ac:dyDescent="0.35">
      <c r="A705" s="23" t="str">
        <f>B555&amp;C693&amp;D705</f>
        <v>CONSUMO PER CAPITA (kg o litros por individuo)Total Bebidas FriasResto de canales</v>
      </c>
      <c r="B705" s="23">
        <v>0</v>
      </c>
      <c r="C705" s="23">
        <v>0</v>
      </c>
      <c r="D705" s="24" t="s">
        <v>135</v>
      </c>
      <c r="E705" s="24">
        <v>0.67603803380487204</v>
      </c>
      <c r="F705" s="24">
        <v>1.4374379948995599</v>
      </c>
      <c r="G705" s="24">
        <v>0.46213901743573599</v>
      </c>
      <c r="H705" s="24">
        <v>0.4536816527409</v>
      </c>
      <c r="I705" s="24">
        <v>0.61675181364200304</v>
      </c>
      <c r="J705" s="24">
        <v>1.3385738263061699</v>
      </c>
      <c r="K705" s="24">
        <v>0.40607163592573797</v>
      </c>
      <c r="L705" s="24">
        <v>0.35489373636556598</v>
      </c>
      <c r="M705" s="81">
        <v>0.619036184736523</v>
      </c>
    </row>
    <row r="706" spans="1:13" x14ac:dyDescent="0.35">
      <c r="A706" s="23" t="str">
        <f>B555&amp;C693&amp;D706</f>
        <v>CONSUMO PER CAPITA (kg o litros por individuo)Total Bebidas FriasEN LA CALLE</v>
      </c>
      <c r="B706" s="23">
        <v>0</v>
      </c>
      <c r="C706" s="23">
        <v>0</v>
      </c>
      <c r="D706" s="23" t="s">
        <v>136</v>
      </c>
      <c r="E706" s="55">
        <v>0.55858487666113199</v>
      </c>
      <c r="F706" s="55">
        <v>1.3151513078905499</v>
      </c>
      <c r="G706" s="55">
        <v>0.430854083681115</v>
      </c>
      <c r="H706" s="55">
        <v>0.45184054165535198</v>
      </c>
      <c r="I706" s="55">
        <v>0.72302662312474397</v>
      </c>
      <c r="J706" s="55">
        <v>1.12662424251075</v>
      </c>
      <c r="K706" s="55">
        <v>0.43456493615984998</v>
      </c>
      <c r="L706" s="55">
        <v>0.35836270229161399</v>
      </c>
      <c r="M706" s="81">
        <v>0.60867458861730805</v>
      </c>
    </row>
    <row r="707" spans="1:13" x14ac:dyDescent="0.35">
      <c r="A707" s="23" t="str">
        <f>B555&amp;C693&amp;D707</f>
        <v>CONSUMO PER CAPITA (kg o litros por individuo)Total Bebidas FriasEN CASA DE OTROS</v>
      </c>
      <c r="B707" s="23">
        <v>0</v>
      </c>
      <c r="C707" s="23">
        <v>0</v>
      </c>
      <c r="D707" s="24" t="s">
        <v>137</v>
      </c>
      <c r="E707" s="24">
        <v>0.61305158335350796</v>
      </c>
      <c r="F707" s="24">
        <v>1.20659495696568</v>
      </c>
      <c r="G707" s="24">
        <v>0.83600475778741701</v>
      </c>
      <c r="H707" s="24">
        <v>0.87830940463854101</v>
      </c>
      <c r="I707" s="24">
        <v>0.79946586280181497</v>
      </c>
      <c r="J707" s="24">
        <v>1.1571994435877</v>
      </c>
      <c r="K707" s="24">
        <v>0.75874179980902401</v>
      </c>
      <c r="L707" s="24">
        <v>0.70891900354502702</v>
      </c>
      <c r="M707" s="81">
        <v>0.56490864997279999</v>
      </c>
    </row>
    <row r="708" spans="1:13" x14ac:dyDescent="0.35">
      <c r="A708" s="23" t="str">
        <f>B555&amp;C693&amp;D708</f>
        <v>CONSUMO PER CAPITA (kg o litros por individuo)Total Bebidas FriasEN EL ESTABLECIMIENTO</v>
      </c>
      <c r="B708" s="23">
        <v>0</v>
      </c>
      <c r="C708" s="23">
        <v>0</v>
      </c>
      <c r="D708" s="23" t="s">
        <v>138</v>
      </c>
      <c r="E708" s="55">
        <v>9.4805008858815594</v>
      </c>
      <c r="F708" s="55">
        <v>14.58955118435</v>
      </c>
      <c r="G708" s="55">
        <v>8.4382647506726496</v>
      </c>
      <c r="H708" s="55">
        <v>7.7422228787707796</v>
      </c>
      <c r="I708" s="55">
        <v>9.0124884029874899</v>
      </c>
      <c r="J708" s="55">
        <v>13.4593993305031</v>
      </c>
      <c r="K708" s="55">
        <v>7.8414758124919599</v>
      </c>
      <c r="L708" s="55">
        <v>7.3877126957627599</v>
      </c>
      <c r="M708" s="81">
        <v>8.0747762068905704</v>
      </c>
    </row>
    <row r="709" spans="1:13" x14ac:dyDescent="0.35">
      <c r="A709" s="23" t="str">
        <f>B555&amp;C693&amp;D709</f>
        <v>CONSUMO PER CAPITA (kg o litros por individuo)Total Bebidas FriasEN EL TRABAJO</v>
      </c>
      <c r="B709" s="23">
        <v>0</v>
      </c>
      <c r="C709" s="23">
        <v>0</v>
      </c>
      <c r="D709" s="24" t="s">
        <v>139</v>
      </c>
      <c r="E709" s="24">
        <v>0.90112009271451599</v>
      </c>
      <c r="F709" s="24">
        <v>1.0755493796789699</v>
      </c>
      <c r="G709" s="24">
        <v>0.68451704239330002</v>
      </c>
      <c r="H709" s="24">
        <v>0.655710290804014</v>
      </c>
      <c r="I709" s="24">
        <v>0.65166855099377097</v>
      </c>
      <c r="J709" s="24">
        <v>0.82263581871632696</v>
      </c>
      <c r="K709" s="24">
        <v>0.57095404264692995</v>
      </c>
      <c r="L709" s="24">
        <v>0.54449023597409196</v>
      </c>
      <c r="M709" s="81">
        <v>0.55033662342075296</v>
      </c>
    </row>
    <row r="710" spans="1:13" x14ac:dyDescent="0.35">
      <c r="A710" s="23" t="str">
        <f>B555&amp;C693&amp;D710</f>
        <v>CONSUMO PER CAPITA (kg o litros por individuo)Total Bebidas FriasEN COLEGIO/INSTITUTO/UNIV.</v>
      </c>
      <c r="B710" s="23">
        <v>0</v>
      </c>
      <c r="C710" s="23">
        <v>0</v>
      </c>
      <c r="D710" s="23" t="s">
        <v>140</v>
      </c>
      <c r="E710" s="55">
        <v>1.20492626060796E-2</v>
      </c>
      <c r="F710" s="55">
        <v>2.3029488317876299E-2</v>
      </c>
      <c r="G710" s="55">
        <v>3.3687298000877497E-2</v>
      </c>
      <c r="H710" s="55">
        <v>1.1409589071123299E-2</v>
      </c>
      <c r="I710" s="55">
        <v>1.2796429572921699E-2</v>
      </c>
      <c r="J710" s="55">
        <v>1.2777742216925399E-2</v>
      </c>
      <c r="K710" s="55">
        <v>2.0461698061624699E-2</v>
      </c>
      <c r="L710" s="55">
        <v>1.6452013045934199E-2</v>
      </c>
      <c r="M710" s="81">
        <v>2.6112924354427199E-2</v>
      </c>
    </row>
    <row r="711" spans="1:13" x14ac:dyDescent="0.35">
      <c r="A711" s="23" t="str">
        <f>B555&amp;C693&amp;D711</f>
        <v>CONSUMO PER CAPITA (kg o litros por individuo)Total Bebidas FriasEN MI CASA</v>
      </c>
      <c r="B711" s="23">
        <v>0</v>
      </c>
      <c r="C711" s="23">
        <v>0</v>
      </c>
      <c r="D711" s="24" t="s">
        <v>141</v>
      </c>
      <c r="E711" s="24">
        <v>0.34328936611232802</v>
      </c>
      <c r="F711" s="24">
        <v>0.487553477563197</v>
      </c>
      <c r="G711" s="24">
        <v>0.40058433742250898</v>
      </c>
      <c r="H711" s="24">
        <v>0.410200309964531</v>
      </c>
      <c r="I711" s="24">
        <v>0.41322497700552902</v>
      </c>
      <c r="J711" s="24">
        <v>0.57125568914178504</v>
      </c>
      <c r="K711" s="24">
        <v>0.48463554574729201</v>
      </c>
      <c r="L711" s="24">
        <v>0.45745420342582999</v>
      </c>
      <c r="M711" s="81">
        <v>0.54025430875955305</v>
      </c>
    </row>
    <row r="712" spans="1:13" x14ac:dyDescent="0.35">
      <c r="A712" s="23" t="str">
        <f>B555&amp;C693&amp;D712</f>
        <v>CONSUMO PER CAPITA (kg o litros por individuo)Total Bebidas FriasEN M.TRANSP.(AVION,TREN,AUTOC,E</v>
      </c>
      <c r="B712" s="23">
        <v>0</v>
      </c>
      <c r="C712" s="23">
        <v>0</v>
      </c>
      <c r="D712" s="23" t="s">
        <v>142</v>
      </c>
      <c r="E712" s="55">
        <v>9.6966029577273492E-3</v>
      </c>
      <c r="F712" s="55">
        <v>2.8844542095261098E-2</v>
      </c>
      <c r="G712" s="55">
        <v>1.22354387016956E-2</v>
      </c>
      <c r="H712" s="55">
        <v>1.64126015673377E-2</v>
      </c>
      <c r="I712" s="55">
        <v>1.49698841627793E-2</v>
      </c>
      <c r="J712" s="55">
        <v>3.10845877449278E-2</v>
      </c>
      <c r="K712" s="55">
        <v>1.4868287151137499E-2</v>
      </c>
      <c r="L712" s="55">
        <v>7.8340938935960898E-3</v>
      </c>
      <c r="M712" s="81">
        <v>1.47878007562364E-2</v>
      </c>
    </row>
    <row r="713" spans="1:13" x14ac:dyDescent="0.35">
      <c r="A713" s="23" t="str">
        <f>B555&amp;C693&amp;D713</f>
        <v>CONSUMO PER CAPITA (kg o litros por individuo)Total Bebidas FriasEN OTRO LUGAR</v>
      </c>
      <c r="B713" s="23">
        <v>0</v>
      </c>
      <c r="C713" s="23">
        <v>0</v>
      </c>
      <c r="D713" s="24" t="s">
        <v>143</v>
      </c>
      <c r="E713" s="24">
        <v>0.33765633799162298</v>
      </c>
      <c r="F713" s="24">
        <v>0.67348492729362697</v>
      </c>
      <c r="G713" s="24">
        <v>0.29922746273413497</v>
      </c>
      <c r="H713" s="24">
        <v>0.33395459023743801</v>
      </c>
      <c r="I713" s="24">
        <v>0.37173689000791399</v>
      </c>
      <c r="J713" s="24">
        <v>0.74890581578750204</v>
      </c>
      <c r="K713" s="24">
        <v>0.34296385582911298</v>
      </c>
      <c r="L713" s="24">
        <v>0.381023483414414</v>
      </c>
      <c r="M713" s="81">
        <v>0.35608402437019299</v>
      </c>
    </row>
    <row r="714" spans="1:13" x14ac:dyDescent="0.35">
      <c r="A714" s="23" t="str">
        <f>B555&amp;C693&amp;D714</f>
        <v>CONSUMO PER CAPITA (kg o litros por individuo)Total Bebidas FriasDESAYUNO</v>
      </c>
      <c r="B714" s="23">
        <v>0</v>
      </c>
      <c r="C714" s="23">
        <v>0</v>
      </c>
      <c r="D714" s="23" t="s">
        <v>144</v>
      </c>
      <c r="E714" s="55">
        <v>0.65448435880281197</v>
      </c>
      <c r="F714" s="55">
        <v>0.95281308395873698</v>
      </c>
      <c r="G714" s="55">
        <v>0.55230380029551795</v>
      </c>
      <c r="H714" s="55">
        <v>0.533099387021854</v>
      </c>
      <c r="I714" s="55">
        <v>0.60952122485345395</v>
      </c>
      <c r="J714" s="55">
        <v>0.90142463988918597</v>
      </c>
      <c r="K714" s="55">
        <v>0.59198551443012404</v>
      </c>
      <c r="L714" s="55">
        <v>0.64451371777474198</v>
      </c>
      <c r="M714" s="81">
        <v>0.54268728053299597</v>
      </c>
    </row>
    <row r="715" spans="1:13" x14ac:dyDescent="0.35">
      <c r="A715" s="23" t="str">
        <f>B555&amp;C693&amp;D715</f>
        <v>CONSUMO PER CAPITA (kg o litros por individuo)Total Bebidas FriasAPERITIVO/ANTES DE COMER</v>
      </c>
      <c r="B715" s="23">
        <v>0</v>
      </c>
      <c r="C715" s="23">
        <v>0</v>
      </c>
      <c r="D715" s="24" t="s">
        <v>145</v>
      </c>
      <c r="E715" s="24">
        <v>1.99930556854977</v>
      </c>
      <c r="F715" s="24">
        <v>3.0620410744148301</v>
      </c>
      <c r="G715" s="24">
        <v>1.7743322189009501</v>
      </c>
      <c r="H715" s="24">
        <v>1.6572502769098201</v>
      </c>
      <c r="I715" s="24">
        <v>1.97938016031568</v>
      </c>
      <c r="J715" s="24">
        <v>2.7798207246919402</v>
      </c>
      <c r="K715" s="24">
        <v>1.6496117211520001</v>
      </c>
      <c r="L715" s="24">
        <v>1.53860952456466</v>
      </c>
      <c r="M715" s="81">
        <v>1.7955575990577</v>
      </c>
    </row>
    <row r="716" spans="1:13" x14ac:dyDescent="0.35">
      <c r="A716" s="23" t="str">
        <f>B555&amp;C693&amp;D716</f>
        <v>CONSUMO PER CAPITA (kg o litros por individuo)Total Bebidas FriasCOMIDA</v>
      </c>
      <c r="B716" s="23">
        <v>0</v>
      </c>
      <c r="C716" s="23">
        <v>0</v>
      </c>
      <c r="D716" s="23" t="s">
        <v>146</v>
      </c>
      <c r="E716" s="55">
        <v>3.94767747031963</v>
      </c>
      <c r="F716" s="55">
        <v>5.7218375938956196</v>
      </c>
      <c r="G716" s="55">
        <v>4.0313710031143097</v>
      </c>
      <c r="H716" s="55">
        <v>3.7189836750611498</v>
      </c>
      <c r="I716" s="55">
        <v>3.9843778844303799</v>
      </c>
      <c r="J716" s="55">
        <v>5.3783988210969804</v>
      </c>
      <c r="K716" s="55">
        <v>3.76431776432426</v>
      </c>
      <c r="L716" s="55">
        <v>3.6260000763248899</v>
      </c>
      <c r="M716" s="81">
        <v>3.5804260233476</v>
      </c>
    </row>
    <row r="717" spans="1:13" x14ac:dyDescent="0.35">
      <c r="A717" s="23" t="str">
        <f>B555&amp;C693&amp;D717</f>
        <v>CONSUMO PER CAPITA (kg o litros por individuo)Total Bebidas FriasTARDE/MERIENDA</v>
      </c>
      <c r="B717" s="23">
        <v>0</v>
      </c>
      <c r="C717" s="23">
        <v>0</v>
      </c>
      <c r="D717" s="24" t="s">
        <v>147</v>
      </c>
      <c r="E717" s="24">
        <v>1.5604965818399501</v>
      </c>
      <c r="F717" s="24">
        <v>2.24999500411259</v>
      </c>
      <c r="G717" s="24">
        <v>1.13959663361755</v>
      </c>
      <c r="H717" s="24">
        <v>1.1163879403138499</v>
      </c>
      <c r="I717" s="24">
        <v>1.4553534328829401</v>
      </c>
      <c r="J717" s="24">
        <v>2.05067122559434</v>
      </c>
      <c r="K717" s="24">
        <v>1.09557259697172</v>
      </c>
      <c r="L717" s="24">
        <v>0.99054584169583104</v>
      </c>
      <c r="M717" s="81">
        <v>1.28988229451801</v>
      </c>
    </row>
    <row r="718" spans="1:13" x14ac:dyDescent="0.35">
      <c r="A718" s="23" t="str">
        <f>B555&amp;C693&amp;D718</f>
        <v>CONSUMO PER CAPITA (kg o litros por individuo)Total Bebidas FriasANTES DE CENAR</v>
      </c>
      <c r="B718" s="23">
        <v>0</v>
      </c>
      <c r="C718" s="23">
        <v>0</v>
      </c>
      <c r="D718" s="23" t="s">
        <v>148</v>
      </c>
      <c r="E718" s="55">
        <v>1.12119423766913</v>
      </c>
      <c r="F718" s="55">
        <v>1.8508300590633</v>
      </c>
      <c r="G718" s="55">
        <v>1.05896791213241</v>
      </c>
      <c r="H718" s="55">
        <v>0.98236150619054097</v>
      </c>
      <c r="I718" s="55">
        <v>1.02906585297202</v>
      </c>
      <c r="J718" s="55">
        <v>1.64354839320014</v>
      </c>
      <c r="K718" s="55">
        <v>0.94557490021464197</v>
      </c>
      <c r="L718" s="55">
        <v>0.84525437179695695</v>
      </c>
      <c r="M718" s="81">
        <v>0.93574024734896</v>
      </c>
    </row>
    <row r="719" spans="1:13" x14ac:dyDescent="0.35">
      <c r="A719" s="23" t="str">
        <f>B555&amp;C693&amp;D719</f>
        <v>CONSUMO PER CAPITA (kg o litros por individuo)Total Bebidas FriasCENA</v>
      </c>
      <c r="B719" s="23">
        <v>0</v>
      </c>
      <c r="C719" s="23">
        <v>0</v>
      </c>
      <c r="D719" s="24" t="s">
        <v>149</v>
      </c>
      <c r="E719" s="24">
        <v>1.8414022900609901</v>
      </c>
      <c r="F719" s="24">
        <v>3.5002223513847999</v>
      </c>
      <c r="G719" s="24">
        <v>1.6976555756884999</v>
      </c>
      <c r="H719" s="24">
        <v>1.5819957073211699</v>
      </c>
      <c r="I719" s="24">
        <v>1.8780906144612299</v>
      </c>
      <c r="J719" s="24">
        <v>3.3962590327291799</v>
      </c>
      <c r="K719" s="24">
        <v>1.53505146338319</v>
      </c>
      <c r="L719" s="24">
        <v>1.4170309629126201</v>
      </c>
      <c r="M719" s="81">
        <v>1.7866846653327599</v>
      </c>
    </row>
    <row r="720" spans="1:13" x14ac:dyDescent="0.35">
      <c r="A720" s="23" t="str">
        <f>B555&amp;C693&amp;D720</f>
        <v>CONSUMO PER CAPITA (kg o litros por individuo)Total Bebidas FriasDESPUES DE LA CENA</v>
      </c>
      <c r="B720" s="23">
        <v>0</v>
      </c>
      <c r="C720" s="23">
        <v>0</v>
      </c>
      <c r="D720" s="23" t="s">
        <v>150</v>
      </c>
      <c r="E720" s="55">
        <v>0.26700804644150899</v>
      </c>
      <c r="F720" s="55">
        <v>0.63515138911584201</v>
      </c>
      <c r="G720" s="55">
        <v>0.24553609498158899</v>
      </c>
      <c r="H720" s="55">
        <v>0.252192845723131</v>
      </c>
      <c r="I720" s="55">
        <v>0.28218990620932</v>
      </c>
      <c r="J720" s="55">
        <v>0.60265059909781904</v>
      </c>
      <c r="K720" s="55">
        <v>0.203755730635856</v>
      </c>
      <c r="L720" s="55">
        <v>0.19789629283194399</v>
      </c>
      <c r="M720" s="81">
        <v>0.223568639036926</v>
      </c>
    </row>
    <row r="721" spans="1:13" x14ac:dyDescent="0.35">
      <c r="A721" s="23" t="str">
        <f>B555&amp;C693&amp;D721</f>
        <v>CONSUMO PER CAPITA (kg o litros por individuo)Total Bebidas FriasDURANTE EL DIA</v>
      </c>
      <c r="B721" s="23">
        <v>0</v>
      </c>
      <c r="C721" s="23">
        <v>0</v>
      </c>
      <c r="D721" s="24" t="s">
        <v>151</v>
      </c>
      <c r="E721" s="24">
        <v>0.86438033364487599</v>
      </c>
      <c r="F721" s="24">
        <v>1.42687180766722</v>
      </c>
      <c r="G721" s="24">
        <v>0.635612053327407</v>
      </c>
      <c r="H721" s="24">
        <v>0.65778984595032097</v>
      </c>
      <c r="I721" s="24">
        <v>0.78140033226939298</v>
      </c>
      <c r="J721" s="24">
        <v>1.17710810710168</v>
      </c>
      <c r="K721" s="24">
        <v>0.68279824241077203</v>
      </c>
      <c r="L721" s="24">
        <v>0.60239956361050095</v>
      </c>
      <c r="M721" s="81">
        <v>0.58138920561708196</v>
      </c>
    </row>
    <row r="722" spans="1:13" x14ac:dyDescent="0.35">
      <c r="A722" s="23" t="str">
        <f>B555&amp;C693&amp;D722</f>
        <v>CONSUMO PER CAPITA (kg o litros por individuo)Total Bebidas FriasCON AMIGOS</v>
      </c>
      <c r="B722" s="23">
        <v>0</v>
      </c>
      <c r="C722" s="23">
        <v>0</v>
      </c>
      <c r="D722" s="23" t="s">
        <v>152</v>
      </c>
      <c r="E722" s="55">
        <v>3.9494141217580401</v>
      </c>
      <c r="F722" s="55">
        <v>5.9137728884089196</v>
      </c>
      <c r="G722" s="55">
        <v>3.6680139068158999</v>
      </c>
      <c r="H722" s="55">
        <v>3.5153993637580498</v>
      </c>
      <c r="I722" s="55">
        <v>3.8566826861873098</v>
      </c>
      <c r="J722" s="55">
        <v>5.6893370765822402</v>
      </c>
      <c r="K722" s="55">
        <v>3.4817306454975299</v>
      </c>
      <c r="L722" s="55">
        <v>3.2417509032776599</v>
      </c>
      <c r="M722" s="81">
        <v>3.4025039311472498</v>
      </c>
    </row>
    <row r="723" spans="1:13" x14ac:dyDescent="0.35">
      <c r="A723" s="23" t="str">
        <f>B555&amp;C693&amp;D723</f>
        <v>CONSUMO PER CAPITA (kg o litros por individuo)Total Bebidas FriasCON CLIENTES</v>
      </c>
      <c r="B723" s="23">
        <v>0</v>
      </c>
      <c r="C723" s="23">
        <v>0</v>
      </c>
      <c r="D723" s="24" t="s">
        <v>153</v>
      </c>
      <c r="E723" s="24">
        <v>4.2342503817205397E-2</v>
      </c>
      <c r="F723" s="24">
        <v>7.7034010742356399E-2</v>
      </c>
      <c r="G723" s="24">
        <v>7.2790061304138301E-2</v>
      </c>
      <c r="H723" s="24">
        <v>5.4716687471626002E-2</v>
      </c>
      <c r="I723" s="24">
        <v>7.5534473006779193E-2</v>
      </c>
      <c r="J723" s="24">
        <v>7.4451344451843093E-2</v>
      </c>
      <c r="K723" s="24">
        <v>3.6367101522556899E-2</v>
      </c>
      <c r="L723" s="24">
        <v>5.34596909990811E-2</v>
      </c>
      <c r="M723" s="81">
        <v>8.1141439211921407E-2</v>
      </c>
    </row>
    <row r="724" spans="1:13" x14ac:dyDescent="0.35">
      <c r="A724" s="23" t="str">
        <f>B555&amp;C693&amp;D724</f>
        <v>CONSUMO PER CAPITA (kg o litros por individuo)Total Bebidas FriasCON COMPAÑEROS DE TRABAJO</v>
      </c>
      <c r="B724" s="23">
        <v>0</v>
      </c>
      <c r="C724" s="23">
        <v>0</v>
      </c>
      <c r="D724" s="23" t="s">
        <v>154</v>
      </c>
      <c r="E724" s="55">
        <v>0.84854205378681802</v>
      </c>
      <c r="F724" s="55">
        <v>0.88597814067512004</v>
      </c>
      <c r="G724" s="55">
        <v>0.70628109859914401</v>
      </c>
      <c r="H724" s="55">
        <v>0.58505692542105603</v>
      </c>
      <c r="I724" s="55">
        <v>0.63241017208019601</v>
      </c>
      <c r="J724" s="55">
        <v>0.73075831020034399</v>
      </c>
      <c r="K724" s="55">
        <v>0.67003114092544702</v>
      </c>
      <c r="L724" s="55">
        <v>0.512417524336512</v>
      </c>
      <c r="M724" s="81">
        <v>0.59223693200093896</v>
      </c>
    </row>
    <row r="725" spans="1:13" x14ac:dyDescent="0.35">
      <c r="A725" s="23" t="str">
        <f>B555&amp;C693&amp;D725</f>
        <v>CONSUMO PER CAPITA (kg o litros por individuo)Total Bebidas FriasCON COMPAÑEROS DE CLASE</v>
      </c>
      <c r="B725" s="23">
        <v>0</v>
      </c>
      <c r="C725" s="23">
        <v>0</v>
      </c>
      <c r="D725" s="24" t="s">
        <v>155</v>
      </c>
      <c r="E725" s="24">
        <v>4.0174725352071901E-2</v>
      </c>
      <c r="F725" s="24">
        <v>5.1488914971883203E-2</v>
      </c>
      <c r="G725" s="24">
        <v>2.9910143655841201E-2</v>
      </c>
      <c r="H725" s="24">
        <v>2.0386359050310901E-2</v>
      </c>
      <c r="I725" s="24">
        <v>4.2948924996128103E-2</v>
      </c>
      <c r="J725" s="24">
        <v>2.36223686817408E-2</v>
      </c>
      <c r="K725" s="24">
        <v>3.3442157751415499E-2</v>
      </c>
      <c r="L725" s="24">
        <v>1.6272420807650501E-2</v>
      </c>
      <c r="M725" s="81">
        <v>4.8681762562607901E-2</v>
      </c>
    </row>
    <row r="726" spans="1:13" x14ac:dyDescent="0.35">
      <c r="A726" s="23" t="str">
        <f>B555&amp;C693&amp;D726</f>
        <v>CONSUMO PER CAPITA (kg o litros por individuo)Total Bebidas FriasCON FAMILIA</v>
      </c>
      <c r="B726" s="23">
        <v>0</v>
      </c>
      <c r="C726" s="23">
        <v>0</v>
      </c>
      <c r="D726" s="23" t="s">
        <v>156</v>
      </c>
      <c r="E726" s="55">
        <v>3.6590327215563199</v>
      </c>
      <c r="F726" s="55">
        <v>6.65216439269284</v>
      </c>
      <c r="G726" s="55">
        <v>3.2501587742554299</v>
      </c>
      <c r="H726" s="55">
        <v>3.1389061609919402</v>
      </c>
      <c r="I726" s="55">
        <v>3.6468887805509498</v>
      </c>
      <c r="J726" s="55">
        <v>6.0272185119548896</v>
      </c>
      <c r="K726" s="55">
        <v>3.1394495049426201</v>
      </c>
      <c r="L726" s="55">
        <v>2.97974653183566</v>
      </c>
      <c r="M726" s="81">
        <v>3.2776102963873002</v>
      </c>
    </row>
    <row r="727" spans="1:13" x14ac:dyDescent="0.35">
      <c r="A727" s="23" t="str">
        <f>B555&amp;C693&amp;D727</f>
        <v>CONSUMO PER CAPITA (kg o litros por individuo)Total Bebidas FriasCON LA PAREJA</v>
      </c>
      <c r="B727" s="23">
        <v>0</v>
      </c>
      <c r="C727" s="23">
        <v>0</v>
      </c>
      <c r="D727" s="24" t="s">
        <v>157</v>
      </c>
      <c r="E727" s="24">
        <v>2.0202012146449801</v>
      </c>
      <c r="F727" s="24">
        <v>3.3149865092108599</v>
      </c>
      <c r="G727" s="24">
        <v>1.7172674099071901</v>
      </c>
      <c r="H727" s="24">
        <v>1.5581610072113501</v>
      </c>
      <c r="I727" s="24">
        <v>1.9981262344945001</v>
      </c>
      <c r="J727" s="24">
        <v>2.9807052083765901</v>
      </c>
      <c r="K727" s="24">
        <v>1.60257958438154</v>
      </c>
      <c r="L727" s="24">
        <v>1.51855496929355</v>
      </c>
      <c r="M727" s="81">
        <v>1.7819158918434499</v>
      </c>
    </row>
    <row r="728" spans="1:13" x14ac:dyDescent="0.35">
      <c r="A728" s="23" t="str">
        <f>B555&amp;C693&amp;D728</f>
        <v>CONSUMO PER CAPITA (kg o litros por individuo)Total Bebidas FriasESTABA SOLO/A</v>
      </c>
      <c r="B728" s="23">
        <v>0</v>
      </c>
      <c r="C728" s="23">
        <v>0</v>
      </c>
      <c r="D728" s="23" t="s">
        <v>158</v>
      </c>
      <c r="E728" s="55">
        <v>1.6177779686595699</v>
      </c>
      <c r="F728" s="55">
        <v>2.4063620759197599</v>
      </c>
      <c r="G728" s="55">
        <v>1.63150135582718</v>
      </c>
      <c r="H728" s="55">
        <v>1.56230699269909</v>
      </c>
      <c r="I728" s="55">
        <v>1.6694697091075299</v>
      </c>
      <c r="J728" s="55">
        <v>2.2949004042749599</v>
      </c>
      <c r="K728" s="55">
        <v>1.4178686707882899</v>
      </c>
      <c r="L728" s="55">
        <v>1.4611014384788701</v>
      </c>
      <c r="M728" s="81">
        <v>1.4836529552543301</v>
      </c>
    </row>
    <row r="729" spans="1:13" x14ac:dyDescent="0.35">
      <c r="A729" s="23" t="str">
        <f>B555&amp;C693&amp;D729</f>
        <v>CONSUMO PER CAPITA (kg o litros por individuo)Total Bebidas FriasOTROS</v>
      </c>
      <c r="B729" s="23">
        <v>0</v>
      </c>
      <c r="C729" s="23">
        <v>0</v>
      </c>
      <c r="D729" s="24" t="s">
        <v>159</v>
      </c>
      <c r="E729" s="24">
        <v>7.84651687404712E-2</v>
      </c>
      <c r="F729" s="24">
        <v>9.7974212629826002E-2</v>
      </c>
      <c r="G729" s="24">
        <v>5.9452055802721199E-2</v>
      </c>
      <c r="H729" s="24">
        <v>6.5126007796796101E-2</v>
      </c>
      <c r="I729" s="24">
        <v>7.7318523121974E-2</v>
      </c>
      <c r="J729" s="24">
        <v>0.10889131564111799</v>
      </c>
      <c r="K729" s="24">
        <v>8.7197624150807604E-2</v>
      </c>
      <c r="L729" s="24">
        <v>7.8946252072798095E-2</v>
      </c>
      <c r="M729" s="81">
        <v>6.8191014045654502E-2</v>
      </c>
    </row>
    <row r="730" spans="1:13" x14ac:dyDescent="0.35">
      <c r="A730" s="23" t="str">
        <f>B555&amp;C693&amp;D730</f>
        <v>CONSUMO PER CAPITA (kg o litros por individuo)Total Bebidas FriasESTAR TRABAJANDO</v>
      </c>
      <c r="B730" s="23">
        <v>0</v>
      </c>
      <c r="C730" s="23">
        <v>0</v>
      </c>
      <c r="D730" s="23" t="s">
        <v>160</v>
      </c>
      <c r="E730" s="55">
        <v>1.2330384664187199</v>
      </c>
      <c r="F730" s="55">
        <v>1.46891791835903</v>
      </c>
      <c r="G730" s="55">
        <v>1.1034313821097499</v>
      </c>
      <c r="H730" s="55">
        <v>1.0465878991361699</v>
      </c>
      <c r="I730" s="55">
        <v>1.09349403893342</v>
      </c>
      <c r="J730" s="55">
        <v>1.3351974647437601</v>
      </c>
      <c r="K730" s="55">
        <v>0.92255188445265701</v>
      </c>
      <c r="L730" s="55">
        <v>0.87741521026052005</v>
      </c>
      <c r="M730" s="81">
        <v>0.85724849127065705</v>
      </c>
    </row>
    <row r="731" spans="1:13" x14ac:dyDescent="0.35">
      <c r="A731" s="23" t="str">
        <f>B555&amp;C693&amp;D731</f>
        <v>CONSUMO PER CAPITA (kg o litros por individuo)Total Bebidas FriasCOMIDA DE NEGOCIOS</v>
      </c>
      <c r="B731" s="23">
        <v>0</v>
      </c>
      <c r="C731" s="23">
        <v>0</v>
      </c>
      <c r="D731" s="24" t="s">
        <v>161</v>
      </c>
      <c r="E731" s="24">
        <v>2.6530375618043299E-2</v>
      </c>
      <c r="F731" s="24">
        <v>5.2251605328848101E-2</v>
      </c>
      <c r="G731" s="24">
        <v>5.3850404273045702E-2</v>
      </c>
      <c r="H731" s="24">
        <v>2.85985504634419E-2</v>
      </c>
      <c r="I731" s="24">
        <v>3.9377725690164699E-2</v>
      </c>
      <c r="J731" s="24">
        <v>4.0902022917171002E-2</v>
      </c>
      <c r="K731" s="24">
        <v>4.3607970092542997E-2</v>
      </c>
      <c r="L731" s="24">
        <v>2.35283676067655E-2</v>
      </c>
      <c r="M731" s="81">
        <v>2.7432543096982301E-2</v>
      </c>
    </row>
    <row r="732" spans="1:13" x14ac:dyDescent="0.35">
      <c r="A732" s="23" t="str">
        <f>B555&amp;C693&amp;D732</f>
        <v>CONSUMO PER CAPITA (kg o litros por individuo)Total Bebidas FriasPOR PLACER/RELAX</v>
      </c>
      <c r="B732" s="23">
        <v>0</v>
      </c>
      <c r="C732" s="23">
        <v>0</v>
      </c>
      <c r="D732" s="23" t="s">
        <v>162</v>
      </c>
      <c r="E732" s="55">
        <v>2.01780239887943</v>
      </c>
      <c r="F732" s="55">
        <v>4.0223475279445404</v>
      </c>
      <c r="G732" s="55">
        <v>1.8373919017615199</v>
      </c>
      <c r="H732" s="55">
        <v>1.6577839918545101</v>
      </c>
      <c r="I732" s="55">
        <v>2.05245855250145</v>
      </c>
      <c r="J732" s="55">
        <v>3.6299403282940901</v>
      </c>
      <c r="K732" s="55">
        <v>1.71097083704901</v>
      </c>
      <c r="L732" s="55">
        <v>1.6232473398671401</v>
      </c>
      <c r="M732" s="81">
        <v>1.82412161397201</v>
      </c>
    </row>
    <row r="733" spans="1:13" x14ac:dyDescent="0.35">
      <c r="A733" s="23" t="str">
        <f>B555&amp;C693&amp;D733</f>
        <v>CONSUMO PER CAPITA (kg o litros por individuo)Total Bebidas FriasTENER HAMBRE/SIN PLANIFICAR</v>
      </c>
      <c r="B733" s="23">
        <v>0</v>
      </c>
      <c r="C733" s="23">
        <v>0</v>
      </c>
      <c r="D733" s="24" t="s">
        <v>163</v>
      </c>
      <c r="E733" s="24">
        <v>2.7390493154911399</v>
      </c>
      <c r="F733" s="24">
        <v>4.4258045868127303</v>
      </c>
      <c r="G733" s="24">
        <v>2.2948395452841002</v>
      </c>
      <c r="H733" s="24">
        <v>2.2525685221514502</v>
      </c>
      <c r="I733" s="24">
        <v>2.7165441529357599</v>
      </c>
      <c r="J733" s="24">
        <v>4.0425618404852397</v>
      </c>
      <c r="K733" s="24">
        <v>2.2455994834448001</v>
      </c>
      <c r="L733" s="24">
        <v>2.1370137770425002</v>
      </c>
      <c r="M733" s="81">
        <v>2.4500352501324199</v>
      </c>
    </row>
    <row r="734" spans="1:13" x14ac:dyDescent="0.35">
      <c r="A734" s="23" t="str">
        <f>B555&amp;C693&amp;D734</f>
        <v>CONSUMO PER CAPITA (kg o litros por individuo)Total Bebidas FriasESTAR DE COMPRAS</v>
      </c>
      <c r="B734" s="23">
        <v>0</v>
      </c>
      <c r="C734" s="23">
        <v>0</v>
      </c>
      <c r="D734" s="23" t="s">
        <v>164</v>
      </c>
      <c r="E734" s="55">
        <v>0.24827476209375399</v>
      </c>
      <c r="F734" s="55">
        <v>0.43860393521331897</v>
      </c>
      <c r="G734" s="55">
        <v>0.29088780724563001</v>
      </c>
      <c r="H734" s="55">
        <v>0.24415958260291401</v>
      </c>
      <c r="I734" s="55">
        <v>0.24989965866070801</v>
      </c>
      <c r="J734" s="55">
        <v>0.44339475112627202</v>
      </c>
      <c r="K734" s="55">
        <v>0.28438476745401198</v>
      </c>
      <c r="L734" s="55">
        <v>0.285682813207153</v>
      </c>
      <c r="M734" s="81">
        <v>0.28213742054871399</v>
      </c>
    </row>
    <row r="735" spans="1:13" x14ac:dyDescent="0.35">
      <c r="A735" s="23" t="str">
        <f>B555&amp;C693&amp;D735</f>
        <v>CONSUMO PER CAPITA (kg o litros por individuo)Total Bebidas FriasNO COCINAR EN CASA</v>
      </c>
      <c r="B735" s="23">
        <v>0</v>
      </c>
      <c r="C735" s="23">
        <v>0</v>
      </c>
      <c r="D735" s="24" t="s">
        <v>165</v>
      </c>
      <c r="E735" s="24">
        <v>0.45267863543876302</v>
      </c>
      <c r="F735" s="24">
        <v>0.55561833194413701</v>
      </c>
      <c r="G735" s="24">
        <v>0.38197992688718202</v>
      </c>
      <c r="H735" s="24">
        <v>0.32979663228393802</v>
      </c>
      <c r="I735" s="24">
        <v>0.40544634476466002</v>
      </c>
      <c r="J735" s="24">
        <v>0.57797103593024801</v>
      </c>
      <c r="K735" s="24">
        <v>0.31459536020585999</v>
      </c>
      <c r="L735" s="24">
        <v>0.329563485850766</v>
      </c>
      <c r="M735" s="81">
        <v>0.34752425616969801</v>
      </c>
    </row>
    <row r="736" spans="1:13" x14ac:dyDescent="0.35">
      <c r="A736" s="23" t="str">
        <f>B555&amp;C693&amp;D736</f>
        <v>CONSUMO PER CAPITA (kg o litros por individuo)Total Bebidas FriasCELEBRACION/FIESTA/SALIR TOMAR</v>
      </c>
      <c r="B736" s="23">
        <v>0</v>
      </c>
      <c r="C736" s="23">
        <v>0</v>
      </c>
      <c r="D736" s="23" t="s">
        <v>166</v>
      </c>
      <c r="E736" s="55">
        <v>4.6061664982691504</v>
      </c>
      <c r="F736" s="55">
        <v>6.8334611225539401</v>
      </c>
      <c r="G736" s="55">
        <v>4.3055276831600899</v>
      </c>
      <c r="H736" s="55">
        <v>4.0661267611085901</v>
      </c>
      <c r="I736" s="55">
        <v>4.4276157313165703</v>
      </c>
      <c r="J736" s="55">
        <v>6.4561079657328602</v>
      </c>
      <c r="K736" s="55">
        <v>4.0910874591029902</v>
      </c>
      <c r="L736" s="55">
        <v>3.7395174429324798</v>
      </c>
      <c r="M736" s="81">
        <v>4.0469050660853103</v>
      </c>
    </row>
    <row r="737" spans="1:13" x14ac:dyDescent="0.35">
      <c r="A737" s="23" t="str">
        <f>B555&amp;C693&amp;D737</f>
        <v>CONSUMO PER CAPITA (kg o litros por individuo)Total Bebidas FriasVIENDO DEPORTES</v>
      </c>
      <c r="B737" s="23">
        <v>0</v>
      </c>
      <c r="C737" s="23">
        <v>0</v>
      </c>
      <c r="D737" s="24" t="s">
        <v>167</v>
      </c>
      <c r="E737" s="24">
        <v>0.22798882343200599</v>
      </c>
      <c r="F737" s="24">
        <v>0.371962542088351</v>
      </c>
      <c r="G737" s="24">
        <v>0.20467054371707499</v>
      </c>
      <c r="H737" s="24">
        <v>0.242177788666216</v>
      </c>
      <c r="I737" s="24">
        <v>0.26205059241420597</v>
      </c>
      <c r="J737" s="24">
        <v>0.22952787827919799</v>
      </c>
      <c r="K737" s="24">
        <v>0.21318777124149199</v>
      </c>
      <c r="L737" s="24">
        <v>0.23504352748251101</v>
      </c>
      <c r="M737" s="81">
        <v>0.229871253889632</v>
      </c>
    </row>
    <row r="738" spans="1:13" x14ac:dyDescent="0.35">
      <c r="A738" s="23" t="str">
        <f>B555&amp;C693&amp;D738</f>
        <v>CONSUMO PER CAPITA (kg o litros por individuo)Total Bebidas FriasOTROS MOTIVOS</v>
      </c>
      <c r="B738" s="23">
        <v>0</v>
      </c>
      <c r="C738" s="23">
        <v>0</v>
      </c>
      <c r="D738" s="23" t="s">
        <v>168</v>
      </c>
      <c r="E738" s="55">
        <v>0.70441842420720102</v>
      </c>
      <c r="F738" s="55">
        <v>1.23079400705645</v>
      </c>
      <c r="G738" s="55">
        <v>0.66279453339592398</v>
      </c>
      <c r="H738" s="55">
        <v>0.63226157348038103</v>
      </c>
      <c r="I738" s="55">
        <v>0.75249140560550698</v>
      </c>
      <c r="J738" s="55">
        <v>1.1742804059405101</v>
      </c>
      <c r="K738" s="55">
        <v>0.64268303042755803</v>
      </c>
      <c r="L738" s="55">
        <v>0.61123900089118</v>
      </c>
      <c r="M738" s="81">
        <v>0.67065898966266502</v>
      </c>
    </row>
    <row r="739" spans="1:13" x14ac:dyDescent="0.35">
      <c r="A739" s="23" t="str">
        <f>B555&amp;C739&amp;D739</f>
        <v>CONSUMO PER CAPITA (kg o litros por individuo)Total Bebidas CalientesT.ESPAÑA</v>
      </c>
      <c r="B739" s="23">
        <v>0</v>
      </c>
      <c r="C739" s="23" t="s">
        <v>62</v>
      </c>
      <c r="D739" s="24" t="s">
        <v>46</v>
      </c>
      <c r="E739" s="24">
        <v>1.80398728234251</v>
      </c>
      <c r="F739" s="24">
        <v>2.2104595387939598</v>
      </c>
      <c r="G739" s="24">
        <v>1.80861932185296</v>
      </c>
      <c r="H739" s="24">
        <v>1.80606395458319</v>
      </c>
      <c r="I739" s="24">
        <v>1.67483646866181</v>
      </c>
      <c r="J739" s="24">
        <v>2.0595214377625601</v>
      </c>
      <c r="K739" s="24">
        <v>1.8581358846318199</v>
      </c>
      <c r="L739" s="24">
        <v>1.86030228780743</v>
      </c>
      <c r="M739" s="81">
        <v>1.67827351178589</v>
      </c>
    </row>
    <row r="740" spans="1:13" x14ac:dyDescent="0.35">
      <c r="A740" s="23" t="str">
        <f>B555&amp;C739&amp;D740</f>
        <v>CONSUMO PER CAPITA (kg o litros por individuo)Total Bebidas CalientesHiper+Super+Discount+G.A</v>
      </c>
      <c r="B740" s="23">
        <v>0</v>
      </c>
      <c r="C740" s="23">
        <v>0</v>
      </c>
      <c r="D740" s="23" t="s">
        <v>124</v>
      </c>
      <c r="E740" s="55">
        <v>2.5704205305304501E-2</v>
      </c>
      <c r="F740" s="55">
        <v>5.37558672303204E-2</v>
      </c>
      <c r="G740" s="55">
        <v>3.1298604322175599E-2</v>
      </c>
      <c r="H740" s="55">
        <v>3.1961800893903797E-2</v>
      </c>
      <c r="I740" s="55">
        <v>4.1477222400319903E-2</v>
      </c>
      <c r="J740" s="55">
        <v>5.8003311109323601E-2</v>
      </c>
      <c r="K740" s="55">
        <v>3.3058830237762099E-2</v>
      </c>
      <c r="L740" s="55">
        <v>3.4540399105857003E-2</v>
      </c>
      <c r="M740" s="81">
        <v>3.5054994782531802E-2</v>
      </c>
    </row>
    <row r="741" spans="1:13" x14ac:dyDescent="0.35">
      <c r="A741" s="23" t="str">
        <f>B555&amp;C739&amp;D741</f>
        <v>CONSUMO PER CAPITA (kg o litros por individuo)Total Bebidas CalientesRestaurantes</v>
      </c>
      <c r="B741" s="23">
        <v>0</v>
      </c>
      <c r="C741" s="23">
        <v>0</v>
      </c>
      <c r="D741" s="24" t="s">
        <v>125</v>
      </c>
      <c r="E741" s="24">
        <v>7.9350887369940906E-2</v>
      </c>
      <c r="F741" s="24">
        <v>0.100827074358577</v>
      </c>
      <c r="G741" s="24">
        <v>7.94873597685197E-2</v>
      </c>
      <c r="H741" s="24">
        <v>7.7157211068764206E-2</v>
      </c>
      <c r="I741" s="24">
        <v>7.6121348859299401E-2</v>
      </c>
      <c r="J741" s="24">
        <v>9.2962554395350505E-2</v>
      </c>
      <c r="K741" s="24">
        <v>8.5969985457487699E-2</v>
      </c>
      <c r="L741" s="24">
        <v>8.0159589237550899E-2</v>
      </c>
      <c r="M741" s="81">
        <v>5.9344469272799301E-2</v>
      </c>
    </row>
    <row r="742" spans="1:13" x14ac:dyDescent="0.35">
      <c r="A742" s="23" t="str">
        <f>B555&amp;C739&amp;D742</f>
        <v>CONSUMO PER CAPITA (kg o litros por individuo)Total Bebidas CalientesRestaurantes Fast Food</v>
      </c>
      <c r="B742" s="23">
        <v>0</v>
      </c>
      <c r="C742" s="23">
        <v>0</v>
      </c>
      <c r="D742" s="23" t="s">
        <v>126</v>
      </c>
      <c r="E742" s="55">
        <v>3.2093695372115802E-2</v>
      </c>
      <c r="F742" s="55">
        <v>3.9914600802707298E-2</v>
      </c>
      <c r="G742" s="55">
        <v>3.13257890121992E-2</v>
      </c>
      <c r="H742" s="55">
        <v>3.1541611281397902E-2</v>
      </c>
      <c r="I742" s="55">
        <v>2.7316974217393899E-2</v>
      </c>
      <c r="J742" s="55">
        <v>3.7413727465531003E-2</v>
      </c>
      <c r="K742" s="55">
        <v>2.85318721253352E-2</v>
      </c>
      <c r="L742" s="55">
        <v>3.1482108126491701E-2</v>
      </c>
      <c r="M742" s="81">
        <v>2.0239920302656599E-2</v>
      </c>
    </row>
    <row r="743" spans="1:13" x14ac:dyDescent="0.35">
      <c r="A743" s="23" t="str">
        <f>B555&amp;C739&amp;D743</f>
        <v>CONSUMO PER CAPITA (kg o litros por individuo)Total Bebidas CalientesBares/Cafeterias/Cervecerias</v>
      </c>
      <c r="B743" s="23">
        <v>0</v>
      </c>
      <c r="C743" s="23">
        <v>0</v>
      </c>
      <c r="D743" s="24" t="s">
        <v>127</v>
      </c>
      <c r="E743" s="24">
        <v>1.3060250444977901</v>
      </c>
      <c r="F743" s="24">
        <v>1.55488468121604</v>
      </c>
      <c r="G743" s="24">
        <v>1.2921087651237699</v>
      </c>
      <c r="H743" s="24">
        <v>1.29278774829813</v>
      </c>
      <c r="I743" s="24">
        <v>1.18201419973277</v>
      </c>
      <c r="J743" s="24">
        <v>1.43506035819546</v>
      </c>
      <c r="K743" s="24">
        <v>1.34121201392842</v>
      </c>
      <c r="L743" s="24">
        <v>1.33105608320027</v>
      </c>
      <c r="M743" s="81">
        <v>1.1953821810455101</v>
      </c>
    </row>
    <row r="744" spans="1:13" x14ac:dyDescent="0.35">
      <c r="A744" s="23" t="str">
        <f>B555&amp;C739&amp;D744</f>
        <v>CONSUMO PER CAPITA (kg o litros por individuo)Total Bebidas CalientesPanaderias/Pastelerias</v>
      </c>
      <c r="B744" s="23">
        <v>0</v>
      </c>
      <c r="C744" s="23">
        <v>0</v>
      </c>
      <c r="D744" s="23" t="s">
        <v>128</v>
      </c>
      <c r="E744" s="55">
        <v>6.8905717500774497E-2</v>
      </c>
      <c r="F744" s="55">
        <v>8.81888378247149E-2</v>
      </c>
      <c r="G744" s="55">
        <v>8.60133350099785E-2</v>
      </c>
      <c r="H744" s="55">
        <v>8.6568107815046494E-2</v>
      </c>
      <c r="I744" s="55">
        <v>7.9054994094471198E-2</v>
      </c>
      <c r="J744" s="55">
        <v>8.97593033110754E-2</v>
      </c>
      <c r="K744" s="55">
        <v>8.3046865149446106E-2</v>
      </c>
      <c r="L744" s="55">
        <v>9.3976024032704802E-2</v>
      </c>
      <c r="M744" s="81">
        <v>8.21633783720606E-2</v>
      </c>
    </row>
    <row r="745" spans="1:13" x14ac:dyDescent="0.35">
      <c r="A745" s="23" t="str">
        <f>B555&amp;C739&amp;D745</f>
        <v>CONSUMO PER CAPITA (kg o litros por individuo)Total Bebidas CalientesTda.Alimentacion/Delicatesen</v>
      </c>
      <c r="B745" s="23">
        <v>0</v>
      </c>
      <c r="C745" s="23">
        <v>0</v>
      </c>
      <c r="D745" s="24" t="s">
        <v>129</v>
      </c>
      <c r="E745" s="24">
        <v>3.2479189944799002E-3</v>
      </c>
      <c r="F745" s="24">
        <v>4.9543443509986896E-3</v>
      </c>
      <c r="G745" s="24">
        <v>2.9458560392608599E-3</v>
      </c>
      <c r="H745" s="24">
        <v>2.0320275422769001E-3</v>
      </c>
      <c r="I745" s="24">
        <v>2.5961804211999599E-3</v>
      </c>
      <c r="J745" s="24">
        <v>3.9165792668181603E-3</v>
      </c>
      <c r="K745" s="24">
        <v>3.7697493162100601E-3</v>
      </c>
      <c r="L745" s="24">
        <v>3.28568714075875E-3</v>
      </c>
      <c r="M745" s="81">
        <v>3.55716598241866E-3</v>
      </c>
    </row>
    <row r="746" spans="1:13" x14ac:dyDescent="0.35">
      <c r="A746" s="23" t="str">
        <f>B555&amp;C739&amp;D746</f>
        <v>CONSUMO PER CAPITA (kg o litros por individuo)Total Bebidas CalientesCanal Conveniencia/24h</v>
      </c>
      <c r="B746" s="23">
        <v>0</v>
      </c>
      <c r="C746" s="23">
        <v>0</v>
      </c>
      <c r="D746" s="23" t="s">
        <v>130</v>
      </c>
      <c r="E746" s="55">
        <v>6.5878906467923097E-3</v>
      </c>
      <c r="F746" s="55">
        <v>7.6473203217466102E-3</v>
      </c>
      <c r="G746" s="55">
        <v>6.4467999078471798E-3</v>
      </c>
      <c r="H746" s="55">
        <v>7.6737303018498699E-3</v>
      </c>
      <c r="I746" s="55">
        <v>7.3856196386447E-3</v>
      </c>
      <c r="J746" s="55">
        <v>1.1894778121208999E-2</v>
      </c>
      <c r="K746" s="55">
        <v>9.8995034387962897E-3</v>
      </c>
      <c r="L746" s="55">
        <v>1.1270225716864099E-2</v>
      </c>
      <c r="M746" s="81">
        <v>6.2713061869597696E-3</v>
      </c>
    </row>
    <row r="747" spans="1:13" x14ac:dyDescent="0.35">
      <c r="A747" s="23" t="str">
        <f>B555&amp;C739&amp;D747</f>
        <v>CONSUMO PER CAPITA (kg o litros por individuo)Total Bebidas CalientesHoteles</v>
      </c>
      <c r="B747" s="23">
        <v>0</v>
      </c>
      <c r="C747" s="23">
        <v>0</v>
      </c>
      <c r="D747" s="24" t="s">
        <v>131</v>
      </c>
      <c r="E747" s="24">
        <v>1.0532458152796201E-2</v>
      </c>
      <c r="F747" s="24">
        <v>1.6385788985956301E-2</v>
      </c>
      <c r="G747" s="24">
        <v>9.3159510464498399E-3</v>
      </c>
      <c r="H747" s="24">
        <v>7.7839362642964796E-3</v>
      </c>
      <c r="I747" s="24">
        <v>9.1952983023521496E-3</v>
      </c>
      <c r="J747" s="24">
        <v>1.49137375467324E-2</v>
      </c>
      <c r="K747" s="24">
        <v>5.0358214341101699E-3</v>
      </c>
      <c r="L747" s="24">
        <v>4.67740160111281E-3</v>
      </c>
      <c r="M747" s="81">
        <v>6.5724688299774103E-3</v>
      </c>
    </row>
    <row r="748" spans="1:13" x14ac:dyDescent="0.35">
      <c r="A748" s="23" t="str">
        <f>B555&amp;C739&amp;D748</f>
        <v>CONSUMO PER CAPITA (kg o litros por individuo)Total Bebidas CalientesEstaciones de servicio</v>
      </c>
      <c r="B748" s="23">
        <v>0</v>
      </c>
      <c r="C748" s="23">
        <v>0</v>
      </c>
      <c r="D748" s="23" t="s">
        <v>132</v>
      </c>
      <c r="E748" s="55">
        <v>3.9385646475041003E-2</v>
      </c>
      <c r="F748" s="55">
        <v>5.9854353649020101E-2</v>
      </c>
      <c r="G748" s="55">
        <v>3.8888162251687203E-2</v>
      </c>
      <c r="H748" s="55">
        <v>3.7320447116982597E-2</v>
      </c>
      <c r="I748" s="55">
        <v>3.94396660120429E-2</v>
      </c>
      <c r="J748" s="55">
        <v>5.71183150258123E-2</v>
      </c>
      <c r="K748" s="55">
        <v>3.7787003887818499E-2</v>
      </c>
      <c r="L748" s="55">
        <v>3.7413985543371601E-2</v>
      </c>
      <c r="M748" s="81">
        <v>3.6949875967330702E-2</v>
      </c>
    </row>
    <row r="749" spans="1:13" x14ac:dyDescent="0.35">
      <c r="A749" s="23" t="str">
        <f>B555&amp;C739&amp;D749</f>
        <v>CONSUMO PER CAPITA (kg o litros por individuo)Total Bebidas CalientesMaquinas dispensadoras</v>
      </c>
      <c r="B749" s="23">
        <v>0</v>
      </c>
      <c r="C749" s="23">
        <v>0</v>
      </c>
      <c r="D749" s="24" t="s">
        <v>133</v>
      </c>
      <c r="E749" s="24">
        <v>0.138627831408284</v>
      </c>
      <c r="F749" s="24">
        <v>0.16031339299777</v>
      </c>
      <c r="G749" s="24">
        <v>0.13629331039289599</v>
      </c>
      <c r="H749" s="24">
        <v>0.138581117388303</v>
      </c>
      <c r="I749" s="24">
        <v>0.123844839379548</v>
      </c>
      <c r="J749" s="24">
        <v>0.14716096959515301</v>
      </c>
      <c r="K749" s="24">
        <v>0.130144885442629</v>
      </c>
      <c r="L749" s="24">
        <v>0.12852166623695699</v>
      </c>
      <c r="M749" s="81">
        <v>0.13333565446574899</v>
      </c>
    </row>
    <row r="750" spans="1:13" x14ac:dyDescent="0.35">
      <c r="A750" s="23" t="str">
        <f>B555&amp;C739&amp;D750</f>
        <v>CONSUMO PER CAPITA (kg o litros por individuo)Total Bebidas CalientesServicio en la empresa</v>
      </c>
      <c r="B750" s="23">
        <v>0</v>
      </c>
      <c r="C750" s="23">
        <v>0</v>
      </c>
      <c r="D750" s="23" t="s">
        <v>134</v>
      </c>
      <c r="E750" s="55">
        <v>5.0667246648886499E-2</v>
      </c>
      <c r="F750" s="55">
        <v>5.67468938528084E-2</v>
      </c>
      <c r="G750" s="55">
        <v>5.0019274910716803E-2</v>
      </c>
      <c r="H750" s="55">
        <v>4.8422123734370298E-2</v>
      </c>
      <c r="I750" s="55">
        <v>4.7150746161988298E-2</v>
      </c>
      <c r="J750" s="55">
        <v>5.3585966387691197E-2</v>
      </c>
      <c r="K750" s="55">
        <v>5.3868873018278099E-2</v>
      </c>
      <c r="L750" s="55">
        <v>6.0783588832236703E-2</v>
      </c>
      <c r="M750" s="81">
        <v>6.1914236137594197E-2</v>
      </c>
    </row>
    <row r="751" spans="1:13" x14ac:dyDescent="0.35">
      <c r="A751" s="23" t="str">
        <f>B555&amp;C739&amp;D751</f>
        <v>CONSUMO PER CAPITA (kg o litros por individuo)Total Bebidas CalientesResto de canales</v>
      </c>
      <c r="B751" s="23">
        <v>0</v>
      </c>
      <c r="C751" s="23">
        <v>0</v>
      </c>
      <c r="D751" s="24" t="s">
        <v>135</v>
      </c>
      <c r="E751" s="24">
        <v>4.2858781999480601E-2</v>
      </c>
      <c r="F751" s="24">
        <v>6.6986020403034599E-2</v>
      </c>
      <c r="G751" s="24">
        <v>4.4475938133237997E-2</v>
      </c>
      <c r="H751" s="24">
        <v>4.4234176710515702E-2</v>
      </c>
      <c r="I751" s="24">
        <v>3.92396018454826E-2</v>
      </c>
      <c r="J751" s="24">
        <v>5.7731863260034003E-2</v>
      </c>
      <c r="K751" s="24">
        <v>4.5810805739934603E-2</v>
      </c>
      <c r="L751" s="24">
        <v>4.3135288563094898E-2</v>
      </c>
      <c r="M751" s="81">
        <v>3.7487898103668198E-2</v>
      </c>
    </row>
    <row r="752" spans="1:13" x14ac:dyDescent="0.35">
      <c r="A752" s="23" t="str">
        <f>B555&amp;C739&amp;D752</f>
        <v>CONSUMO PER CAPITA (kg o litros por individuo)Total Bebidas CalientesEN LA CALLE</v>
      </c>
      <c r="B752" s="23">
        <v>0</v>
      </c>
      <c r="C752" s="23">
        <v>0</v>
      </c>
      <c r="D752" s="23" t="s">
        <v>136</v>
      </c>
      <c r="E752" s="55">
        <v>2.73751687574691E-2</v>
      </c>
      <c r="F752" s="55">
        <v>4.3163864623886897E-2</v>
      </c>
      <c r="G752" s="55">
        <v>2.8610732848777298E-2</v>
      </c>
      <c r="H752" s="55">
        <v>2.5813313820638201E-2</v>
      </c>
      <c r="I752" s="55">
        <v>3.0145544977693301E-2</v>
      </c>
      <c r="J752" s="55">
        <v>4.0954812216943297E-2</v>
      </c>
      <c r="K752" s="55">
        <v>2.9673960007482601E-2</v>
      </c>
      <c r="L752" s="55">
        <v>2.71144592684271E-2</v>
      </c>
      <c r="M752" s="81">
        <v>3.5673445763931597E-2</v>
      </c>
    </row>
    <row r="753" spans="1:13" x14ac:dyDescent="0.35">
      <c r="A753" s="23" t="str">
        <f>B555&amp;C739&amp;D753</f>
        <v>CONSUMO PER CAPITA (kg o litros por individuo)Total Bebidas CalientesEN CASA DE OTROS</v>
      </c>
      <c r="B753" s="23">
        <v>0</v>
      </c>
      <c r="C753" s="23">
        <v>0</v>
      </c>
      <c r="D753" s="24" t="s">
        <v>137</v>
      </c>
      <c r="E753" s="24">
        <v>1.24711402002843E-2</v>
      </c>
      <c r="F753" s="24">
        <v>2.3723242440500499E-2</v>
      </c>
      <c r="G753" s="24">
        <v>9.3306837169458094E-3</v>
      </c>
      <c r="H753" s="24">
        <v>1.48627253466412E-2</v>
      </c>
      <c r="I753" s="24">
        <v>1.29567293427076E-2</v>
      </c>
      <c r="J753" s="24">
        <v>1.88127493254788E-2</v>
      </c>
      <c r="K753" s="24">
        <v>8.9435425696066193E-3</v>
      </c>
      <c r="L753" s="24">
        <v>9.4914146262302795E-3</v>
      </c>
      <c r="M753" s="81">
        <v>8.1101115636409201E-3</v>
      </c>
    </row>
    <row r="754" spans="1:13" x14ac:dyDescent="0.35">
      <c r="A754" s="23" t="str">
        <f>B555&amp;C739&amp;D754</f>
        <v>CONSUMO PER CAPITA (kg o litros por individuo)Total Bebidas CalientesEN EL ESTABLECIMIENTO</v>
      </c>
      <c r="B754" s="23">
        <v>0</v>
      </c>
      <c r="C754" s="23">
        <v>0</v>
      </c>
      <c r="D754" s="23" t="s">
        <v>138</v>
      </c>
      <c r="E754" s="55">
        <v>1.49353623681225</v>
      </c>
      <c r="F754" s="55">
        <v>1.8196727458567099</v>
      </c>
      <c r="G754" s="55">
        <v>1.4849667694190101</v>
      </c>
      <c r="H754" s="55">
        <v>1.49591556953877</v>
      </c>
      <c r="I754" s="55">
        <v>1.37521917523787</v>
      </c>
      <c r="J754" s="55">
        <v>1.6951121971805001</v>
      </c>
      <c r="K754" s="55">
        <v>1.5421614851076999</v>
      </c>
      <c r="L754" s="55">
        <v>1.54454917731997</v>
      </c>
      <c r="M754" s="81">
        <v>1.3698663827963999</v>
      </c>
    </row>
    <row r="755" spans="1:13" x14ac:dyDescent="0.35">
      <c r="A755" s="23" t="str">
        <f>B555&amp;C739&amp;D755</f>
        <v>CONSUMO PER CAPITA (kg o litros por individuo)Total Bebidas CalientesEN EL TRABAJO</v>
      </c>
      <c r="B755" s="23">
        <v>0</v>
      </c>
      <c r="C755" s="23">
        <v>0</v>
      </c>
      <c r="D755" s="24" t="s">
        <v>139</v>
      </c>
      <c r="E755" s="24">
        <v>0.232041689108998</v>
      </c>
      <c r="F755" s="24">
        <v>0.26929405852926303</v>
      </c>
      <c r="G755" s="24">
        <v>0.231112335249374</v>
      </c>
      <c r="H755" s="24">
        <v>0.21835757423291</v>
      </c>
      <c r="I755" s="24">
        <v>0.20719008004527101</v>
      </c>
      <c r="J755" s="24">
        <v>0.25053330654178502</v>
      </c>
      <c r="K755" s="24">
        <v>0.22766538374728101</v>
      </c>
      <c r="L755" s="24">
        <v>0.226619294421983</v>
      </c>
      <c r="M755" s="81">
        <v>0.21550752891431599</v>
      </c>
    </row>
    <row r="756" spans="1:13" x14ac:dyDescent="0.35">
      <c r="A756" s="23" t="str">
        <f>B555&amp;C739&amp;D756</f>
        <v>CONSUMO PER CAPITA (kg o litros por individuo)Total Bebidas CalientesEN COLEGIO/INSTITUTO/UNIV.</v>
      </c>
      <c r="B756" s="23">
        <v>0</v>
      </c>
      <c r="C756" s="23">
        <v>0</v>
      </c>
      <c r="D756" s="23" t="s">
        <v>140</v>
      </c>
      <c r="E756" s="55">
        <v>3.6190670485611999E-3</v>
      </c>
      <c r="F756" s="55">
        <v>2.5436157534368801E-3</v>
      </c>
      <c r="G756" s="55">
        <v>7.3021739478820302E-3</v>
      </c>
      <c r="H756" s="55">
        <v>4.5622372135324099E-3</v>
      </c>
      <c r="I756" s="55">
        <v>5.5792740578428004E-3</v>
      </c>
      <c r="J756" s="55">
        <v>3.81511156901895E-3</v>
      </c>
      <c r="K756" s="55">
        <v>5.7791798247380198E-3</v>
      </c>
      <c r="L756" s="55">
        <v>8.0170721533183303E-3</v>
      </c>
      <c r="M756" s="81">
        <v>7.4056083506267396E-3</v>
      </c>
    </row>
    <row r="757" spans="1:13" x14ac:dyDescent="0.35">
      <c r="A757" s="23" t="str">
        <f>B555&amp;C739&amp;D757</f>
        <v>CONSUMO PER CAPITA (kg o litros por individuo)Total Bebidas CalientesEN MI CASA</v>
      </c>
      <c r="B757" s="23">
        <v>0</v>
      </c>
      <c r="C757" s="23">
        <v>0</v>
      </c>
      <c r="D757" s="24" t="s">
        <v>141</v>
      </c>
      <c r="E757" s="24">
        <v>1.2257703293064399E-2</v>
      </c>
      <c r="F757" s="24">
        <v>1.7016421406436499E-2</v>
      </c>
      <c r="G757" s="24">
        <v>1.8525962958354701E-2</v>
      </c>
      <c r="H757" s="24">
        <v>1.12370706237083E-2</v>
      </c>
      <c r="I757" s="24">
        <v>1.13961755444209E-2</v>
      </c>
      <c r="J757" s="24">
        <v>1.2454711383293E-2</v>
      </c>
      <c r="K757" s="24">
        <v>1.31495649885736E-2</v>
      </c>
      <c r="L757" s="24">
        <v>1.5137614366356101E-2</v>
      </c>
      <c r="M757" s="81">
        <v>1.21948558787897E-2</v>
      </c>
    </row>
    <row r="758" spans="1:13" x14ac:dyDescent="0.35">
      <c r="A758" s="23" t="str">
        <f>B555&amp;C739&amp;D758</f>
        <v>CONSUMO PER CAPITA (kg o litros por individuo)Total Bebidas CalientesEN M.TRANSP.(AVION,TREN,AUTOC,E</v>
      </c>
      <c r="B758" s="23">
        <v>0</v>
      </c>
      <c r="C758" s="23">
        <v>0</v>
      </c>
      <c r="D758" s="23" t="s">
        <v>142</v>
      </c>
      <c r="E758" s="55">
        <v>1.6631079480778201E-3</v>
      </c>
      <c r="F758" s="55">
        <v>3.1036409753706401E-3</v>
      </c>
      <c r="G758" s="55">
        <v>2.3424301550059399E-3</v>
      </c>
      <c r="H758" s="55">
        <v>2.0536111831540201E-3</v>
      </c>
      <c r="I758" s="55">
        <v>2.0567520336246298E-3</v>
      </c>
      <c r="J758" s="55">
        <v>2.1417474402658501E-3</v>
      </c>
      <c r="K758" s="55">
        <v>2.60956443049768E-3</v>
      </c>
      <c r="L758" s="55">
        <v>1.9428037455454499E-3</v>
      </c>
      <c r="M758" s="81">
        <v>2.5980720768017601E-3</v>
      </c>
    </row>
    <row r="759" spans="1:13" x14ac:dyDescent="0.35">
      <c r="A759" s="23" t="str">
        <f>B555&amp;C739&amp;D759</f>
        <v>CONSUMO PER CAPITA (kg o litros por individuo)Total Bebidas CalientesEN OTRO LUGAR</v>
      </c>
      <c r="B759" s="23">
        <v>0</v>
      </c>
      <c r="C759" s="23">
        <v>0</v>
      </c>
      <c r="D759" s="24" t="s">
        <v>143</v>
      </c>
      <c r="E759" s="24">
        <v>2.1023682350054401E-2</v>
      </c>
      <c r="F759" s="24">
        <v>3.1941600086090802E-2</v>
      </c>
      <c r="G759" s="24">
        <v>2.6428257511152499E-2</v>
      </c>
      <c r="H759" s="24">
        <v>3.32615062912969E-2</v>
      </c>
      <c r="I759" s="24">
        <v>3.0292409677925101E-2</v>
      </c>
      <c r="J759" s="24">
        <v>3.5696991175859498E-2</v>
      </c>
      <c r="K759" s="24">
        <v>2.8153308424282601E-2</v>
      </c>
      <c r="L759" s="24">
        <v>2.7430495180950601E-2</v>
      </c>
      <c r="M759" s="81">
        <v>2.6917682006336301E-2</v>
      </c>
    </row>
    <row r="760" spans="1:13" x14ac:dyDescent="0.35">
      <c r="A760" s="23" t="str">
        <f>B555&amp;C739&amp;D760</f>
        <v>CONSUMO PER CAPITA (kg o litros por individuo)Total Bebidas CalientesDESAYUNO</v>
      </c>
      <c r="B760" s="23">
        <v>0</v>
      </c>
      <c r="C760" s="23">
        <v>0</v>
      </c>
      <c r="D760" s="23" t="s">
        <v>144</v>
      </c>
      <c r="E760" s="55">
        <v>1.0755473678432399</v>
      </c>
      <c r="F760" s="55">
        <v>1.3616197087139901</v>
      </c>
      <c r="G760" s="55">
        <v>1.0375748685055399</v>
      </c>
      <c r="H760" s="55">
        <v>1.0347118097525401</v>
      </c>
      <c r="I760" s="55">
        <v>0.98409966221727796</v>
      </c>
      <c r="J760" s="55">
        <v>1.2809616010204301</v>
      </c>
      <c r="K760" s="55">
        <v>1.1002836423986799</v>
      </c>
      <c r="L760" s="55">
        <v>1.0868229548938999</v>
      </c>
      <c r="M760" s="81">
        <v>1.00919183619706</v>
      </c>
    </row>
    <row r="761" spans="1:13" x14ac:dyDescent="0.35">
      <c r="A761" s="23" t="str">
        <f>B555&amp;C739&amp;D761</f>
        <v>CONSUMO PER CAPITA (kg o litros por individuo)Total Bebidas CalientesAPERITIVO/ANTES DE COMER</v>
      </c>
      <c r="B761" s="23">
        <v>0</v>
      </c>
      <c r="C761" s="23">
        <v>0</v>
      </c>
      <c r="D761" s="24" t="s">
        <v>145</v>
      </c>
      <c r="E761" s="24">
        <v>0.16867055185451499</v>
      </c>
      <c r="F761" s="24">
        <v>0.19821150467016799</v>
      </c>
      <c r="G761" s="24">
        <v>0.170919827618152</v>
      </c>
      <c r="H761" s="24">
        <v>0.186022560819643</v>
      </c>
      <c r="I761" s="24">
        <v>0.15954915460517899</v>
      </c>
      <c r="J761" s="24">
        <v>0.19478705653353601</v>
      </c>
      <c r="K761" s="24">
        <v>0.17917476119916001</v>
      </c>
      <c r="L761" s="24">
        <v>0.19014545721808601</v>
      </c>
      <c r="M761" s="81">
        <v>0.170732234083284</v>
      </c>
    </row>
    <row r="762" spans="1:13" x14ac:dyDescent="0.35">
      <c r="A762" s="23" t="str">
        <f>B555&amp;C739&amp;D762</f>
        <v>CONSUMO PER CAPITA (kg o litros por individuo)Total Bebidas CalientesCOMIDA</v>
      </c>
      <c r="B762" s="23">
        <v>0</v>
      </c>
      <c r="C762" s="23">
        <v>0</v>
      </c>
      <c r="D762" s="23" t="s">
        <v>146</v>
      </c>
      <c r="E762" s="55">
        <v>0.15042362099138101</v>
      </c>
      <c r="F762" s="55">
        <v>0.17893465743657799</v>
      </c>
      <c r="G762" s="55">
        <v>0.13679523112543601</v>
      </c>
      <c r="H762" s="55">
        <v>0.13413404257264</v>
      </c>
      <c r="I762" s="55">
        <v>0.14103192461340699</v>
      </c>
      <c r="J762" s="55">
        <v>0.17204253183667001</v>
      </c>
      <c r="K762" s="55">
        <v>0.13950677607348799</v>
      </c>
      <c r="L762" s="55">
        <v>0.13974999189780599</v>
      </c>
      <c r="M762" s="81">
        <v>0.10521794870050601</v>
      </c>
    </row>
    <row r="763" spans="1:13" x14ac:dyDescent="0.35">
      <c r="A763" s="23" t="str">
        <f>B555&amp;C739&amp;D763</f>
        <v>CONSUMO PER CAPITA (kg o litros por individuo)Total Bebidas CalientesTARDE/MERIENDA</v>
      </c>
      <c r="B763" s="23">
        <v>0</v>
      </c>
      <c r="C763" s="23">
        <v>0</v>
      </c>
      <c r="D763" s="24" t="s">
        <v>147</v>
      </c>
      <c r="E763" s="24">
        <v>0.28064568272440599</v>
      </c>
      <c r="F763" s="24">
        <v>0.29206076492739402</v>
      </c>
      <c r="G763" s="24">
        <v>0.32715819779133098</v>
      </c>
      <c r="H763" s="24">
        <v>0.32331583933361302</v>
      </c>
      <c r="I763" s="24">
        <v>0.26894219625054</v>
      </c>
      <c r="J763" s="24">
        <v>0.25655232574369802</v>
      </c>
      <c r="K763" s="24">
        <v>0.31028264473960099</v>
      </c>
      <c r="L763" s="24">
        <v>0.32328338615598801</v>
      </c>
      <c r="M763" s="81">
        <v>0.28752878857433201</v>
      </c>
    </row>
    <row r="764" spans="1:13" x14ac:dyDescent="0.35">
      <c r="A764" s="23" t="str">
        <f>B555&amp;C739&amp;D764</f>
        <v>CONSUMO PER CAPITA (kg o litros por individuo)Total Bebidas CalientesANTES DE CENAR</v>
      </c>
      <c r="B764" s="23">
        <v>0</v>
      </c>
      <c r="C764" s="23">
        <v>0</v>
      </c>
      <c r="D764" s="23" t="s">
        <v>148</v>
      </c>
      <c r="E764" s="55">
        <v>2.0322628700108699E-2</v>
      </c>
      <c r="F764" s="55">
        <v>2.5752147159734E-2</v>
      </c>
      <c r="G764" s="55">
        <v>2.63757097500903E-2</v>
      </c>
      <c r="H764" s="55">
        <v>2.4507506305636799E-2</v>
      </c>
      <c r="I764" s="55">
        <v>1.62115495768918E-2</v>
      </c>
      <c r="J764" s="55">
        <v>2.0154716444715701E-2</v>
      </c>
      <c r="K764" s="55">
        <v>2.6138432743241399E-2</v>
      </c>
      <c r="L764" s="55">
        <v>2.0850186307439199E-2</v>
      </c>
      <c r="M764" s="81">
        <v>1.80905702353127E-2</v>
      </c>
    </row>
    <row r="765" spans="1:13" x14ac:dyDescent="0.35">
      <c r="A765" s="23" t="str">
        <f>B555&amp;C739&amp;D765</f>
        <v>CONSUMO PER CAPITA (kg o litros por individuo)Total Bebidas CalientesCENA</v>
      </c>
      <c r="B765" s="23">
        <v>0</v>
      </c>
      <c r="C765" s="23">
        <v>0</v>
      </c>
      <c r="D765" s="24" t="s">
        <v>149</v>
      </c>
      <c r="E765" s="24">
        <v>2.7736008567448601E-2</v>
      </c>
      <c r="F765" s="24">
        <v>4.0455147816940998E-2</v>
      </c>
      <c r="G765" s="24">
        <v>2.8912208680253602E-2</v>
      </c>
      <c r="H765" s="24">
        <v>2.63316797670404E-2</v>
      </c>
      <c r="I765" s="24">
        <v>2.8400619674697598E-2</v>
      </c>
      <c r="J765" s="24">
        <v>3.7494289625403299E-2</v>
      </c>
      <c r="K765" s="24">
        <v>2.65023095691761E-2</v>
      </c>
      <c r="L765" s="24">
        <v>2.36635469958596E-2</v>
      </c>
      <c r="M765" s="81">
        <v>2.1308237382351498E-2</v>
      </c>
    </row>
    <row r="766" spans="1:13" x14ac:dyDescent="0.35">
      <c r="A766" s="23" t="str">
        <f>B555&amp;C739&amp;D766</f>
        <v>CONSUMO PER CAPITA (kg o litros por individuo)Total Bebidas CalientesDESPUES DE LA CENA</v>
      </c>
      <c r="B766" s="23">
        <v>0</v>
      </c>
      <c r="C766" s="23">
        <v>0</v>
      </c>
      <c r="D766" s="23" t="s">
        <v>150</v>
      </c>
      <c r="E766" s="55">
        <v>1.8723576141087099E-2</v>
      </c>
      <c r="F766" s="55">
        <v>3.0790320049484701E-2</v>
      </c>
      <c r="G766" s="55">
        <v>2.2904960855892099E-2</v>
      </c>
      <c r="H766" s="55">
        <v>2.32176137983485E-2</v>
      </c>
      <c r="I766" s="55">
        <v>2.3914234100347102E-2</v>
      </c>
      <c r="J766" s="55">
        <v>3.3061480085458297E-2</v>
      </c>
      <c r="K766" s="55">
        <v>2.4110562105547399E-2</v>
      </c>
      <c r="L766" s="55">
        <v>2.19274710162769E-2</v>
      </c>
      <c r="M766" s="81">
        <v>1.49987023346498E-2</v>
      </c>
    </row>
    <row r="767" spans="1:13" x14ac:dyDescent="0.35">
      <c r="A767" s="23" t="str">
        <f>B555&amp;C739&amp;D767</f>
        <v>CONSUMO PER CAPITA (kg o litros por individuo)Total Bebidas CalientesDURANTE EL DIA</v>
      </c>
      <c r="B767" s="23">
        <v>0</v>
      </c>
      <c r="C767" s="23">
        <v>0</v>
      </c>
      <c r="D767" s="24" t="s">
        <v>151</v>
      </c>
      <c r="E767" s="24">
        <v>6.19178379083727E-2</v>
      </c>
      <c r="F767" s="24">
        <v>8.2634942258415306E-2</v>
      </c>
      <c r="G767" s="24">
        <v>5.7978378062778703E-2</v>
      </c>
      <c r="H767" s="24">
        <v>5.3823038770514899E-2</v>
      </c>
      <c r="I767" s="24">
        <v>5.26872238169191E-2</v>
      </c>
      <c r="J767" s="24">
        <v>6.4467739687438005E-2</v>
      </c>
      <c r="K767" s="24">
        <v>5.2137264918102402E-2</v>
      </c>
      <c r="L767" s="24">
        <v>5.3859356057420003E-2</v>
      </c>
      <c r="M767" s="81">
        <v>5.1205299305149402E-2</v>
      </c>
    </row>
    <row r="768" spans="1:13" x14ac:dyDescent="0.35">
      <c r="A768" s="23" t="str">
        <f>B555&amp;C739&amp;D768</f>
        <v>CONSUMO PER CAPITA (kg o litros por individuo)Total Bebidas CalientesCON AMIGOS</v>
      </c>
      <c r="B768" s="23">
        <v>0</v>
      </c>
      <c r="C768" s="23">
        <v>0</v>
      </c>
      <c r="D768" s="23" t="s">
        <v>152</v>
      </c>
      <c r="E768" s="55">
        <v>0.32563491822601098</v>
      </c>
      <c r="F768" s="55">
        <v>0.36887429060244298</v>
      </c>
      <c r="G768" s="55">
        <v>0.35434000810229499</v>
      </c>
      <c r="H768" s="55">
        <v>0.36697145708579199</v>
      </c>
      <c r="I768" s="55">
        <v>0.31519160215327002</v>
      </c>
      <c r="J768" s="55">
        <v>0.35500067262497997</v>
      </c>
      <c r="K768" s="55">
        <v>0.367970139723933</v>
      </c>
      <c r="L768" s="55">
        <v>0.37785179026668497</v>
      </c>
      <c r="M768" s="81">
        <v>0.30290326821610403</v>
      </c>
    </row>
    <row r="769" spans="1:13" x14ac:dyDescent="0.35">
      <c r="A769" s="23" t="str">
        <f>B555&amp;C739&amp;D769</f>
        <v>CONSUMO PER CAPITA (kg o litros por individuo)Total Bebidas CalientesCON CLIENTES</v>
      </c>
      <c r="B769" s="23">
        <v>0</v>
      </c>
      <c r="C769" s="23">
        <v>0</v>
      </c>
      <c r="D769" s="24" t="s">
        <v>153</v>
      </c>
      <c r="E769" s="24">
        <v>1.5843402854832499E-2</v>
      </c>
      <c r="F769" s="24">
        <v>1.6667717615422201E-2</v>
      </c>
      <c r="G769" s="24">
        <v>1.59580592184588E-2</v>
      </c>
      <c r="H769" s="24">
        <v>1.7286184319008299E-2</v>
      </c>
      <c r="I769" s="24">
        <v>1.4836453566212901E-2</v>
      </c>
      <c r="J769" s="24">
        <v>1.63692041277082E-2</v>
      </c>
      <c r="K769" s="24">
        <v>1.25995824837946E-2</v>
      </c>
      <c r="L769" s="24">
        <v>1.8025433158176798E-2</v>
      </c>
      <c r="M769" s="81">
        <v>1.6850123909166299E-2</v>
      </c>
    </row>
    <row r="770" spans="1:13" x14ac:dyDescent="0.35">
      <c r="A770" s="23" t="str">
        <f>B555&amp;C739&amp;D770</f>
        <v>CONSUMO PER CAPITA (kg o litros por individuo)Total Bebidas CalientesCON COMPAÑEROS DE TRABAJO</v>
      </c>
      <c r="B770" s="23">
        <v>0</v>
      </c>
      <c r="C770" s="23">
        <v>0</v>
      </c>
      <c r="D770" s="23" t="s">
        <v>154</v>
      </c>
      <c r="E770" s="55">
        <v>0.308742062144851</v>
      </c>
      <c r="F770" s="55">
        <v>0.355119364242522</v>
      </c>
      <c r="G770" s="55">
        <v>0.293485537828442</v>
      </c>
      <c r="H770" s="55">
        <v>0.29198195758277901</v>
      </c>
      <c r="I770" s="55">
        <v>0.27878229865793702</v>
      </c>
      <c r="J770" s="55">
        <v>0.32800033458724398</v>
      </c>
      <c r="K770" s="55">
        <v>0.31045675236892101</v>
      </c>
      <c r="L770" s="55">
        <v>0.30425785718841197</v>
      </c>
      <c r="M770" s="81">
        <v>0.29385388933127798</v>
      </c>
    </row>
    <row r="771" spans="1:13" x14ac:dyDescent="0.35">
      <c r="A771" s="23" t="str">
        <f>B555&amp;C739&amp;D771</f>
        <v>CONSUMO PER CAPITA (kg o litros por individuo)Total Bebidas CalientesCON COMPAÑEROS DE CLASE</v>
      </c>
      <c r="B771" s="23">
        <v>0</v>
      </c>
      <c r="C771" s="23">
        <v>0</v>
      </c>
      <c r="D771" s="24" t="s">
        <v>155</v>
      </c>
      <c r="E771" s="24">
        <v>8.0157640246773607E-3</v>
      </c>
      <c r="F771" s="24">
        <v>1.2197439633391099E-2</v>
      </c>
      <c r="G771" s="24">
        <v>1.40760234223329E-2</v>
      </c>
      <c r="H771" s="24">
        <v>1.20499053628311E-2</v>
      </c>
      <c r="I771" s="24">
        <v>9.8466351709133801E-3</v>
      </c>
      <c r="J771" s="24">
        <v>6.5298085048445297E-3</v>
      </c>
      <c r="K771" s="24">
        <v>9.1544680545735703E-3</v>
      </c>
      <c r="L771" s="24">
        <v>1.0837985389237701E-2</v>
      </c>
      <c r="M771" s="81">
        <v>8.8397668261040296E-3</v>
      </c>
    </row>
    <row r="772" spans="1:13" x14ac:dyDescent="0.35">
      <c r="A772" s="23" t="str">
        <f>B555&amp;C739&amp;D772</f>
        <v>CONSUMO PER CAPITA (kg o litros por individuo)Total Bebidas CalientesCON FAMILIA</v>
      </c>
      <c r="B772" s="23">
        <v>0</v>
      </c>
      <c r="C772" s="23">
        <v>0</v>
      </c>
      <c r="D772" s="23" t="s">
        <v>156</v>
      </c>
      <c r="E772" s="55">
        <v>0.31624580938164298</v>
      </c>
      <c r="F772" s="55">
        <v>0.422186651429933</v>
      </c>
      <c r="G772" s="55">
        <v>0.29818702645565898</v>
      </c>
      <c r="H772" s="55">
        <v>0.30391369164813198</v>
      </c>
      <c r="I772" s="55">
        <v>0.28157374628784598</v>
      </c>
      <c r="J772" s="55">
        <v>0.38097895661398701</v>
      </c>
      <c r="K772" s="55">
        <v>0.30755542408742098</v>
      </c>
      <c r="L772" s="55">
        <v>0.30519646184342297</v>
      </c>
      <c r="M772" s="81">
        <v>0.27692797516710399</v>
      </c>
    </row>
    <row r="773" spans="1:13" x14ac:dyDescent="0.35">
      <c r="A773" s="23" t="str">
        <f>B555&amp;C739&amp;D773</f>
        <v>CONSUMO PER CAPITA (kg o litros por individuo)Total Bebidas CalientesCON LA PAREJA</v>
      </c>
      <c r="B773" s="23">
        <v>0</v>
      </c>
      <c r="C773" s="23">
        <v>0</v>
      </c>
      <c r="D773" s="24" t="s">
        <v>157</v>
      </c>
      <c r="E773" s="24">
        <v>0.31252019104598</v>
      </c>
      <c r="F773" s="24">
        <v>0.40623807188387101</v>
      </c>
      <c r="G773" s="24">
        <v>0.31854454329516102</v>
      </c>
      <c r="H773" s="24">
        <v>0.30051040353592501</v>
      </c>
      <c r="I773" s="24">
        <v>0.29027255405605401</v>
      </c>
      <c r="J773" s="24">
        <v>0.37158542990002902</v>
      </c>
      <c r="K773" s="24">
        <v>0.30611325055052102</v>
      </c>
      <c r="L773" s="24">
        <v>0.31117852707291399</v>
      </c>
      <c r="M773" s="81">
        <v>0.28055889568085302</v>
      </c>
    </row>
    <row r="774" spans="1:13" x14ac:dyDescent="0.35">
      <c r="A774" s="23" t="str">
        <f>B555&amp;C739&amp;D774</f>
        <v>CONSUMO PER CAPITA (kg o litros por individuo)Total Bebidas CalientesESTABA SOLO/A</v>
      </c>
      <c r="B774" s="23">
        <v>0</v>
      </c>
      <c r="C774" s="23">
        <v>0</v>
      </c>
      <c r="D774" s="23" t="s">
        <v>158</v>
      </c>
      <c r="E774" s="55">
        <v>0.50829949304615096</v>
      </c>
      <c r="F774" s="55">
        <v>0.621188691046487</v>
      </c>
      <c r="G774" s="55">
        <v>0.50511905063254103</v>
      </c>
      <c r="H774" s="55">
        <v>0.50786345871391902</v>
      </c>
      <c r="I774" s="55">
        <v>0.47753399365705101</v>
      </c>
      <c r="J774" s="55">
        <v>0.59377521392410804</v>
      </c>
      <c r="K774" s="55">
        <v>0.53353021264107903</v>
      </c>
      <c r="L774" s="55">
        <v>0.52596910023556098</v>
      </c>
      <c r="M774" s="81">
        <v>0.49170301876099598</v>
      </c>
    </row>
    <row r="775" spans="1:13" x14ac:dyDescent="0.35">
      <c r="A775" s="23" t="str">
        <f>B555&amp;C739&amp;D775</f>
        <v>CONSUMO PER CAPITA (kg o litros por individuo)Total Bebidas CalientesOTROS</v>
      </c>
      <c r="B775" s="23">
        <v>0</v>
      </c>
      <c r="C775" s="23">
        <v>0</v>
      </c>
      <c r="D775" s="24" t="s">
        <v>159</v>
      </c>
      <c r="E775" s="24">
        <v>8.6857017793535302E-3</v>
      </c>
      <c r="F775" s="24">
        <v>7.9864296637334395E-3</v>
      </c>
      <c r="G775" s="24">
        <v>8.9089174307656095E-3</v>
      </c>
      <c r="H775" s="24">
        <v>5.4869097474552504E-3</v>
      </c>
      <c r="I775" s="24">
        <v>6.7992573483948897E-3</v>
      </c>
      <c r="J775" s="24">
        <v>7.2818159448505698E-3</v>
      </c>
      <c r="K775" s="24">
        <v>1.0756422437384601E-2</v>
      </c>
      <c r="L775" s="24">
        <v>6.9849817498500904E-3</v>
      </c>
      <c r="M775" s="81">
        <v>6.6363632124089803E-3</v>
      </c>
    </row>
    <row r="776" spans="1:13" x14ac:dyDescent="0.35">
      <c r="A776" s="23" t="str">
        <f>B555&amp;C739&amp;D776</f>
        <v>CONSUMO PER CAPITA (kg o litros por individuo)Total Bebidas CalientesESTAR TRABAJANDO</v>
      </c>
      <c r="B776" s="23">
        <v>0</v>
      </c>
      <c r="C776" s="23">
        <v>0</v>
      </c>
      <c r="D776" s="23" t="s">
        <v>160</v>
      </c>
      <c r="E776" s="55">
        <v>0.45822115239830402</v>
      </c>
      <c r="F776" s="55">
        <v>0.53350148548155996</v>
      </c>
      <c r="G776" s="55">
        <v>0.43917830518814199</v>
      </c>
      <c r="H776" s="55">
        <v>0.43753583775235</v>
      </c>
      <c r="I776" s="55">
        <v>0.43152756359109201</v>
      </c>
      <c r="J776" s="55">
        <v>0.49644775366925098</v>
      </c>
      <c r="K776" s="55">
        <v>0.45306330291025498</v>
      </c>
      <c r="L776" s="55">
        <v>0.45112559386052897</v>
      </c>
      <c r="M776" s="81">
        <v>0.42078840134830903</v>
      </c>
    </row>
    <row r="777" spans="1:13" x14ac:dyDescent="0.35">
      <c r="A777" s="23" t="str">
        <f>B555&amp;C739&amp;D777</f>
        <v>CONSUMO PER CAPITA (kg o litros por individuo)Total Bebidas CalientesCOMIDA DE NEGOCIOS</v>
      </c>
      <c r="B777" s="23">
        <v>0</v>
      </c>
      <c r="C777" s="23">
        <v>0</v>
      </c>
      <c r="D777" s="24" t="s">
        <v>161</v>
      </c>
      <c r="E777" s="24">
        <v>2.6977030114221901E-3</v>
      </c>
      <c r="F777" s="24">
        <v>3.6817271653532902E-3</v>
      </c>
      <c r="G777" s="24">
        <v>3.0447566296453901E-3</v>
      </c>
      <c r="H777" s="24">
        <v>2.95456114681136E-3</v>
      </c>
      <c r="I777" s="24">
        <v>3.6178810877233601E-3</v>
      </c>
      <c r="J777" s="24">
        <v>2.82201256336693E-3</v>
      </c>
      <c r="K777" s="24">
        <v>2.8566775618893599E-3</v>
      </c>
      <c r="L777" s="24">
        <v>2.6776069162476098E-3</v>
      </c>
      <c r="M777" s="81">
        <v>3.0672422377519301E-3</v>
      </c>
    </row>
    <row r="778" spans="1:13" x14ac:dyDescent="0.35">
      <c r="A778" s="23" t="str">
        <f>B555&amp;C739&amp;D778</f>
        <v>CONSUMO PER CAPITA (kg o litros por individuo)Total Bebidas CalientesPOR PLACER/RELAX</v>
      </c>
      <c r="B778" s="23">
        <v>0</v>
      </c>
      <c r="C778" s="23">
        <v>0</v>
      </c>
      <c r="D778" s="23" t="s">
        <v>162</v>
      </c>
      <c r="E778" s="55">
        <v>0.26160583559822498</v>
      </c>
      <c r="F778" s="55">
        <v>0.34923788779265702</v>
      </c>
      <c r="G778" s="55">
        <v>0.247274772174879</v>
      </c>
      <c r="H778" s="55">
        <v>0.228896437512669</v>
      </c>
      <c r="I778" s="55">
        <v>0.23079572050986799</v>
      </c>
      <c r="J778" s="55">
        <v>0.312246600300288</v>
      </c>
      <c r="K778" s="55">
        <v>0.23469596053745101</v>
      </c>
      <c r="L778" s="55">
        <v>0.23883227523262901</v>
      </c>
      <c r="M778" s="81">
        <v>0.21105269389915901</v>
      </c>
    </row>
    <row r="779" spans="1:13" x14ac:dyDescent="0.35">
      <c r="A779" s="23" t="str">
        <f>B555&amp;C739&amp;D779</f>
        <v>CONSUMO PER CAPITA (kg o litros por individuo)Total Bebidas CalientesTENER HAMBRE/SIN PLANIFICAR</v>
      </c>
      <c r="B779" s="23">
        <v>0</v>
      </c>
      <c r="C779" s="23">
        <v>0</v>
      </c>
      <c r="D779" s="24" t="s">
        <v>163</v>
      </c>
      <c r="E779" s="24">
        <v>0.40664578344612401</v>
      </c>
      <c r="F779" s="24">
        <v>0.50049409455043303</v>
      </c>
      <c r="G779" s="24">
        <v>0.433361513330902</v>
      </c>
      <c r="H779" s="24">
        <v>0.41681487050042598</v>
      </c>
      <c r="I779" s="24">
        <v>0.37463782173277399</v>
      </c>
      <c r="J779" s="24">
        <v>0.47350352823090602</v>
      </c>
      <c r="K779" s="24">
        <v>0.42426493746362498</v>
      </c>
      <c r="L779" s="24">
        <v>0.42806045480064098</v>
      </c>
      <c r="M779" s="81">
        <v>0.39461997720490499</v>
      </c>
    </row>
    <row r="780" spans="1:13" x14ac:dyDescent="0.35">
      <c r="A780" s="23" t="str">
        <f>B555&amp;C739&amp;D780</f>
        <v>CONSUMO PER CAPITA (kg o litros por individuo)Total Bebidas CalientesESTAR DE COMPRAS</v>
      </c>
      <c r="B780" s="23">
        <v>0</v>
      </c>
      <c r="C780" s="23">
        <v>0</v>
      </c>
      <c r="D780" s="23" t="s">
        <v>164</v>
      </c>
      <c r="E780" s="55">
        <v>5.7391561881344699E-2</v>
      </c>
      <c r="F780" s="55">
        <v>6.9866337360630498E-2</v>
      </c>
      <c r="G780" s="55">
        <v>6.23693979179313E-2</v>
      </c>
      <c r="H780" s="55">
        <v>7.1602230510053697E-2</v>
      </c>
      <c r="I780" s="55">
        <v>4.8650078635771303E-2</v>
      </c>
      <c r="J780" s="55">
        <v>6.5689112253800502E-2</v>
      </c>
      <c r="K780" s="55">
        <v>6.6077360850608502E-2</v>
      </c>
      <c r="L780" s="55">
        <v>6.5412642667877399E-2</v>
      </c>
      <c r="M780" s="81">
        <v>5.9156589460728701E-2</v>
      </c>
    </row>
    <row r="781" spans="1:13" x14ac:dyDescent="0.35">
      <c r="A781" s="23" t="str">
        <f>B555&amp;C739&amp;D781</f>
        <v>CONSUMO PER CAPITA (kg o litros por individuo)Total Bebidas CalientesNO COCINAR EN CASA</v>
      </c>
      <c r="B781" s="23">
        <v>0</v>
      </c>
      <c r="C781" s="23">
        <v>0</v>
      </c>
      <c r="D781" s="24" t="s">
        <v>165</v>
      </c>
      <c r="E781" s="24">
        <v>3.95823453650445E-2</v>
      </c>
      <c r="F781" s="24">
        <v>5.6089646961587802E-2</v>
      </c>
      <c r="G781" s="24">
        <v>3.52458645787882E-2</v>
      </c>
      <c r="H781" s="24">
        <v>3.8761604771156803E-2</v>
      </c>
      <c r="I781" s="24">
        <v>4.2484700007581103E-2</v>
      </c>
      <c r="J781" s="24">
        <v>5.5689625268781198E-2</v>
      </c>
      <c r="K781" s="24">
        <v>4.1760163513575498E-2</v>
      </c>
      <c r="L781" s="24">
        <v>3.8500139587195198E-2</v>
      </c>
      <c r="M781" s="81">
        <v>3.9145533758302001E-2</v>
      </c>
    </row>
    <row r="782" spans="1:13" x14ac:dyDescent="0.35">
      <c r="A782" s="23" t="str">
        <f>B555&amp;C739&amp;D782</f>
        <v>CONSUMO PER CAPITA (kg o litros por individuo)Total Bebidas CalientesCELEBRACION/FIESTA/SALIR TOMAR</v>
      </c>
      <c r="B782" s="23">
        <v>0</v>
      </c>
      <c r="C782" s="23">
        <v>0</v>
      </c>
      <c r="D782" s="23" t="s">
        <v>166</v>
      </c>
      <c r="E782" s="55">
        <v>0.44557536925065899</v>
      </c>
      <c r="F782" s="55">
        <v>0.52775065462189397</v>
      </c>
      <c r="G782" s="55">
        <v>0.45700017400562698</v>
      </c>
      <c r="H782" s="55">
        <v>0.47729111537361502</v>
      </c>
      <c r="I782" s="55">
        <v>0.42023009059468402</v>
      </c>
      <c r="J782" s="55">
        <v>0.50303022880502901</v>
      </c>
      <c r="K782" s="55">
        <v>0.49324430051039297</v>
      </c>
      <c r="L782" s="55">
        <v>0.49593842213987299</v>
      </c>
      <c r="M782" s="81">
        <v>0.42722702798214801</v>
      </c>
    </row>
    <row r="783" spans="1:13" x14ac:dyDescent="0.35">
      <c r="A783" s="23" t="str">
        <f>B555&amp;C739&amp;D783</f>
        <v>CONSUMO PER CAPITA (kg o litros por individuo)Total Bebidas CalientesVIENDO DEPORTES</v>
      </c>
      <c r="B783" s="23">
        <v>0</v>
      </c>
      <c r="C783" s="23">
        <v>0</v>
      </c>
      <c r="D783" s="24" t="s">
        <v>167</v>
      </c>
      <c r="E783" s="24">
        <v>8.0456697356262891E-3</v>
      </c>
      <c r="F783" s="24">
        <v>5.6551121604952398E-3</v>
      </c>
      <c r="G783" s="24">
        <v>6.1931419266745402E-3</v>
      </c>
      <c r="H783" s="24">
        <v>8.8462100592432494E-3</v>
      </c>
      <c r="I783" s="24">
        <v>5.7513879445763904E-3</v>
      </c>
      <c r="J783" s="24">
        <v>4.4567997247230299E-3</v>
      </c>
      <c r="K783" s="24">
        <v>7.9784727533411207E-3</v>
      </c>
      <c r="L783" s="24">
        <v>8.9800066523973692E-3</v>
      </c>
      <c r="M783" s="81">
        <v>8.9758931693341704E-3</v>
      </c>
    </row>
    <row r="784" spans="1:13" x14ac:dyDescent="0.35">
      <c r="A784" s="23" t="str">
        <f>B555&amp;C739&amp;D784</f>
        <v>CONSUMO PER CAPITA (kg o litros por individuo)Total Bebidas CalientesOTROS MOTIVOS</v>
      </c>
      <c r="B784" s="23">
        <v>0</v>
      </c>
      <c r="C784" s="23">
        <v>0</v>
      </c>
      <c r="D784" s="23" t="s">
        <v>168</v>
      </c>
      <c r="E784" s="55">
        <v>0.124221867469576</v>
      </c>
      <c r="F784" s="55">
        <v>0.16418196381578501</v>
      </c>
      <c r="G784" s="55">
        <v>0.124951332334372</v>
      </c>
      <c r="H784" s="55">
        <v>0.123361279026609</v>
      </c>
      <c r="I784" s="55">
        <v>0.11714139961028</v>
      </c>
      <c r="J784" s="55">
        <v>0.14563613493355199</v>
      </c>
      <c r="K784" s="55">
        <v>0.13419474544757501</v>
      </c>
      <c r="L784" s="55">
        <v>0.13077539285566001</v>
      </c>
      <c r="M784" s="81">
        <v>0.114240017876481</v>
      </c>
    </row>
    <row r="785" spans="1:13" x14ac:dyDescent="0.35">
      <c r="A785" s="23" t="str">
        <f>B555&amp;C785&amp;D785</f>
        <v>CONSUMO PER CAPITA (kg o litros por individuo)Total AperitivosT.ESPAÑA</v>
      </c>
      <c r="B785" s="23">
        <v>0</v>
      </c>
      <c r="C785" s="23" t="s">
        <v>66</v>
      </c>
      <c r="D785" s="24" t="s">
        <v>46</v>
      </c>
      <c r="E785" s="24">
        <v>0.31785155919538599</v>
      </c>
      <c r="F785" s="24">
        <v>0.435476723675153</v>
      </c>
      <c r="G785" s="24">
        <v>0.34437583767851099</v>
      </c>
      <c r="H785" s="24">
        <v>0.33317443338232799</v>
      </c>
      <c r="I785" s="24">
        <v>0.34906560163197897</v>
      </c>
      <c r="J785" s="24">
        <v>0.42744663576493502</v>
      </c>
      <c r="K785" s="24">
        <v>0.31692509191333301</v>
      </c>
      <c r="L785" s="24">
        <v>0.30434903068746699</v>
      </c>
      <c r="M785" s="81">
        <v>0.37910038697090598</v>
      </c>
    </row>
    <row r="786" spans="1:13" x14ac:dyDescent="0.35">
      <c r="A786" s="23" t="str">
        <f>B555&amp;C785&amp;D786</f>
        <v>CONSUMO PER CAPITA (kg o litros por individuo)Total AperitivosHiper+Super+Discount+G.A</v>
      </c>
      <c r="B786" s="23">
        <v>0</v>
      </c>
      <c r="C786" s="23">
        <v>0</v>
      </c>
      <c r="D786" s="23" t="s">
        <v>124</v>
      </c>
      <c r="E786" s="55">
        <v>0.16912341072193801</v>
      </c>
      <c r="F786" s="55">
        <v>0.220077806220387</v>
      </c>
      <c r="G786" s="55">
        <v>0.187634569686883</v>
      </c>
      <c r="H786" s="55">
        <v>0.19043542008144601</v>
      </c>
      <c r="I786" s="55">
        <v>0.199686494378983</v>
      </c>
      <c r="J786" s="55">
        <v>0.235662752183809</v>
      </c>
      <c r="K786" s="55">
        <v>0.16929853642985901</v>
      </c>
      <c r="L786" s="55">
        <v>0.18377298160869801</v>
      </c>
      <c r="M786" s="81">
        <v>0.170389083318253</v>
      </c>
    </row>
    <row r="787" spans="1:13" x14ac:dyDescent="0.35">
      <c r="A787" s="23" t="str">
        <f>B555&amp;C785&amp;D787</f>
        <v>CONSUMO PER CAPITA (kg o litros por individuo)Total AperitivosRestaurantes</v>
      </c>
      <c r="B787" s="23">
        <v>0</v>
      </c>
      <c r="C787" s="23">
        <v>0</v>
      </c>
      <c r="D787" s="24" t="s">
        <v>125</v>
      </c>
      <c r="E787" s="24">
        <v>8.6000170203768701E-3</v>
      </c>
      <c r="F787" s="24">
        <v>9.2336818782841907E-3</v>
      </c>
      <c r="G787" s="24">
        <v>6.2708485320806702E-3</v>
      </c>
      <c r="H787" s="24">
        <v>5.5758699705086298E-3</v>
      </c>
      <c r="I787" s="24">
        <v>7.4745027017110097E-3</v>
      </c>
      <c r="J787" s="24">
        <v>5.1391678337017396E-3</v>
      </c>
      <c r="K787" s="24">
        <v>4.6713159823532999E-3</v>
      </c>
      <c r="L787" s="24">
        <v>2.8693722040158301E-3</v>
      </c>
      <c r="M787" s="81">
        <v>1.02921101660824E-2</v>
      </c>
    </row>
    <row r="788" spans="1:13" x14ac:dyDescent="0.35">
      <c r="A788" s="23" t="str">
        <f>B555&amp;C785&amp;D788</f>
        <v>CONSUMO PER CAPITA (kg o litros por individuo)Total AperitivosRestaurantes Fast Food</v>
      </c>
      <c r="B788" s="23">
        <v>0</v>
      </c>
      <c r="C788" s="23">
        <v>0</v>
      </c>
      <c r="D788" s="23" t="s">
        <v>126</v>
      </c>
      <c r="E788" s="55">
        <v>5.8301192094131898E-3</v>
      </c>
      <c r="F788" s="55">
        <v>7.1584660041556199E-3</v>
      </c>
      <c r="G788" s="55">
        <v>6.7680744770301903E-3</v>
      </c>
      <c r="H788" s="55">
        <v>6.6592063524255098E-3</v>
      </c>
      <c r="I788" s="55">
        <v>7.0607224333905398E-3</v>
      </c>
      <c r="J788" s="55">
        <v>8.0158942664493305E-3</v>
      </c>
      <c r="K788" s="55">
        <v>4.5413492142351202E-3</v>
      </c>
      <c r="L788" s="55">
        <v>5.0961904799012797E-3</v>
      </c>
      <c r="M788" s="81">
        <v>1.50978547710564E-2</v>
      </c>
    </row>
    <row r="789" spans="1:13" x14ac:dyDescent="0.35">
      <c r="A789" s="23" t="str">
        <f>B555&amp;C785&amp;D789</f>
        <v>CONSUMO PER CAPITA (kg o litros por individuo)Total AperitivosBares/Cafeterias/Cervecerias</v>
      </c>
      <c r="B789" s="23">
        <v>0</v>
      </c>
      <c r="C789" s="23">
        <v>0</v>
      </c>
      <c r="D789" s="24" t="s">
        <v>127</v>
      </c>
      <c r="E789" s="24">
        <v>2.4172061075050801E-2</v>
      </c>
      <c r="F789" s="24">
        <v>4.3052497427079499E-2</v>
      </c>
      <c r="G789" s="24">
        <v>1.9599313146991801E-2</v>
      </c>
      <c r="H789" s="24">
        <v>2.1507527989966E-2</v>
      </c>
      <c r="I789" s="24">
        <v>2.7282002406806501E-2</v>
      </c>
      <c r="J789" s="24">
        <v>3.9850958438861502E-2</v>
      </c>
      <c r="K789" s="24">
        <v>2.5896750557151699E-2</v>
      </c>
      <c r="L789" s="24">
        <v>2.2999413678918501E-2</v>
      </c>
      <c r="M789" s="81">
        <v>3.0069243843670899E-2</v>
      </c>
    </row>
    <row r="790" spans="1:13" x14ac:dyDescent="0.35">
      <c r="A790" s="23" t="str">
        <f>B555&amp;C785&amp;D790</f>
        <v>CONSUMO PER CAPITA (kg o litros por individuo)Total AperitivosPanaderias/Pastelerias</v>
      </c>
      <c r="B790" s="23">
        <v>0</v>
      </c>
      <c r="C790" s="23">
        <v>0</v>
      </c>
      <c r="D790" s="23" t="s">
        <v>128</v>
      </c>
      <c r="E790" s="55">
        <v>4.9762626104921E-3</v>
      </c>
      <c r="F790" s="55">
        <v>3.93297439187122E-3</v>
      </c>
      <c r="G790" s="55">
        <v>3.0185072160677099E-3</v>
      </c>
      <c r="H790" s="55">
        <v>2.9199800700474899E-3</v>
      </c>
      <c r="I790" s="55">
        <v>3.5194134036161699E-3</v>
      </c>
      <c r="J790" s="55">
        <v>4.4230739599346296E-3</v>
      </c>
      <c r="K790" s="55">
        <v>3.4455780420306501E-3</v>
      </c>
      <c r="L790" s="55">
        <v>4.38579943306613E-3</v>
      </c>
      <c r="M790" s="81">
        <v>1.07920150407408E-2</v>
      </c>
    </row>
    <row r="791" spans="1:13" x14ac:dyDescent="0.35">
      <c r="A791" s="23" t="str">
        <f>B555&amp;C785&amp;D791</f>
        <v>CONSUMO PER CAPITA (kg o litros por individuo)Total AperitivosTda.Alimentacion/Delicatesen</v>
      </c>
      <c r="B791" s="23">
        <v>0</v>
      </c>
      <c r="C791" s="23">
        <v>0</v>
      </c>
      <c r="D791" s="24" t="s">
        <v>129</v>
      </c>
      <c r="E791" s="24">
        <v>2.2659583513165101E-2</v>
      </c>
      <c r="F791" s="24">
        <v>2.8441874789868499E-2</v>
      </c>
      <c r="G791" s="24">
        <v>2.0619901671288899E-2</v>
      </c>
      <c r="H791" s="24">
        <v>2.3126171184801699E-2</v>
      </c>
      <c r="I791" s="24">
        <v>2.0784607246288101E-2</v>
      </c>
      <c r="J791" s="24">
        <v>2.12619641441174E-2</v>
      </c>
      <c r="K791" s="24">
        <v>2.2942064022915199E-2</v>
      </c>
      <c r="L791" s="24">
        <v>2.2069584960531199E-2</v>
      </c>
      <c r="M791" s="81">
        <v>3.4158418824437001E-2</v>
      </c>
    </row>
    <row r="792" spans="1:13" x14ac:dyDescent="0.35">
      <c r="A792" s="23" t="str">
        <f>B555&amp;C785&amp;D792</f>
        <v>CONSUMO PER CAPITA (kg o litros por individuo)Total AperitivosCanal Conveniencia/24h</v>
      </c>
      <c r="B792" s="23">
        <v>0</v>
      </c>
      <c r="C792" s="23">
        <v>0</v>
      </c>
      <c r="D792" s="23" t="s">
        <v>130</v>
      </c>
      <c r="E792" s="55">
        <v>4.4933133853588297E-2</v>
      </c>
      <c r="F792" s="55">
        <v>5.6229935025021098E-2</v>
      </c>
      <c r="G792" s="55">
        <v>5.2428452314474502E-2</v>
      </c>
      <c r="H792" s="55">
        <v>4.5679555151853402E-2</v>
      </c>
      <c r="I792" s="55">
        <v>4.23191350318134E-2</v>
      </c>
      <c r="J792" s="55">
        <v>4.2349326564268902E-2</v>
      </c>
      <c r="K792" s="55">
        <v>4.0130278796933698E-2</v>
      </c>
      <c r="L792" s="55">
        <v>3.1864871704849702E-2</v>
      </c>
      <c r="M792" s="81">
        <v>5.6972331383439698E-2</v>
      </c>
    </row>
    <row r="793" spans="1:13" x14ac:dyDescent="0.35">
      <c r="A793" s="23" t="str">
        <f>B555&amp;C785&amp;D793</f>
        <v>CONSUMO PER CAPITA (kg o litros por individuo)Total AperitivosHoteles</v>
      </c>
      <c r="B793" s="23">
        <v>0</v>
      </c>
      <c r="C793" s="23">
        <v>0</v>
      </c>
      <c r="D793" s="24" t="s">
        <v>131</v>
      </c>
      <c r="E793" s="24">
        <v>1.69132667849108E-4</v>
      </c>
      <c r="F793" s="24">
        <v>2.5880633694192601E-4</v>
      </c>
      <c r="G793" s="24">
        <v>2.60044923492515E-3</v>
      </c>
      <c r="H793" s="24">
        <v>5.3252861313854503E-4</v>
      </c>
      <c r="I793" s="24">
        <v>3.1779489171716402E-4</v>
      </c>
      <c r="J793" s="24">
        <v>9.0280072878644801E-4</v>
      </c>
      <c r="K793" s="24">
        <v>1.6799245666668601E-5</v>
      </c>
      <c r="L793" s="24">
        <v>7.6779990167226495E-5</v>
      </c>
      <c r="M793" s="81">
        <v>6.0295939303513897E-4</v>
      </c>
    </row>
    <row r="794" spans="1:13" x14ac:dyDescent="0.35">
      <c r="A794" s="23" t="str">
        <f>B555&amp;C785&amp;D794</f>
        <v>CONSUMO PER CAPITA (kg o litros por individuo)Total AperitivosEstaciones de servicio</v>
      </c>
      <c r="B794" s="23">
        <v>0</v>
      </c>
      <c r="C794" s="23">
        <v>0</v>
      </c>
      <c r="D794" s="23" t="s">
        <v>132</v>
      </c>
      <c r="E794" s="55">
        <v>9.2206610336835904E-3</v>
      </c>
      <c r="F794" s="55">
        <v>1.51397971255335E-2</v>
      </c>
      <c r="G794" s="55">
        <v>1.0138507773051E-2</v>
      </c>
      <c r="H794" s="55">
        <v>5.7294837848617603E-3</v>
      </c>
      <c r="I794" s="55">
        <v>8.0632559541329706E-3</v>
      </c>
      <c r="J794" s="55">
        <v>1.01892078545022E-2</v>
      </c>
      <c r="K794" s="55">
        <v>7.5481156748649003E-3</v>
      </c>
      <c r="L794" s="55">
        <v>4.9659671866794999E-3</v>
      </c>
      <c r="M794" s="81">
        <v>1.33888302570037E-2</v>
      </c>
    </row>
    <row r="795" spans="1:13" x14ac:dyDescent="0.35">
      <c r="A795" s="23" t="str">
        <f>B555&amp;C785&amp;D795</f>
        <v>CONSUMO PER CAPITA (kg o litros por individuo)Total AperitivosMaquinas dispensadoras</v>
      </c>
      <c r="B795" s="23">
        <v>0</v>
      </c>
      <c r="C795" s="23">
        <v>0</v>
      </c>
      <c r="D795" s="23" t="s">
        <v>133</v>
      </c>
      <c r="E795" s="55">
        <v>1.38305866234918E-2</v>
      </c>
      <c r="F795" s="55">
        <v>1.7679092736363599E-2</v>
      </c>
      <c r="G795" s="55">
        <v>9.7126738511981291E-3</v>
      </c>
      <c r="H795" s="55">
        <v>1.2041701926376601E-2</v>
      </c>
      <c r="I795" s="55">
        <v>1.11778579045926E-2</v>
      </c>
      <c r="J795" s="55">
        <v>1.57403272674509E-2</v>
      </c>
      <c r="K795" s="55">
        <v>1.30179950240632E-2</v>
      </c>
      <c r="L795" s="55">
        <v>1.0327367343458601E-2</v>
      </c>
      <c r="M795" s="81">
        <v>8.9257917118585207E-3</v>
      </c>
    </row>
    <row r="796" spans="1:13" x14ac:dyDescent="0.35">
      <c r="A796" s="23" t="str">
        <f>B555&amp;C785&amp;D796</f>
        <v>CONSUMO PER CAPITA (kg o litros por individuo)Total AperitivosServicio en la empresa</v>
      </c>
      <c r="B796" s="23">
        <v>0</v>
      </c>
      <c r="C796" s="23">
        <v>0</v>
      </c>
      <c r="D796" s="23" t="s">
        <v>134</v>
      </c>
      <c r="E796" s="55">
        <v>1.6407198081863699E-3</v>
      </c>
      <c r="F796" s="55">
        <v>1.2401668727050901E-3</v>
      </c>
      <c r="G796" s="55">
        <v>2.98441276295281E-3</v>
      </c>
      <c r="H796" s="55">
        <v>2.0686725469275099E-3</v>
      </c>
      <c r="I796" s="55">
        <v>8.5173523878779797E-4</v>
      </c>
      <c r="J796" s="55">
        <v>1.6800303656697099E-3</v>
      </c>
      <c r="K796" s="55">
        <v>1.5431431938161301E-3</v>
      </c>
      <c r="L796" s="55">
        <v>1.0636623461081701E-3</v>
      </c>
      <c r="M796" s="81">
        <v>6.9007026093554098E-3</v>
      </c>
    </row>
    <row r="797" spans="1:13" x14ac:dyDescent="0.35">
      <c r="A797" s="23" t="str">
        <f>B555&amp;C785&amp;D797</f>
        <v>CONSUMO PER CAPITA (kg o litros por individuo)Total AperitivosResto de canales</v>
      </c>
      <c r="B797" s="23">
        <v>0</v>
      </c>
      <c r="C797" s="23">
        <v>0</v>
      </c>
      <c r="D797" s="23" t="s">
        <v>135</v>
      </c>
      <c r="E797" s="55">
        <v>1.2695692961095101E-2</v>
      </c>
      <c r="F797" s="55">
        <v>3.3031676586546099E-2</v>
      </c>
      <c r="G797" s="55">
        <v>2.2600203889387299E-2</v>
      </c>
      <c r="H797" s="55">
        <v>1.6898179306344401E-2</v>
      </c>
      <c r="I797" s="55">
        <v>2.0528078344926301E-2</v>
      </c>
      <c r="J797" s="55">
        <v>4.2231378027572999E-2</v>
      </c>
      <c r="K797" s="55">
        <v>2.3873142604988101E-2</v>
      </c>
      <c r="L797" s="55">
        <v>1.4857072995239201E-2</v>
      </c>
      <c r="M797" s="81">
        <v>2.1510966599352001E-2</v>
      </c>
    </row>
    <row r="798" spans="1:13" x14ac:dyDescent="0.35">
      <c r="A798" s="23" t="str">
        <f>B555&amp;C785&amp;D798</f>
        <v>CONSUMO PER CAPITA (kg o litros por individuo)Total AperitivosEN LA CALLE</v>
      </c>
      <c r="B798" s="23">
        <v>0</v>
      </c>
      <c r="C798" s="23">
        <v>0</v>
      </c>
      <c r="D798" s="23" t="s">
        <v>136</v>
      </c>
      <c r="E798" s="55">
        <v>0.106954480497119</v>
      </c>
      <c r="F798" s="55">
        <v>0.14620026957877599</v>
      </c>
      <c r="G798" s="55">
        <v>0.105817417987335</v>
      </c>
      <c r="H798" s="55">
        <v>0.11771387176169899</v>
      </c>
      <c r="I798" s="55">
        <v>0.12656596130884501</v>
      </c>
      <c r="J798" s="55">
        <v>0.15698622224634901</v>
      </c>
      <c r="K798" s="55">
        <v>0.105969054157888</v>
      </c>
      <c r="L798" s="55">
        <v>9.6753101233351693E-2</v>
      </c>
      <c r="M798" s="81">
        <v>0.13845561967891901</v>
      </c>
    </row>
    <row r="799" spans="1:13" x14ac:dyDescent="0.35">
      <c r="A799" s="23" t="str">
        <f>B555&amp;C785&amp;D799</f>
        <v>CONSUMO PER CAPITA (kg o litros por individuo)Total AperitivosEN CASA DE OTROS</v>
      </c>
      <c r="B799" s="23">
        <v>0</v>
      </c>
      <c r="C799" s="23">
        <v>0</v>
      </c>
      <c r="D799" s="23" t="s">
        <v>137</v>
      </c>
      <c r="E799" s="55">
        <v>7.3142481815362495E-2</v>
      </c>
      <c r="F799" s="55">
        <v>8.8981592841272703E-2</v>
      </c>
      <c r="G799" s="55">
        <v>7.9831157500802996E-2</v>
      </c>
      <c r="H799" s="55">
        <v>7.1660236703111196E-2</v>
      </c>
      <c r="I799" s="55">
        <v>7.1613185051531497E-2</v>
      </c>
      <c r="J799" s="55">
        <v>6.4174012513920006E-2</v>
      </c>
      <c r="K799" s="55">
        <v>7.0434474252074497E-2</v>
      </c>
      <c r="L799" s="55">
        <v>6.6759613643991605E-2</v>
      </c>
      <c r="M799" s="81">
        <v>4.7446586056063202E-2</v>
      </c>
    </row>
    <row r="800" spans="1:13" x14ac:dyDescent="0.35">
      <c r="A800" s="23" t="str">
        <f>B555&amp;C785&amp;D800</f>
        <v>CONSUMO PER CAPITA (kg o litros por individuo)Total AperitivosEN EL ESTABLECIMIENTO</v>
      </c>
      <c r="B800" s="23">
        <v>0</v>
      </c>
      <c r="C800" s="23">
        <v>0</v>
      </c>
      <c r="D800" s="23" t="s">
        <v>138</v>
      </c>
      <c r="E800" s="55">
        <v>4.2322494606049497E-2</v>
      </c>
      <c r="F800" s="55">
        <v>7.3637064875381603E-2</v>
      </c>
      <c r="G800" s="55">
        <v>4.17392387312552E-2</v>
      </c>
      <c r="H800" s="55">
        <v>4.1474188946605497E-2</v>
      </c>
      <c r="I800" s="55">
        <v>4.9277115567986203E-2</v>
      </c>
      <c r="J800" s="55">
        <v>6.7985729718517005E-2</v>
      </c>
      <c r="K800" s="55">
        <v>3.9628837559207597E-2</v>
      </c>
      <c r="L800" s="55">
        <v>3.4375838221185499E-2</v>
      </c>
      <c r="M800" s="81">
        <v>6.1866284397680202E-2</v>
      </c>
    </row>
    <row r="801" spans="1:13" x14ac:dyDescent="0.35">
      <c r="A801" s="23" t="str">
        <f>B555&amp;C785&amp;D801</f>
        <v>CONSUMO PER CAPITA (kg o litros por individuo)Total AperitivosEN EL TRABAJO</v>
      </c>
      <c r="B801" s="23">
        <v>0</v>
      </c>
      <c r="C801" s="23">
        <v>0</v>
      </c>
      <c r="D801" s="23" t="s">
        <v>139</v>
      </c>
      <c r="E801" s="55">
        <v>3.7846020594603902E-2</v>
      </c>
      <c r="F801" s="55">
        <v>3.10032570360908E-2</v>
      </c>
      <c r="G801" s="55">
        <v>2.9848982768199799E-2</v>
      </c>
      <c r="H801" s="55">
        <v>2.5792686596680901E-2</v>
      </c>
      <c r="I801" s="55">
        <v>2.3712862865944401E-2</v>
      </c>
      <c r="J801" s="55">
        <v>2.78293166505242E-2</v>
      </c>
      <c r="K801" s="55">
        <v>2.4885651778175699E-2</v>
      </c>
      <c r="L801" s="55">
        <v>2.3601246780491698E-2</v>
      </c>
      <c r="M801" s="81">
        <v>3.9238559161996499E-2</v>
      </c>
    </row>
    <row r="802" spans="1:13" x14ac:dyDescent="0.35">
      <c r="A802" s="23" t="str">
        <f>B555&amp;C785&amp;D802</f>
        <v>CONSUMO PER CAPITA (kg o litros por individuo)Total AperitivosEN COLEGIO/INSTITUTO/UNIV.</v>
      </c>
      <c r="B802" s="23">
        <v>0</v>
      </c>
      <c r="C802" s="23">
        <v>0</v>
      </c>
      <c r="D802" s="23" t="s">
        <v>140</v>
      </c>
      <c r="E802" s="55">
        <v>2.8477651677169002E-3</v>
      </c>
      <c r="F802" s="55">
        <v>2.9706333503406201E-3</v>
      </c>
      <c r="G802" s="55">
        <v>5.2556242918418896E-3</v>
      </c>
      <c r="H802" s="55">
        <v>2.0342728648741499E-3</v>
      </c>
      <c r="I802" s="55">
        <v>3.4234526592932298E-3</v>
      </c>
      <c r="J802" s="55">
        <v>3.6071104819882099E-3</v>
      </c>
      <c r="K802" s="55">
        <v>2.6448295984562399E-3</v>
      </c>
      <c r="L802" s="55">
        <v>4.52994274853551E-3</v>
      </c>
      <c r="M802" s="81">
        <v>7.3018307122295198E-3</v>
      </c>
    </row>
    <row r="803" spans="1:13" x14ac:dyDescent="0.35">
      <c r="A803" s="23" t="str">
        <f>B555&amp;C785&amp;D803</f>
        <v>CONSUMO PER CAPITA (kg o litros por individuo)Total AperitivosEN MI CASA</v>
      </c>
      <c r="B803" s="23">
        <v>0</v>
      </c>
      <c r="C803" s="23">
        <v>0</v>
      </c>
      <c r="D803" s="23" t="s">
        <v>141</v>
      </c>
      <c r="E803" s="55">
        <v>1.7040368378856099E-2</v>
      </c>
      <c r="F803" s="55">
        <v>3.5925119489910902E-2</v>
      </c>
      <c r="G803" s="55">
        <v>2.8033575299690802E-2</v>
      </c>
      <c r="H803" s="55">
        <v>2.6131031810948301E-2</v>
      </c>
      <c r="I803" s="55">
        <v>3.0349562383448801E-2</v>
      </c>
      <c r="J803" s="55">
        <v>4.0880071942966001E-2</v>
      </c>
      <c r="K803" s="55">
        <v>2.66667930101031E-2</v>
      </c>
      <c r="L803" s="55">
        <v>3.1557492758574203E-2</v>
      </c>
      <c r="M803" s="81">
        <v>3.0476806611627199E-2</v>
      </c>
    </row>
    <row r="804" spans="1:13" x14ac:dyDescent="0.35">
      <c r="A804" s="23" t="str">
        <f>B555&amp;C785&amp;D804</f>
        <v>CONSUMO PER CAPITA (kg o litros por individuo)Total AperitivosEN M.TRANSP.(AVION,TREN,AUTOC,E</v>
      </c>
      <c r="B804" s="23">
        <v>0</v>
      </c>
      <c r="C804" s="23">
        <v>0</v>
      </c>
      <c r="D804" s="23" t="s">
        <v>142</v>
      </c>
      <c r="E804" s="55">
        <v>7.0186506202895497E-4</v>
      </c>
      <c r="F804" s="55">
        <v>1.7132723189133201E-3</v>
      </c>
      <c r="G804" s="55">
        <v>1.8000004856452E-3</v>
      </c>
      <c r="H804" s="55">
        <v>1.2380209129225299E-3</v>
      </c>
      <c r="I804" s="55">
        <v>1.58272582340126E-3</v>
      </c>
      <c r="J804" s="55">
        <v>2.7745803433120802E-3</v>
      </c>
      <c r="K804" s="55">
        <v>2.8505421150228499E-3</v>
      </c>
      <c r="L804" s="55">
        <v>1.4817786672270601E-3</v>
      </c>
      <c r="M804" s="81">
        <v>2.0511826883649002E-3</v>
      </c>
    </row>
    <row r="805" spans="1:13" x14ac:dyDescent="0.35">
      <c r="A805" s="23" t="str">
        <f>B555&amp;C785&amp;D805</f>
        <v>CONSUMO PER CAPITA (kg o litros por individuo)Total AperitivosEN OTRO LUGAR</v>
      </c>
      <c r="B805" s="23">
        <v>0</v>
      </c>
      <c r="C805" s="23">
        <v>0</v>
      </c>
      <c r="D805" s="23" t="s">
        <v>143</v>
      </c>
      <c r="E805" s="55">
        <v>3.6995986412673897E-2</v>
      </c>
      <c r="F805" s="55">
        <v>5.5045577611990602E-2</v>
      </c>
      <c r="G805" s="55">
        <v>5.2049790364120899E-2</v>
      </c>
      <c r="H805" s="55">
        <v>4.7130012698391698E-2</v>
      </c>
      <c r="I805" s="55">
        <v>4.2540772868134201E-2</v>
      </c>
      <c r="J805" s="55">
        <v>6.3209673923781698E-2</v>
      </c>
      <c r="K805" s="55">
        <v>4.3844926777431702E-2</v>
      </c>
      <c r="L805" s="55">
        <v>4.5289993730138298E-2</v>
      </c>
      <c r="M805" s="81">
        <v>5.2263380491357397E-2</v>
      </c>
    </row>
    <row r="806" spans="1:13" x14ac:dyDescent="0.35">
      <c r="A806" s="23" t="str">
        <f>B555&amp;C785&amp;D806</f>
        <v>CONSUMO PER CAPITA (kg o litros por individuo)Total AperitivosDESAYUNO</v>
      </c>
      <c r="B806" s="23">
        <v>0</v>
      </c>
      <c r="C806" s="23">
        <v>0</v>
      </c>
      <c r="D806" s="23" t="s">
        <v>144</v>
      </c>
      <c r="E806" s="55">
        <v>1.1753402646388401E-2</v>
      </c>
      <c r="F806" s="55">
        <v>1.5476131731793401E-2</v>
      </c>
      <c r="G806" s="55">
        <v>1.03536020872699E-2</v>
      </c>
      <c r="H806" s="55">
        <v>8.7269072766185396E-3</v>
      </c>
      <c r="I806" s="55">
        <v>1.0306789762434E-2</v>
      </c>
      <c r="J806" s="55">
        <v>1.1157803444925301E-2</v>
      </c>
      <c r="K806" s="55">
        <v>1.01348546912347E-2</v>
      </c>
      <c r="L806" s="55">
        <v>7.7957999795514998E-3</v>
      </c>
      <c r="M806" s="81">
        <v>1.03941236163174E-2</v>
      </c>
    </row>
    <row r="807" spans="1:13" x14ac:dyDescent="0.35">
      <c r="A807" s="23" t="str">
        <f>B555&amp;C785&amp;D807</f>
        <v>CONSUMO PER CAPITA (kg o litros por individuo)Total AperitivosAPERITIVO/ANTES DE COMER</v>
      </c>
      <c r="B807" s="23">
        <v>0</v>
      </c>
      <c r="C807" s="23">
        <v>0</v>
      </c>
      <c r="D807" s="23" t="s">
        <v>145</v>
      </c>
      <c r="E807" s="55">
        <v>6.4138096122350594E-2</v>
      </c>
      <c r="F807" s="55">
        <v>9.1551452133713102E-2</v>
      </c>
      <c r="G807" s="55">
        <v>8.1981889896567295E-2</v>
      </c>
      <c r="H807" s="55">
        <v>7.7488834751504795E-2</v>
      </c>
      <c r="I807" s="55">
        <v>9.9687741597956903E-2</v>
      </c>
      <c r="J807" s="55">
        <v>0.119016616293836</v>
      </c>
      <c r="K807" s="55">
        <v>7.4259890463476697E-2</v>
      </c>
      <c r="L807" s="55">
        <v>7.0690236999495601E-2</v>
      </c>
      <c r="M807" s="81">
        <v>9.2043512737999197E-2</v>
      </c>
    </row>
    <row r="808" spans="1:13" x14ac:dyDescent="0.35">
      <c r="A808" s="23" t="str">
        <f>B555&amp;C785&amp;D808</f>
        <v>CONSUMO PER CAPITA (kg o litros por individuo)Total AperitivosCOMIDA</v>
      </c>
      <c r="B808" s="23">
        <v>0</v>
      </c>
      <c r="C808" s="23">
        <v>0</v>
      </c>
      <c r="D808" s="23" t="s">
        <v>146</v>
      </c>
      <c r="E808" s="55">
        <v>3.01758425565865E-2</v>
      </c>
      <c r="F808" s="55">
        <v>4.75802166574745E-2</v>
      </c>
      <c r="G808" s="55">
        <v>4.3405142007790699E-2</v>
      </c>
      <c r="H808" s="55">
        <v>4.6155710558321197E-2</v>
      </c>
      <c r="I808" s="55">
        <v>3.4015679495190999E-2</v>
      </c>
      <c r="J808" s="55">
        <v>4.1553499671971597E-2</v>
      </c>
      <c r="K808" s="55">
        <v>2.9248664399926901E-2</v>
      </c>
      <c r="L808" s="55">
        <v>3.5474349058168E-2</v>
      </c>
      <c r="M808" s="81">
        <v>5.0437776779726697E-2</v>
      </c>
    </row>
    <row r="809" spans="1:13" x14ac:dyDescent="0.35">
      <c r="A809" s="23" t="str">
        <f>B555&amp;C785&amp;D809</f>
        <v>CONSUMO PER CAPITA (kg o litros por individuo)Total AperitivosTARDE/MERIENDA</v>
      </c>
      <c r="B809" s="23">
        <v>0</v>
      </c>
      <c r="C809" s="23">
        <v>0</v>
      </c>
      <c r="D809" s="23" t="s">
        <v>147</v>
      </c>
      <c r="E809" s="55">
        <v>0.114445722940371</v>
      </c>
      <c r="F809" s="55">
        <v>0.13437981788932299</v>
      </c>
      <c r="G809" s="55">
        <v>0.104708468420175</v>
      </c>
      <c r="H809" s="55">
        <v>0.103424024581449</v>
      </c>
      <c r="I809" s="55">
        <v>9.5180189566384396E-2</v>
      </c>
      <c r="J809" s="55">
        <v>0.111142255712883</v>
      </c>
      <c r="K809" s="55">
        <v>0.104217345408988</v>
      </c>
      <c r="L809" s="55">
        <v>9.5464970670661897E-2</v>
      </c>
      <c r="M809" s="81">
        <v>0.114219388764032</v>
      </c>
    </row>
    <row r="810" spans="1:13" x14ac:dyDescent="0.35">
      <c r="A810" s="23" t="str">
        <f>B555&amp;C785&amp;D810</f>
        <v>CONSUMO PER CAPITA (kg o litros por individuo)Total AperitivosANTES DE CENAR</v>
      </c>
      <c r="B810" s="23">
        <v>0</v>
      </c>
      <c r="C810" s="23">
        <v>0</v>
      </c>
      <c r="D810" s="23" t="s">
        <v>148</v>
      </c>
      <c r="E810" s="55">
        <v>2.00889879505874E-2</v>
      </c>
      <c r="F810" s="55">
        <v>3.5680554063455001E-2</v>
      </c>
      <c r="G810" s="55">
        <v>2.1650451982404801E-2</v>
      </c>
      <c r="H810" s="55">
        <v>2.0456916592677801E-2</v>
      </c>
      <c r="I810" s="55">
        <v>2.4603660344840801E-2</v>
      </c>
      <c r="J810" s="55">
        <v>4.08765592350053E-2</v>
      </c>
      <c r="K810" s="55">
        <v>2.2315613204695502E-2</v>
      </c>
      <c r="L810" s="55">
        <v>2.3898285455168401E-2</v>
      </c>
      <c r="M810" s="81">
        <v>2.8172851475760399E-2</v>
      </c>
    </row>
    <row r="811" spans="1:13" x14ac:dyDescent="0.35">
      <c r="A811" s="23" t="str">
        <f>B555&amp;C785&amp;D811</f>
        <v>CONSUMO PER CAPITA (kg o litros por individuo)Total AperitivosCENA</v>
      </c>
      <c r="B811" s="23">
        <v>0</v>
      </c>
      <c r="C811" s="23">
        <v>0</v>
      </c>
      <c r="D811" s="23" t="s">
        <v>149</v>
      </c>
      <c r="E811" s="55">
        <v>1.3406497574158099E-2</v>
      </c>
      <c r="F811" s="55">
        <v>2.6084744345162E-2</v>
      </c>
      <c r="G811" s="55">
        <v>1.56236208986541E-2</v>
      </c>
      <c r="H811" s="55">
        <v>1.4684549252963501E-2</v>
      </c>
      <c r="I811" s="55">
        <v>1.7235594756585499E-2</v>
      </c>
      <c r="J811" s="55">
        <v>2.5238809854467002E-2</v>
      </c>
      <c r="K811" s="55">
        <v>1.73229914305E-2</v>
      </c>
      <c r="L811" s="55">
        <v>1.5027809425986201E-2</v>
      </c>
      <c r="M811" s="81">
        <v>2.23421070862629E-2</v>
      </c>
    </row>
    <row r="812" spans="1:13" x14ac:dyDescent="0.35">
      <c r="A812" s="23" t="str">
        <f>B555&amp;C785&amp;D812</f>
        <v>CONSUMO PER CAPITA (kg o litros por individuo)Total AperitivosDESPUES DE LA CENA</v>
      </c>
      <c r="B812" s="23">
        <v>0</v>
      </c>
      <c r="C812" s="23">
        <v>0</v>
      </c>
      <c r="D812" s="23" t="s">
        <v>150</v>
      </c>
      <c r="E812" s="55">
        <v>6.0079224265982703E-3</v>
      </c>
      <c r="F812" s="55">
        <v>1.28182647127679E-2</v>
      </c>
      <c r="G812" s="55">
        <v>1.1683149668581199E-2</v>
      </c>
      <c r="H812" s="55">
        <v>4.0998816482378598E-3</v>
      </c>
      <c r="I812" s="55">
        <v>6.7713352041099198E-3</v>
      </c>
      <c r="J812" s="55">
        <v>7.8176397024999691E-3</v>
      </c>
      <c r="K812" s="55">
        <v>6.1972535822239503E-3</v>
      </c>
      <c r="L812" s="55">
        <v>6.7761734802420396E-3</v>
      </c>
      <c r="M812" s="81">
        <v>7.7920248836253498E-3</v>
      </c>
    </row>
    <row r="813" spans="1:13" x14ac:dyDescent="0.35">
      <c r="A813" s="23" t="str">
        <f>B555&amp;C785&amp;D813</f>
        <v>CONSUMO PER CAPITA (kg o litros por individuo)Total AperitivosDURANTE EL DIA</v>
      </c>
      <c r="B813" s="23">
        <v>0</v>
      </c>
      <c r="C813" s="23">
        <v>0</v>
      </c>
      <c r="D813" s="23" t="s">
        <v>151</v>
      </c>
      <c r="E813" s="55">
        <v>5.78349678606098E-2</v>
      </c>
      <c r="F813" s="55">
        <v>7.1905663509161097E-2</v>
      </c>
      <c r="G813" s="55">
        <v>5.4969540801753598E-2</v>
      </c>
      <c r="H813" s="55">
        <v>5.8137522291297303E-2</v>
      </c>
      <c r="I813" s="55">
        <v>6.1264706703766297E-2</v>
      </c>
      <c r="J813" s="55">
        <v>7.0643573412202607E-2</v>
      </c>
      <c r="K813" s="55">
        <v>5.3228460950554203E-2</v>
      </c>
      <c r="L813" s="55">
        <v>4.9221364757041301E-2</v>
      </c>
      <c r="M813" s="81">
        <v>5.3698508577517297E-2</v>
      </c>
    </row>
    <row r="814" spans="1:13" x14ac:dyDescent="0.35">
      <c r="A814" s="23" t="str">
        <f>B555&amp;C785&amp;D814</f>
        <v>CONSUMO PER CAPITA (kg o litros por individuo)Total AperitivosCON AMIGOS</v>
      </c>
      <c r="B814" s="23">
        <v>0</v>
      </c>
      <c r="C814" s="23">
        <v>0</v>
      </c>
      <c r="D814" s="23" t="s">
        <v>152</v>
      </c>
      <c r="E814" s="55">
        <v>5.1815968931883803E-2</v>
      </c>
      <c r="F814" s="55">
        <v>9.5769680407713803E-2</v>
      </c>
      <c r="G814" s="55">
        <v>8.2993385786527193E-2</v>
      </c>
      <c r="H814" s="55">
        <v>8.7619264205217401E-2</v>
      </c>
      <c r="I814" s="55">
        <v>9.3639125389904196E-2</v>
      </c>
      <c r="J814" s="55">
        <v>0.11736445658801101</v>
      </c>
      <c r="K814" s="55">
        <v>7.7787572648576303E-2</v>
      </c>
      <c r="L814" s="55">
        <v>7.1920037815531399E-2</v>
      </c>
      <c r="M814" s="81">
        <v>9.9715068909693894E-2</v>
      </c>
    </row>
    <row r="815" spans="1:13" x14ac:dyDescent="0.35">
      <c r="A815" s="23" t="str">
        <f>B555&amp;C785&amp;D815</f>
        <v>CONSUMO PER CAPITA (kg o litros por individuo)Total AperitivosCON CLIENTES</v>
      </c>
      <c r="B815" s="23">
        <v>0</v>
      </c>
      <c r="C815" s="23">
        <v>0</v>
      </c>
      <c r="D815" s="23" t="s">
        <v>153</v>
      </c>
      <c r="E815" s="55">
        <v>3.8526497332345001E-4</v>
      </c>
      <c r="F815" s="55">
        <v>4.4530229741107598E-4</v>
      </c>
      <c r="G815" s="55">
        <v>5.1415743756468002E-4</v>
      </c>
      <c r="H815" s="55">
        <v>1.25283560803186E-3</v>
      </c>
      <c r="I815" s="55">
        <v>9.1452409741299304E-4</v>
      </c>
      <c r="J815" s="55">
        <v>2.2810164746782599E-4</v>
      </c>
      <c r="K815" s="55">
        <v>4.11855733899505E-4</v>
      </c>
      <c r="L815" s="55">
        <v>1.37268005244629E-3</v>
      </c>
      <c r="M815" s="81">
        <v>2.7309767696055E-3</v>
      </c>
    </row>
    <row r="816" spans="1:13" x14ac:dyDescent="0.35">
      <c r="A816" s="23" t="str">
        <f>B555&amp;C785&amp;D816</f>
        <v>CONSUMO PER CAPITA (kg o litros por individuo)Total AperitivosCON COMPAÑEROS DE TRABAJO</v>
      </c>
      <c r="B816" s="23">
        <v>0</v>
      </c>
      <c r="C816" s="23">
        <v>0</v>
      </c>
      <c r="D816" s="23" t="s">
        <v>154</v>
      </c>
      <c r="E816" s="55">
        <v>1.82999342036749E-2</v>
      </c>
      <c r="F816" s="55">
        <v>1.24391365136114E-2</v>
      </c>
      <c r="G816" s="55">
        <v>1.3916590120209699E-2</v>
      </c>
      <c r="H816" s="55">
        <v>1.0567139286042301E-2</v>
      </c>
      <c r="I816" s="55">
        <v>9.7700705237561605E-3</v>
      </c>
      <c r="J816" s="55">
        <v>9.6448651655087394E-3</v>
      </c>
      <c r="K816" s="55">
        <v>1.40119922580875E-2</v>
      </c>
      <c r="L816" s="55">
        <v>1.05371714371149E-2</v>
      </c>
      <c r="M816" s="81">
        <v>1.8117090649524801E-2</v>
      </c>
    </row>
    <row r="817" spans="1:13" x14ac:dyDescent="0.35">
      <c r="A817" s="23" t="str">
        <f>B555&amp;C785&amp;D817</f>
        <v>CONSUMO PER CAPITA (kg o litros por individuo)Total AperitivosCON COMPAÑEROS DE CLASE</v>
      </c>
      <c r="B817" s="23">
        <v>0</v>
      </c>
      <c r="C817" s="23">
        <v>0</v>
      </c>
      <c r="D817" s="23" t="s">
        <v>155</v>
      </c>
      <c r="E817" s="55">
        <v>2.2984669846534099E-3</v>
      </c>
      <c r="F817" s="55">
        <v>2.9210627105600499E-3</v>
      </c>
      <c r="G817" s="55">
        <v>3.0777712247453798E-3</v>
      </c>
      <c r="H817" s="55">
        <v>2.2705186584409502E-3</v>
      </c>
      <c r="I817" s="55">
        <v>1.9964613042211098E-3</v>
      </c>
      <c r="J817" s="55">
        <v>1.1077119510169999E-3</v>
      </c>
      <c r="K817" s="55">
        <v>1.2615838153623501E-3</v>
      </c>
      <c r="L817" s="55">
        <v>3.01711994208818E-3</v>
      </c>
      <c r="M817" s="81">
        <v>7.5112258787434502E-3</v>
      </c>
    </row>
    <row r="818" spans="1:13" x14ac:dyDescent="0.35">
      <c r="A818" s="23" t="str">
        <f>B555&amp;C785&amp;D818</f>
        <v>CONSUMO PER CAPITA (kg o litros por individuo)Total AperitivosCON FAMILIA</v>
      </c>
      <c r="B818" s="23">
        <v>0</v>
      </c>
      <c r="C818" s="23">
        <v>0</v>
      </c>
      <c r="D818" s="23" t="s">
        <v>156</v>
      </c>
      <c r="E818" s="55">
        <v>0.124244125076846</v>
      </c>
      <c r="F818" s="55">
        <v>0.18257167826703599</v>
      </c>
      <c r="G818" s="55">
        <v>0.12766104120896499</v>
      </c>
      <c r="H818" s="55">
        <v>0.120062269131207</v>
      </c>
      <c r="I818" s="55">
        <v>0.110498703406962</v>
      </c>
      <c r="J818" s="55">
        <v>0.146405358207853</v>
      </c>
      <c r="K818" s="55">
        <v>9.89649660685709E-2</v>
      </c>
      <c r="L818" s="55">
        <v>9.43433838018468E-2</v>
      </c>
      <c r="M818" s="81">
        <v>0.104272812863987</v>
      </c>
    </row>
    <row r="819" spans="1:13" x14ac:dyDescent="0.35">
      <c r="A819" s="23" t="str">
        <f>B555&amp;C785&amp;D819</f>
        <v>CONSUMO PER CAPITA (kg o litros por individuo)Total AperitivosCON LA PAREJA</v>
      </c>
      <c r="B819" s="23">
        <v>0</v>
      </c>
      <c r="C819" s="23">
        <v>0</v>
      </c>
      <c r="D819" s="23" t="s">
        <v>157</v>
      </c>
      <c r="E819" s="55">
        <v>3.2111142600786499E-2</v>
      </c>
      <c r="F819" s="55">
        <v>4.2607520142880398E-2</v>
      </c>
      <c r="G819" s="55">
        <v>2.8970577378230201E-2</v>
      </c>
      <c r="H819" s="55">
        <v>2.3767183820677301E-2</v>
      </c>
      <c r="I819" s="55">
        <v>3.3159935781078599E-2</v>
      </c>
      <c r="J819" s="55">
        <v>4.2480457790344602E-2</v>
      </c>
      <c r="K819" s="55">
        <v>2.96065289892577E-2</v>
      </c>
      <c r="L819" s="55">
        <v>3.2992238786145198E-2</v>
      </c>
      <c r="M819" s="81">
        <v>3.8200402976693797E-2</v>
      </c>
    </row>
    <row r="820" spans="1:13" x14ac:dyDescent="0.35">
      <c r="A820" s="23" t="str">
        <f>B555&amp;C785&amp;D820</f>
        <v>CONSUMO PER CAPITA (kg o litros por individuo)Total AperitivosESTABA SOLO/A</v>
      </c>
      <c r="B820" s="23">
        <v>0</v>
      </c>
      <c r="C820" s="23">
        <v>0</v>
      </c>
      <c r="D820" s="23" t="s">
        <v>158</v>
      </c>
      <c r="E820" s="55">
        <v>8.3943529744077705E-2</v>
      </c>
      <c r="F820" s="55">
        <v>9.4189939567547898E-2</v>
      </c>
      <c r="G820" s="55">
        <v>8.1778501302339296E-2</v>
      </c>
      <c r="H820" s="55">
        <v>8.2808960288451902E-2</v>
      </c>
      <c r="I820" s="55">
        <v>8.9853037840856007E-2</v>
      </c>
      <c r="J820" s="55">
        <v>9.6544353199943603E-2</v>
      </c>
      <c r="K820" s="55">
        <v>8.7960357965203601E-2</v>
      </c>
      <c r="L820" s="55">
        <v>8.2839941022956595E-2</v>
      </c>
      <c r="M820" s="81">
        <v>0.10488316168515099</v>
      </c>
    </row>
    <row r="821" spans="1:13" x14ac:dyDescent="0.35">
      <c r="A821" s="23" t="str">
        <f>B555&amp;C785&amp;D821</f>
        <v>CONSUMO PER CAPITA (kg o litros por individuo)Total AperitivosOTROS</v>
      </c>
      <c r="B821" s="23">
        <v>0</v>
      </c>
      <c r="C821" s="23">
        <v>0</v>
      </c>
      <c r="D821" s="23" t="s">
        <v>159</v>
      </c>
      <c r="E821" s="55">
        <v>4.7530582179744797E-3</v>
      </c>
      <c r="F821" s="55">
        <v>4.5324990891808404E-3</v>
      </c>
      <c r="G821" s="55">
        <v>5.4637820706043899E-3</v>
      </c>
      <c r="H821" s="55">
        <v>4.8261760562708497E-3</v>
      </c>
      <c r="I821" s="55">
        <v>9.2337466925759403E-3</v>
      </c>
      <c r="J821" s="55">
        <v>1.36715451346921E-2</v>
      </c>
      <c r="K821" s="55">
        <v>6.9201661998253804E-3</v>
      </c>
      <c r="L821" s="55">
        <v>7.3264583452097099E-3</v>
      </c>
      <c r="M821" s="81">
        <v>3.6695169337197802E-3</v>
      </c>
    </row>
    <row r="822" spans="1:13" x14ac:dyDescent="0.35">
      <c r="A822" s="23" t="str">
        <f>B555&amp;C785&amp;D822</f>
        <v>CONSUMO PER CAPITA (kg o litros por individuo)Total AperitivosESTAR TRABAJANDO</v>
      </c>
      <c r="B822" s="23">
        <v>0</v>
      </c>
      <c r="C822" s="23">
        <v>0</v>
      </c>
      <c r="D822" s="23" t="s">
        <v>160</v>
      </c>
      <c r="E822" s="55">
        <v>3.0050160061393601E-2</v>
      </c>
      <c r="F822" s="55">
        <v>2.3062951102873999E-2</v>
      </c>
      <c r="G822" s="55">
        <v>2.2540834267669799E-2</v>
      </c>
      <c r="H822" s="55">
        <v>2.13087752270157E-2</v>
      </c>
      <c r="I822" s="55">
        <v>1.7032415778995801E-2</v>
      </c>
      <c r="J822" s="55">
        <v>2.1891091704949999E-2</v>
      </c>
      <c r="K822" s="55">
        <v>1.57419305576342E-2</v>
      </c>
      <c r="L822" s="55">
        <v>1.9431081606753602E-2</v>
      </c>
      <c r="M822" s="81">
        <v>3.4759785568497202E-2</v>
      </c>
    </row>
    <row r="823" spans="1:13" x14ac:dyDescent="0.35">
      <c r="A823" s="23" t="str">
        <f>B555&amp;C785&amp;D823</f>
        <v>CONSUMO PER CAPITA (kg o litros por individuo)Total AperitivosCOMIDA DE NEGOCIOS</v>
      </c>
      <c r="B823" s="23">
        <v>0</v>
      </c>
      <c r="C823" s="23">
        <v>0</v>
      </c>
      <c r="D823" s="23" t="s">
        <v>161</v>
      </c>
      <c r="E823" s="55" t="s">
        <v>169</v>
      </c>
      <c r="F823" s="55">
        <v>1.07873940252725E-3</v>
      </c>
      <c r="G823" s="55">
        <v>1.9846488663285999E-3</v>
      </c>
      <c r="H823" s="55">
        <v>5.3397726673221795E-4</v>
      </c>
      <c r="I823" s="55">
        <v>3.1317037979734299E-5</v>
      </c>
      <c r="J823" s="55">
        <v>3.7230131484168599E-5</v>
      </c>
      <c r="K823" s="55">
        <v>8.7638343984618205E-4</v>
      </c>
      <c r="L823" s="55">
        <v>8.6604087598060001E-4</v>
      </c>
      <c r="M823" s="81">
        <v>4.4937627225537001E-3</v>
      </c>
    </row>
    <row r="824" spans="1:13" x14ac:dyDescent="0.35">
      <c r="A824" s="23" t="str">
        <f>B555&amp;C785&amp;D824</f>
        <v>CONSUMO PER CAPITA (kg o litros por individuo)Total AperitivosPOR PLACER/RELAX</v>
      </c>
      <c r="B824" s="23">
        <v>0</v>
      </c>
      <c r="C824" s="23">
        <v>0</v>
      </c>
      <c r="D824" s="23" t="s">
        <v>162</v>
      </c>
      <c r="E824" s="55">
        <v>6.1312124524554597E-2</v>
      </c>
      <c r="F824" s="55">
        <v>0.10716113848226</v>
      </c>
      <c r="G824" s="55">
        <v>6.3573087710961096E-2</v>
      </c>
      <c r="H824" s="55">
        <v>5.8211548966437099E-2</v>
      </c>
      <c r="I824" s="55">
        <v>7.4597180485850997E-2</v>
      </c>
      <c r="J824" s="55">
        <v>8.8635837461602904E-2</v>
      </c>
      <c r="K824" s="55">
        <v>6.2848176216936405E-2</v>
      </c>
      <c r="L824" s="55">
        <v>6.0251008004300603E-2</v>
      </c>
      <c r="M824" s="81">
        <v>6.0791734434624503E-2</v>
      </c>
    </row>
    <row r="825" spans="1:13" x14ac:dyDescent="0.35">
      <c r="A825" s="23" t="str">
        <f>B555&amp;C785&amp;D825</f>
        <v>CONSUMO PER CAPITA (kg o litros por individuo)Total AperitivosTENER HAMBRE/SIN PLANIFICAR</v>
      </c>
      <c r="B825" s="23">
        <v>0</v>
      </c>
      <c r="C825" s="23">
        <v>0</v>
      </c>
      <c r="D825" s="23" t="s">
        <v>163</v>
      </c>
      <c r="E825" s="55">
        <v>0.12556989291801501</v>
      </c>
      <c r="F825" s="55">
        <v>0.15213968651697399</v>
      </c>
      <c r="G825" s="55">
        <v>0.147068953379169</v>
      </c>
      <c r="H825" s="55">
        <v>0.14348436630615299</v>
      </c>
      <c r="I825" s="55">
        <v>0.14322444603738699</v>
      </c>
      <c r="J825" s="55">
        <v>0.17858937516957099</v>
      </c>
      <c r="K825" s="55">
        <v>0.13318854283975001</v>
      </c>
      <c r="L825" s="55">
        <v>0.12378601650262699</v>
      </c>
      <c r="M825" s="81">
        <v>0.146803401623566</v>
      </c>
    </row>
    <row r="826" spans="1:13" x14ac:dyDescent="0.35">
      <c r="A826" s="23" t="str">
        <f>B555&amp;C785&amp;D826</f>
        <v>CONSUMO PER CAPITA (kg o litros por individuo)Total AperitivosESTAR DE COMPRAS</v>
      </c>
      <c r="B826" s="23">
        <v>0</v>
      </c>
      <c r="C826" s="23">
        <v>0</v>
      </c>
      <c r="D826" s="23" t="s">
        <v>164</v>
      </c>
      <c r="E826" s="55">
        <v>5.3122938452514201E-3</v>
      </c>
      <c r="F826" s="55">
        <v>1.13893965064642E-2</v>
      </c>
      <c r="G826" s="55">
        <v>7.9496651192870992E-3</v>
      </c>
      <c r="H826" s="55">
        <v>6.6231414147580802E-3</v>
      </c>
      <c r="I826" s="55">
        <v>5.5247559480960298E-3</v>
      </c>
      <c r="J826" s="55">
        <v>1.06562757862027E-2</v>
      </c>
      <c r="K826" s="55">
        <v>7.9137017489670294E-3</v>
      </c>
      <c r="L826" s="55">
        <v>7.7100448683885504E-3</v>
      </c>
      <c r="M826" s="81">
        <v>9.9587169193313396E-3</v>
      </c>
    </row>
    <row r="827" spans="1:13" x14ac:dyDescent="0.35">
      <c r="A827" s="23" t="str">
        <f>B555&amp;C785&amp;D827</f>
        <v>CONSUMO PER CAPITA (kg o litros por individuo)Total AperitivosNO COCINAR EN CASA</v>
      </c>
      <c r="B827" s="23">
        <v>0</v>
      </c>
      <c r="C827" s="23">
        <v>0</v>
      </c>
      <c r="D827" s="23" t="s">
        <v>165</v>
      </c>
      <c r="E827" s="55">
        <v>1.0500553839253799E-2</v>
      </c>
      <c r="F827" s="55">
        <v>1.62233212302983E-2</v>
      </c>
      <c r="G827" s="55">
        <v>1.00241454682003E-2</v>
      </c>
      <c r="H827" s="55">
        <v>1.0668186668269301E-2</v>
      </c>
      <c r="I827" s="55">
        <v>7.7560027885910602E-3</v>
      </c>
      <c r="J827" s="55">
        <v>9.64667798779076E-3</v>
      </c>
      <c r="K827" s="55">
        <v>8.8091288288267601E-3</v>
      </c>
      <c r="L827" s="55">
        <v>6.78847609445353E-3</v>
      </c>
      <c r="M827" s="81">
        <v>9.3331433628799105E-3</v>
      </c>
    </row>
    <row r="828" spans="1:13" x14ac:dyDescent="0.35">
      <c r="A828" s="23" t="str">
        <f>B555&amp;C785&amp;D828</f>
        <v>CONSUMO PER CAPITA (kg o litros por individuo)Total AperitivosCELEBRACION/FIESTA/SALIR TOMAR</v>
      </c>
      <c r="B828" s="23">
        <v>0</v>
      </c>
      <c r="C828" s="23">
        <v>0</v>
      </c>
      <c r="D828" s="23" t="s">
        <v>166</v>
      </c>
      <c r="E828" s="55">
        <v>5.1789974012943399E-2</v>
      </c>
      <c r="F828" s="55">
        <v>7.6067082253211196E-2</v>
      </c>
      <c r="G828" s="55">
        <v>5.5909698056379298E-2</v>
      </c>
      <c r="H828" s="55">
        <v>5.78790056704638E-2</v>
      </c>
      <c r="I828" s="55">
        <v>6.1096945834516199E-2</v>
      </c>
      <c r="J828" s="55">
        <v>7.0198385780064099E-2</v>
      </c>
      <c r="K828" s="55">
        <v>5.8897948257138802E-2</v>
      </c>
      <c r="L828" s="55">
        <v>5.25941405273107E-2</v>
      </c>
      <c r="M828" s="81">
        <v>5.8092564714059998E-2</v>
      </c>
    </row>
    <row r="829" spans="1:13" x14ac:dyDescent="0.35">
      <c r="A829" s="23" t="str">
        <f>B555&amp;C785&amp;D829</f>
        <v>CONSUMO PER CAPITA (kg o litros por individuo)Total AperitivosVIENDO DEPORTES</v>
      </c>
      <c r="B829" s="23">
        <v>0</v>
      </c>
      <c r="C829" s="23">
        <v>0</v>
      </c>
      <c r="D829" s="23" t="s">
        <v>167</v>
      </c>
      <c r="E829" s="55">
        <v>6.6759171702344602E-3</v>
      </c>
      <c r="F829" s="55">
        <v>1.3434121515591899E-2</v>
      </c>
      <c r="G829" s="55">
        <v>7.8696591766012798E-3</v>
      </c>
      <c r="H829" s="55">
        <v>9.0448628889209307E-3</v>
      </c>
      <c r="I829" s="55">
        <v>1.1553625279092899E-2</v>
      </c>
      <c r="J829" s="55">
        <v>1.16959536143596E-2</v>
      </c>
      <c r="K829" s="55">
        <v>5.2121490606830004E-3</v>
      </c>
      <c r="L829" s="55">
        <v>7.2277779292205602E-3</v>
      </c>
      <c r="M829" s="81">
        <v>2.2588282881913401E-2</v>
      </c>
    </row>
    <row r="830" spans="1:13" x14ac:dyDescent="0.35">
      <c r="A830" s="23" t="str">
        <f>B555&amp;C785&amp;D830</f>
        <v>CONSUMO PER CAPITA (kg o litros por individuo)Total AperitivosOTROS MOTIVOS</v>
      </c>
      <c r="B830" s="23">
        <v>0</v>
      </c>
      <c r="C830" s="23">
        <v>0</v>
      </c>
      <c r="D830" s="23" t="s">
        <v>168</v>
      </c>
      <c r="E830" s="55">
        <v>2.6640569120435099E-2</v>
      </c>
      <c r="F830" s="55">
        <v>3.4920437976511801E-2</v>
      </c>
      <c r="G830" s="55">
        <v>2.74551404856672E-2</v>
      </c>
      <c r="H830" s="55">
        <v>2.54204317984871E-2</v>
      </c>
      <c r="I830" s="55">
        <v>2.8248963494709602E-2</v>
      </c>
      <c r="J830" s="55">
        <v>3.6096032040657602E-2</v>
      </c>
      <c r="K830" s="55">
        <v>2.34371042225907E-2</v>
      </c>
      <c r="L830" s="55">
        <v>2.56944444674982E-2</v>
      </c>
      <c r="M830" s="81">
        <v>3.2278892101328602E-2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tabColor rgb="FF92D050"/>
    <pageSetUpPr fitToPage="1"/>
  </sheetPr>
  <dimension ref="A1:N508"/>
  <sheetViews>
    <sheetView showGridLines="0" showRowColHeaders="0" zoomScale="85" zoomScaleNormal="85" zoomScaleSheetLayoutView="80" workbookViewId="0">
      <selection activeCell="K43" sqref="K43:K44"/>
    </sheetView>
  </sheetViews>
  <sheetFormatPr defaultColWidth="11.453125" defaultRowHeight="14.5" x14ac:dyDescent="0.35"/>
  <cols>
    <col min="1" max="1" width="50.26953125" customWidth="1"/>
    <col min="2" max="2" width="7.54296875" customWidth="1"/>
    <col min="3" max="11" width="16" customWidth="1"/>
    <col min="12" max="12" width="2.26953125" style="2" customWidth="1"/>
    <col min="14" max="14" width="12.1796875" bestFit="1" customWidth="1"/>
  </cols>
  <sheetData>
    <row r="1" spans="1:13" ht="82" customHeight="1" x14ac:dyDescent="0.35"/>
    <row r="2" spans="1:13" ht="34" customHeight="1" x14ac:dyDescent="0.35">
      <c r="A2" s="109" t="s">
        <v>115</v>
      </c>
      <c r="B2" s="109"/>
      <c r="C2" s="110"/>
      <c r="D2" s="110"/>
      <c r="E2" s="110"/>
      <c r="F2" s="110"/>
      <c r="G2" s="110"/>
      <c r="H2" s="110"/>
      <c r="I2" s="110"/>
      <c r="J2" s="110"/>
      <c r="K2" s="110"/>
    </row>
    <row r="3" spans="1:13" x14ac:dyDescent="0.35">
      <c r="A3" s="35">
        <v>1</v>
      </c>
      <c r="B3" s="35"/>
    </row>
    <row r="4" spans="1:13" ht="6" customHeight="1" x14ac:dyDescent="0.35">
      <c r="B4" s="38"/>
    </row>
    <row r="5" spans="1:13" ht="19" thickBot="1" x14ac:dyDescent="0.4">
      <c r="A5" s="75" t="s">
        <v>170</v>
      </c>
      <c r="B5" s="47"/>
    </row>
    <row r="6" spans="1:13" ht="19" thickTop="1" x14ac:dyDescent="0.45">
      <c r="A6" s="3" t="s">
        <v>119</v>
      </c>
      <c r="B6" s="48"/>
      <c r="D6" s="54">
        <v>6</v>
      </c>
      <c r="E6" s="54">
        <v>7</v>
      </c>
      <c r="F6" s="54">
        <v>8</v>
      </c>
      <c r="G6" s="54">
        <v>9</v>
      </c>
      <c r="H6" s="54">
        <v>10</v>
      </c>
      <c r="I6" s="54">
        <v>11</v>
      </c>
      <c r="J6" s="54">
        <v>12</v>
      </c>
      <c r="K6" s="54">
        <v>13</v>
      </c>
      <c r="L6"/>
    </row>
    <row r="7" spans="1:13" ht="39" customHeight="1" x14ac:dyDescent="0.35">
      <c r="A7" s="44" t="str">
        <f>VLOOKUP(A9,DESPLEGABLES!K3:L5,2,0)</f>
        <v>CONSUMO PER CAPITA (kg o litros por individuo)</v>
      </c>
      <c r="B7" s="44"/>
      <c r="C7" s="44">
        <v>4</v>
      </c>
      <c r="D7" s="44" t="str">
        <f>VLOOKUP(C7,DESPLEGABLES!$F$3:$G$8,2,0)</f>
        <v>Total Bebidas Frias</v>
      </c>
      <c r="E7" s="44"/>
    </row>
    <row r="8" spans="1:13" ht="26.5" customHeight="1" x14ac:dyDescent="0.45">
      <c r="A8" s="54">
        <v>5</v>
      </c>
      <c r="B8" s="38"/>
      <c r="C8" s="38">
        <v>5</v>
      </c>
      <c r="D8" s="38">
        <v>6</v>
      </c>
      <c r="E8" s="38">
        <v>7</v>
      </c>
      <c r="F8" s="38">
        <v>8</v>
      </c>
      <c r="G8" s="38">
        <v>9</v>
      </c>
      <c r="H8" s="38">
        <v>10</v>
      </c>
      <c r="I8" s="38">
        <v>11</v>
      </c>
      <c r="J8" s="38">
        <v>12</v>
      </c>
      <c r="K8" s="38">
        <v>13</v>
      </c>
    </row>
    <row r="9" spans="1:13" ht="35.25" customHeight="1" x14ac:dyDescent="0.35">
      <c r="A9" s="37">
        <v>3</v>
      </c>
      <c r="B9" s="49"/>
      <c r="C9" s="58" t="str">
        <f>KPI!C8</f>
        <v>TRIM 2 24</v>
      </c>
      <c r="D9" s="58" t="str">
        <f>KPI!D8</f>
        <v>TRIM 3 24</v>
      </c>
      <c r="E9" s="58" t="str">
        <f>KPI!E8</f>
        <v>TRIM 4 24</v>
      </c>
      <c r="F9" s="58" t="str">
        <f>KPI!F8</f>
        <v>TRIM 1 25</v>
      </c>
      <c r="G9" s="58" t="str">
        <f>KPI!G8</f>
        <v>TRIM 2 25</v>
      </c>
      <c r="H9" s="58" t="str">
        <f>KPI!H8</f>
        <v>TRIM 3 25</v>
      </c>
      <c r="I9" s="58" t="str">
        <f>KPI!I8</f>
        <v>TRIM 4 25</v>
      </c>
      <c r="J9" s="58" t="str">
        <f>KPI!J8</f>
        <v>TRIM 1 26</v>
      </c>
      <c r="K9" s="58" t="str">
        <f>KPI!K8</f>
        <v>TRIM 2 26</v>
      </c>
    </row>
    <row r="10" spans="1:13" x14ac:dyDescent="0.35">
      <c r="A10" s="50" t="s">
        <v>46</v>
      </c>
      <c r="B10" s="38" t="s">
        <v>46</v>
      </c>
      <c r="C10" s="56">
        <f>VLOOKUP($A$7&amp;$D$7&amp;$A10,MOTIVOS_DATOS!$A:$M,C$8,0)</f>
        <v>12.255948316404</v>
      </c>
      <c r="D10" s="56">
        <f>VLOOKUP($A$7&amp;$D$7&amp;$A10,MOTIVOS_DATOS!$A:$M,D$8,0)</f>
        <v>19.399762037326798</v>
      </c>
      <c r="E10" s="56">
        <f>VLOOKUP($A$7&amp;$D$7&amp;$A10,MOTIVOS_DATOS!$A:$M,E$8,0)</f>
        <v>11.1353744695943</v>
      </c>
      <c r="F10" s="56">
        <f>VLOOKUP($A$7&amp;$D$7&amp;$A10,MOTIVOS_DATOS!$A:$M,F$8,0)</f>
        <v>10.5000585974221</v>
      </c>
      <c r="G10" s="56">
        <f>VLOOKUP($A$7&amp;$D$7&amp;$A10,MOTIVOS_DATOS!$A:$M,G$8,0)</f>
        <v>11.999379708814001</v>
      </c>
      <c r="H10" s="56">
        <f>VLOOKUP($A$7&amp;$D$7&amp;$A10,MOTIVOS_DATOS!$A:$M,H$8,0)</f>
        <v>17.9298855293682</v>
      </c>
      <c r="I10" s="56">
        <f>VLOOKUP($A$7&amp;$D$7&amp;$A10,MOTIVOS_DATOS!$A:$M,I$8,0)</f>
        <v>10.4686650045268</v>
      </c>
      <c r="J10" s="56">
        <f>VLOOKUP($A$7&amp;$D$7&amp;$A10,MOTIVOS_DATOS!$A:$M,J$8,0)</f>
        <v>9.8622506724432295</v>
      </c>
      <c r="K10" s="56">
        <f>VLOOKUP($A$7&amp;$D$7&amp;$A10,MOTIVOS_DATOS!$A:$M,K$8,0)</f>
        <v>10.7359338343765</v>
      </c>
      <c r="M10" s="16"/>
    </row>
    <row r="11" spans="1:13" ht="6" customHeight="1" x14ac:dyDescent="0.35">
      <c r="A11" s="50"/>
      <c r="B11" s="38"/>
      <c r="C11" s="57"/>
      <c r="D11" s="57"/>
      <c r="E11" s="57"/>
      <c r="F11" s="57"/>
      <c r="G11" s="57"/>
      <c r="H11" s="57"/>
      <c r="I11" s="57"/>
      <c r="J11" s="57"/>
      <c r="K11" s="57"/>
      <c r="M11" s="16"/>
    </row>
    <row r="12" spans="1:13" ht="15" customHeight="1" x14ac:dyDescent="0.35">
      <c r="A12" s="53" t="s">
        <v>124</v>
      </c>
      <c r="B12" s="38" t="s">
        <v>124</v>
      </c>
      <c r="C12" s="56">
        <f>VLOOKUP($A$7&amp;$D$7&amp;$A12,MOTIVOS_DATOS!$A:$M,C$8,0)</f>
        <v>1.3542433616795899</v>
      </c>
      <c r="D12" s="56">
        <f>VLOOKUP($A$7&amp;$D$7&amp;$A12,MOTIVOS_DATOS!$A:$M,D$8,0)</f>
        <v>2.5851606900325801</v>
      </c>
      <c r="E12" s="56">
        <f>VLOOKUP($A$7&amp;$D$7&amp;$A12,MOTIVOS_DATOS!$A:$M,E$8,0)</f>
        <v>1.40597282305571</v>
      </c>
      <c r="F12" s="56">
        <f>VLOOKUP($A$7&amp;$D$7&amp;$A12,MOTIVOS_DATOS!$A:$M,F$8,0)</f>
        <v>1.53616176341613</v>
      </c>
      <c r="G12" s="56">
        <f>VLOOKUP($A$7&amp;$D$7&amp;$A12,MOTIVOS_DATOS!$A:$M,G$8,0)</f>
        <v>1.6794395088221401</v>
      </c>
      <c r="H12" s="56">
        <f>VLOOKUP($A$7&amp;$D$7&amp;$A12,MOTIVOS_DATOS!$A:$M,H$8,0)</f>
        <v>2.3434280713829598</v>
      </c>
      <c r="I12" s="56">
        <f>VLOOKUP($A$7&amp;$D$7&amp;$A12,MOTIVOS_DATOS!$A:$M,I$8,0)</f>
        <v>1.4758359192300301</v>
      </c>
      <c r="J12" s="56">
        <f>VLOOKUP($A$7&amp;$D$7&amp;$A12,MOTIVOS_DATOS!$A:$M,J$8,0)</f>
        <v>1.4811938449431901</v>
      </c>
      <c r="K12" s="56">
        <f>VLOOKUP($A$7&amp;$D$7&amp;$A12,MOTIVOS_DATOS!$A:$M,K$8,0)</f>
        <v>1.2699557911588499</v>
      </c>
      <c r="M12" s="16"/>
    </row>
    <row r="13" spans="1:13" ht="15" customHeight="1" x14ac:dyDescent="0.35">
      <c r="A13" s="53" t="s">
        <v>125</v>
      </c>
      <c r="B13" s="38" t="s">
        <v>125</v>
      </c>
      <c r="C13" s="56">
        <f>VLOOKUP($A$7&amp;$D$7&amp;$A13,MOTIVOS_DATOS!$A:$M,C$8,0)</f>
        <v>2.3686355957492</v>
      </c>
      <c r="D13" s="56">
        <f>VLOOKUP($A$7&amp;$D$7&amp;$A13,MOTIVOS_DATOS!$A:$M,D$8,0)</f>
        <v>3.4790794527093301</v>
      </c>
      <c r="E13" s="56">
        <f>VLOOKUP($A$7&amp;$D$7&amp;$A13,MOTIVOS_DATOS!$A:$M,E$8,0)</f>
        <v>2.2521411879897699</v>
      </c>
      <c r="F13" s="56">
        <f>VLOOKUP($A$7&amp;$D$7&amp;$A13,MOTIVOS_DATOS!$A:$M,F$8,0)</f>
        <v>2.0620651684959999</v>
      </c>
      <c r="G13" s="56">
        <f>VLOOKUP($A$7&amp;$D$7&amp;$A13,MOTIVOS_DATOS!$A:$M,G$8,0)</f>
        <v>2.22860656917016</v>
      </c>
      <c r="H13" s="56">
        <f>VLOOKUP($A$7&amp;$D$7&amp;$A13,MOTIVOS_DATOS!$A:$M,H$8,0)</f>
        <v>3.2963129082818998</v>
      </c>
      <c r="I13" s="56">
        <f>VLOOKUP($A$7&amp;$D$7&amp;$A13,MOTIVOS_DATOS!$A:$M,I$8,0)</f>
        <v>2.1214157669267202</v>
      </c>
      <c r="J13" s="56">
        <f>VLOOKUP($A$7&amp;$D$7&amp;$A13,MOTIVOS_DATOS!$A:$M,J$8,0)</f>
        <v>2.0689356538855801</v>
      </c>
      <c r="K13" s="56">
        <f>VLOOKUP($A$7&amp;$D$7&amp;$A13,MOTIVOS_DATOS!$A:$M,K$8,0)</f>
        <v>1.9854632583044101</v>
      </c>
      <c r="M13" s="16"/>
    </row>
    <row r="14" spans="1:13" ht="15" customHeight="1" x14ac:dyDescent="0.35">
      <c r="A14" s="53" t="s">
        <v>171</v>
      </c>
      <c r="B14" s="38" t="s">
        <v>126</v>
      </c>
      <c r="C14" s="56">
        <f>VLOOKUP($A$7&amp;$D$7&amp;$A14,MOTIVOS_DATOS!$A:$M,C$8,0)</f>
        <v>0.74791430468662701</v>
      </c>
      <c r="D14" s="56">
        <f>VLOOKUP($A$7&amp;$D$7&amp;$A14,MOTIVOS_DATOS!$A:$M,D$8,0)</f>
        <v>1.1516265068706</v>
      </c>
      <c r="E14" s="56">
        <f>VLOOKUP($A$7&amp;$D$7&amp;$A14,MOTIVOS_DATOS!$A:$M,E$8,0)</f>
        <v>0.78325261460262496</v>
      </c>
      <c r="F14" s="56">
        <f>VLOOKUP($A$7&amp;$D$7&amp;$A14,MOTIVOS_DATOS!$A:$M,F$8,0)</f>
        <v>0.771870784376812</v>
      </c>
      <c r="G14" s="56">
        <f>VLOOKUP($A$7&amp;$D$7&amp;$A14,MOTIVOS_DATOS!$A:$M,G$8,0)</f>
        <v>0.84666726457686903</v>
      </c>
      <c r="H14" s="56">
        <f>VLOOKUP($A$7&amp;$D$7&amp;$A14,MOTIVOS_DATOS!$A:$M,H$8,0)</f>
        <v>1.1760998544268</v>
      </c>
      <c r="I14" s="56">
        <f>VLOOKUP($A$7&amp;$D$7&amp;$A14,MOTIVOS_DATOS!$A:$M,I$8,0)</f>
        <v>0.82722050772782896</v>
      </c>
      <c r="J14" s="56">
        <f>VLOOKUP($A$7&amp;$D$7&amp;$A14,MOTIVOS_DATOS!$A:$M,J$8,0)</f>
        <v>0.69661590987744704</v>
      </c>
      <c r="K14" s="56">
        <f>VLOOKUP($A$7&amp;$D$7&amp;$A14,MOTIVOS_DATOS!$A:$M,K$8,0)</f>
        <v>0.97458393581071401</v>
      </c>
      <c r="M14" s="16"/>
    </row>
    <row r="15" spans="1:13" ht="15" customHeight="1" x14ac:dyDescent="0.35">
      <c r="A15" s="53" t="s">
        <v>127</v>
      </c>
      <c r="B15" s="38" t="s">
        <v>127</v>
      </c>
      <c r="C15" s="56">
        <f>VLOOKUP($A$7&amp;$D$7&amp;$A15,MOTIVOS_DATOS!$A:$M,C$8,0)</f>
        <v>5.9461308156926496</v>
      </c>
      <c r="D15" s="56">
        <f>VLOOKUP($A$7&amp;$D$7&amp;$A15,MOTIVOS_DATOS!$A:$M,D$8,0)</f>
        <v>8.89242803484027</v>
      </c>
      <c r="E15" s="56">
        <f>VLOOKUP($A$7&amp;$D$7&amp;$A15,MOTIVOS_DATOS!$A:$M,E$8,0)</f>
        <v>5.2007148125774396</v>
      </c>
      <c r="F15" s="56">
        <f>VLOOKUP($A$7&amp;$D$7&amp;$A15,MOTIVOS_DATOS!$A:$M,F$8,0)</f>
        <v>4.7770305153228296</v>
      </c>
      <c r="G15" s="56">
        <f>VLOOKUP($A$7&amp;$D$7&amp;$A15,MOTIVOS_DATOS!$A:$M,G$8,0)</f>
        <v>5.6190825935395701</v>
      </c>
      <c r="H15" s="56">
        <f>VLOOKUP($A$7&amp;$D$7&amp;$A15,MOTIVOS_DATOS!$A:$M,H$8,0)</f>
        <v>8.1822527744857005</v>
      </c>
      <c r="I15" s="56">
        <f>VLOOKUP($A$7&amp;$D$7&amp;$A15,MOTIVOS_DATOS!$A:$M,I$8,0)</f>
        <v>4.7549764502456204</v>
      </c>
      <c r="J15" s="56">
        <f>VLOOKUP($A$7&amp;$D$7&amp;$A15,MOTIVOS_DATOS!$A:$M,J$8,0)</f>
        <v>4.38366887650953</v>
      </c>
      <c r="K15" s="56">
        <f>VLOOKUP($A$7&amp;$D$7&amp;$A15,MOTIVOS_DATOS!$A:$M,K$8,0)</f>
        <v>4.8744773104092198</v>
      </c>
      <c r="M15" s="16"/>
    </row>
    <row r="16" spans="1:13" ht="15" customHeight="1" x14ac:dyDescent="0.35">
      <c r="A16" s="53" t="s">
        <v>128</v>
      </c>
      <c r="B16" s="38" t="s">
        <v>128</v>
      </c>
      <c r="C16" s="56">
        <f>VLOOKUP($A$7&amp;$D$7&amp;$A16,MOTIVOS_DATOS!$A:$M,C$8,0)</f>
        <v>8.0474830922113105E-2</v>
      </c>
      <c r="D16" s="56">
        <f>VLOOKUP($A$7&amp;$D$7&amp;$A16,MOTIVOS_DATOS!$A:$M,D$8,0)</f>
        <v>0.13254701143671199</v>
      </c>
      <c r="E16" s="56">
        <f>VLOOKUP($A$7&amp;$D$7&amp;$A16,MOTIVOS_DATOS!$A:$M,E$8,0)</f>
        <v>6.7675992534549395E-2</v>
      </c>
      <c r="F16" s="56">
        <f>VLOOKUP($A$7&amp;$D$7&amp;$A16,MOTIVOS_DATOS!$A:$M,F$8,0)</f>
        <v>6.64982834059719E-2</v>
      </c>
      <c r="G16" s="56">
        <f>VLOOKUP($A$7&amp;$D$7&amp;$A16,MOTIVOS_DATOS!$A:$M,G$8,0)</f>
        <v>8.9297960421068107E-2</v>
      </c>
      <c r="H16" s="56">
        <f>VLOOKUP($A$7&amp;$D$7&amp;$A16,MOTIVOS_DATOS!$A:$M,H$8,0)</f>
        <v>0.123041763190402</v>
      </c>
      <c r="I16" s="56">
        <f>VLOOKUP($A$7&amp;$D$7&amp;$A16,MOTIVOS_DATOS!$A:$M,I$8,0)</f>
        <v>7.4324238912899507E-2</v>
      </c>
      <c r="J16" s="56">
        <f>VLOOKUP($A$7&amp;$D$7&amp;$A16,MOTIVOS_DATOS!$A:$M,J$8,0)</f>
        <v>7.6493953934502104E-2</v>
      </c>
      <c r="K16" s="56">
        <f>VLOOKUP($A$7&amp;$D$7&amp;$A16,MOTIVOS_DATOS!$A:$M,K$8,0)</f>
        <v>7.7180987263513204E-2</v>
      </c>
      <c r="M16" s="16"/>
    </row>
    <row r="17" spans="1:14" ht="15" customHeight="1" x14ac:dyDescent="0.35">
      <c r="A17" s="53" t="s">
        <v>129</v>
      </c>
      <c r="B17" s="38" t="s">
        <v>172</v>
      </c>
      <c r="C17" s="56">
        <f>VLOOKUP($A$7&amp;$D$7&amp;$A17,MOTIVOS_DATOS!$A:$M,C$8,0)</f>
        <v>0.19665738711716499</v>
      </c>
      <c r="D17" s="56">
        <f>VLOOKUP($A$7&amp;$D$7&amp;$A17,MOTIVOS_DATOS!$A:$M,D$8,0)</f>
        <v>0.33499013878648998</v>
      </c>
      <c r="E17" s="56">
        <f>VLOOKUP($A$7&amp;$D$7&amp;$A17,MOTIVOS_DATOS!$A:$M,E$8,0)</f>
        <v>0.18698321461199199</v>
      </c>
      <c r="F17" s="56">
        <f>VLOOKUP($A$7&amp;$D$7&amp;$A17,MOTIVOS_DATOS!$A:$M,F$8,0)</f>
        <v>0.165343907562509</v>
      </c>
      <c r="G17" s="56">
        <f>VLOOKUP($A$7&amp;$D$7&amp;$A17,MOTIVOS_DATOS!$A:$M,G$8,0)</f>
        <v>0.20070906838028299</v>
      </c>
      <c r="H17" s="56">
        <f>VLOOKUP($A$7&amp;$D$7&amp;$A17,MOTIVOS_DATOS!$A:$M,H$8,0)</f>
        <v>0.336188122318691</v>
      </c>
      <c r="I17" s="56">
        <f>VLOOKUP($A$7&amp;$D$7&amp;$A17,MOTIVOS_DATOS!$A:$M,I$8,0)</f>
        <v>0.192604944765603</v>
      </c>
      <c r="J17" s="56">
        <f>VLOOKUP($A$7&amp;$D$7&amp;$A17,MOTIVOS_DATOS!$A:$M,J$8,0)</f>
        <v>0.145864233579372</v>
      </c>
      <c r="K17" s="56">
        <f>VLOOKUP($A$7&amp;$D$7&amp;$A17,MOTIVOS_DATOS!$A:$M,K$8,0)</f>
        <v>0.182737837791764</v>
      </c>
      <c r="M17" s="16"/>
    </row>
    <row r="18" spans="1:14" ht="15" customHeight="1" x14ac:dyDescent="0.35">
      <c r="A18" s="53" t="s">
        <v>130</v>
      </c>
      <c r="B18" s="38" t="s">
        <v>131</v>
      </c>
      <c r="C18" s="56">
        <f>VLOOKUP($A$7&amp;$D$7&amp;$A18,MOTIVOS_DATOS!$A:$M,C$8,0)</f>
        <v>0.20262644605868499</v>
      </c>
      <c r="D18" s="56">
        <f>VLOOKUP($A$7&amp;$D$7&amp;$A18,MOTIVOS_DATOS!$A:$M,D$8,0)</f>
        <v>0.31074018467937897</v>
      </c>
      <c r="E18" s="56">
        <f>VLOOKUP($A$7&amp;$D$7&amp;$A18,MOTIVOS_DATOS!$A:$M,E$8,0)</f>
        <v>0.15850306111454299</v>
      </c>
      <c r="F18" s="56">
        <f>VLOOKUP($A$7&amp;$D$7&amp;$A18,MOTIVOS_DATOS!$A:$M,F$8,0)</f>
        <v>0.156277298326672</v>
      </c>
      <c r="G18" s="56">
        <f>VLOOKUP($A$7&amp;$D$7&amp;$A18,MOTIVOS_DATOS!$A:$M,G$8,0)</f>
        <v>0.177382416657348</v>
      </c>
      <c r="H18" s="56">
        <f>VLOOKUP($A$7&amp;$D$7&amp;$A18,MOTIVOS_DATOS!$A:$M,H$8,0)</f>
        <v>0.26284567523152003</v>
      </c>
      <c r="I18" s="56">
        <f>VLOOKUP($A$7&amp;$D$7&amp;$A18,MOTIVOS_DATOS!$A:$M,I$8,0)</f>
        <v>0.133201446695699</v>
      </c>
      <c r="J18" s="56">
        <f>VLOOKUP($A$7&amp;$D$7&amp;$A18,MOTIVOS_DATOS!$A:$M,J$8,0)</f>
        <v>0.13426201995196499</v>
      </c>
      <c r="K18" s="56">
        <f>VLOOKUP($A$7&amp;$D$7&amp;$A18,MOTIVOS_DATOS!$A:$M,K$8,0)</f>
        <v>0.173811422742642</v>
      </c>
      <c r="M18" s="16"/>
    </row>
    <row r="19" spans="1:14" ht="15" customHeight="1" x14ac:dyDescent="0.35">
      <c r="A19" s="53" t="s">
        <v>131</v>
      </c>
      <c r="B19" s="38" t="s">
        <v>132</v>
      </c>
      <c r="C19" s="56">
        <f>VLOOKUP($A$7&amp;$D$7&amp;$A19,MOTIVOS_DATOS!$A:$M,C$8,0)</f>
        <v>8.0944763899597802E-2</v>
      </c>
      <c r="D19" s="56">
        <f>VLOOKUP($A$7&amp;$D$7&amp;$A19,MOTIVOS_DATOS!$A:$M,D$8,0)</f>
        <v>0.16133260437682001</v>
      </c>
      <c r="E19" s="56">
        <f>VLOOKUP($A$7&amp;$D$7&amp;$A19,MOTIVOS_DATOS!$A:$M,E$8,0)</f>
        <v>8.5157623948924899E-2</v>
      </c>
      <c r="F19" s="56">
        <f>VLOOKUP($A$7&amp;$D$7&amp;$A19,MOTIVOS_DATOS!$A:$M,F$8,0)</f>
        <v>4.9862521129015798E-2</v>
      </c>
      <c r="G19" s="56">
        <f>VLOOKUP($A$7&amp;$D$7&amp;$A19,MOTIVOS_DATOS!$A:$M,G$8,0)</f>
        <v>5.4107598887293301E-2</v>
      </c>
      <c r="H19" s="56">
        <f>VLOOKUP($A$7&amp;$D$7&amp;$A19,MOTIVOS_DATOS!$A:$M,H$8,0)</f>
        <v>0.132425650259719</v>
      </c>
      <c r="I19" s="56">
        <f>VLOOKUP($A$7&amp;$D$7&amp;$A19,MOTIVOS_DATOS!$A:$M,I$8,0)</f>
        <v>3.7620885297495799E-2</v>
      </c>
      <c r="J19" s="56">
        <f>VLOOKUP($A$7&amp;$D$7&amp;$A19,MOTIVOS_DATOS!$A:$M,J$8,0)</f>
        <v>3.5539065014744499E-2</v>
      </c>
      <c r="K19" s="56">
        <f>VLOOKUP($A$7&amp;$D$7&amp;$A19,MOTIVOS_DATOS!$A:$M,K$8,0)</f>
        <v>4.8720560548104801E-2</v>
      </c>
      <c r="M19" s="16"/>
    </row>
    <row r="20" spans="1:14" ht="15" customHeight="1" x14ac:dyDescent="0.35">
      <c r="A20" s="53" t="s">
        <v>132</v>
      </c>
      <c r="B20" s="38" t="s">
        <v>133</v>
      </c>
      <c r="C20" s="56">
        <f>VLOOKUP($A$7&amp;$D$7&amp;$A20,MOTIVOS_DATOS!$A:$M,C$8,0)</f>
        <v>0.21259286101748801</v>
      </c>
      <c r="D20" s="56">
        <f>VLOOKUP($A$7&amp;$D$7&amp;$A20,MOTIVOS_DATOS!$A:$M,D$8,0)</f>
        <v>0.39008265632462902</v>
      </c>
      <c r="E20" s="56">
        <f>VLOOKUP($A$7&amp;$D$7&amp;$A20,MOTIVOS_DATOS!$A:$M,E$8,0)</f>
        <v>0.18238395046209099</v>
      </c>
      <c r="F20" s="56">
        <f>VLOOKUP($A$7&amp;$D$7&amp;$A20,MOTIVOS_DATOS!$A:$M,F$8,0)</f>
        <v>0.16310817425534199</v>
      </c>
      <c r="G20" s="56">
        <f>VLOOKUP($A$7&amp;$D$7&amp;$A20,MOTIVOS_DATOS!$A:$M,G$8,0)</f>
        <v>0.18800732694807501</v>
      </c>
      <c r="H20" s="56">
        <f>VLOOKUP($A$7&amp;$D$7&amp;$A20,MOTIVOS_DATOS!$A:$M,H$8,0)</f>
        <v>0.32038941534915499</v>
      </c>
      <c r="I20" s="56">
        <f>VLOOKUP($A$7&amp;$D$7&amp;$A20,MOTIVOS_DATOS!$A:$M,I$8,0)</f>
        <v>0.13902140103968899</v>
      </c>
      <c r="J20" s="56">
        <f>VLOOKUP($A$7&amp;$D$7&amp;$A20,MOTIVOS_DATOS!$A:$M,J$8,0)</f>
        <v>0.189039440380771</v>
      </c>
      <c r="K20" s="56">
        <f>VLOOKUP($A$7&amp;$D$7&amp;$A20,MOTIVOS_DATOS!$A:$M,K$8,0)</f>
        <v>0.190906284923479</v>
      </c>
      <c r="M20" s="16"/>
    </row>
    <row r="21" spans="1:14" s="8" customFormat="1" ht="15" customHeight="1" x14ac:dyDescent="0.35">
      <c r="A21" s="53" t="s">
        <v>133</v>
      </c>
      <c r="B21" s="38" t="s">
        <v>134</v>
      </c>
      <c r="C21" s="56">
        <f>VLOOKUP($A$7&amp;$D$7&amp;$A21,MOTIVOS_DATOS!$A:$M,C$8,0)</f>
        <v>0.23466409406018099</v>
      </c>
      <c r="D21" s="56">
        <f>VLOOKUP($A$7&amp;$D$7&amp;$A21,MOTIVOS_DATOS!$A:$M,D$8,0)</f>
        <v>0.352612929574664</v>
      </c>
      <c r="E21" s="56">
        <f>VLOOKUP($A$7&amp;$D$7&amp;$A21,MOTIVOS_DATOS!$A:$M,E$8,0)</f>
        <v>0.24314250792112799</v>
      </c>
      <c r="F21" s="56">
        <f>VLOOKUP($A$7&amp;$D$7&amp;$A21,MOTIVOS_DATOS!$A:$M,F$8,0)</f>
        <v>0.23088211254919699</v>
      </c>
      <c r="G21" s="56">
        <f>VLOOKUP($A$7&amp;$D$7&amp;$A21,MOTIVOS_DATOS!$A:$M,G$8,0)</f>
        <v>0.23627317607766399</v>
      </c>
      <c r="H21" s="56">
        <f>VLOOKUP($A$7&amp;$D$7&amp;$A21,MOTIVOS_DATOS!$A:$M,H$8,0)</f>
        <v>0.31652767131972498</v>
      </c>
      <c r="I21" s="56">
        <f>VLOOKUP($A$7&amp;$D$7&amp;$A21,MOTIVOS_DATOS!$A:$M,I$8,0)</f>
        <v>0.22010854833869301</v>
      </c>
      <c r="J21" s="56">
        <f>VLOOKUP($A$7&amp;$D$7&amp;$A21,MOTIVOS_DATOS!$A:$M,J$8,0)</f>
        <v>0.21647372165416301</v>
      </c>
      <c r="K21" s="56">
        <f>VLOOKUP($A$7&amp;$D$7&amp;$A21,MOTIVOS_DATOS!$A:$M,K$8,0)</f>
        <v>0.22375907118185301</v>
      </c>
      <c r="L21" s="17"/>
      <c r="M21" s="16"/>
    </row>
    <row r="22" spans="1:14" ht="15" customHeight="1" x14ac:dyDescent="0.35">
      <c r="A22" s="53" t="s">
        <v>134</v>
      </c>
      <c r="B22" s="38" t="s">
        <v>135</v>
      </c>
      <c r="C22" s="56">
        <f>VLOOKUP($A$7&amp;$D$7&amp;$A22,MOTIVOS_DATOS!$A:$M,C$8,0)</f>
        <v>0.15502572126186001</v>
      </c>
      <c r="D22" s="56">
        <f>VLOOKUP($A$7&amp;$D$7&amp;$A22,MOTIVOS_DATOS!$A:$M,D$8,0)</f>
        <v>0.17172136489588699</v>
      </c>
      <c r="E22" s="56">
        <f>VLOOKUP($A$7&amp;$D$7&amp;$A22,MOTIVOS_DATOS!$A:$M,E$8,0)</f>
        <v>0.107308863177026</v>
      </c>
      <c r="F22" s="56">
        <f>VLOOKUP($A$7&amp;$D$7&amp;$A22,MOTIVOS_DATOS!$A:$M,F$8,0)</f>
        <v>6.7279384462609504E-2</v>
      </c>
      <c r="G22" s="56">
        <f>VLOOKUP($A$7&amp;$D$7&amp;$A22,MOTIVOS_DATOS!$A:$M,G$8,0)</f>
        <v>6.3053722536357798E-2</v>
      </c>
      <c r="H22" s="56">
        <f>VLOOKUP($A$7&amp;$D$7&amp;$A22,MOTIVOS_DATOS!$A:$M,H$8,0)</f>
        <v>0.10179835447859301</v>
      </c>
      <c r="I22" s="56">
        <f>VLOOKUP($A$7&amp;$D$7&amp;$A22,MOTIVOS_DATOS!$A:$M,I$8,0)</f>
        <v>8.6265152172684101E-2</v>
      </c>
      <c r="J22" s="56">
        <f>VLOOKUP($A$7&amp;$D$7&amp;$A22,MOTIVOS_DATOS!$A:$M,J$8,0)</f>
        <v>7.92692070844188E-2</v>
      </c>
      <c r="K22" s="56">
        <f>VLOOKUP($A$7&amp;$D$7&amp;$A22,MOTIVOS_DATOS!$A:$M,K$8,0)</f>
        <v>0.115303134125277</v>
      </c>
      <c r="M22" s="16"/>
    </row>
    <row r="23" spans="1:14" ht="15" customHeight="1" x14ac:dyDescent="0.35">
      <c r="A23" s="53" t="s">
        <v>135</v>
      </c>
      <c r="B23" s="38" t="s">
        <v>173</v>
      </c>
      <c r="C23" s="56">
        <f>VLOOKUP($A$7&amp;$D$7&amp;$A23,MOTIVOS_DATOS!$A:$M,C$8,0)</f>
        <v>0.67603803380487204</v>
      </c>
      <c r="D23" s="56">
        <f>VLOOKUP($A$7&amp;$D$7&amp;$A23,MOTIVOS_DATOS!$A:$M,D$8,0)</f>
        <v>1.4374379948995599</v>
      </c>
      <c r="E23" s="56">
        <f>VLOOKUP($A$7&amp;$D$7&amp;$A23,MOTIVOS_DATOS!$A:$M,E$8,0)</f>
        <v>0.46213901743573599</v>
      </c>
      <c r="F23" s="56">
        <f>VLOOKUP($A$7&amp;$D$7&amp;$A23,MOTIVOS_DATOS!$A:$M,F$8,0)</f>
        <v>0.4536816527409</v>
      </c>
      <c r="G23" s="56">
        <f>VLOOKUP($A$7&amp;$D$7&amp;$A23,MOTIVOS_DATOS!$A:$M,G$8,0)</f>
        <v>0.61675181364200304</v>
      </c>
      <c r="H23" s="56">
        <f>VLOOKUP($A$7&amp;$D$7&amp;$A23,MOTIVOS_DATOS!$A:$M,H$8,0)</f>
        <v>1.3385738263061699</v>
      </c>
      <c r="I23" s="56">
        <f>VLOOKUP($A$7&amp;$D$7&amp;$A23,MOTIVOS_DATOS!$A:$M,I$8,0)</f>
        <v>0.40607163592573797</v>
      </c>
      <c r="J23" s="56">
        <f>VLOOKUP($A$7&amp;$D$7&amp;$A23,MOTIVOS_DATOS!$A:$M,J$8,0)</f>
        <v>0.35489373636556598</v>
      </c>
      <c r="K23" s="56">
        <f>VLOOKUP($A$7&amp;$D$7&amp;$A23,MOTIVOS_DATOS!$A:$M,K$8,0)</f>
        <v>0.619036184736523</v>
      </c>
      <c r="L23" s="1"/>
      <c r="M23" s="16"/>
    </row>
    <row r="24" spans="1:14" ht="6" customHeight="1" x14ac:dyDescent="0.35">
      <c r="A24" s="53"/>
      <c r="B24" s="38"/>
      <c r="C24" s="57"/>
      <c r="D24" s="57"/>
      <c r="E24" s="57"/>
      <c r="F24" s="57"/>
      <c r="G24" s="57"/>
      <c r="H24" s="57"/>
      <c r="I24" s="57"/>
      <c r="J24" s="57"/>
      <c r="K24" s="57"/>
      <c r="L24" s="1"/>
      <c r="M24" s="16"/>
    </row>
    <row r="25" spans="1:14" ht="15" customHeight="1" x14ac:dyDescent="0.35">
      <c r="A25" s="53" t="s">
        <v>173</v>
      </c>
      <c r="B25" s="38" t="s">
        <v>174</v>
      </c>
      <c r="C25" s="56">
        <f>VLOOKUP($A$7&amp;$D$7&amp;$A25,MOTIVOS_DATOS!$A:$M,C$8,0)</f>
        <v>0.55858487666113199</v>
      </c>
      <c r="D25" s="56">
        <f>VLOOKUP($A$7&amp;$D$7&amp;$A25,MOTIVOS_DATOS!$A:$M,D$8,0)</f>
        <v>1.3151513078905499</v>
      </c>
      <c r="E25" s="56">
        <f>VLOOKUP($A$7&amp;$D$7&amp;$A25,MOTIVOS_DATOS!$A:$M,E$8,0)</f>
        <v>0.430854083681115</v>
      </c>
      <c r="F25" s="56">
        <f>VLOOKUP($A$7&amp;$D$7&amp;$A25,MOTIVOS_DATOS!$A:$M,F$8,0)</f>
        <v>0.45184054165535198</v>
      </c>
      <c r="G25" s="56">
        <f>VLOOKUP($A$7&amp;$D$7&amp;$A25,MOTIVOS_DATOS!$A:$M,G$8,0)</f>
        <v>0.72302662312474397</v>
      </c>
      <c r="H25" s="56">
        <f>VLOOKUP($A$7&amp;$D$7&amp;$A25,MOTIVOS_DATOS!$A:$M,H$8,0)</f>
        <v>1.12662424251075</v>
      </c>
      <c r="I25" s="56">
        <f>VLOOKUP($A$7&amp;$D$7&amp;$A25,MOTIVOS_DATOS!$A:$M,I$8,0)</f>
        <v>0.43456493615984998</v>
      </c>
      <c r="J25" s="56">
        <f>VLOOKUP($A$7&amp;$D$7&amp;$A25,MOTIVOS_DATOS!$A:$M,J$8,0)</f>
        <v>0.35836270229161399</v>
      </c>
      <c r="K25" s="56">
        <f>VLOOKUP($A$7&amp;$D$7&amp;$A25,MOTIVOS_DATOS!$A:$M,K$8,0)</f>
        <v>0.60867458861730805</v>
      </c>
      <c r="L25" s="1"/>
      <c r="M25" s="16"/>
    </row>
    <row r="26" spans="1:14" s="8" customFormat="1" ht="15" customHeight="1" x14ac:dyDescent="0.35">
      <c r="A26" s="53" t="s">
        <v>174</v>
      </c>
      <c r="B26" s="38" t="s">
        <v>175</v>
      </c>
      <c r="C26" s="56">
        <f>VLOOKUP($A$7&amp;$D$7&amp;$A26,MOTIVOS_DATOS!$A:$M,C$8,0)</f>
        <v>0.61305158335350796</v>
      </c>
      <c r="D26" s="56">
        <f>VLOOKUP($A$7&amp;$D$7&amp;$A26,MOTIVOS_DATOS!$A:$M,D$8,0)</f>
        <v>1.20659495696568</v>
      </c>
      <c r="E26" s="56">
        <f>VLOOKUP($A$7&amp;$D$7&amp;$A26,MOTIVOS_DATOS!$A:$M,E$8,0)</f>
        <v>0.83600475778741701</v>
      </c>
      <c r="F26" s="56">
        <f>VLOOKUP($A$7&amp;$D$7&amp;$A26,MOTIVOS_DATOS!$A:$M,F$8,0)</f>
        <v>0.87830940463854101</v>
      </c>
      <c r="G26" s="56">
        <f>VLOOKUP($A$7&amp;$D$7&amp;$A26,MOTIVOS_DATOS!$A:$M,G$8,0)</f>
        <v>0.79946586280181497</v>
      </c>
      <c r="H26" s="56">
        <f>VLOOKUP($A$7&amp;$D$7&amp;$A26,MOTIVOS_DATOS!$A:$M,H$8,0)</f>
        <v>1.1571994435877</v>
      </c>
      <c r="I26" s="56">
        <f>VLOOKUP($A$7&amp;$D$7&amp;$A26,MOTIVOS_DATOS!$A:$M,I$8,0)</f>
        <v>0.75874179980902401</v>
      </c>
      <c r="J26" s="56">
        <f>VLOOKUP($A$7&amp;$D$7&amp;$A26,MOTIVOS_DATOS!$A:$M,J$8,0)</f>
        <v>0.70891900354502702</v>
      </c>
      <c r="K26" s="56">
        <f>VLOOKUP($A$7&amp;$D$7&amp;$A26,MOTIVOS_DATOS!$A:$M,K$8,0)</f>
        <v>0.56490864997279999</v>
      </c>
      <c r="L26" s="1"/>
      <c r="M26" s="16"/>
      <c r="N26"/>
    </row>
    <row r="27" spans="1:14" ht="15" customHeight="1" x14ac:dyDescent="0.35">
      <c r="A27" s="53" t="s">
        <v>175</v>
      </c>
      <c r="B27" s="38" t="s">
        <v>176</v>
      </c>
      <c r="C27" s="56">
        <f>VLOOKUP($A$7&amp;$D$7&amp;$A27,MOTIVOS_DATOS!$A:$M,C$8,0)</f>
        <v>9.4805008858815594</v>
      </c>
      <c r="D27" s="56">
        <f>VLOOKUP($A$7&amp;$D$7&amp;$A27,MOTIVOS_DATOS!$A:$M,D$8,0)</f>
        <v>14.58955118435</v>
      </c>
      <c r="E27" s="56">
        <f>VLOOKUP($A$7&amp;$D$7&amp;$A27,MOTIVOS_DATOS!$A:$M,E$8,0)</f>
        <v>8.4382647506726496</v>
      </c>
      <c r="F27" s="56">
        <f>VLOOKUP($A$7&amp;$D$7&amp;$A27,MOTIVOS_DATOS!$A:$M,F$8,0)</f>
        <v>7.7422228787707796</v>
      </c>
      <c r="G27" s="56">
        <f>VLOOKUP($A$7&amp;$D$7&amp;$A27,MOTIVOS_DATOS!$A:$M,G$8,0)</f>
        <v>9.0124884029874899</v>
      </c>
      <c r="H27" s="56">
        <f>VLOOKUP($A$7&amp;$D$7&amp;$A27,MOTIVOS_DATOS!$A:$M,H$8,0)</f>
        <v>13.4593993305031</v>
      </c>
      <c r="I27" s="56">
        <f>VLOOKUP($A$7&amp;$D$7&amp;$A27,MOTIVOS_DATOS!$A:$M,I$8,0)</f>
        <v>7.8414758124919599</v>
      </c>
      <c r="J27" s="56">
        <f>VLOOKUP($A$7&amp;$D$7&amp;$A27,MOTIVOS_DATOS!$A:$M,J$8,0)</f>
        <v>7.3877126957627599</v>
      </c>
      <c r="K27" s="56">
        <f>VLOOKUP($A$7&amp;$D$7&amp;$A27,MOTIVOS_DATOS!$A:$M,K$8,0)</f>
        <v>8.0747762068905704</v>
      </c>
      <c r="M27" s="16"/>
    </row>
    <row r="28" spans="1:14" ht="15" customHeight="1" x14ac:dyDescent="0.35">
      <c r="A28" s="53" t="s">
        <v>176</v>
      </c>
      <c r="B28" s="38" t="s">
        <v>177</v>
      </c>
      <c r="C28" s="56">
        <f>VLOOKUP($A$7&amp;$D$7&amp;$A28,MOTIVOS_DATOS!$A:$M,C$8,0)</f>
        <v>0.90112009271451599</v>
      </c>
      <c r="D28" s="56">
        <f>VLOOKUP($A$7&amp;$D$7&amp;$A28,MOTIVOS_DATOS!$A:$M,D$8,0)</f>
        <v>1.0755493796789699</v>
      </c>
      <c r="E28" s="56">
        <f>VLOOKUP($A$7&amp;$D$7&amp;$A28,MOTIVOS_DATOS!$A:$M,E$8,0)</f>
        <v>0.68451704239330002</v>
      </c>
      <c r="F28" s="56">
        <f>VLOOKUP($A$7&amp;$D$7&amp;$A28,MOTIVOS_DATOS!$A:$M,F$8,0)</f>
        <v>0.655710290804014</v>
      </c>
      <c r="G28" s="56">
        <f>VLOOKUP($A$7&amp;$D$7&amp;$A28,MOTIVOS_DATOS!$A:$M,G$8,0)</f>
        <v>0.65166855099377097</v>
      </c>
      <c r="H28" s="56">
        <f>VLOOKUP($A$7&amp;$D$7&amp;$A28,MOTIVOS_DATOS!$A:$M,H$8,0)</f>
        <v>0.82263581871632696</v>
      </c>
      <c r="I28" s="56">
        <f>VLOOKUP($A$7&amp;$D$7&amp;$A28,MOTIVOS_DATOS!$A:$M,I$8,0)</f>
        <v>0.57095404264692995</v>
      </c>
      <c r="J28" s="56">
        <f>VLOOKUP($A$7&amp;$D$7&amp;$A28,MOTIVOS_DATOS!$A:$M,J$8,0)</f>
        <v>0.54449023597409196</v>
      </c>
      <c r="K28" s="56">
        <f>VLOOKUP($A$7&amp;$D$7&amp;$A28,MOTIVOS_DATOS!$A:$M,K$8,0)</f>
        <v>0.55033662342075296</v>
      </c>
      <c r="M28" s="16"/>
    </row>
    <row r="29" spans="1:14" ht="15" customHeight="1" x14ac:dyDescent="0.35">
      <c r="A29" s="53" t="s">
        <v>177</v>
      </c>
      <c r="B29" s="38" t="s">
        <v>178</v>
      </c>
      <c r="C29" s="56">
        <f>VLOOKUP($A$7&amp;$D$7&amp;$A29,MOTIVOS_DATOS!$A:$M,C$8,0)</f>
        <v>1.20492626060796E-2</v>
      </c>
      <c r="D29" s="56">
        <f>VLOOKUP($A$7&amp;$D$7&amp;$A29,MOTIVOS_DATOS!$A:$M,D$8,0)</f>
        <v>2.3029488317876299E-2</v>
      </c>
      <c r="E29" s="56">
        <f>VLOOKUP($A$7&amp;$D$7&amp;$A29,MOTIVOS_DATOS!$A:$M,E$8,0)</f>
        <v>3.3687298000877497E-2</v>
      </c>
      <c r="F29" s="56">
        <f>VLOOKUP($A$7&amp;$D$7&amp;$A29,MOTIVOS_DATOS!$A:$M,F$8,0)</f>
        <v>1.1409589071123299E-2</v>
      </c>
      <c r="G29" s="56">
        <f>VLOOKUP($A$7&amp;$D$7&amp;$A29,MOTIVOS_DATOS!$A:$M,G$8,0)</f>
        <v>1.2796429572921699E-2</v>
      </c>
      <c r="H29" s="56">
        <f>VLOOKUP($A$7&amp;$D$7&amp;$A29,MOTIVOS_DATOS!$A:$M,H$8,0)</f>
        <v>1.2777742216925399E-2</v>
      </c>
      <c r="I29" s="56">
        <f>VLOOKUP($A$7&amp;$D$7&amp;$A29,MOTIVOS_DATOS!$A:$M,I$8,0)</f>
        <v>2.0461698061624699E-2</v>
      </c>
      <c r="J29" s="56">
        <f>VLOOKUP($A$7&amp;$D$7&amp;$A29,MOTIVOS_DATOS!$A:$M,J$8,0)</f>
        <v>1.6452013045934199E-2</v>
      </c>
      <c r="K29" s="56">
        <f>VLOOKUP($A$7&amp;$D$7&amp;$A29,MOTIVOS_DATOS!$A:$M,K$8,0)</f>
        <v>2.6112924354427199E-2</v>
      </c>
      <c r="L29" s="17"/>
      <c r="M29" s="16"/>
    </row>
    <row r="30" spans="1:14" ht="15" customHeight="1" x14ac:dyDescent="0.35">
      <c r="A30" s="53" t="s">
        <v>178</v>
      </c>
      <c r="B30" s="38" t="s">
        <v>179</v>
      </c>
      <c r="C30" s="56">
        <f>VLOOKUP($A$7&amp;$D$7&amp;$A30,MOTIVOS_DATOS!$A:$M,C$8,0)</f>
        <v>0.34328936611232802</v>
      </c>
      <c r="D30" s="56">
        <f>VLOOKUP($A$7&amp;$D$7&amp;$A30,MOTIVOS_DATOS!$A:$M,D$8,0)</f>
        <v>0.487553477563197</v>
      </c>
      <c r="E30" s="56">
        <f>VLOOKUP($A$7&amp;$D$7&amp;$A30,MOTIVOS_DATOS!$A:$M,E$8,0)</f>
        <v>0.40058433742250898</v>
      </c>
      <c r="F30" s="56">
        <f>VLOOKUP($A$7&amp;$D$7&amp;$A30,MOTIVOS_DATOS!$A:$M,F$8,0)</f>
        <v>0.410200309964531</v>
      </c>
      <c r="G30" s="56">
        <f>VLOOKUP($A$7&amp;$D$7&amp;$A30,MOTIVOS_DATOS!$A:$M,G$8,0)</f>
        <v>0.41322497700552902</v>
      </c>
      <c r="H30" s="56">
        <f>VLOOKUP($A$7&amp;$D$7&amp;$A30,MOTIVOS_DATOS!$A:$M,H$8,0)</f>
        <v>0.57125568914178504</v>
      </c>
      <c r="I30" s="56">
        <f>VLOOKUP($A$7&amp;$D$7&amp;$A30,MOTIVOS_DATOS!$A:$M,I$8,0)</f>
        <v>0.48463554574729201</v>
      </c>
      <c r="J30" s="56">
        <f>VLOOKUP($A$7&amp;$D$7&amp;$A30,MOTIVOS_DATOS!$A:$M,J$8,0)</f>
        <v>0.45745420342582999</v>
      </c>
      <c r="K30" s="56">
        <f>VLOOKUP($A$7&amp;$D$7&amp;$A30,MOTIVOS_DATOS!$A:$M,K$8,0)</f>
        <v>0.54025430875955305</v>
      </c>
      <c r="M30" s="16"/>
    </row>
    <row r="31" spans="1:14" ht="15" customHeight="1" x14ac:dyDescent="0.35">
      <c r="A31" s="53" t="s">
        <v>180</v>
      </c>
      <c r="B31" s="38" t="s">
        <v>181</v>
      </c>
      <c r="C31" s="56">
        <f>VLOOKUP($A$7&amp;$D$7&amp;$A31,MOTIVOS_DATOS!$A:$M,C$8,0)</f>
        <v>9.6966029577273492E-3</v>
      </c>
      <c r="D31" s="56">
        <f>VLOOKUP($A$7&amp;$D$7&amp;$A31,MOTIVOS_DATOS!$A:$M,D$8,0)</f>
        <v>2.8844542095261098E-2</v>
      </c>
      <c r="E31" s="56">
        <f>VLOOKUP($A$7&amp;$D$7&amp;$A31,MOTIVOS_DATOS!$A:$M,E$8,0)</f>
        <v>1.22354387016956E-2</v>
      </c>
      <c r="F31" s="56">
        <f>VLOOKUP($A$7&amp;$D$7&amp;$A31,MOTIVOS_DATOS!$A:$M,F$8,0)</f>
        <v>1.64126015673377E-2</v>
      </c>
      <c r="G31" s="56">
        <f>VLOOKUP($A$7&amp;$D$7&amp;$A31,MOTIVOS_DATOS!$A:$M,G$8,0)</f>
        <v>1.49698841627793E-2</v>
      </c>
      <c r="H31" s="56">
        <f>VLOOKUP($A$7&amp;$D$7&amp;$A31,MOTIVOS_DATOS!$A:$M,H$8,0)</f>
        <v>3.10845877449278E-2</v>
      </c>
      <c r="I31" s="56">
        <f>VLOOKUP($A$7&amp;$D$7&amp;$A31,MOTIVOS_DATOS!$A:$M,I$8,0)</f>
        <v>1.4868287151137499E-2</v>
      </c>
      <c r="J31" s="56">
        <f>VLOOKUP($A$7&amp;$D$7&amp;$A31,MOTIVOS_DATOS!$A:$M,J$8,0)</f>
        <v>7.8340938935960898E-3</v>
      </c>
      <c r="K31" s="56">
        <f>VLOOKUP($A$7&amp;$D$7&amp;$A31,MOTIVOS_DATOS!$A:$M,K$8,0)</f>
        <v>1.47878007562364E-2</v>
      </c>
      <c r="M31" s="16"/>
    </row>
    <row r="32" spans="1:14" s="8" customFormat="1" ht="15" customHeight="1" x14ac:dyDescent="0.35">
      <c r="A32" s="53" t="s">
        <v>179</v>
      </c>
      <c r="B32" s="38" t="s">
        <v>182</v>
      </c>
      <c r="C32" s="56">
        <f>VLOOKUP($A$7&amp;$D$7&amp;$A32,MOTIVOS_DATOS!$A:$M,C$8,0)</f>
        <v>0.33765633799162298</v>
      </c>
      <c r="D32" s="56">
        <f>VLOOKUP($A$7&amp;$D$7&amp;$A32,MOTIVOS_DATOS!$A:$M,D$8,0)</f>
        <v>0.67348492729362697</v>
      </c>
      <c r="E32" s="56">
        <f>VLOOKUP($A$7&amp;$D$7&amp;$A32,MOTIVOS_DATOS!$A:$M,E$8,0)</f>
        <v>0.29922746273413497</v>
      </c>
      <c r="F32" s="56">
        <f>VLOOKUP($A$7&amp;$D$7&amp;$A32,MOTIVOS_DATOS!$A:$M,F$8,0)</f>
        <v>0.33395459023743801</v>
      </c>
      <c r="G32" s="56">
        <f>VLOOKUP($A$7&amp;$D$7&amp;$A32,MOTIVOS_DATOS!$A:$M,G$8,0)</f>
        <v>0.37173689000791399</v>
      </c>
      <c r="H32" s="56">
        <f>VLOOKUP($A$7&amp;$D$7&amp;$A32,MOTIVOS_DATOS!$A:$M,H$8,0)</f>
        <v>0.74890581578750204</v>
      </c>
      <c r="I32" s="56">
        <f>VLOOKUP($A$7&amp;$D$7&amp;$A32,MOTIVOS_DATOS!$A:$M,I$8,0)</f>
        <v>0.34296385582911298</v>
      </c>
      <c r="J32" s="56">
        <f>VLOOKUP($A$7&amp;$D$7&amp;$A32,MOTIVOS_DATOS!$A:$M,J$8,0)</f>
        <v>0.381023483414414</v>
      </c>
      <c r="K32" s="56">
        <f>VLOOKUP($A$7&amp;$D$7&amp;$A32,MOTIVOS_DATOS!$A:$M,K$8,0)</f>
        <v>0.35608402437019299</v>
      </c>
      <c r="L32" s="2"/>
      <c r="M32" s="16"/>
      <c r="N32"/>
    </row>
    <row r="33" spans="1:14" s="8" customFormat="1" ht="6" customHeight="1" x14ac:dyDescent="0.35">
      <c r="A33" s="53" t="s">
        <v>169</v>
      </c>
      <c r="B33" s="38"/>
      <c r="C33" s="57"/>
      <c r="D33" s="57"/>
      <c r="E33" s="57"/>
      <c r="F33" s="57"/>
      <c r="G33" s="57"/>
      <c r="H33" s="57"/>
      <c r="I33" s="57"/>
      <c r="J33" s="57"/>
      <c r="K33" s="57"/>
      <c r="L33" s="2"/>
      <c r="M33" s="16"/>
      <c r="N33"/>
    </row>
    <row r="34" spans="1:14" ht="15" customHeight="1" x14ac:dyDescent="0.35">
      <c r="A34" s="53" t="s">
        <v>181</v>
      </c>
      <c r="B34" s="38" t="s">
        <v>183</v>
      </c>
      <c r="C34" s="56">
        <f>VLOOKUP($A$7&amp;$D$7&amp;$A34,MOTIVOS_DATOS!$A:$M,C$8,0)</f>
        <v>0.65448435880281197</v>
      </c>
      <c r="D34" s="56">
        <f>VLOOKUP($A$7&amp;$D$7&amp;$A34,MOTIVOS_DATOS!$A:$M,D$8,0)</f>
        <v>0.95281308395873698</v>
      </c>
      <c r="E34" s="56">
        <f>VLOOKUP($A$7&amp;$D$7&amp;$A34,MOTIVOS_DATOS!$A:$M,E$8,0)</f>
        <v>0.55230380029551795</v>
      </c>
      <c r="F34" s="56">
        <f>VLOOKUP($A$7&amp;$D$7&amp;$A34,MOTIVOS_DATOS!$A:$M,F$8,0)</f>
        <v>0.533099387021854</v>
      </c>
      <c r="G34" s="56">
        <f>VLOOKUP($A$7&amp;$D$7&amp;$A34,MOTIVOS_DATOS!$A:$M,G$8,0)</f>
        <v>0.60952122485345395</v>
      </c>
      <c r="H34" s="56">
        <f>VLOOKUP($A$7&amp;$D$7&amp;$A34,MOTIVOS_DATOS!$A:$M,H$8,0)</f>
        <v>0.90142463988918597</v>
      </c>
      <c r="I34" s="56">
        <f>VLOOKUP($A$7&amp;$D$7&amp;$A34,MOTIVOS_DATOS!$A:$M,I$8,0)</f>
        <v>0.59198551443012404</v>
      </c>
      <c r="J34" s="56">
        <f>VLOOKUP($A$7&amp;$D$7&amp;$A34,MOTIVOS_DATOS!$A:$M,J$8,0)</f>
        <v>0.64451371777474198</v>
      </c>
      <c r="K34" s="56">
        <f>VLOOKUP($A$7&amp;$D$7&amp;$A34,MOTIVOS_DATOS!$A:$M,K$8,0)</f>
        <v>0.54268728053299597</v>
      </c>
      <c r="L34" s="17"/>
      <c r="M34" s="16"/>
    </row>
    <row r="35" spans="1:14" ht="15" customHeight="1" x14ac:dyDescent="0.35">
      <c r="A35" s="53" t="s">
        <v>184</v>
      </c>
      <c r="B35" s="38" t="s">
        <v>185</v>
      </c>
      <c r="C35" s="56">
        <f>VLOOKUP($A$7&amp;$D$7&amp;$A35,MOTIVOS_DATOS!$A:$M,C$8,0)</f>
        <v>1.99930556854977</v>
      </c>
      <c r="D35" s="56">
        <f>VLOOKUP($A$7&amp;$D$7&amp;$A35,MOTIVOS_DATOS!$A:$M,D$8,0)</f>
        <v>3.0620410744148301</v>
      </c>
      <c r="E35" s="56">
        <f>VLOOKUP($A$7&amp;$D$7&amp;$A35,MOTIVOS_DATOS!$A:$M,E$8,0)</f>
        <v>1.7743322189009501</v>
      </c>
      <c r="F35" s="56">
        <f>VLOOKUP($A$7&amp;$D$7&amp;$A35,MOTIVOS_DATOS!$A:$M,F$8,0)</f>
        <v>1.6572502769098201</v>
      </c>
      <c r="G35" s="56">
        <f>VLOOKUP($A$7&amp;$D$7&amp;$A35,MOTIVOS_DATOS!$A:$M,G$8,0)</f>
        <v>1.97938016031568</v>
      </c>
      <c r="H35" s="56">
        <f>VLOOKUP($A$7&amp;$D$7&amp;$A35,MOTIVOS_DATOS!$A:$M,H$8,0)</f>
        <v>2.7798207246919402</v>
      </c>
      <c r="I35" s="56">
        <f>VLOOKUP($A$7&amp;$D$7&amp;$A35,MOTIVOS_DATOS!$A:$M,I$8,0)</f>
        <v>1.6496117211520001</v>
      </c>
      <c r="J35" s="56">
        <f>VLOOKUP($A$7&amp;$D$7&amp;$A35,MOTIVOS_DATOS!$A:$M,J$8,0)</f>
        <v>1.53860952456466</v>
      </c>
      <c r="K35" s="56">
        <f>VLOOKUP($A$7&amp;$D$7&amp;$A35,MOTIVOS_DATOS!$A:$M,K$8,0)</f>
        <v>1.7955575990577</v>
      </c>
      <c r="M35" s="16"/>
    </row>
    <row r="36" spans="1:14" ht="15" customHeight="1" x14ac:dyDescent="0.35">
      <c r="A36" s="53" t="s">
        <v>183</v>
      </c>
      <c r="B36" s="38" t="s">
        <v>186</v>
      </c>
      <c r="C36" s="56">
        <f>VLOOKUP($A$7&amp;$D$7&amp;$A36,MOTIVOS_DATOS!$A:$M,C$8,0)</f>
        <v>3.94767747031963</v>
      </c>
      <c r="D36" s="56">
        <f>VLOOKUP($A$7&amp;$D$7&amp;$A36,MOTIVOS_DATOS!$A:$M,D$8,0)</f>
        <v>5.7218375938956196</v>
      </c>
      <c r="E36" s="56">
        <f>VLOOKUP($A$7&amp;$D$7&amp;$A36,MOTIVOS_DATOS!$A:$M,E$8,0)</f>
        <v>4.0313710031143097</v>
      </c>
      <c r="F36" s="56">
        <f>VLOOKUP($A$7&amp;$D$7&amp;$A36,MOTIVOS_DATOS!$A:$M,F$8,0)</f>
        <v>3.7189836750611498</v>
      </c>
      <c r="G36" s="56">
        <f>VLOOKUP($A$7&amp;$D$7&amp;$A36,MOTIVOS_DATOS!$A:$M,G$8,0)</f>
        <v>3.9843778844303799</v>
      </c>
      <c r="H36" s="56">
        <f>VLOOKUP($A$7&amp;$D$7&amp;$A36,MOTIVOS_DATOS!$A:$M,H$8,0)</f>
        <v>5.3783988210969804</v>
      </c>
      <c r="I36" s="56">
        <f>VLOOKUP($A$7&amp;$D$7&amp;$A36,MOTIVOS_DATOS!$A:$M,I$8,0)</f>
        <v>3.76431776432426</v>
      </c>
      <c r="J36" s="56">
        <f>VLOOKUP($A$7&amp;$D$7&amp;$A36,MOTIVOS_DATOS!$A:$M,J$8,0)</f>
        <v>3.6260000763248899</v>
      </c>
      <c r="K36" s="56">
        <f>VLOOKUP($A$7&amp;$D$7&amp;$A36,MOTIVOS_DATOS!$A:$M,K$8,0)</f>
        <v>3.5804260233476</v>
      </c>
      <c r="M36" s="16"/>
    </row>
    <row r="37" spans="1:14" ht="15" customHeight="1" x14ac:dyDescent="0.35">
      <c r="A37" s="53" t="s">
        <v>187</v>
      </c>
      <c r="B37" s="38" t="s">
        <v>188</v>
      </c>
      <c r="C37" s="56">
        <f>VLOOKUP($A$7&amp;$D$7&amp;$A37,MOTIVOS_DATOS!$A:$M,C$8,0)</f>
        <v>1.5604965818399501</v>
      </c>
      <c r="D37" s="56">
        <f>VLOOKUP($A$7&amp;$D$7&amp;$A37,MOTIVOS_DATOS!$A:$M,D$8,0)</f>
        <v>2.24999500411259</v>
      </c>
      <c r="E37" s="56">
        <f>VLOOKUP($A$7&amp;$D$7&amp;$A37,MOTIVOS_DATOS!$A:$M,E$8,0)</f>
        <v>1.13959663361755</v>
      </c>
      <c r="F37" s="56">
        <f>VLOOKUP($A$7&amp;$D$7&amp;$A37,MOTIVOS_DATOS!$A:$M,F$8,0)</f>
        <v>1.1163879403138499</v>
      </c>
      <c r="G37" s="56">
        <f>VLOOKUP($A$7&amp;$D$7&amp;$A37,MOTIVOS_DATOS!$A:$M,G$8,0)</f>
        <v>1.4553534328829401</v>
      </c>
      <c r="H37" s="56">
        <f>VLOOKUP($A$7&amp;$D$7&amp;$A37,MOTIVOS_DATOS!$A:$M,H$8,0)</f>
        <v>2.05067122559434</v>
      </c>
      <c r="I37" s="56">
        <f>VLOOKUP($A$7&amp;$D$7&amp;$A37,MOTIVOS_DATOS!$A:$M,I$8,0)</f>
        <v>1.09557259697172</v>
      </c>
      <c r="J37" s="56">
        <f>VLOOKUP($A$7&amp;$D$7&amp;$A37,MOTIVOS_DATOS!$A:$M,J$8,0)</f>
        <v>0.99054584169583104</v>
      </c>
      <c r="K37" s="56">
        <f>VLOOKUP($A$7&amp;$D$7&amp;$A37,MOTIVOS_DATOS!$A:$M,K$8,0)</f>
        <v>1.28988229451801</v>
      </c>
      <c r="M37" s="16"/>
    </row>
    <row r="38" spans="1:14" s="8" customFormat="1" ht="15" customHeight="1" x14ac:dyDescent="0.35">
      <c r="A38" s="53" t="s">
        <v>186</v>
      </c>
      <c r="B38" s="38" t="s">
        <v>189</v>
      </c>
      <c r="C38" s="56">
        <f>VLOOKUP($A$7&amp;$D$7&amp;$A38,MOTIVOS_DATOS!$A:$M,C$8,0)</f>
        <v>1.12119423766913</v>
      </c>
      <c r="D38" s="56">
        <f>VLOOKUP($A$7&amp;$D$7&amp;$A38,MOTIVOS_DATOS!$A:$M,D$8,0)</f>
        <v>1.8508300590633</v>
      </c>
      <c r="E38" s="56">
        <f>VLOOKUP($A$7&amp;$D$7&amp;$A38,MOTIVOS_DATOS!$A:$M,E$8,0)</f>
        <v>1.05896791213241</v>
      </c>
      <c r="F38" s="56">
        <f>VLOOKUP($A$7&amp;$D$7&amp;$A38,MOTIVOS_DATOS!$A:$M,F$8,0)</f>
        <v>0.98236150619054097</v>
      </c>
      <c r="G38" s="56">
        <f>VLOOKUP($A$7&amp;$D$7&amp;$A38,MOTIVOS_DATOS!$A:$M,G$8,0)</f>
        <v>1.02906585297202</v>
      </c>
      <c r="H38" s="56">
        <f>VLOOKUP($A$7&amp;$D$7&amp;$A38,MOTIVOS_DATOS!$A:$M,H$8,0)</f>
        <v>1.64354839320014</v>
      </c>
      <c r="I38" s="56">
        <f>VLOOKUP($A$7&amp;$D$7&amp;$A38,MOTIVOS_DATOS!$A:$M,I$8,0)</f>
        <v>0.94557490021464197</v>
      </c>
      <c r="J38" s="56">
        <f>VLOOKUP($A$7&amp;$D$7&amp;$A38,MOTIVOS_DATOS!$A:$M,J$8,0)</f>
        <v>0.84525437179695695</v>
      </c>
      <c r="K38" s="56">
        <f>VLOOKUP($A$7&amp;$D$7&amp;$A38,MOTIVOS_DATOS!$A:$M,K$8,0)</f>
        <v>0.93574024734896</v>
      </c>
      <c r="L38" s="2"/>
      <c r="M38" s="16"/>
      <c r="N38"/>
    </row>
    <row r="39" spans="1:14" ht="15" customHeight="1" x14ac:dyDescent="0.35">
      <c r="A39" s="53" t="s">
        <v>188</v>
      </c>
      <c r="B39" s="38" t="s">
        <v>190</v>
      </c>
      <c r="C39" s="56">
        <f>VLOOKUP($A$7&amp;$D$7&amp;$A39,MOTIVOS_DATOS!$A:$M,C$8,0)</f>
        <v>1.8414022900609901</v>
      </c>
      <c r="D39" s="56">
        <f>VLOOKUP($A$7&amp;$D$7&amp;$A39,MOTIVOS_DATOS!$A:$M,D$8,0)</f>
        <v>3.5002223513847999</v>
      </c>
      <c r="E39" s="56">
        <f>VLOOKUP($A$7&amp;$D$7&amp;$A39,MOTIVOS_DATOS!$A:$M,E$8,0)</f>
        <v>1.6976555756884999</v>
      </c>
      <c r="F39" s="56">
        <f>VLOOKUP($A$7&amp;$D$7&amp;$A39,MOTIVOS_DATOS!$A:$M,F$8,0)</f>
        <v>1.5819957073211699</v>
      </c>
      <c r="G39" s="56">
        <f>VLOOKUP($A$7&amp;$D$7&amp;$A39,MOTIVOS_DATOS!$A:$M,G$8,0)</f>
        <v>1.8780906144612299</v>
      </c>
      <c r="H39" s="56">
        <f>VLOOKUP($A$7&amp;$D$7&amp;$A39,MOTIVOS_DATOS!$A:$M,H$8,0)</f>
        <v>3.3962590327291799</v>
      </c>
      <c r="I39" s="56">
        <f>VLOOKUP($A$7&amp;$D$7&amp;$A39,MOTIVOS_DATOS!$A:$M,I$8,0)</f>
        <v>1.53505146338319</v>
      </c>
      <c r="J39" s="56">
        <f>VLOOKUP($A$7&amp;$D$7&amp;$A39,MOTIVOS_DATOS!$A:$M,J$8,0)</f>
        <v>1.4170309629126201</v>
      </c>
      <c r="K39" s="56">
        <f>VLOOKUP($A$7&amp;$D$7&amp;$A39,MOTIVOS_DATOS!$A:$M,K$8,0)</f>
        <v>1.7866846653327599</v>
      </c>
      <c r="M39" s="16"/>
    </row>
    <row r="40" spans="1:14" x14ac:dyDescent="0.35">
      <c r="A40" s="53" t="s">
        <v>189</v>
      </c>
      <c r="B40" s="38" t="s">
        <v>191</v>
      </c>
      <c r="C40" s="56">
        <f>VLOOKUP($A$7&amp;$D$7&amp;$A40,MOTIVOS_DATOS!$A:$M,C$8,0)</f>
        <v>0.26700804644150899</v>
      </c>
      <c r="D40" s="56">
        <f>VLOOKUP($A$7&amp;$D$7&amp;$A40,MOTIVOS_DATOS!$A:$M,D$8,0)</f>
        <v>0.63515138911584201</v>
      </c>
      <c r="E40" s="56">
        <f>VLOOKUP($A$7&amp;$D$7&amp;$A40,MOTIVOS_DATOS!$A:$M,E$8,0)</f>
        <v>0.24553609498158899</v>
      </c>
      <c r="F40" s="56">
        <f>VLOOKUP($A$7&amp;$D$7&amp;$A40,MOTIVOS_DATOS!$A:$M,F$8,0)</f>
        <v>0.252192845723131</v>
      </c>
      <c r="G40" s="56">
        <f>VLOOKUP($A$7&amp;$D$7&amp;$A40,MOTIVOS_DATOS!$A:$M,G$8,0)</f>
        <v>0.28218990620932</v>
      </c>
      <c r="H40" s="56">
        <f>VLOOKUP($A$7&amp;$D$7&amp;$A40,MOTIVOS_DATOS!$A:$M,H$8,0)</f>
        <v>0.60265059909781904</v>
      </c>
      <c r="I40" s="56">
        <f>VLOOKUP($A$7&amp;$D$7&amp;$A40,MOTIVOS_DATOS!$A:$M,I$8,0)</f>
        <v>0.203755730635856</v>
      </c>
      <c r="J40" s="56">
        <f>VLOOKUP($A$7&amp;$D$7&amp;$A40,MOTIVOS_DATOS!$A:$M,J$8,0)</f>
        <v>0.19789629283194399</v>
      </c>
      <c r="K40" s="56">
        <f>VLOOKUP($A$7&amp;$D$7&amp;$A40,MOTIVOS_DATOS!$A:$M,K$8,0)</f>
        <v>0.223568639036926</v>
      </c>
      <c r="L40" s="18"/>
      <c r="M40" s="16"/>
    </row>
    <row r="41" spans="1:14" x14ac:dyDescent="0.35">
      <c r="A41" s="53" t="s">
        <v>190</v>
      </c>
      <c r="B41" s="38" t="s">
        <v>192</v>
      </c>
      <c r="C41" s="56">
        <f>VLOOKUP($A$7&amp;$D$7&amp;$A41,MOTIVOS_DATOS!$A:$M,C$8,0)</f>
        <v>0.86438033364487599</v>
      </c>
      <c r="D41" s="56">
        <f>VLOOKUP($A$7&amp;$D$7&amp;$A41,MOTIVOS_DATOS!$A:$M,D$8,0)</f>
        <v>1.42687180766722</v>
      </c>
      <c r="E41" s="56">
        <f>VLOOKUP($A$7&amp;$D$7&amp;$A41,MOTIVOS_DATOS!$A:$M,E$8,0)</f>
        <v>0.635612053327407</v>
      </c>
      <c r="F41" s="56">
        <f>VLOOKUP($A$7&amp;$D$7&amp;$A41,MOTIVOS_DATOS!$A:$M,F$8,0)</f>
        <v>0.65778984595032097</v>
      </c>
      <c r="G41" s="56">
        <f>VLOOKUP($A$7&amp;$D$7&amp;$A41,MOTIVOS_DATOS!$A:$M,G$8,0)</f>
        <v>0.78140033226939298</v>
      </c>
      <c r="H41" s="56">
        <f>VLOOKUP($A$7&amp;$D$7&amp;$A41,MOTIVOS_DATOS!$A:$M,H$8,0)</f>
        <v>1.17710810710168</v>
      </c>
      <c r="I41" s="56">
        <f>VLOOKUP($A$7&amp;$D$7&amp;$A41,MOTIVOS_DATOS!$A:$M,I$8,0)</f>
        <v>0.68279824241077203</v>
      </c>
      <c r="J41" s="56">
        <f>VLOOKUP($A$7&amp;$D$7&amp;$A41,MOTIVOS_DATOS!$A:$M,J$8,0)</f>
        <v>0.60239956361050095</v>
      </c>
      <c r="K41" s="56">
        <f>VLOOKUP($A$7&amp;$D$7&amp;$A41,MOTIVOS_DATOS!$A:$M,K$8,0)</f>
        <v>0.58138920561708196</v>
      </c>
      <c r="M41" s="16"/>
    </row>
    <row r="42" spans="1:14" ht="6" customHeight="1" x14ac:dyDescent="0.35">
      <c r="A42" s="53" t="s">
        <v>169</v>
      </c>
      <c r="B42" s="38"/>
      <c r="C42" s="57"/>
      <c r="D42" s="57"/>
      <c r="E42" s="57"/>
      <c r="F42" s="57"/>
      <c r="G42" s="57"/>
      <c r="H42" s="57"/>
      <c r="I42" s="57"/>
      <c r="J42" s="57"/>
      <c r="K42" s="57"/>
      <c r="M42" s="16"/>
    </row>
    <row r="43" spans="1:14" x14ac:dyDescent="0.35">
      <c r="A43" s="53" t="s">
        <v>191</v>
      </c>
      <c r="B43" s="38" t="s">
        <v>193</v>
      </c>
      <c r="C43" s="56">
        <f>VLOOKUP($A$7&amp;$D$7&amp;$A43,MOTIVOS_DATOS!$A:$M,C$8,0)</f>
        <v>3.9494141217580401</v>
      </c>
      <c r="D43" s="56">
        <f>VLOOKUP($A$7&amp;$D$7&amp;$A43,MOTIVOS_DATOS!$A:$M,D$8,0)</f>
        <v>5.9137728884089196</v>
      </c>
      <c r="E43" s="56">
        <f>VLOOKUP($A$7&amp;$D$7&amp;$A43,MOTIVOS_DATOS!$A:$M,E$8,0)</f>
        <v>3.6680139068158999</v>
      </c>
      <c r="F43" s="56">
        <f>VLOOKUP($A$7&amp;$D$7&amp;$A43,MOTIVOS_DATOS!$A:$M,F$8,0)</f>
        <v>3.5153993637580498</v>
      </c>
      <c r="G43" s="56">
        <f>VLOOKUP($A$7&amp;$D$7&amp;$A43,MOTIVOS_DATOS!$A:$M,G$8,0)</f>
        <v>3.8566826861873098</v>
      </c>
      <c r="H43" s="56">
        <f>VLOOKUP($A$7&amp;$D$7&amp;$A43,MOTIVOS_DATOS!$A:$M,H$8,0)</f>
        <v>5.6893370765822402</v>
      </c>
      <c r="I43" s="56">
        <f>VLOOKUP($A$7&amp;$D$7&amp;$A43,MOTIVOS_DATOS!$A:$M,I$8,0)</f>
        <v>3.4817306454975299</v>
      </c>
      <c r="J43" s="56">
        <f>VLOOKUP($A$7&amp;$D$7&amp;$A43,MOTIVOS_DATOS!$A:$M,J$8,0)</f>
        <v>3.2417509032776599</v>
      </c>
      <c r="K43" s="56">
        <f>VLOOKUP($A$7&amp;$D$7&amp;$A43,MOTIVOS_DATOS!$A:$M,K$8,0)</f>
        <v>3.4025039311472498</v>
      </c>
      <c r="M43" s="16"/>
    </row>
    <row r="44" spans="1:14" ht="15" customHeight="1" x14ac:dyDescent="0.35">
      <c r="A44" s="53" t="s">
        <v>192</v>
      </c>
      <c r="B44" s="38" t="s">
        <v>194</v>
      </c>
      <c r="C44" s="56">
        <f>VLOOKUP($A$7&amp;$D$7&amp;$A44,MOTIVOS_DATOS!$A:$M,C$8,0)</f>
        <v>4.2342503817205397E-2</v>
      </c>
      <c r="D44" s="56">
        <f>VLOOKUP($A$7&amp;$D$7&amp;$A44,MOTIVOS_DATOS!$A:$M,D$8,0)</f>
        <v>7.7034010742356399E-2</v>
      </c>
      <c r="E44" s="56">
        <f>VLOOKUP($A$7&amp;$D$7&amp;$A44,MOTIVOS_DATOS!$A:$M,E$8,0)</f>
        <v>7.2790061304138301E-2</v>
      </c>
      <c r="F44" s="56">
        <f>VLOOKUP($A$7&amp;$D$7&amp;$A44,MOTIVOS_DATOS!$A:$M,F$8,0)</f>
        <v>5.4716687471626002E-2</v>
      </c>
      <c r="G44" s="56">
        <f>VLOOKUP($A$7&amp;$D$7&amp;$A44,MOTIVOS_DATOS!$A:$M,G$8,0)</f>
        <v>7.5534473006779193E-2</v>
      </c>
      <c r="H44" s="56">
        <f>VLOOKUP($A$7&amp;$D$7&amp;$A44,MOTIVOS_DATOS!$A:$M,H$8,0)</f>
        <v>7.4451344451843093E-2</v>
      </c>
      <c r="I44" s="56">
        <f>VLOOKUP($A$7&amp;$D$7&amp;$A44,MOTIVOS_DATOS!$A:$M,I$8,0)</f>
        <v>3.6367101522556899E-2</v>
      </c>
      <c r="J44" s="56">
        <f>VLOOKUP($A$7&amp;$D$7&amp;$A44,MOTIVOS_DATOS!$A:$M,J$8,0)</f>
        <v>5.34596909990811E-2</v>
      </c>
      <c r="K44" s="56">
        <f>VLOOKUP($A$7&amp;$D$7&amp;$A44,MOTIVOS_DATOS!$A:$M,K$8,0)</f>
        <v>8.1141439211921407E-2</v>
      </c>
      <c r="M44" s="16"/>
    </row>
    <row r="45" spans="1:14" x14ac:dyDescent="0.35">
      <c r="A45" s="53" t="s">
        <v>193</v>
      </c>
      <c r="B45" s="38" t="s">
        <v>195</v>
      </c>
      <c r="C45" s="56">
        <f>VLOOKUP($A$7&amp;$D$7&amp;$A45,MOTIVOS_DATOS!$A:$M,C$8,0)</f>
        <v>0.84854205378681802</v>
      </c>
      <c r="D45" s="56">
        <f>VLOOKUP($A$7&amp;$D$7&amp;$A45,MOTIVOS_DATOS!$A:$M,D$8,0)</f>
        <v>0.88597814067512004</v>
      </c>
      <c r="E45" s="56">
        <f>VLOOKUP($A$7&amp;$D$7&amp;$A45,MOTIVOS_DATOS!$A:$M,E$8,0)</f>
        <v>0.70628109859914401</v>
      </c>
      <c r="F45" s="56">
        <f>VLOOKUP($A$7&amp;$D$7&amp;$A45,MOTIVOS_DATOS!$A:$M,F$8,0)</f>
        <v>0.58505692542105603</v>
      </c>
      <c r="G45" s="56">
        <f>VLOOKUP($A$7&amp;$D$7&amp;$A45,MOTIVOS_DATOS!$A:$M,G$8,0)</f>
        <v>0.63241017208019601</v>
      </c>
      <c r="H45" s="56">
        <f>VLOOKUP($A$7&amp;$D$7&amp;$A45,MOTIVOS_DATOS!$A:$M,H$8,0)</f>
        <v>0.73075831020034399</v>
      </c>
      <c r="I45" s="56">
        <f>VLOOKUP($A$7&amp;$D$7&amp;$A45,MOTIVOS_DATOS!$A:$M,I$8,0)</f>
        <v>0.67003114092544702</v>
      </c>
      <c r="J45" s="56">
        <f>VLOOKUP($A$7&amp;$D$7&amp;$A45,MOTIVOS_DATOS!$A:$M,J$8,0)</f>
        <v>0.512417524336512</v>
      </c>
      <c r="K45" s="56">
        <f>VLOOKUP($A$7&amp;$D$7&amp;$A45,MOTIVOS_DATOS!$A:$M,K$8,0)</f>
        <v>0.59223693200093896</v>
      </c>
      <c r="M45" s="16"/>
    </row>
    <row r="46" spans="1:14" x14ac:dyDescent="0.35">
      <c r="A46" s="53" t="s">
        <v>194</v>
      </c>
      <c r="B46" s="38" t="s">
        <v>196</v>
      </c>
      <c r="C46" s="56">
        <f>VLOOKUP($A$7&amp;$D$7&amp;$A46,MOTIVOS_DATOS!$A:$M,C$8,0)</f>
        <v>4.0174725352071901E-2</v>
      </c>
      <c r="D46" s="56">
        <f>VLOOKUP($A$7&amp;$D$7&amp;$A46,MOTIVOS_DATOS!$A:$M,D$8,0)</f>
        <v>5.1488914971883203E-2</v>
      </c>
      <c r="E46" s="56">
        <f>VLOOKUP($A$7&amp;$D$7&amp;$A46,MOTIVOS_DATOS!$A:$M,E$8,0)</f>
        <v>2.9910143655841201E-2</v>
      </c>
      <c r="F46" s="56">
        <f>VLOOKUP($A$7&amp;$D$7&amp;$A46,MOTIVOS_DATOS!$A:$M,F$8,0)</f>
        <v>2.0386359050310901E-2</v>
      </c>
      <c r="G46" s="56">
        <f>VLOOKUP($A$7&amp;$D$7&amp;$A46,MOTIVOS_DATOS!$A:$M,G$8,0)</f>
        <v>4.2948924996128103E-2</v>
      </c>
      <c r="H46" s="56">
        <f>VLOOKUP($A$7&amp;$D$7&amp;$A46,MOTIVOS_DATOS!$A:$M,H$8,0)</f>
        <v>2.36223686817408E-2</v>
      </c>
      <c r="I46" s="56">
        <f>VLOOKUP($A$7&amp;$D$7&amp;$A46,MOTIVOS_DATOS!$A:$M,I$8,0)</f>
        <v>3.3442157751415499E-2</v>
      </c>
      <c r="J46" s="56">
        <f>VLOOKUP($A$7&amp;$D$7&amp;$A46,MOTIVOS_DATOS!$A:$M,J$8,0)</f>
        <v>1.6272420807650501E-2</v>
      </c>
      <c r="K46" s="56">
        <f>VLOOKUP($A$7&amp;$D$7&amp;$A46,MOTIVOS_DATOS!$A:$M,K$8,0)</f>
        <v>4.8681762562607901E-2</v>
      </c>
      <c r="M46" s="16"/>
    </row>
    <row r="47" spans="1:14" x14ac:dyDescent="0.35">
      <c r="A47" s="53" t="s">
        <v>195</v>
      </c>
      <c r="B47" s="38" t="s">
        <v>197</v>
      </c>
      <c r="C47" s="56">
        <f>VLOOKUP($A$7&amp;$D$7&amp;$A47,MOTIVOS_DATOS!$A:$M,C$8,0)</f>
        <v>3.6590327215563199</v>
      </c>
      <c r="D47" s="56">
        <f>VLOOKUP($A$7&amp;$D$7&amp;$A47,MOTIVOS_DATOS!$A:$M,D$8,0)</f>
        <v>6.65216439269284</v>
      </c>
      <c r="E47" s="56">
        <f>VLOOKUP($A$7&amp;$D$7&amp;$A47,MOTIVOS_DATOS!$A:$M,E$8,0)</f>
        <v>3.2501587742554299</v>
      </c>
      <c r="F47" s="56">
        <f>VLOOKUP($A$7&amp;$D$7&amp;$A47,MOTIVOS_DATOS!$A:$M,F$8,0)</f>
        <v>3.1389061609919402</v>
      </c>
      <c r="G47" s="56">
        <f>VLOOKUP($A$7&amp;$D$7&amp;$A47,MOTIVOS_DATOS!$A:$M,G$8,0)</f>
        <v>3.6468887805509498</v>
      </c>
      <c r="H47" s="56">
        <f>VLOOKUP($A$7&amp;$D$7&amp;$A47,MOTIVOS_DATOS!$A:$M,H$8,0)</f>
        <v>6.0272185119548896</v>
      </c>
      <c r="I47" s="56">
        <f>VLOOKUP($A$7&amp;$D$7&amp;$A47,MOTIVOS_DATOS!$A:$M,I$8,0)</f>
        <v>3.1394495049426201</v>
      </c>
      <c r="J47" s="56">
        <f>VLOOKUP($A$7&amp;$D$7&amp;$A47,MOTIVOS_DATOS!$A:$M,J$8,0)</f>
        <v>2.97974653183566</v>
      </c>
      <c r="K47" s="56">
        <f>VLOOKUP($A$7&amp;$D$7&amp;$A47,MOTIVOS_DATOS!$A:$M,K$8,0)</f>
        <v>3.2776102963873002</v>
      </c>
      <c r="M47" s="16"/>
    </row>
    <row r="48" spans="1:14" x14ac:dyDescent="0.35">
      <c r="A48" s="53" t="s">
        <v>196</v>
      </c>
      <c r="B48" s="38" t="s">
        <v>198</v>
      </c>
      <c r="C48" s="56">
        <f>VLOOKUP($A$7&amp;$D$7&amp;$A48,MOTIVOS_DATOS!$A:$M,C$8,0)</f>
        <v>2.0202012146449801</v>
      </c>
      <c r="D48" s="56">
        <f>VLOOKUP($A$7&amp;$D$7&amp;$A48,MOTIVOS_DATOS!$A:$M,D$8,0)</f>
        <v>3.3149865092108599</v>
      </c>
      <c r="E48" s="56">
        <f>VLOOKUP($A$7&amp;$D$7&amp;$A48,MOTIVOS_DATOS!$A:$M,E$8,0)</f>
        <v>1.7172674099071901</v>
      </c>
      <c r="F48" s="56">
        <f>VLOOKUP($A$7&amp;$D$7&amp;$A48,MOTIVOS_DATOS!$A:$M,F$8,0)</f>
        <v>1.5581610072113501</v>
      </c>
      <c r="G48" s="56">
        <f>VLOOKUP($A$7&amp;$D$7&amp;$A48,MOTIVOS_DATOS!$A:$M,G$8,0)</f>
        <v>1.9981262344945001</v>
      </c>
      <c r="H48" s="56">
        <f>VLOOKUP($A$7&amp;$D$7&amp;$A48,MOTIVOS_DATOS!$A:$M,H$8,0)</f>
        <v>2.9807052083765901</v>
      </c>
      <c r="I48" s="56">
        <f>VLOOKUP($A$7&amp;$D$7&amp;$A48,MOTIVOS_DATOS!$A:$M,I$8,0)</f>
        <v>1.60257958438154</v>
      </c>
      <c r="J48" s="56">
        <f>VLOOKUP($A$7&amp;$D$7&amp;$A48,MOTIVOS_DATOS!$A:$M,J$8,0)</f>
        <v>1.51855496929355</v>
      </c>
      <c r="K48" s="56">
        <f>VLOOKUP($A$7&amp;$D$7&amp;$A48,MOTIVOS_DATOS!$A:$M,K$8,0)</f>
        <v>1.7819158918434499</v>
      </c>
      <c r="M48" s="16"/>
    </row>
    <row r="49" spans="1:13" x14ac:dyDescent="0.35">
      <c r="A49" s="53" t="s">
        <v>197</v>
      </c>
      <c r="B49" s="38" t="s">
        <v>199</v>
      </c>
      <c r="C49" s="56">
        <f>VLOOKUP($A$7&amp;$D$7&amp;$A49,MOTIVOS_DATOS!$A:$M,C$8,0)</f>
        <v>1.6177779686595699</v>
      </c>
      <c r="D49" s="56">
        <f>VLOOKUP($A$7&amp;$D$7&amp;$A49,MOTIVOS_DATOS!$A:$M,D$8,0)</f>
        <v>2.4063620759197599</v>
      </c>
      <c r="E49" s="56">
        <f>VLOOKUP($A$7&amp;$D$7&amp;$A49,MOTIVOS_DATOS!$A:$M,E$8,0)</f>
        <v>1.63150135582718</v>
      </c>
      <c r="F49" s="56">
        <f>VLOOKUP($A$7&amp;$D$7&amp;$A49,MOTIVOS_DATOS!$A:$M,F$8,0)</f>
        <v>1.56230699269909</v>
      </c>
      <c r="G49" s="56">
        <f>VLOOKUP($A$7&amp;$D$7&amp;$A49,MOTIVOS_DATOS!$A:$M,G$8,0)</f>
        <v>1.6694697091075299</v>
      </c>
      <c r="H49" s="56">
        <f>VLOOKUP($A$7&amp;$D$7&amp;$A49,MOTIVOS_DATOS!$A:$M,H$8,0)</f>
        <v>2.2949004042749599</v>
      </c>
      <c r="I49" s="56">
        <f>VLOOKUP($A$7&amp;$D$7&amp;$A49,MOTIVOS_DATOS!$A:$M,I$8,0)</f>
        <v>1.4178686707882899</v>
      </c>
      <c r="J49" s="56">
        <f>VLOOKUP($A$7&amp;$D$7&amp;$A49,MOTIVOS_DATOS!$A:$M,J$8,0)</f>
        <v>1.4611014384788701</v>
      </c>
      <c r="K49" s="56">
        <f>VLOOKUP($A$7&amp;$D$7&amp;$A49,MOTIVOS_DATOS!$A:$M,K$8,0)</f>
        <v>1.4836529552543301</v>
      </c>
      <c r="M49" s="16"/>
    </row>
    <row r="50" spans="1:13" x14ac:dyDescent="0.35">
      <c r="A50" s="53" t="s">
        <v>198</v>
      </c>
      <c r="B50" s="38" t="s">
        <v>200</v>
      </c>
      <c r="C50" s="56">
        <f>VLOOKUP($A$7&amp;$D$7&amp;$A50,MOTIVOS_DATOS!$A:$M,C$8,0)</f>
        <v>7.84651687404712E-2</v>
      </c>
      <c r="D50" s="56">
        <f>VLOOKUP($A$7&amp;$D$7&amp;$A50,MOTIVOS_DATOS!$A:$M,D$8,0)</f>
        <v>9.7974212629826002E-2</v>
      </c>
      <c r="E50" s="56">
        <f>VLOOKUP($A$7&amp;$D$7&amp;$A50,MOTIVOS_DATOS!$A:$M,E$8,0)</f>
        <v>5.9452055802721199E-2</v>
      </c>
      <c r="F50" s="56">
        <f>VLOOKUP($A$7&amp;$D$7&amp;$A50,MOTIVOS_DATOS!$A:$M,F$8,0)</f>
        <v>6.5126007796796101E-2</v>
      </c>
      <c r="G50" s="56">
        <f>VLOOKUP($A$7&amp;$D$7&amp;$A50,MOTIVOS_DATOS!$A:$M,G$8,0)</f>
        <v>7.7318523121974E-2</v>
      </c>
      <c r="H50" s="56">
        <f>VLOOKUP($A$7&amp;$D$7&amp;$A50,MOTIVOS_DATOS!$A:$M,H$8,0)</f>
        <v>0.10889131564111799</v>
      </c>
      <c r="I50" s="56">
        <f>VLOOKUP($A$7&amp;$D$7&amp;$A50,MOTIVOS_DATOS!$A:$M,I$8,0)</f>
        <v>8.7197624150807604E-2</v>
      </c>
      <c r="J50" s="56">
        <f>VLOOKUP($A$7&amp;$D$7&amp;$A50,MOTIVOS_DATOS!$A:$M,J$8,0)</f>
        <v>7.8946252072798095E-2</v>
      </c>
      <c r="K50" s="56">
        <f>VLOOKUP($A$7&amp;$D$7&amp;$A50,MOTIVOS_DATOS!$A:$M,K$8,0)</f>
        <v>6.8191014045654502E-2</v>
      </c>
      <c r="M50" s="16"/>
    </row>
    <row r="51" spans="1:13" ht="6" customHeight="1" x14ac:dyDescent="0.35">
      <c r="A51" s="53" t="s">
        <v>169</v>
      </c>
      <c r="B51" s="38"/>
      <c r="C51" s="57"/>
      <c r="D51" s="57"/>
      <c r="E51" s="57"/>
      <c r="F51" s="57"/>
      <c r="G51" s="57"/>
      <c r="H51" s="57"/>
      <c r="I51" s="57"/>
      <c r="J51" s="57"/>
      <c r="K51" s="57"/>
      <c r="M51" s="16"/>
    </row>
    <row r="52" spans="1:13" ht="15" customHeight="1" x14ac:dyDescent="0.35">
      <c r="A52" s="53" t="s">
        <v>199</v>
      </c>
      <c r="B52" s="38" t="s">
        <v>201</v>
      </c>
      <c r="C52" s="56">
        <f>VLOOKUP($A$7&amp;$D$7&amp;$A52,MOTIVOS_DATOS!$A:$M,C$8,0)</f>
        <v>1.2330384664187199</v>
      </c>
      <c r="D52" s="56">
        <f>VLOOKUP($A$7&amp;$D$7&amp;$A52,MOTIVOS_DATOS!$A:$M,D$8,0)</f>
        <v>1.46891791835903</v>
      </c>
      <c r="E52" s="56">
        <f>VLOOKUP($A$7&amp;$D$7&amp;$A52,MOTIVOS_DATOS!$A:$M,E$8,0)</f>
        <v>1.1034313821097499</v>
      </c>
      <c r="F52" s="56">
        <f>VLOOKUP($A$7&amp;$D$7&amp;$A52,MOTIVOS_DATOS!$A:$M,F$8,0)</f>
        <v>1.0465878991361699</v>
      </c>
      <c r="G52" s="56">
        <f>VLOOKUP($A$7&amp;$D$7&amp;$A52,MOTIVOS_DATOS!$A:$M,G$8,0)</f>
        <v>1.09349403893342</v>
      </c>
      <c r="H52" s="56">
        <f>VLOOKUP($A$7&amp;$D$7&amp;$A52,MOTIVOS_DATOS!$A:$M,H$8,0)</f>
        <v>1.3351974647437601</v>
      </c>
      <c r="I52" s="56">
        <f>VLOOKUP($A$7&amp;$D$7&amp;$A52,MOTIVOS_DATOS!$A:$M,I$8,0)</f>
        <v>0.92255188445265701</v>
      </c>
      <c r="J52" s="56">
        <f>VLOOKUP($A$7&amp;$D$7&amp;$A52,MOTIVOS_DATOS!$A:$M,J$8,0)</f>
        <v>0.87741521026052005</v>
      </c>
      <c r="K52" s="56">
        <f>VLOOKUP($A$7&amp;$D$7&amp;$A52,MOTIVOS_DATOS!$A:$M,K$8,0)</f>
        <v>0.85724849127065705</v>
      </c>
      <c r="M52" s="16"/>
    </row>
    <row r="53" spans="1:13" x14ac:dyDescent="0.35">
      <c r="A53" s="53" t="s">
        <v>200</v>
      </c>
      <c r="B53" s="38" t="s">
        <v>202</v>
      </c>
      <c r="C53" s="56">
        <f>VLOOKUP($A$7&amp;$D$7&amp;$A53,MOTIVOS_DATOS!$A:$M,C$8,0)</f>
        <v>2.6530375618043299E-2</v>
      </c>
      <c r="D53" s="56">
        <f>VLOOKUP($A$7&amp;$D$7&amp;$A53,MOTIVOS_DATOS!$A:$M,D$8,0)</f>
        <v>5.2251605328848101E-2</v>
      </c>
      <c r="E53" s="56">
        <f>VLOOKUP($A$7&amp;$D$7&amp;$A53,MOTIVOS_DATOS!$A:$M,E$8,0)</f>
        <v>5.3850404273045702E-2</v>
      </c>
      <c r="F53" s="56">
        <f>VLOOKUP($A$7&amp;$D$7&amp;$A53,MOTIVOS_DATOS!$A:$M,F$8,0)</f>
        <v>2.85985504634419E-2</v>
      </c>
      <c r="G53" s="56">
        <f>VLOOKUP($A$7&amp;$D$7&amp;$A53,MOTIVOS_DATOS!$A:$M,G$8,0)</f>
        <v>3.9377725690164699E-2</v>
      </c>
      <c r="H53" s="56">
        <f>VLOOKUP($A$7&amp;$D$7&amp;$A53,MOTIVOS_DATOS!$A:$M,H$8,0)</f>
        <v>4.0902022917171002E-2</v>
      </c>
      <c r="I53" s="56">
        <f>VLOOKUP($A$7&amp;$D$7&amp;$A53,MOTIVOS_DATOS!$A:$M,I$8,0)</f>
        <v>4.3607970092542997E-2</v>
      </c>
      <c r="J53" s="56">
        <f>VLOOKUP($A$7&amp;$D$7&amp;$A53,MOTIVOS_DATOS!$A:$M,J$8,0)</f>
        <v>2.35283676067655E-2</v>
      </c>
      <c r="K53" s="56">
        <f>VLOOKUP($A$7&amp;$D$7&amp;$A53,MOTIVOS_DATOS!$A:$M,K$8,0)</f>
        <v>2.7432543096982301E-2</v>
      </c>
      <c r="M53" s="16"/>
    </row>
    <row r="54" spans="1:13" x14ac:dyDescent="0.35">
      <c r="A54" s="53" t="s">
        <v>201</v>
      </c>
      <c r="B54" s="38" t="s">
        <v>203</v>
      </c>
      <c r="C54" s="56">
        <f>VLOOKUP($A$7&amp;$D$7&amp;$A54,MOTIVOS_DATOS!$A:$M,C$8,0)</f>
        <v>2.01780239887943</v>
      </c>
      <c r="D54" s="56">
        <f>VLOOKUP($A$7&amp;$D$7&amp;$A54,MOTIVOS_DATOS!$A:$M,D$8,0)</f>
        <v>4.0223475279445404</v>
      </c>
      <c r="E54" s="56">
        <f>VLOOKUP($A$7&amp;$D$7&amp;$A54,MOTIVOS_DATOS!$A:$M,E$8,0)</f>
        <v>1.8373919017615199</v>
      </c>
      <c r="F54" s="56">
        <f>VLOOKUP($A$7&amp;$D$7&amp;$A54,MOTIVOS_DATOS!$A:$M,F$8,0)</f>
        <v>1.6577839918545101</v>
      </c>
      <c r="G54" s="56">
        <f>VLOOKUP($A$7&amp;$D$7&amp;$A54,MOTIVOS_DATOS!$A:$M,G$8,0)</f>
        <v>2.05245855250145</v>
      </c>
      <c r="H54" s="56">
        <f>VLOOKUP($A$7&amp;$D$7&amp;$A54,MOTIVOS_DATOS!$A:$M,H$8,0)</f>
        <v>3.6299403282940901</v>
      </c>
      <c r="I54" s="56">
        <f>VLOOKUP($A$7&amp;$D$7&amp;$A54,MOTIVOS_DATOS!$A:$M,I$8,0)</f>
        <v>1.71097083704901</v>
      </c>
      <c r="J54" s="56">
        <f>VLOOKUP($A$7&amp;$D$7&amp;$A54,MOTIVOS_DATOS!$A:$M,J$8,0)</f>
        <v>1.6232473398671401</v>
      </c>
      <c r="K54" s="56">
        <f>VLOOKUP($A$7&amp;$D$7&amp;$A54,MOTIVOS_DATOS!$A:$M,K$8,0)</f>
        <v>1.82412161397201</v>
      </c>
      <c r="M54" s="16"/>
    </row>
    <row r="55" spans="1:13" x14ac:dyDescent="0.35">
      <c r="A55" s="53" t="s">
        <v>202</v>
      </c>
      <c r="B55" s="38" t="s">
        <v>204</v>
      </c>
      <c r="C55" s="56">
        <f>VLOOKUP($A$7&amp;$D$7&amp;$A55,MOTIVOS_DATOS!$A:$M,C$8,0)</f>
        <v>2.7390493154911399</v>
      </c>
      <c r="D55" s="56">
        <f>VLOOKUP($A$7&amp;$D$7&amp;$A55,MOTIVOS_DATOS!$A:$M,D$8,0)</f>
        <v>4.4258045868127303</v>
      </c>
      <c r="E55" s="56">
        <f>VLOOKUP($A$7&amp;$D$7&amp;$A55,MOTIVOS_DATOS!$A:$M,E$8,0)</f>
        <v>2.2948395452841002</v>
      </c>
      <c r="F55" s="56">
        <f>VLOOKUP($A$7&amp;$D$7&amp;$A55,MOTIVOS_DATOS!$A:$M,F$8,0)</f>
        <v>2.2525685221514502</v>
      </c>
      <c r="G55" s="56">
        <f>VLOOKUP($A$7&amp;$D$7&amp;$A55,MOTIVOS_DATOS!$A:$M,G$8,0)</f>
        <v>2.7165441529357599</v>
      </c>
      <c r="H55" s="56">
        <f>VLOOKUP($A$7&amp;$D$7&amp;$A55,MOTIVOS_DATOS!$A:$M,H$8,0)</f>
        <v>4.0425618404852397</v>
      </c>
      <c r="I55" s="56">
        <f>VLOOKUP($A$7&amp;$D$7&amp;$A55,MOTIVOS_DATOS!$A:$M,I$8,0)</f>
        <v>2.2455994834448001</v>
      </c>
      <c r="J55" s="56">
        <f>VLOOKUP($A$7&amp;$D$7&amp;$A55,MOTIVOS_DATOS!$A:$M,J$8,0)</f>
        <v>2.1370137770425002</v>
      </c>
      <c r="K55" s="56">
        <f>VLOOKUP($A$7&amp;$D$7&amp;$A55,MOTIVOS_DATOS!$A:$M,K$8,0)</f>
        <v>2.4500352501324199</v>
      </c>
      <c r="M55" s="16"/>
    </row>
    <row r="56" spans="1:13" x14ac:dyDescent="0.35">
      <c r="A56" s="53" t="s">
        <v>203</v>
      </c>
      <c r="B56" s="38" t="s">
        <v>205</v>
      </c>
      <c r="C56" s="56">
        <f>VLOOKUP($A$7&amp;$D$7&amp;$A56,MOTIVOS_DATOS!$A:$M,C$8,0)</f>
        <v>0.24827476209375399</v>
      </c>
      <c r="D56" s="56">
        <f>VLOOKUP($A$7&amp;$D$7&amp;$A56,MOTIVOS_DATOS!$A:$M,D$8,0)</f>
        <v>0.43860393521331897</v>
      </c>
      <c r="E56" s="56">
        <f>VLOOKUP($A$7&amp;$D$7&amp;$A56,MOTIVOS_DATOS!$A:$M,E$8,0)</f>
        <v>0.29088780724563001</v>
      </c>
      <c r="F56" s="56">
        <f>VLOOKUP($A$7&amp;$D$7&amp;$A56,MOTIVOS_DATOS!$A:$M,F$8,0)</f>
        <v>0.24415958260291401</v>
      </c>
      <c r="G56" s="56">
        <f>VLOOKUP($A$7&amp;$D$7&amp;$A56,MOTIVOS_DATOS!$A:$M,G$8,0)</f>
        <v>0.24989965866070801</v>
      </c>
      <c r="H56" s="56">
        <f>VLOOKUP($A$7&amp;$D$7&amp;$A56,MOTIVOS_DATOS!$A:$M,H$8,0)</f>
        <v>0.44339475112627202</v>
      </c>
      <c r="I56" s="56">
        <f>VLOOKUP($A$7&amp;$D$7&amp;$A56,MOTIVOS_DATOS!$A:$M,I$8,0)</f>
        <v>0.28438476745401198</v>
      </c>
      <c r="J56" s="56">
        <f>VLOOKUP($A$7&amp;$D$7&amp;$A56,MOTIVOS_DATOS!$A:$M,J$8,0)</f>
        <v>0.285682813207153</v>
      </c>
      <c r="K56" s="56">
        <f>VLOOKUP($A$7&amp;$D$7&amp;$A56,MOTIVOS_DATOS!$A:$M,K$8,0)</f>
        <v>0.28213742054871399</v>
      </c>
      <c r="M56" s="16"/>
    </row>
    <row r="57" spans="1:13" x14ac:dyDescent="0.35">
      <c r="A57" s="53" t="s">
        <v>204</v>
      </c>
      <c r="B57" s="38" t="s">
        <v>206</v>
      </c>
      <c r="C57" s="56">
        <f>VLOOKUP($A$7&amp;$D$7&amp;$A57,MOTIVOS_DATOS!$A:$M,C$8,0)</f>
        <v>0.45267863543876302</v>
      </c>
      <c r="D57" s="56">
        <f>VLOOKUP($A$7&amp;$D$7&amp;$A57,MOTIVOS_DATOS!$A:$M,D$8,0)</f>
        <v>0.55561833194413701</v>
      </c>
      <c r="E57" s="56">
        <f>VLOOKUP($A$7&amp;$D$7&amp;$A57,MOTIVOS_DATOS!$A:$M,E$8,0)</f>
        <v>0.38197992688718202</v>
      </c>
      <c r="F57" s="56">
        <f>VLOOKUP($A$7&amp;$D$7&amp;$A57,MOTIVOS_DATOS!$A:$M,F$8,0)</f>
        <v>0.32979663228393802</v>
      </c>
      <c r="G57" s="56">
        <f>VLOOKUP($A$7&amp;$D$7&amp;$A57,MOTIVOS_DATOS!$A:$M,G$8,0)</f>
        <v>0.40544634476466002</v>
      </c>
      <c r="H57" s="56">
        <f>VLOOKUP($A$7&amp;$D$7&amp;$A57,MOTIVOS_DATOS!$A:$M,H$8,0)</f>
        <v>0.57797103593024801</v>
      </c>
      <c r="I57" s="56">
        <f>VLOOKUP($A$7&amp;$D$7&amp;$A57,MOTIVOS_DATOS!$A:$M,I$8,0)</f>
        <v>0.31459536020585999</v>
      </c>
      <c r="J57" s="56">
        <f>VLOOKUP($A$7&amp;$D$7&amp;$A57,MOTIVOS_DATOS!$A:$M,J$8,0)</f>
        <v>0.329563485850766</v>
      </c>
      <c r="K57" s="56">
        <f>VLOOKUP($A$7&amp;$D$7&amp;$A57,MOTIVOS_DATOS!$A:$M,K$8,0)</f>
        <v>0.34752425616969801</v>
      </c>
      <c r="M57" s="16"/>
    </row>
    <row r="58" spans="1:13" x14ac:dyDescent="0.35">
      <c r="A58" s="53" t="s">
        <v>205</v>
      </c>
      <c r="B58" s="38" t="s">
        <v>207</v>
      </c>
      <c r="C58" s="56">
        <f>VLOOKUP($A$7&amp;$D$7&amp;$A58,MOTIVOS_DATOS!$A:$M,C$8,0)</f>
        <v>4.6061664982691504</v>
      </c>
      <c r="D58" s="56">
        <f>VLOOKUP($A$7&amp;$D$7&amp;$A58,MOTIVOS_DATOS!$A:$M,D$8,0)</f>
        <v>6.8334611225539401</v>
      </c>
      <c r="E58" s="56">
        <f>VLOOKUP($A$7&amp;$D$7&amp;$A58,MOTIVOS_DATOS!$A:$M,E$8,0)</f>
        <v>4.3055276831600899</v>
      </c>
      <c r="F58" s="56">
        <f>VLOOKUP($A$7&amp;$D$7&amp;$A58,MOTIVOS_DATOS!$A:$M,F$8,0)</f>
        <v>4.0661267611085901</v>
      </c>
      <c r="G58" s="56">
        <f>VLOOKUP($A$7&amp;$D$7&amp;$A58,MOTIVOS_DATOS!$A:$M,G$8,0)</f>
        <v>4.4276157313165703</v>
      </c>
      <c r="H58" s="56">
        <f>VLOOKUP($A$7&amp;$D$7&amp;$A58,MOTIVOS_DATOS!$A:$M,H$8,0)</f>
        <v>6.4561079657328602</v>
      </c>
      <c r="I58" s="56">
        <f>VLOOKUP($A$7&amp;$D$7&amp;$A58,MOTIVOS_DATOS!$A:$M,I$8,0)</f>
        <v>4.0910874591029902</v>
      </c>
      <c r="J58" s="56">
        <f>VLOOKUP($A$7&amp;$D$7&amp;$A58,MOTIVOS_DATOS!$A:$M,J$8,0)</f>
        <v>3.7395174429324798</v>
      </c>
      <c r="K58" s="56">
        <f>VLOOKUP($A$7&amp;$D$7&amp;$A58,MOTIVOS_DATOS!$A:$M,K$8,0)</f>
        <v>4.0469050660853103</v>
      </c>
      <c r="M58" s="16"/>
    </row>
    <row r="59" spans="1:13" x14ac:dyDescent="0.35">
      <c r="A59" s="25" t="s">
        <v>206</v>
      </c>
      <c r="B59" s="38"/>
      <c r="C59" s="56">
        <f>VLOOKUP($A$7&amp;$D$7&amp;$A59,MOTIVOS_DATOS!$A:$M,C$8,0)</f>
        <v>0.22798882343200599</v>
      </c>
      <c r="D59" s="56">
        <f>VLOOKUP($A$7&amp;$D$7&amp;$A59,MOTIVOS_DATOS!$A:$M,D$8,0)</f>
        <v>0.371962542088351</v>
      </c>
      <c r="E59" s="56">
        <f>VLOOKUP($A$7&amp;$D$7&amp;$A59,MOTIVOS_DATOS!$A:$M,E$8,0)</f>
        <v>0.20467054371707499</v>
      </c>
      <c r="F59" s="56">
        <f>VLOOKUP($A$7&amp;$D$7&amp;$A59,MOTIVOS_DATOS!$A:$M,F$8,0)</f>
        <v>0.242177788666216</v>
      </c>
      <c r="G59" s="56">
        <f>VLOOKUP($A$7&amp;$D$7&amp;$A59,MOTIVOS_DATOS!$A:$M,G$8,0)</f>
        <v>0.26205059241420597</v>
      </c>
      <c r="H59" s="56">
        <f>VLOOKUP($A$7&amp;$D$7&amp;$A59,MOTIVOS_DATOS!$A:$M,H$8,0)</f>
        <v>0.22952787827919799</v>
      </c>
      <c r="I59" s="56">
        <f>VLOOKUP($A$7&amp;$D$7&amp;$A59,MOTIVOS_DATOS!$A:$M,I$8,0)</f>
        <v>0.21318777124149199</v>
      </c>
      <c r="J59" s="56">
        <f>VLOOKUP($A$7&amp;$D$7&amp;$A59,MOTIVOS_DATOS!$A:$M,J$8,0)</f>
        <v>0.23504352748251101</v>
      </c>
      <c r="K59" s="56">
        <f>VLOOKUP($A$7&amp;$D$7&amp;$A59,MOTIVOS_DATOS!$A:$M,K$8,0)</f>
        <v>0.229871253889632</v>
      </c>
    </row>
    <row r="60" spans="1:13" x14ac:dyDescent="0.35">
      <c r="A60" s="25" t="s">
        <v>207</v>
      </c>
      <c r="B60" s="38"/>
      <c r="C60" s="56">
        <f>VLOOKUP($A$7&amp;$D$7&amp;$A60,MOTIVOS_DATOS!$A:$M,C$8,0)</f>
        <v>0.70441842420720102</v>
      </c>
      <c r="D60" s="56">
        <f>VLOOKUP($A$7&amp;$D$7&amp;$A60,MOTIVOS_DATOS!$A:$M,D$8,0)</f>
        <v>1.23079400705645</v>
      </c>
      <c r="E60" s="56">
        <f>VLOOKUP($A$7&amp;$D$7&amp;$A60,MOTIVOS_DATOS!$A:$M,E$8,0)</f>
        <v>0.66279453339592398</v>
      </c>
      <c r="F60" s="56">
        <f>VLOOKUP($A$7&amp;$D$7&amp;$A60,MOTIVOS_DATOS!$A:$M,F$8,0)</f>
        <v>0.63226157348038103</v>
      </c>
      <c r="G60" s="56">
        <f>VLOOKUP($A$7&amp;$D$7&amp;$A60,MOTIVOS_DATOS!$A:$M,G$8,0)</f>
        <v>0.75249140560550698</v>
      </c>
      <c r="H60" s="56">
        <f>VLOOKUP($A$7&amp;$D$7&amp;$A60,MOTIVOS_DATOS!$A:$M,H$8,0)</f>
        <v>1.1742804059405101</v>
      </c>
      <c r="I60" s="56">
        <f>VLOOKUP($A$7&amp;$D$7&amp;$A60,MOTIVOS_DATOS!$A:$M,I$8,0)</f>
        <v>0.64268303042755803</v>
      </c>
      <c r="J60" s="56">
        <f>VLOOKUP($A$7&amp;$D$7&amp;$A60,MOTIVOS_DATOS!$A:$M,J$8,0)</f>
        <v>0.61123900089118</v>
      </c>
      <c r="K60" s="56">
        <f>VLOOKUP($A$7&amp;$D$7&amp;$A60,MOTIVOS_DATOS!$A:$M,K$8,0)</f>
        <v>0.67065898966266502</v>
      </c>
    </row>
    <row r="61" spans="1:13" x14ac:dyDescent="0.35">
      <c r="B61" s="38"/>
      <c r="C61" s="11"/>
      <c r="D61" s="11"/>
      <c r="E61" s="11"/>
      <c r="F61" s="11"/>
      <c r="G61" s="11"/>
      <c r="H61" s="11"/>
      <c r="I61" s="11"/>
      <c r="J61" s="11"/>
      <c r="K61" s="11"/>
    </row>
    <row r="62" spans="1:13" x14ac:dyDescent="0.35">
      <c r="B62" s="38"/>
      <c r="C62" s="11"/>
      <c r="D62" s="11"/>
      <c r="E62" s="11"/>
      <c r="F62" s="11"/>
      <c r="G62" s="11"/>
      <c r="H62" s="11"/>
      <c r="I62" s="11"/>
      <c r="J62" s="11"/>
      <c r="K62" s="11"/>
    </row>
    <row r="63" spans="1:13" x14ac:dyDescent="0.35">
      <c r="B63" s="38"/>
      <c r="C63" s="11"/>
      <c r="D63" s="11"/>
      <c r="E63" s="11"/>
      <c r="F63" s="11"/>
      <c r="G63" s="11"/>
      <c r="H63" s="11"/>
      <c r="I63" s="11"/>
      <c r="J63" s="11"/>
      <c r="K63" s="11"/>
    </row>
    <row r="64" spans="1:13" x14ac:dyDescent="0.35">
      <c r="B64" s="38"/>
      <c r="C64" s="11"/>
      <c r="D64" s="11"/>
      <c r="E64" s="11"/>
      <c r="F64" s="11"/>
      <c r="G64" s="11"/>
      <c r="H64" s="11"/>
      <c r="I64" s="11"/>
      <c r="J64" s="11"/>
      <c r="K64" s="11"/>
    </row>
    <row r="65" spans="2:11" x14ac:dyDescent="0.35">
      <c r="B65" s="38"/>
      <c r="C65" s="11"/>
      <c r="D65" s="11"/>
      <c r="E65" s="11"/>
      <c r="F65" s="11"/>
      <c r="G65" s="11"/>
      <c r="H65" s="11"/>
      <c r="I65" s="11"/>
      <c r="J65" s="11"/>
      <c r="K65" s="11"/>
    </row>
    <row r="66" spans="2:11" x14ac:dyDescent="0.35">
      <c r="B66" s="38"/>
      <c r="C66" s="11"/>
      <c r="D66" s="11"/>
      <c r="E66" s="11"/>
      <c r="F66" s="11"/>
      <c r="G66" s="11"/>
      <c r="H66" s="11"/>
      <c r="I66" s="11"/>
      <c r="J66" s="11"/>
      <c r="K66" s="11"/>
    </row>
    <row r="67" spans="2:11" x14ac:dyDescent="0.35">
      <c r="B67" s="38"/>
      <c r="C67" s="11"/>
      <c r="D67" s="11"/>
      <c r="E67" s="11"/>
      <c r="F67" s="11"/>
      <c r="G67" s="11"/>
      <c r="H67" s="11"/>
      <c r="I67" s="11"/>
      <c r="J67" s="11"/>
      <c r="K67" s="11"/>
    </row>
    <row r="68" spans="2:11" x14ac:dyDescent="0.35">
      <c r="B68" s="38"/>
      <c r="C68" s="11"/>
      <c r="D68" s="11"/>
      <c r="E68" s="11"/>
      <c r="F68" s="11"/>
      <c r="G68" s="11"/>
      <c r="H68" s="11"/>
      <c r="I68" s="11"/>
      <c r="J68" s="11"/>
      <c r="K68" s="11"/>
    </row>
    <row r="69" spans="2:11" x14ac:dyDescent="0.35">
      <c r="B69" s="38"/>
      <c r="C69" s="11"/>
      <c r="D69" s="11"/>
      <c r="E69" s="11"/>
      <c r="F69" s="11"/>
      <c r="G69" s="11"/>
      <c r="H69" s="11"/>
      <c r="I69" s="11"/>
      <c r="J69" s="11"/>
      <c r="K69" s="11"/>
    </row>
    <row r="70" spans="2:11" x14ac:dyDescent="0.35">
      <c r="B70" s="38"/>
      <c r="C70" s="11"/>
      <c r="D70" s="11"/>
      <c r="E70" s="11"/>
      <c r="F70" s="11"/>
      <c r="G70" s="11"/>
      <c r="H70" s="11"/>
      <c r="I70" s="11"/>
      <c r="J70" s="11"/>
      <c r="K70" s="11"/>
    </row>
    <row r="71" spans="2:11" x14ac:dyDescent="0.35">
      <c r="B71" s="38"/>
      <c r="C71" s="11"/>
      <c r="D71" s="11"/>
      <c r="E71" s="11"/>
      <c r="F71" s="11"/>
      <c r="G71" s="11"/>
      <c r="H71" s="11"/>
      <c r="I71" s="11"/>
      <c r="J71" s="11"/>
      <c r="K71" s="11"/>
    </row>
    <row r="72" spans="2:11" x14ac:dyDescent="0.35">
      <c r="B72" s="38"/>
      <c r="C72" s="11"/>
      <c r="D72" s="11"/>
      <c r="E72" s="11"/>
      <c r="F72" s="11"/>
      <c r="G72" s="11"/>
      <c r="H72" s="11"/>
      <c r="I72" s="11"/>
      <c r="J72" s="11"/>
      <c r="K72" s="11"/>
    </row>
    <row r="73" spans="2:11" x14ac:dyDescent="0.35">
      <c r="B73" s="38"/>
      <c r="C73" s="11"/>
      <c r="D73" s="11"/>
      <c r="E73" s="11"/>
      <c r="F73" s="11"/>
      <c r="G73" s="11"/>
      <c r="H73" s="11"/>
      <c r="I73" s="11"/>
      <c r="J73" s="11"/>
      <c r="K73" s="11"/>
    </row>
    <row r="74" spans="2:11" x14ac:dyDescent="0.35">
      <c r="B74" s="38"/>
      <c r="C74" s="11"/>
      <c r="D74" s="11"/>
      <c r="E74" s="11"/>
      <c r="F74" s="11"/>
      <c r="G74" s="11"/>
      <c r="H74" s="11"/>
      <c r="I74" s="11"/>
      <c r="J74" s="11"/>
      <c r="K74" s="11"/>
    </row>
    <row r="75" spans="2:11" x14ac:dyDescent="0.35">
      <c r="B75" s="38"/>
      <c r="C75" s="11"/>
      <c r="D75" s="11"/>
      <c r="E75" s="11"/>
      <c r="F75" s="11"/>
      <c r="G75" s="11"/>
      <c r="H75" s="11"/>
      <c r="I75" s="11"/>
      <c r="J75" s="11"/>
      <c r="K75" s="11"/>
    </row>
    <row r="76" spans="2:11" x14ac:dyDescent="0.35">
      <c r="B76" s="38"/>
      <c r="C76" s="11"/>
      <c r="D76" s="11"/>
      <c r="E76" s="11"/>
      <c r="F76" s="11"/>
      <c r="G76" s="11"/>
      <c r="H76" s="11"/>
      <c r="I76" s="11"/>
      <c r="J76" s="11"/>
      <c r="K76" s="11"/>
    </row>
    <row r="77" spans="2:11" x14ac:dyDescent="0.35">
      <c r="B77" s="38"/>
      <c r="C77" s="11"/>
      <c r="D77" s="11"/>
      <c r="E77" s="11"/>
      <c r="F77" s="11"/>
      <c r="G77" s="11"/>
      <c r="H77" s="11"/>
      <c r="I77" s="11"/>
      <c r="J77" s="11"/>
      <c r="K77" s="11"/>
    </row>
    <row r="78" spans="2:11" x14ac:dyDescent="0.35">
      <c r="B78" s="38"/>
      <c r="C78" s="11"/>
      <c r="D78" s="11"/>
      <c r="E78" s="11"/>
      <c r="F78" s="11"/>
      <c r="G78" s="11"/>
      <c r="H78" s="11"/>
      <c r="I78" s="11"/>
      <c r="J78" s="11"/>
      <c r="K78" s="11"/>
    </row>
    <row r="79" spans="2:11" x14ac:dyDescent="0.35">
      <c r="B79" s="38"/>
      <c r="C79" s="11"/>
      <c r="D79" s="11"/>
      <c r="E79" s="11"/>
      <c r="F79" s="11"/>
      <c r="G79" s="11"/>
      <c r="H79" s="11"/>
      <c r="I79" s="11"/>
      <c r="J79" s="11"/>
      <c r="K79" s="11"/>
    </row>
    <row r="80" spans="2:11" x14ac:dyDescent="0.35">
      <c r="B80" s="38"/>
      <c r="C80" s="11"/>
      <c r="D80" s="11"/>
      <c r="E80" s="11"/>
      <c r="F80" s="11"/>
      <c r="G80" s="11"/>
      <c r="H80" s="11"/>
      <c r="I80" s="11"/>
      <c r="J80" s="11"/>
      <c r="K80" s="11"/>
    </row>
    <row r="81" spans="2:11" x14ac:dyDescent="0.35">
      <c r="B81" s="38"/>
      <c r="C81" s="11"/>
      <c r="D81" s="11"/>
      <c r="E81" s="11"/>
      <c r="F81" s="11"/>
      <c r="G81" s="11"/>
      <c r="H81" s="11"/>
      <c r="I81" s="11"/>
      <c r="J81" s="11"/>
      <c r="K81" s="11"/>
    </row>
    <row r="82" spans="2:11" x14ac:dyDescent="0.35">
      <c r="B82" s="38"/>
      <c r="C82" s="11"/>
      <c r="D82" s="11"/>
      <c r="E82" s="11"/>
      <c r="F82" s="11"/>
      <c r="G82" s="11"/>
      <c r="H82" s="11"/>
      <c r="I82" s="11"/>
      <c r="J82" s="11"/>
      <c r="K82" s="11"/>
    </row>
    <row r="83" spans="2:11" x14ac:dyDescent="0.35">
      <c r="B83" s="38"/>
      <c r="C83" s="11"/>
      <c r="D83" s="11"/>
      <c r="E83" s="11"/>
      <c r="F83" s="11"/>
      <c r="G83" s="11"/>
      <c r="H83" s="11"/>
      <c r="I83" s="11"/>
      <c r="J83" s="11"/>
      <c r="K83" s="11"/>
    </row>
    <row r="84" spans="2:11" x14ac:dyDescent="0.35">
      <c r="B84" s="38"/>
      <c r="C84" s="11"/>
      <c r="D84" s="11"/>
      <c r="E84" s="11"/>
      <c r="F84" s="11"/>
      <c r="G84" s="11"/>
      <c r="H84" s="11"/>
      <c r="I84" s="11"/>
      <c r="J84" s="11"/>
      <c r="K84" s="11"/>
    </row>
    <row r="85" spans="2:11" x14ac:dyDescent="0.35">
      <c r="B85" s="38"/>
      <c r="C85" s="11"/>
      <c r="D85" s="11"/>
      <c r="E85" s="11"/>
      <c r="F85" s="11"/>
      <c r="G85" s="11"/>
      <c r="H85" s="11"/>
      <c r="I85" s="11"/>
      <c r="J85" s="11"/>
      <c r="K85" s="11"/>
    </row>
    <row r="86" spans="2:11" x14ac:dyDescent="0.35">
      <c r="B86" s="38"/>
      <c r="C86" s="11"/>
      <c r="D86" s="11"/>
      <c r="E86" s="11"/>
      <c r="F86" s="11"/>
      <c r="G86" s="11"/>
      <c r="H86" s="11"/>
      <c r="I86" s="11"/>
      <c r="J86" s="11"/>
      <c r="K86" s="11"/>
    </row>
    <row r="87" spans="2:11" x14ac:dyDescent="0.35">
      <c r="B87" s="38"/>
      <c r="C87" s="11"/>
      <c r="D87" s="11"/>
      <c r="E87" s="11"/>
      <c r="F87" s="11"/>
      <c r="G87" s="11"/>
      <c r="H87" s="11"/>
      <c r="I87" s="11"/>
      <c r="J87" s="11"/>
      <c r="K87" s="11"/>
    </row>
    <row r="88" spans="2:11" x14ac:dyDescent="0.35">
      <c r="B88" s="38"/>
      <c r="C88" s="11"/>
      <c r="D88" s="11"/>
      <c r="E88" s="11"/>
      <c r="F88" s="11"/>
      <c r="G88" s="11"/>
      <c r="H88" s="11"/>
      <c r="I88" s="11"/>
      <c r="J88" s="11"/>
      <c r="K88" s="11"/>
    </row>
    <row r="89" spans="2:11" x14ac:dyDescent="0.35">
      <c r="B89" s="38"/>
      <c r="C89" s="11"/>
      <c r="D89" s="11"/>
      <c r="E89" s="11"/>
      <c r="F89" s="11"/>
      <c r="G89" s="11"/>
      <c r="H89" s="11"/>
      <c r="I89" s="11"/>
      <c r="J89" s="11"/>
      <c r="K89" s="11"/>
    </row>
    <row r="90" spans="2:11" x14ac:dyDescent="0.35">
      <c r="B90" s="38"/>
      <c r="C90" s="11"/>
      <c r="D90" s="11"/>
      <c r="E90" s="11"/>
      <c r="F90" s="11"/>
      <c r="G90" s="11"/>
      <c r="H90" s="11"/>
      <c r="I90" s="11"/>
      <c r="J90" s="11"/>
      <c r="K90" s="11"/>
    </row>
    <row r="91" spans="2:11" x14ac:dyDescent="0.35">
      <c r="B91" s="38"/>
      <c r="C91" s="11"/>
      <c r="D91" s="11"/>
      <c r="E91" s="11"/>
      <c r="F91" s="11"/>
      <c r="G91" s="11"/>
      <c r="H91" s="11"/>
      <c r="I91" s="11"/>
      <c r="J91" s="11"/>
      <c r="K91" s="11"/>
    </row>
    <row r="92" spans="2:11" x14ac:dyDescent="0.35">
      <c r="B92" s="38"/>
      <c r="C92" s="11"/>
      <c r="D92" s="11"/>
      <c r="E92" s="11"/>
      <c r="F92" s="11"/>
      <c r="G92" s="11"/>
      <c r="H92" s="11"/>
      <c r="I92" s="11"/>
      <c r="J92" s="11"/>
      <c r="K92" s="11"/>
    </row>
    <row r="93" spans="2:11" x14ac:dyDescent="0.35">
      <c r="B93" s="38"/>
      <c r="C93" s="11"/>
      <c r="D93" s="11"/>
      <c r="E93" s="11"/>
      <c r="F93" s="11"/>
      <c r="G93" s="11"/>
      <c r="H93" s="11"/>
      <c r="I93" s="11"/>
      <c r="J93" s="11"/>
      <c r="K93" s="11"/>
    </row>
    <row r="94" spans="2:11" x14ac:dyDescent="0.35">
      <c r="B94" s="38"/>
      <c r="C94" s="11"/>
      <c r="D94" s="11"/>
      <c r="E94" s="11"/>
      <c r="F94" s="11"/>
      <c r="G94" s="11"/>
      <c r="H94" s="11"/>
      <c r="I94" s="11"/>
      <c r="J94" s="11"/>
      <c r="K94" s="11"/>
    </row>
    <row r="95" spans="2:11" x14ac:dyDescent="0.35">
      <c r="B95" s="38"/>
      <c r="C95" s="11"/>
      <c r="D95" s="11"/>
      <c r="E95" s="11"/>
      <c r="F95" s="11"/>
      <c r="G95" s="11"/>
      <c r="H95" s="11"/>
      <c r="I95" s="11"/>
      <c r="J95" s="11"/>
      <c r="K95" s="11"/>
    </row>
    <row r="96" spans="2:11" x14ac:dyDescent="0.35">
      <c r="B96" s="38"/>
      <c r="C96" s="11"/>
      <c r="D96" s="11"/>
      <c r="E96" s="11"/>
      <c r="F96" s="11"/>
      <c r="G96" s="11"/>
      <c r="H96" s="11"/>
      <c r="I96" s="11"/>
      <c r="J96" s="11"/>
      <c r="K96" s="11"/>
    </row>
    <row r="97" spans="2:11" x14ac:dyDescent="0.35">
      <c r="B97" s="38"/>
      <c r="C97" s="11"/>
      <c r="D97" s="11"/>
      <c r="E97" s="11"/>
      <c r="F97" s="11"/>
      <c r="G97" s="11"/>
      <c r="H97" s="11"/>
      <c r="I97" s="11"/>
      <c r="J97" s="11"/>
      <c r="K97" s="11"/>
    </row>
    <row r="98" spans="2:11" x14ac:dyDescent="0.35">
      <c r="B98" s="38"/>
      <c r="C98" s="11"/>
      <c r="D98" s="11"/>
      <c r="E98" s="11"/>
      <c r="F98" s="11"/>
      <c r="G98" s="11"/>
      <c r="H98" s="11"/>
      <c r="I98" s="11"/>
      <c r="J98" s="11"/>
      <c r="K98" s="11"/>
    </row>
    <row r="99" spans="2:11" x14ac:dyDescent="0.35">
      <c r="B99" s="38"/>
    </row>
    <row r="100" spans="2:11" x14ac:dyDescent="0.35">
      <c r="B100" s="38"/>
    </row>
    <row r="101" spans="2:11" x14ac:dyDescent="0.35">
      <c r="B101" s="38"/>
    </row>
    <row r="102" spans="2:11" x14ac:dyDescent="0.35">
      <c r="B102" s="38"/>
    </row>
    <row r="103" spans="2:11" x14ac:dyDescent="0.35">
      <c r="B103" s="38"/>
    </row>
    <row r="104" spans="2:11" x14ac:dyDescent="0.35">
      <c r="B104" s="38"/>
    </row>
    <row r="105" spans="2:11" x14ac:dyDescent="0.35">
      <c r="B105" s="38"/>
    </row>
    <row r="106" spans="2:11" x14ac:dyDescent="0.35">
      <c r="B106" s="38"/>
    </row>
    <row r="107" spans="2:11" x14ac:dyDescent="0.35">
      <c r="B107" s="38"/>
    </row>
    <row r="108" spans="2:11" x14ac:dyDescent="0.35">
      <c r="B108" s="38"/>
    </row>
    <row r="109" spans="2:11" x14ac:dyDescent="0.35">
      <c r="B109" s="38"/>
    </row>
    <row r="110" spans="2:11" x14ac:dyDescent="0.35">
      <c r="B110" s="38"/>
    </row>
    <row r="111" spans="2:11" x14ac:dyDescent="0.35">
      <c r="B111" s="38"/>
    </row>
    <row r="112" spans="2:11" x14ac:dyDescent="0.35">
      <c r="B112" s="38"/>
    </row>
    <row r="113" spans="2:2" x14ac:dyDescent="0.35">
      <c r="B113" s="38"/>
    </row>
    <row r="114" spans="2:2" x14ac:dyDescent="0.35">
      <c r="B114" s="38"/>
    </row>
    <row r="115" spans="2:2" x14ac:dyDescent="0.35">
      <c r="B115" s="38"/>
    </row>
    <row r="116" spans="2:2" x14ac:dyDescent="0.35">
      <c r="B116" s="38"/>
    </row>
    <row r="117" spans="2:2" x14ac:dyDescent="0.35">
      <c r="B117" s="38"/>
    </row>
    <row r="118" spans="2:2" x14ac:dyDescent="0.35">
      <c r="B118" s="38"/>
    </row>
    <row r="119" spans="2:2" x14ac:dyDescent="0.35">
      <c r="B119" s="38"/>
    </row>
    <row r="120" spans="2:2" x14ac:dyDescent="0.35">
      <c r="B120" s="38"/>
    </row>
    <row r="121" spans="2:2" x14ac:dyDescent="0.35">
      <c r="B121" s="38"/>
    </row>
    <row r="122" spans="2:2" x14ac:dyDescent="0.35">
      <c r="B122" s="38"/>
    </row>
    <row r="123" spans="2:2" x14ac:dyDescent="0.35">
      <c r="B123" s="38"/>
    </row>
    <row r="124" spans="2:2" x14ac:dyDescent="0.35">
      <c r="B124" s="38"/>
    </row>
    <row r="125" spans="2:2" x14ac:dyDescent="0.35">
      <c r="B125" s="38"/>
    </row>
    <row r="126" spans="2:2" x14ac:dyDescent="0.35">
      <c r="B126" s="38"/>
    </row>
    <row r="127" spans="2:2" x14ac:dyDescent="0.35">
      <c r="B127" s="38"/>
    </row>
    <row r="128" spans="2:2" x14ac:dyDescent="0.35">
      <c r="B128" s="38"/>
    </row>
    <row r="129" spans="2:2" x14ac:dyDescent="0.35">
      <c r="B129" s="38"/>
    </row>
    <row r="130" spans="2:2" x14ac:dyDescent="0.35">
      <c r="B130" s="38"/>
    </row>
    <row r="131" spans="2:2" x14ac:dyDescent="0.35">
      <c r="B131" s="38"/>
    </row>
    <row r="132" spans="2:2" x14ac:dyDescent="0.35">
      <c r="B132" s="38"/>
    </row>
    <row r="133" spans="2:2" x14ac:dyDescent="0.35">
      <c r="B133" s="38"/>
    </row>
    <row r="134" spans="2:2" x14ac:dyDescent="0.35">
      <c r="B134" s="38"/>
    </row>
    <row r="135" spans="2:2" x14ac:dyDescent="0.35">
      <c r="B135" s="38"/>
    </row>
    <row r="136" spans="2:2" x14ac:dyDescent="0.35">
      <c r="B136" s="38"/>
    </row>
    <row r="137" spans="2:2" x14ac:dyDescent="0.35">
      <c r="B137" s="38"/>
    </row>
    <row r="138" spans="2:2" x14ac:dyDescent="0.35">
      <c r="B138" s="38"/>
    </row>
    <row r="139" spans="2:2" x14ac:dyDescent="0.35">
      <c r="B139" s="38"/>
    </row>
    <row r="140" spans="2:2" x14ac:dyDescent="0.35">
      <c r="B140" s="38"/>
    </row>
    <row r="141" spans="2:2" x14ac:dyDescent="0.35">
      <c r="B141" s="38"/>
    </row>
    <row r="142" spans="2:2" x14ac:dyDescent="0.35">
      <c r="B142" s="38"/>
    </row>
    <row r="143" spans="2:2" x14ac:dyDescent="0.35">
      <c r="B143" s="38"/>
    </row>
    <row r="144" spans="2:2" x14ac:dyDescent="0.35">
      <c r="B144" s="38"/>
    </row>
    <row r="145" spans="2:2" x14ac:dyDescent="0.35">
      <c r="B145" s="38"/>
    </row>
    <row r="146" spans="2:2" x14ac:dyDescent="0.35">
      <c r="B146" s="38"/>
    </row>
    <row r="147" spans="2:2" x14ac:dyDescent="0.35">
      <c r="B147" s="38"/>
    </row>
    <row r="148" spans="2:2" x14ac:dyDescent="0.35">
      <c r="B148" s="38"/>
    </row>
    <row r="149" spans="2:2" x14ac:dyDescent="0.35">
      <c r="B149" s="38"/>
    </row>
    <row r="150" spans="2:2" x14ac:dyDescent="0.35">
      <c r="B150" s="38"/>
    </row>
    <row r="151" spans="2:2" x14ac:dyDescent="0.35">
      <c r="B151" s="38"/>
    </row>
    <row r="152" spans="2:2" x14ac:dyDescent="0.35">
      <c r="B152" s="38"/>
    </row>
    <row r="153" spans="2:2" x14ac:dyDescent="0.35">
      <c r="B153" s="38"/>
    </row>
    <row r="154" spans="2:2" x14ac:dyDescent="0.35">
      <c r="B154" s="38"/>
    </row>
    <row r="155" spans="2:2" x14ac:dyDescent="0.35">
      <c r="B155" s="38"/>
    </row>
    <row r="156" spans="2:2" x14ac:dyDescent="0.35">
      <c r="B156" s="38"/>
    </row>
    <row r="157" spans="2:2" x14ac:dyDescent="0.35">
      <c r="B157" s="38"/>
    </row>
    <row r="158" spans="2:2" x14ac:dyDescent="0.35">
      <c r="B158" s="38"/>
    </row>
    <row r="159" spans="2:2" x14ac:dyDescent="0.35">
      <c r="B159" s="38"/>
    </row>
    <row r="160" spans="2:2" x14ac:dyDescent="0.35">
      <c r="B160" s="38"/>
    </row>
    <row r="161" spans="2:2" x14ac:dyDescent="0.35">
      <c r="B161" s="38"/>
    </row>
    <row r="162" spans="2:2" x14ac:dyDescent="0.35">
      <c r="B162" s="38"/>
    </row>
    <row r="163" spans="2:2" x14ac:dyDescent="0.35">
      <c r="B163" s="38"/>
    </row>
    <row r="164" spans="2:2" x14ac:dyDescent="0.35">
      <c r="B164" s="38"/>
    </row>
    <row r="165" spans="2:2" x14ac:dyDescent="0.35">
      <c r="B165" s="38"/>
    </row>
    <row r="166" spans="2:2" x14ac:dyDescent="0.35">
      <c r="B166" s="38"/>
    </row>
    <row r="167" spans="2:2" x14ac:dyDescent="0.35">
      <c r="B167" s="38"/>
    </row>
    <row r="168" spans="2:2" x14ac:dyDescent="0.35">
      <c r="B168" s="38"/>
    </row>
    <row r="169" spans="2:2" x14ac:dyDescent="0.35">
      <c r="B169" s="38"/>
    </row>
    <row r="170" spans="2:2" x14ac:dyDescent="0.35">
      <c r="B170" s="38"/>
    </row>
    <row r="171" spans="2:2" x14ac:dyDescent="0.35">
      <c r="B171" s="38"/>
    </row>
    <row r="172" spans="2:2" x14ac:dyDescent="0.35">
      <c r="B172" s="38"/>
    </row>
    <row r="173" spans="2:2" x14ac:dyDescent="0.35">
      <c r="B173" s="38"/>
    </row>
    <row r="174" spans="2:2" x14ac:dyDescent="0.35">
      <c r="B174" s="38"/>
    </row>
    <row r="175" spans="2:2" x14ac:dyDescent="0.35">
      <c r="B175" s="38"/>
    </row>
    <row r="176" spans="2:2" x14ac:dyDescent="0.35">
      <c r="B176" s="38"/>
    </row>
    <row r="177" spans="2:2" x14ac:dyDescent="0.35">
      <c r="B177" s="38"/>
    </row>
    <row r="178" spans="2:2" x14ac:dyDescent="0.35">
      <c r="B178" s="38"/>
    </row>
    <row r="179" spans="2:2" x14ac:dyDescent="0.35">
      <c r="B179" s="38"/>
    </row>
    <row r="180" spans="2:2" x14ac:dyDescent="0.35">
      <c r="B180" s="38"/>
    </row>
    <row r="181" spans="2:2" x14ac:dyDescent="0.35">
      <c r="B181" s="38"/>
    </row>
    <row r="182" spans="2:2" x14ac:dyDescent="0.35">
      <c r="B182" s="38"/>
    </row>
    <row r="183" spans="2:2" x14ac:dyDescent="0.35">
      <c r="B183" s="38"/>
    </row>
    <row r="184" spans="2:2" x14ac:dyDescent="0.35">
      <c r="B184" s="38"/>
    </row>
    <row r="185" spans="2:2" x14ac:dyDescent="0.35">
      <c r="B185" s="38"/>
    </row>
    <row r="186" spans="2:2" x14ac:dyDescent="0.35">
      <c r="B186" s="38"/>
    </row>
    <row r="187" spans="2:2" x14ac:dyDescent="0.35">
      <c r="B187" s="38"/>
    </row>
    <row r="188" spans="2:2" x14ac:dyDescent="0.35">
      <c r="B188" s="38"/>
    </row>
    <row r="189" spans="2:2" x14ac:dyDescent="0.35">
      <c r="B189" s="38"/>
    </row>
    <row r="190" spans="2:2" x14ac:dyDescent="0.35">
      <c r="B190" s="38"/>
    </row>
    <row r="191" spans="2:2" x14ac:dyDescent="0.35">
      <c r="B191" s="38"/>
    </row>
    <row r="192" spans="2:2" x14ac:dyDescent="0.35">
      <c r="B192" s="38"/>
    </row>
    <row r="193" spans="2:2" x14ac:dyDescent="0.35">
      <c r="B193" s="38"/>
    </row>
    <row r="194" spans="2:2" x14ac:dyDescent="0.35">
      <c r="B194" s="38"/>
    </row>
    <row r="195" spans="2:2" x14ac:dyDescent="0.35">
      <c r="B195" s="38"/>
    </row>
    <row r="196" spans="2:2" x14ac:dyDescent="0.35">
      <c r="B196" s="38"/>
    </row>
    <row r="197" spans="2:2" x14ac:dyDescent="0.35">
      <c r="B197" s="38"/>
    </row>
    <row r="198" spans="2:2" x14ac:dyDescent="0.35">
      <c r="B198" s="38"/>
    </row>
    <row r="199" spans="2:2" x14ac:dyDescent="0.35">
      <c r="B199" s="38"/>
    </row>
    <row r="200" spans="2:2" x14ac:dyDescent="0.35">
      <c r="B200" s="38"/>
    </row>
    <row r="201" spans="2:2" x14ac:dyDescent="0.35">
      <c r="B201" s="38"/>
    </row>
    <row r="202" spans="2:2" x14ac:dyDescent="0.35">
      <c r="B202" s="38"/>
    </row>
    <row r="203" spans="2:2" x14ac:dyDescent="0.35">
      <c r="B203" s="38"/>
    </row>
    <row r="204" spans="2:2" x14ac:dyDescent="0.35">
      <c r="B204" s="38"/>
    </row>
    <row r="205" spans="2:2" x14ac:dyDescent="0.35">
      <c r="B205" s="38"/>
    </row>
    <row r="206" spans="2:2" x14ac:dyDescent="0.35">
      <c r="B206" s="38"/>
    </row>
    <row r="207" spans="2:2" x14ac:dyDescent="0.35">
      <c r="B207" s="38"/>
    </row>
    <row r="208" spans="2:2" x14ac:dyDescent="0.35">
      <c r="B208" s="38"/>
    </row>
    <row r="209" spans="2:2" x14ac:dyDescent="0.35">
      <c r="B209" s="38"/>
    </row>
    <row r="210" spans="2:2" x14ac:dyDescent="0.35">
      <c r="B210" s="38"/>
    </row>
    <row r="211" spans="2:2" x14ac:dyDescent="0.35">
      <c r="B211" s="38"/>
    </row>
    <row r="212" spans="2:2" x14ac:dyDescent="0.35">
      <c r="B212" s="38"/>
    </row>
    <row r="213" spans="2:2" x14ac:dyDescent="0.35">
      <c r="B213" s="38"/>
    </row>
    <row r="214" spans="2:2" x14ac:dyDescent="0.35">
      <c r="B214" s="38"/>
    </row>
    <row r="215" spans="2:2" x14ac:dyDescent="0.35">
      <c r="B215" s="38"/>
    </row>
    <row r="216" spans="2:2" x14ac:dyDescent="0.35">
      <c r="B216" s="38"/>
    </row>
    <row r="217" spans="2:2" x14ac:dyDescent="0.35">
      <c r="B217" s="38"/>
    </row>
    <row r="218" spans="2:2" x14ac:dyDescent="0.35">
      <c r="B218" s="38"/>
    </row>
    <row r="219" spans="2:2" x14ac:dyDescent="0.35">
      <c r="B219" s="38"/>
    </row>
    <row r="220" spans="2:2" x14ac:dyDescent="0.35">
      <c r="B220" s="38"/>
    </row>
    <row r="221" spans="2:2" x14ac:dyDescent="0.35">
      <c r="B221" s="38"/>
    </row>
    <row r="222" spans="2:2" x14ac:dyDescent="0.35">
      <c r="B222" s="38"/>
    </row>
    <row r="223" spans="2:2" x14ac:dyDescent="0.35">
      <c r="B223" s="38"/>
    </row>
    <row r="224" spans="2:2" x14ac:dyDescent="0.35">
      <c r="B224" s="38"/>
    </row>
    <row r="225" spans="2:2" x14ac:dyDescent="0.35">
      <c r="B225" s="38"/>
    </row>
    <row r="226" spans="2:2" x14ac:dyDescent="0.35">
      <c r="B226" s="38"/>
    </row>
    <row r="227" spans="2:2" x14ac:dyDescent="0.35">
      <c r="B227" s="38"/>
    </row>
    <row r="228" spans="2:2" x14ac:dyDescent="0.35">
      <c r="B228" s="38"/>
    </row>
    <row r="229" spans="2:2" x14ac:dyDescent="0.35">
      <c r="B229" s="38"/>
    </row>
    <row r="230" spans="2:2" x14ac:dyDescent="0.35">
      <c r="B230" s="38"/>
    </row>
    <row r="231" spans="2:2" x14ac:dyDescent="0.35">
      <c r="B231" s="38"/>
    </row>
    <row r="232" spans="2:2" x14ac:dyDescent="0.35">
      <c r="B232" s="38"/>
    </row>
    <row r="233" spans="2:2" x14ac:dyDescent="0.35">
      <c r="B233" s="38"/>
    </row>
    <row r="234" spans="2:2" x14ac:dyDescent="0.35">
      <c r="B234" s="38"/>
    </row>
    <row r="235" spans="2:2" x14ac:dyDescent="0.35">
      <c r="B235" s="38"/>
    </row>
    <row r="236" spans="2:2" x14ac:dyDescent="0.35">
      <c r="B236" s="38"/>
    </row>
    <row r="237" spans="2:2" x14ac:dyDescent="0.35">
      <c r="B237" s="38"/>
    </row>
    <row r="238" spans="2:2" x14ac:dyDescent="0.35">
      <c r="B238" s="38"/>
    </row>
    <row r="239" spans="2:2" x14ac:dyDescent="0.35">
      <c r="B239" s="38"/>
    </row>
    <row r="240" spans="2:2" x14ac:dyDescent="0.35">
      <c r="B240" s="38"/>
    </row>
    <row r="241" spans="2:2" x14ac:dyDescent="0.35">
      <c r="B241" s="38"/>
    </row>
    <row r="242" spans="2:2" x14ac:dyDescent="0.35">
      <c r="B242" s="38"/>
    </row>
    <row r="243" spans="2:2" x14ac:dyDescent="0.35">
      <c r="B243" s="38"/>
    </row>
    <row r="244" spans="2:2" x14ac:dyDescent="0.35">
      <c r="B244" s="38"/>
    </row>
    <row r="245" spans="2:2" x14ac:dyDescent="0.35">
      <c r="B245" s="38"/>
    </row>
    <row r="246" spans="2:2" x14ac:dyDescent="0.35">
      <c r="B246" s="38"/>
    </row>
    <row r="247" spans="2:2" x14ac:dyDescent="0.35">
      <c r="B247" s="38"/>
    </row>
    <row r="248" spans="2:2" x14ac:dyDescent="0.35">
      <c r="B248" s="38"/>
    </row>
    <row r="249" spans="2:2" x14ac:dyDescent="0.35">
      <c r="B249" s="38"/>
    </row>
    <row r="250" spans="2:2" x14ac:dyDescent="0.35">
      <c r="B250" s="38"/>
    </row>
    <row r="251" spans="2:2" x14ac:dyDescent="0.35">
      <c r="B251" s="38"/>
    </row>
    <row r="252" spans="2:2" x14ac:dyDescent="0.35">
      <c r="B252" s="38"/>
    </row>
    <row r="253" spans="2:2" x14ac:dyDescent="0.35">
      <c r="B253" s="38"/>
    </row>
    <row r="254" spans="2:2" x14ac:dyDescent="0.35">
      <c r="B254" s="38"/>
    </row>
    <row r="255" spans="2:2" x14ac:dyDescent="0.35">
      <c r="B255" s="38"/>
    </row>
    <row r="256" spans="2:2" x14ac:dyDescent="0.35">
      <c r="B256" s="38"/>
    </row>
    <row r="257" spans="2:2" x14ac:dyDescent="0.35">
      <c r="B257" s="38"/>
    </row>
    <row r="258" spans="2:2" x14ac:dyDescent="0.35">
      <c r="B258" s="38"/>
    </row>
    <row r="259" spans="2:2" x14ac:dyDescent="0.35">
      <c r="B259" s="38"/>
    </row>
    <row r="260" spans="2:2" x14ac:dyDescent="0.35">
      <c r="B260" s="38"/>
    </row>
    <row r="261" spans="2:2" x14ac:dyDescent="0.35">
      <c r="B261" s="38"/>
    </row>
    <row r="262" spans="2:2" x14ac:dyDescent="0.35">
      <c r="B262" s="38"/>
    </row>
    <row r="263" spans="2:2" x14ac:dyDescent="0.35">
      <c r="B263" s="38"/>
    </row>
    <row r="264" spans="2:2" x14ac:dyDescent="0.35">
      <c r="B264" s="38"/>
    </row>
    <row r="265" spans="2:2" x14ac:dyDescent="0.35">
      <c r="B265" s="38"/>
    </row>
    <row r="266" spans="2:2" x14ac:dyDescent="0.35">
      <c r="B266" s="38"/>
    </row>
    <row r="267" spans="2:2" x14ac:dyDescent="0.35">
      <c r="B267" s="38"/>
    </row>
    <row r="268" spans="2:2" x14ac:dyDescent="0.35">
      <c r="B268" s="38"/>
    </row>
    <row r="269" spans="2:2" x14ac:dyDescent="0.35">
      <c r="B269" s="38"/>
    </row>
    <row r="270" spans="2:2" x14ac:dyDescent="0.35">
      <c r="B270" s="38"/>
    </row>
    <row r="271" spans="2:2" x14ac:dyDescent="0.35">
      <c r="B271" s="38"/>
    </row>
    <row r="272" spans="2:2" x14ac:dyDescent="0.35">
      <c r="B272" s="38"/>
    </row>
    <row r="273" spans="2:2" x14ac:dyDescent="0.35">
      <c r="B273" s="38"/>
    </row>
    <row r="274" spans="2:2" x14ac:dyDescent="0.35">
      <c r="B274" s="38"/>
    </row>
    <row r="275" spans="2:2" x14ac:dyDescent="0.35">
      <c r="B275" s="38"/>
    </row>
    <row r="276" spans="2:2" x14ac:dyDescent="0.35">
      <c r="B276" s="38"/>
    </row>
    <row r="277" spans="2:2" x14ac:dyDescent="0.35">
      <c r="B277" s="38"/>
    </row>
    <row r="278" spans="2:2" x14ac:dyDescent="0.35">
      <c r="B278" s="38"/>
    </row>
    <row r="279" spans="2:2" x14ac:dyDescent="0.35">
      <c r="B279" s="38"/>
    </row>
    <row r="280" spans="2:2" x14ac:dyDescent="0.35">
      <c r="B280" s="38"/>
    </row>
    <row r="281" spans="2:2" x14ac:dyDescent="0.35">
      <c r="B281" s="38"/>
    </row>
    <row r="282" spans="2:2" x14ac:dyDescent="0.35">
      <c r="B282" s="38"/>
    </row>
    <row r="283" spans="2:2" x14ac:dyDescent="0.35">
      <c r="B283" s="38"/>
    </row>
    <row r="284" spans="2:2" x14ac:dyDescent="0.35">
      <c r="B284" s="38"/>
    </row>
    <row r="285" spans="2:2" x14ac:dyDescent="0.35">
      <c r="B285" s="38"/>
    </row>
    <row r="286" spans="2:2" x14ac:dyDescent="0.35">
      <c r="B286" s="38"/>
    </row>
    <row r="287" spans="2:2" x14ac:dyDescent="0.35">
      <c r="B287" s="38"/>
    </row>
    <row r="288" spans="2:2" x14ac:dyDescent="0.35">
      <c r="B288" s="38"/>
    </row>
    <row r="289" spans="2:2" x14ac:dyDescent="0.35">
      <c r="B289" s="38"/>
    </row>
    <row r="290" spans="2:2" x14ac:dyDescent="0.35">
      <c r="B290" s="38"/>
    </row>
    <row r="291" spans="2:2" x14ac:dyDescent="0.35">
      <c r="B291" s="38"/>
    </row>
    <row r="292" spans="2:2" x14ac:dyDescent="0.35">
      <c r="B292" s="38"/>
    </row>
    <row r="293" spans="2:2" x14ac:dyDescent="0.35">
      <c r="B293" s="38"/>
    </row>
    <row r="294" spans="2:2" x14ac:dyDescent="0.35">
      <c r="B294" s="38"/>
    </row>
    <row r="295" spans="2:2" x14ac:dyDescent="0.35">
      <c r="B295" s="38"/>
    </row>
    <row r="296" spans="2:2" x14ac:dyDescent="0.35">
      <c r="B296" s="38"/>
    </row>
    <row r="297" spans="2:2" x14ac:dyDescent="0.35">
      <c r="B297" s="38"/>
    </row>
    <row r="298" spans="2:2" x14ac:dyDescent="0.35">
      <c r="B298" s="38"/>
    </row>
    <row r="299" spans="2:2" x14ac:dyDescent="0.35">
      <c r="B299" s="38"/>
    </row>
    <row r="300" spans="2:2" x14ac:dyDescent="0.35">
      <c r="B300" s="38"/>
    </row>
    <row r="301" spans="2:2" x14ac:dyDescent="0.35">
      <c r="B301" s="38"/>
    </row>
    <row r="302" spans="2:2" x14ac:dyDescent="0.35">
      <c r="B302" s="38"/>
    </row>
    <row r="303" spans="2:2" x14ac:dyDescent="0.35">
      <c r="B303" s="38"/>
    </row>
    <row r="304" spans="2:2" x14ac:dyDescent="0.35">
      <c r="B304" s="38"/>
    </row>
    <row r="305" spans="2:2" x14ac:dyDescent="0.35">
      <c r="B305" s="38"/>
    </row>
    <row r="306" spans="2:2" x14ac:dyDescent="0.35">
      <c r="B306" s="38"/>
    </row>
    <row r="307" spans="2:2" x14ac:dyDescent="0.35">
      <c r="B307" s="38"/>
    </row>
    <row r="308" spans="2:2" x14ac:dyDescent="0.35">
      <c r="B308" s="38"/>
    </row>
    <row r="309" spans="2:2" x14ac:dyDescent="0.35">
      <c r="B309" s="38"/>
    </row>
    <row r="310" spans="2:2" x14ac:dyDescent="0.35">
      <c r="B310" s="38"/>
    </row>
    <row r="311" spans="2:2" x14ac:dyDescent="0.35">
      <c r="B311" s="38"/>
    </row>
    <row r="312" spans="2:2" x14ac:dyDescent="0.35">
      <c r="B312" s="38"/>
    </row>
    <row r="313" spans="2:2" x14ac:dyDescent="0.35">
      <c r="B313" s="38"/>
    </row>
    <row r="314" spans="2:2" x14ac:dyDescent="0.35">
      <c r="B314" s="38"/>
    </row>
    <row r="315" spans="2:2" x14ac:dyDescent="0.35">
      <c r="B315" s="38"/>
    </row>
    <row r="316" spans="2:2" x14ac:dyDescent="0.35">
      <c r="B316" s="38"/>
    </row>
    <row r="317" spans="2:2" x14ac:dyDescent="0.35">
      <c r="B317" s="38"/>
    </row>
    <row r="318" spans="2:2" x14ac:dyDescent="0.35">
      <c r="B318" s="38"/>
    </row>
    <row r="319" spans="2:2" x14ac:dyDescent="0.35">
      <c r="B319" s="38"/>
    </row>
    <row r="320" spans="2:2" x14ac:dyDescent="0.35">
      <c r="B320" s="38"/>
    </row>
    <row r="321" spans="2:2" x14ac:dyDescent="0.35">
      <c r="B321" s="38"/>
    </row>
    <row r="322" spans="2:2" x14ac:dyDescent="0.35">
      <c r="B322" s="38"/>
    </row>
    <row r="323" spans="2:2" x14ac:dyDescent="0.35">
      <c r="B323" s="38"/>
    </row>
    <row r="324" spans="2:2" x14ac:dyDescent="0.35">
      <c r="B324" s="38"/>
    </row>
    <row r="325" spans="2:2" x14ac:dyDescent="0.35">
      <c r="B325" s="38"/>
    </row>
    <row r="326" spans="2:2" x14ac:dyDescent="0.35">
      <c r="B326" s="38"/>
    </row>
    <row r="327" spans="2:2" x14ac:dyDescent="0.35">
      <c r="B327" s="38"/>
    </row>
    <row r="328" spans="2:2" x14ac:dyDescent="0.35">
      <c r="B328" s="38"/>
    </row>
    <row r="329" spans="2:2" x14ac:dyDescent="0.35">
      <c r="B329" s="38"/>
    </row>
    <row r="330" spans="2:2" x14ac:dyDescent="0.35">
      <c r="B330" s="38"/>
    </row>
    <row r="331" spans="2:2" x14ac:dyDescent="0.35">
      <c r="B331" s="38"/>
    </row>
    <row r="332" spans="2:2" x14ac:dyDescent="0.35">
      <c r="B332" s="38"/>
    </row>
    <row r="333" spans="2:2" x14ac:dyDescent="0.35">
      <c r="B333" s="38"/>
    </row>
    <row r="334" spans="2:2" x14ac:dyDescent="0.35">
      <c r="B334" s="38"/>
    </row>
    <row r="335" spans="2:2" x14ac:dyDescent="0.35">
      <c r="B335" s="38"/>
    </row>
    <row r="336" spans="2:2" x14ac:dyDescent="0.35">
      <c r="B336" s="38"/>
    </row>
    <row r="337" spans="2:2" x14ac:dyDescent="0.35">
      <c r="B337" s="38"/>
    </row>
    <row r="338" spans="2:2" x14ac:dyDescent="0.35">
      <c r="B338" s="38"/>
    </row>
    <row r="339" spans="2:2" x14ac:dyDescent="0.35">
      <c r="B339" s="38"/>
    </row>
    <row r="340" spans="2:2" x14ac:dyDescent="0.35">
      <c r="B340" s="38"/>
    </row>
    <row r="341" spans="2:2" x14ac:dyDescent="0.35">
      <c r="B341" s="38"/>
    </row>
    <row r="342" spans="2:2" x14ac:dyDescent="0.35">
      <c r="B342" s="38"/>
    </row>
    <row r="343" spans="2:2" x14ac:dyDescent="0.35">
      <c r="B343" s="38"/>
    </row>
    <row r="344" spans="2:2" x14ac:dyDescent="0.35">
      <c r="B344" s="38"/>
    </row>
    <row r="345" spans="2:2" x14ac:dyDescent="0.35">
      <c r="B345" s="38"/>
    </row>
    <row r="346" spans="2:2" x14ac:dyDescent="0.35">
      <c r="B346" s="38"/>
    </row>
    <row r="347" spans="2:2" x14ac:dyDescent="0.35">
      <c r="B347" s="38"/>
    </row>
    <row r="348" spans="2:2" x14ac:dyDescent="0.35">
      <c r="B348" s="38"/>
    </row>
    <row r="349" spans="2:2" x14ac:dyDescent="0.35">
      <c r="B349" s="38"/>
    </row>
    <row r="350" spans="2:2" x14ac:dyDescent="0.35">
      <c r="B350" s="38"/>
    </row>
    <row r="351" spans="2:2" x14ac:dyDescent="0.35">
      <c r="B351" s="38"/>
    </row>
    <row r="352" spans="2:2" x14ac:dyDescent="0.35">
      <c r="B352" s="38"/>
    </row>
    <row r="353" spans="2:2" x14ac:dyDescent="0.35">
      <c r="B353" s="38"/>
    </row>
    <row r="354" spans="2:2" x14ac:dyDescent="0.35">
      <c r="B354" s="38"/>
    </row>
    <row r="355" spans="2:2" x14ac:dyDescent="0.35">
      <c r="B355" s="38"/>
    </row>
    <row r="356" spans="2:2" x14ac:dyDescent="0.35">
      <c r="B356" s="38"/>
    </row>
    <row r="357" spans="2:2" x14ac:dyDescent="0.35">
      <c r="B357" s="38"/>
    </row>
    <row r="358" spans="2:2" x14ac:dyDescent="0.35">
      <c r="B358" s="38"/>
    </row>
    <row r="359" spans="2:2" x14ac:dyDescent="0.35">
      <c r="B359" s="38"/>
    </row>
    <row r="360" spans="2:2" x14ac:dyDescent="0.35">
      <c r="B360" s="38"/>
    </row>
    <row r="361" spans="2:2" x14ac:dyDescent="0.35">
      <c r="B361" s="38"/>
    </row>
    <row r="362" spans="2:2" x14ac:dyDescent="0.35">
      <c r="B362" s="38"/>
    </row>
    <row r="363" spans="2:2" x14ac:dyDescent="0.35">
      <c r="B363" s="38"/>
    </row>
    <row r="364" spans="2:2" x14ac:dyDescent="0.35">
      <c r="B364" s="38"/>
    </row>
    <row r="365" spans="2:2" x14ac:dyDescent="0.35">
      <c r="B365" s="38"/>
    </row>
    <row r="366" spans="2:2" x14ac:dyDescent="0.35">
      <c r="B366" s="38"/>
    </row>
    <row r="367" spans="2:2" x14ac:dyDescent="0.35">
      <c r="B367" s="38"/>
    </row>
    <row r="368" spans="2:2" x14ac:dyDescent="0.35">
      <c r="B368" s="38"/>
    </row>
    <row r="369" spans="2:2" x14ac:dyDescent="0.35">
      <c r="B369" s="38"/>
    </row>
    <row r="370" spans="2:2" x14ac:dyDescent="0.35">
      <c r="B370" s="38"/>
    </row>
    <row r="371" spans="2:2" x14ac:dyDescent="0.35">
      <c r="B371" s="38"/>
    </row>
    <row r="372" spans="2:2" x14ac:dyDescent="0.35">
      <c r="B372" s="38"/>
    </row>
    <row r="373" spans="2:2" x14ac:dyDescent="0.35">
      <c r="B373" s="38"/>
    </row>
    <row r="374" spans="2:2" x14ac:dyDescent="0.35">
      <c r="B374" s="38"/>
    </row>
    <row r="375" spans="2:2" x14ac:dyDescent="0.35">
      <c r="B375" s="38"/>
    </row>
    <row r="376" spans="2:2" x14ac:dyDescent="0.35">
      <c r="B376" s="38"/>
    </row>
    <row r="377" spans="2:2" x14ac:dyDescent="0.35">
      <c r="B377" s="38"/>
    </row>
    <row r="378" spans="2:2" x14ac:dyDescent="0.35">
      <c r="B378" s="38"/>
    </row>
    <row r="379" spans="2:2" x14ac:dyDescent="0.35">
      <c r="B379" s="38"/>
    </row>
    <row r="380" spans="2:2" x14ac:dyDescent="0.35">
      <c r="B380" s="38"/>
    </row>
    <row r="381" spans="2:2" x14ac:dyDescent="0.35">
      <c r="B381" s="38"/>
    </row>
    <row r="382" spans="2:2" x14ac:dyDescent="0.35">
      <c r="B382" s="38"/>
    </row>
    <row r="383" spans="2:2" x14ac:dyDescent="0.35">
      <c r="B383" s="38"/>
    </row>
    <row r="384" spans="2:2" x14ac:dyDescent="0.35">
      <c r="B384" s="38"/>
    </row>
    <row r="385" spans="2:2" x14ac:dyDescent="0.35">
      <c r="B385" s="38"/>
    </row>
    <row r="386" spans="2:2" x14ac:dyDescent="0.35">
      <c r="B386" s="38"/>
    </row>
    <row r="387" spans="2:2" x14ac:dyDescent="0.35">
      <c r="B387" s="38"/>
    </row>
    <row r="388" spans="2:2" x14ac:dyDescent="0.35">
      <c r="B388" s="38"/>
    </row>
    <row r="389" spans="2:2" x14ac:dyDescent="0.35">
      <c r="B389" s="38"/>
    </row>
    <row r="390" spans="2:2" x14ac:dyDescent="0.35">
      <c r="B390" s="38"/>
    </row>
    <row r="391" spans="2:2" x14ac:dyDescent="0.35">
      <c r="B391" s="38"/>
    </row>
    <row r="392" spans="2:2" x14ac:dyDescent="0.35">
      <c r="B392" s="38"/>
    </row>
    <row r="393" spans="2:2" x14ac:dyDescent="0.35">
      <c r="B393" s="38"/>
    </row>
    <row r="394" spans="2:2" x14ac:dyDescent="0.35">
      <c r="B394" s="38"/>
    </row>
    <row r="395" spans="2:2" x14ac:dyDescent="0.35">
      <c r="B395" s="38"/>
    </row>
    <row r="396" spans="2:2" x14ac:dyDescent="0.35">
      <c r="B396" s="38"/>
    </row>
    <row r="397" spans="2:2" x14ac:dyDescent="0.35">
      <c r="B397" s="38"/>
    </row>
    <row r="398" spans="2:2" x14ac:dyDescent="0.35">
      <c r="B398" s="38"/>
    </row>
    <row r="399" spans="2:2" x14ac:dyDescent="0.35">
      <c r="B399" s="38"/>
    </row>
    <row r="400" spans="2:2" x14ac:dyDescent="0.35">
      <c r="B400" s="38"/>
    </row>
    <row r="401" spans="2:2" x14ac:dyDescent="0.35">
      <c r="B401" s="38"/>
    </row>
    <row r="402" spans="2:2" x14ac:dyDescent="0.35">
      <c r="B402" s="38"/>
    </row>
    <row r="403" spans="2:2" x14ac:dyDescent="0.35">
      <c r="B403" s="38"/>
    </row>
    <row r="404" spans="2:2" x14ac:dyDescent="0.35">
      <c r="B404" s="38"/>
    </row>
    <row r="405" spans="2:2" x14ac:dyDescent="0.35">
      <c r="B405" s="38"/>
    </row>
    <row r="406" spans="2:2" x14ac:dyDescent="0.35">
      <c r="B406" s="38"/>
    </row>
    <row r="407" spans="2:2" x14ac:dyDescent="0.35">
      <c r="B407" s="38"/>
    </row>
    <row r="408" spans="2:2" x14ac:dyDescent="0.35">
      <c r="B408" s="38"/>
    </row>
    <row r="409" spans="2:2" x14ac:dyDescent="0.35">
      <c r="B409" s="38"/>
    </row>
    <row r="410" spans="2:2" x14ac:dyDescent="0.35">
      <c r="B410" s="38"/>
    </row>
    <row r="411" spans="2:2" x14ac:dyDescent="0.35">
      <c r="B411" s="38"/>
    </row>
    <row r="412" spans="2:2" x14ac:dyDescent="0.35">
      <c r="B412" s="38"/>
    </row>
    <row r="413" spans="2:2" x14ac:dyDescent="0.35">
      <c r="B413" s="38"/>
    </row>
    <row r="414" spans="2:2" x14ac:dyDescent="0.35">
      <c r="B414" s="38"/>
    </row>
    <row r="415" spans="2:2" x14ac:dyDescent="0.35">
      <c r="B415" s="38"/>
    </row>
    <row r="416" spans="2:2" x14ac:dyDescent="0.35">
      <c r="B416" s="38"/>
    </row>
    <row r="417" spans="2:2" x14ac:dyDescent="0.35">
      <c r="B417" s="38"/>
    </row>
    <row r="418" spans="2:2" x14ac:dyDescent="0.35">
      <c r="B418" s="38"/>
    </row>
    <row r="419" spans="2:2" x14ac:dyDescent="0.35">
      <c r="B419" s="38"/>
    </row>
    <row r="420" spans="2:2" x14ac:dyDescent="0.35">
      <c r="B420" s="38"/>
    </row>
    <row r="421" spans="2:2" x14ac:dyDescent="0.35">
      <c r="B421" s="38"/>
    </row>
    <row r="422" spans="2:2" x14ac:dyDescent="0.35">
      <c r="B422" s="38"/>
    </row>
    <row r="423" spans="2:2" x14ac:dyDescent="0.35">
      <c r="B423" s="38"/>
    </row>
    <row r="424" spans="2:2" x14ac:dyDescent="0.35">
      <c r="B424" s="38"/>
    </row>
    <row r="425" spans="2:2" x14ac:dyDescent="0.35">
      <c r="B425" s="38"/>
    </row>
    <row r="426" spans="2:2" x14ac:dyDescent="0.35">
      <c r="B426" s="38"/>
    </row>
    <row r="427" spans="2:2" x14ac:dyDescent="0.35">
      <c r="B427" s="38"/>
    </row>
    <row r="428" spans="2:2" x14ac:dyDescent="0.35">
      <c r="B428" s="38"/>
    </row>
    <row r="429" spans="2:2" x14ac:dyDescent="0.35">
      <c r="B429" s="38"/>
    </row>
    <row r="430" spans="2:2" x14ac:dyDescent="0.35">
      <c r="B430" s="38"/>
    </row>
    <row r="431" spans="2:2" x14ac:dyDescent="0.35">
      <c r="B431" s="38"/>
    </row>
    <row r="432" spans="2:2" x14ac:dyDescent="0.35">
      <c r="B432" s="38"/>
    </row>
    <row r="433" spans="2:2" x14ac:dyDescent="0.35">
      <c r="B433" s="38"/>
    </row>
    <row r="434" spans="2:2" x14ac:dyDescent="0.35">
      <c r="B434" s="38"/>
    </row>
    <row r="435" spans="2:2" x14ac:dyDescent="0.35">
      <c r="B435" s="38"/>
    </row>
    <row r="436" spans="2:2" x14ac:dyDescent="0.35">
      <c r="B436" s="38"/>
    </row>
    <row r="437" spans="2:2" x14ac:dyDescent="0.35">
      <c r="B437" s="38"/>
    </row>
    <row r="438" spans="2:2" x14ac:dyDescent="0.35">
      <c r="B438" s="38"/>
    </row>
    <row r="439" spans="2:2" x14ac:dyDescent="0.35">
      <c r="B439" s="38"/>
    </row>
    <row r="440" spans="2:2" x14ac:dyDescent="0.35">
      <c r="B440" s="38"/>
    </row>
    <row r="441" spans="2:2" x14ac:dyDescent="0.35">
      <c r="B441" s="38"/>
    </row>
    <row r="442" spans="2:2" x14ac:dyDescent="0.35">
      <c r="B442" s="38"/>
    </row>
    <row r="443" spans="2:2" x14ac:dyDescent="0.35">
      <c r="B443" s="38"/>
    </row>
    <row r="444" spans="2:2" x14ac:dyDescent="0.35">
      <c r="B444" s="38"/>
    </row>
    <row r="445" spans="2:2" x14ac:dyDescent="0.35">
      <c r="B445" s="38"/>
    </row>
    <row r="446" spans="2:2" x14ac:dyDescent="0.35">
      <c r="B446" s="38"/>
    </row>
    <row r="447" spans="2:2" x14ac:dyDescent="0.35">
      <c r="B447" s="38"/>
    </row>
    <row r="448" spans="2:2" x14ac:dyDescent="0.35">
      <c r="B448" s="38"/>
    </row>
    <row r="449" spans="2:2" x14ac:dyDescent="0.35">
      <c r="B449" s="38"/>
    </row>
    <row r="450" spans="2:2" x14ac:dyDescent="0.35">
      <c r="B450" s="38"/>
    </row>
    <row r="451" spans="2:2" x14ac:dyDescent="0.35">
      <c r="B451" s="38"/>
    </row>
    <row r="452" spans="2:2" x14ac:dyDescent="0.35">
      <c r="B452" s="38"/>
    </row>
    <row r="453" spans="2:2" x14ac:dyDescent="0.35">
      <c r="B453" s="38"/>
    </row>
    <row r="454" spans="2:2" x14ac:dyDescent="0.35">
      <c r="B454" s="38"/>
    </row>
    <row r="455" spans="2:2" x14ac:dyDescent="0.35">
      <c r="B455" s="38"/>
    </row>
    <row r="456" spans="2:2" x14ac:dyDescent="0.35">
      <c r="B456" s="38"/>
    </row>
    <row r="457" spans="2:2" x14ac:dyDescent="0.35">
      <c r="B457" s="38"/>
    </row>
    <row r="458" spans="2:2" x14ac:dyDescent="0.35">
      <c r="B458" s="38"/>
    </row>
    <row r="459" spans="2:2" x14ac:dyDescent="0.35">
      <c r="B459" s="38"/>
    </row>
    <row r="460" spans="2:2" x14ac:dyDescent="0.35">
      <c r="B460" s="38"/>
    </row>
    <row r="461" spans="2:2" x14ac:dyDescent="0.35">
      <c r="B461" s="38"/>
    </row>
    <row r="462" spans="2:2" x14ac:dyDescent="0.35">
      <c r="B462" s="38"/>
    </row>
    <row r="463" spans="2:2" x14ac:dyDescent="0.35">
      <c r="B463" s="38"/>
    </row>
    <row r="464" spans="2:2" x14ac:dyDescent="0.35">
      <c r="B464" s="38"/>
    </row>
    <row r="465" spans="2:2" x14ac:dyDescent="0.35">
      <c r="B465" s="38"/>
    </row>
    <row r="466" spans="2:2" x14ac:dyDescent="0.35">
      <c r="B466" s="38"/>
    </row>
    <row r="467" spans="2:2" x14ac:dyDescent="0.35">
      <c r="B467" s="38"/>
    </row>
    <row r="468" spans="2:2" x14ac:dyDescent="0.35">
      <c r="B468" s="38"/>
    </row>
    <row r="469" spans="2:2" x14ac:dyDescent="0.35">
      <c r="B469" s="38"/>
    </row>
    <row r="470" spans="2:2" x14ac:dyDescent="0.35">
      <c r="B470" s="38"/>
    </row>
    <row r="471" spans="2:2" x14ac:dyDescent="0.35">
      <c r="B471" s="38"/>
    </row>
    <row r="472" spans="2:2" x14ac:dyDescent="0.35">
      <c r="B472" s="38"/>
    </row>
    <row r="473" spans="2:2" x14ac:dyDescent="0.35">
      <c r="B473" s="38"/>
    </row>
    <row r="474" spans="2:2" x14ac:dyDescent="0.35">
      <c r="B474" s="38"/>
    </row>
    <row r="475" spans="2:2" x14ac:dyDescent="0.35">
      <c r="B475" s="38"/>
    </row>
    <row r="476" spans="2:2" x14ac:dyDescent="0.35">
      <c r="B476" s="38"/>
    </row>
    <row r="477" spans="2:2" x14ac:dyDescent="0.35">
      <c r="B477" s="38"/>
    </row>
    <row r="478" spans="2:2" x14ac:dyDescent="0.35">
      <c r="B478" s="38"/>
    </row>
    <row r="479" spans="2:2" x14ac:dyDescent="0.35">
      <c r="B479" s="38"/>
    </row>
    <row r="480" spans="2:2" x14ac:dyDescent="0.35">
      <c r="B480" s="38"/>
    </row>
    <row r="481" spans="2:2" x14ac:dyDescent="0.35">
      <c r="B481" s="38"/>
    </row>
    <row r="482" spans="2:2" x14ac:dyDescent="0.35">
      <c r="B482" s="38"/>
    </row>
    <row r="483" spans="2:2" x14ac:dyDescent="0.35">
      <c r="B483" s="38"/>
    </row>
    <row r="484" spans="2:2" x14ac:dyDescent="0.35">
      <c r="B484" s="38"/>
    </row>
    <row r="485" spans="2:2" x14ac:dyDescent="0.35">
      <c r="B485" s="38"/>
    </row>
    <row r="486" spans="2:2" x14ac:dyDescent="0.35">
      <c r="B486" s="38"/>
    </row>
    <row r="487" spans="2:2" x14ac:dyDescent="0.35">
      <c r="B487" s="38"/>
    </row>
    <row r="488" spans="2:2" x14ac:dyDescent="0.35">
      <c r="B488" s="38"/>
    </row>
    <row r="489" spans="2:2" x14ac:dyDescent="0.35">
      <c r="B489" s="38"/>
    </row>
    <row r="490" spans="2:2" x14ac:dyDescent="0.35">
      <c r="B490" s="38"/>
    </row>
    <row r="491" spans="2:2" x14ac:dyDescent="0.35">
      <c r="B491" s="38"/>
    </row>
    <row r="492" spans="2:2" x14ac:dyDescent="0.35">
      <c r="B492" s="38"/>
    </row>
    <row r="493" spans="2:2" x14ac:dyDescent="0.35">
      <c r="B493" s="38"/>
    </row>
    <row r="494" spans="2:2" x14ac:dyDescent="0.35">
      <c r="B494" s="38"/>
    </row>
    <row r="495" spans="2:2" x14ac:dyDescent="0.35">
      <c r="B495" s="38"/>
    </row>
    <row r="496" spans="2:2" x14ac:dyDescent="0.35">
      <c r="B496" s="38"/>
    </row>
    <row r="497" spans="2:2" x14ac:dyDescent="0.35">
      <c r="B497" s="38"/>
    </row>
    <row r="498" spans="2:2" x14ac:dyDescent="0.35">
      <c r="B498" s="38"/>
    </row>
    <row r="499" spans="2:2" x14ac:dyDescent="0.35">
      <c r="B499" s="38"/>
    </row>
    <row r="500" spans="2:2" x14ac:dyDescent="0.35">
      <c r="B500" s="38"/>
    </row>
    <row r="501" spans="2:2" x14ac:dyDescent="0.35">
      <c r="B501" s="38"/>
    </row>
    <row r="502" spans="2:2" x14ac:dyDescent="0.35">
      <c r="B502" s="38"/>
    </row>
    <row r="503" spans="2:2" x14ac:dyDescent="0.35">
      <c r="B503" s="38"/>
    </row>
    <row r="504" spans="2:2" x14ac:dyDescent="0.35">
      <c r="B504" s="38"/>
    </row>
    <row r="505" spans="2:2" x14ac:dyDescent="0.35">
      <c r="B505" s="38"/>
    </row>
    <row r="506" spans="2:2" x14ac:dyDescent="0.35">
      <c r="B506" s="38"/>
    </row>
    <row r="507" spans="2:2" x14ac:dyDescent="0.35">
      <c r="B507" s="38"/>
    </row>
    <row r="508" spans="2:2" x14ac:dyDescent="0.35">
      <c r="B508" s="38"/>
    </row>
  </sheetData>
  <mergeCells count="1">
    <mergeCell ref="A2:K2"/>
  </mergeCells>
  <pageMargins left="0.70866141732283472" right="0.70866141732283472" top="0.74803149606299213" bottom="0.74803149606299213" header="0.31496062992125984" footer="0.31496062992125984"/>
  <pageSetup paperSize="9" scale="47" orientation="landscape" r:id="rId1"/>
  <rowBreaks count="1" manualBreakCount="1">
    <brk id="63" max="10" man="1"/>
  </rowBreaks>
  <ignoredErrors>
    <ignoredError sqref="C9:K9 D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101600</xdr:colOff>
                    <xdr:row>6</xdr:row>
                    <xdr:rowOff>241300</xdr:rowOff>
                  </from>
                  <to>
                    <xdr:col>1</xdr:col>
                    <xdr:colOff>387350</xdr:colOff>
                    <xdr:row>7</xdr:row>
                    <xdr:rowOff>190500</xdr:rowOff>
                  </to>
                </anchor>
              </controlPr>
            </control>
          </mc:Choice>
        </mc:AlternateContent>
        <mc:AlternateContent xmlns:mc="http://schemas.openxmlformats.org/markup-compatibility/2006">
          <mc:Choice Requires="x14">
            <control shapeId="9218" r:id="rId5" name="Drop Down 2">
              <controlPr defaultSize="0" autoLine="0" autoPict="0">
                <anchor moveWithCells="1">
                  <from>
                    <xdr:col>1</xdr:col>
                    <xdr:colOff>488950</xdr:colOff>
                    <xdr:row>6</xdr:row>
                    <xdr:rowOff>247650</xdr:rowOff>
                  </from>
                  <to>
                    <xdr:col>5</xdr:col>
                    <xdr:colOff>0</xdr:colOff>
                    <xdr:row>7</xdr:row>
                    <xdr:rowOff>196850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5751FDA7E12847800E4226A9335C80" ma:contentTypeVersion="7" ma:contentTypeDescription="Crear nuevo documento." ma:contentTypeScope="" ma:versionID="bd935e2ac3b9ddade0cc2a913077f8ad">
  <xsd:schema xmlns:xsd="http://www.w3.org/2001/XMLSchema" xmlns:xs="http://www.w3.org/2001/XMLSchema" xmlns:p="http://schemas.microsoft.com/office/2006/metadata/properties" xmlns:ns1="http://schemas.microsoft.com/sharepoint/v3" xmlns:ns2="8be3414b-2ef9-485f-84d6-269f1d6f703b" xmlns:ns3="724c4985-e433-4d2c-9697-e180992b402a" xmlns:ns4="1108dea3-17b2-4063-8882-379f255ce304" xmlns:ns5="589b9c95-2533-4202-8881-2848ca9befa9" targetNamespace="http://schemas.microsoft.com/office/2006/metadata/properties" ma:root="true" ma:fieldsID="012ab36e37b77c058c8df50284c9e219" ns1:_="" ns2:_="" ns3:_="" ns4:_="" ns5:_="">
    <xsd:import namespace="http://schemas.microsoft.com/sharepoint/v3"/>
    <xsd:import namespace="8be3414b-2ef9-485f-84d6-269f1d6f703b"/>
    <xsd:import namespace="724c4985-e433-4d2c-9697-e180992b402a"/>
    <xsd:import namespace="1108dea3-17b2-4063-8882-379f255ce304"/>
    <xsd:import namespace="589b9c95-2533-4202-8881-2848ca9be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element ref="ns4:lcf76f155ced4ddcb4097134ff3c332f" minOccurs="0"/>
                <xsd:element ref="ns5: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iedades de la Directiva de cumplimiento unificado" ma:hidden="true" ma:internalName="_ip_UnifiedCompliancePolicyProperties">
      <xsd:simpleType>
        <xsd:restriction base="dms:Note"/>
      </xsd:simpleType>
    </xsd:element>
    <xsd:element name="_ip_UnifiedCompliancePolicyUIAction" ma:index="28"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e3414b-2ef9-485f-84d6-269f1d6f703b"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4c4985-e433-4d2c-9697-e180992b402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08dea3-17b2-4063-8882-379f255ce304" elementFormDefault="qualified">
    <xsd:import namespace="http://schemas.microsoft.com/office/2006/documentManagement/types"/>
    <xsd:import namespace="http://schemas.microsoft.com/office/infopath/2007/PartnerControls"/>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e818dc98-99de-4268-b5c1-ec548687897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9b9c95-2533-4202-8881-2848ca9befa9"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18eb552a-0f5a-479c-a3e2-a3599ae12a2d}" ma:internalName="TaxCatchAll" ma:showField="CatchAllData" ma:web="589b9c95-2533-4202-8881-2848ca9bef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89b9c95-2533-4202-8881-2848ca9befa9" xsi:nil="true"/>
    <lcf76f155ced4ddcb4097134ff3c332f xmlns="1108dea3-17b2-4063-8882-379f255ce30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FDE802-C42B-4142-953C-DE1AECB65BBD}"/>
</file>

<file path=customXml/itemProps2.xml><?xml version="1.0" encoding="utf-8"?>
<ds:datastoreItem xmlns:ds="http://schemas.openxmlformats.org/officeDocument/2006/customXml" ds:itemID="{4A597C7F-84D9-4D0A-88DB-6FF632C0588D}">
  <ds:schemaRefs>
    <ds:schemaRef ds:uri="http://schemas.microsoft.com/office/2006/metadata/properties"/>
    <ds:schemaRef ds:uri="http://schemas.microsoft.com/office/infopath/2007/PartnerControls"/>
    <ds:schemaRef ds:uri="589b9c95-2533-4202-8881-2848ca9befa9"/>
    <ds:schemaRef ds:uri="1108dea3-17b2-4063-8882-379f255ce304"/>
    <ds:schemaRef ds:uri="http://schemas.microsoft.com/sharepoint/v3"/>
  </ds:schemaRefs>
</ds:datastoreItem>
</file>

<file path=customXml/itemProps3.xml><?xml version="1.0" encoding="utf-8"?>
<ds:datastoreItem xmlns:ds="http://schemas.openxmlformats.org/officeDocument/2006/customXml" ds:itemID="{2691FB9E-27B1-4BE6-9A22-ABC4B39DE921}">
  <ds:schemaRefs>
    <ds:schemaRef ds:uri="http://schemas.microsoft.com/sharepoint/v3/contenttype/forms"/>
  </ds:schemaRefs>
</ds:datastoreItem>
</file>

<file path=docMetadata/LabelInfo.xml><?xml version="1.0" encoding="utf-8"?>
<clbl:labelList xmlns:clbl="http://schemas.microsoft.com/office/2020/mipLabelMetadata">
  <clbl:label id="{1e355c04-e0a4-42ed-8e2d-7351591f0ef1}" enabled="0" method="" siteId="{1e355c04-e0a4-42ed-8e2d-7351591f0ef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PORTADA</vt:lpstr>
      <vt:lpstr>VARIABLES</vt:lpstr>
      <vt:lpstr>Conclusiones </vt:lpstr>
      <vt:lpstr>METODOLOGÍA </vt:lpstr>
      <vt:lpstr>DESPLEGABLES</vt:lpstr>
      <vt:lpstr>KPI_DATOS</vt:lpstr>
      <vt:lpstr>KPI</vt:lpstr>
      <vt:lpstr>PERFIL_DATOS</vt:lpstr>
      <vt:lpstr>PERFIL</vt:lpstr>
      <vt:lpstr>MOTIVOS_DATOS</vt:lpstr>
      <vt:lpstr>MOTIVOS</vt:lpstr>
      <vt:lpstr>'Conclusiones '!Print_Area</vt:lpstr>
      <vt:lpstr>DESPLEGABLES!Print_Area</vt:lpstr>
      <vt:lpstr>KPI!Print_Area</vt:lpstr>
      <vt:lpstr>KPI_DATOS!Print_Area</vt:lpstr>
      <vt:lpstr>'METODOLOGÍA '!Print_Area</vt:lpstr>
      <vt:lpstr>MOTIVOS!Print_Area</vt:lpstr>
      <vt:lpstr>PERFIL!Print_Area</vt:lpstr>
      <vt:lpstr>VARIABLES!Print_Area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Garcia, Fernando (KWSTC)</dc:creator>
  <cp:keywords/>
  <dc:description/>
  <cp:lastModifiedBy>Tamara Sanchez</cp:lastModifiedBy>
  <cp:revision/>
  <cp:lastPrinted>2026-08-18T10:21:49Z</cp:lastPrinted>
  <dcterms:created xsi:type="dcterms:W3CDTF">2019-04-04T11:02:49Z</dcterms:created>
  <dcterms:modified xsi:type="dcterms:W3CDTF">2026-08-18T10:26:51Z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0x010100235751FDA7E12847800E4226A9335C80</vt:lpwstr>
  </property>
  <property fmtid="{D5CDD505-2E9C-101B-9397-08002B2CF9AE}" pid="3" name="MediaServiceImageTags">
    <vt:lpwstr/>
  </property>
  <property fmtid="{D5CDD505-2E9C-101B-9397-08002B2CF9AE}" pid="4" name="MSIP_Label_3741da7a-79c1-417c-b408-16c0bfe99fca_Enabled">
    <vt:lpwstr>true</vt:lpwstr>
  </property>
  <property fmtid="{D5CDD505-2E9C-101B-9397-08002B2CF9AE}" pid="5" name="MSIP_Label_3741da7a-79c1-417c-b408-16c0bfe99fca_SetDate">
    <vt:lpwstr>2023-02-14T11:33:32Z</vt:lpwstr>
  </property>
  <property fmtid="{D5CDD505-2E9C-101B-9397-08002B2CF9AE}" pid="6" name="MSIP_Label_3741da7a-79c1-417c-b408-16c0bfe99fca_Method">
    <vt:lpwstr>Standard</vt:lpwstr>
  </property>
  <property fmtid="{D5CDD505-2E9C-101B-9397-08002B2CF9AE}" pid="7" name="MSIP_Label_3741da7a-79c1-417c-b408-16c0bfe99fca_Name">
    <vt:lpwstr>Internal Only - Amber</vt:lpwstr>
  </property>
  <property fmtid="{D5CDD505-2E9C-101B-9397-08002B2CF9AE}" pid="8" name="MSIP_Label_3741da7a-79c1-417c-b408-16c0bfe99fca_SiteId">
    <vt:lpwstr>1e355c04-e0a4-42ed-8e2d-7351591f0ef1</vt:lpwstr>
  </property>
  <property fmtid="{D5CDD505-2E9C-101B-9397-08002B2CF9AE}" pid="9" name="MSIP_Label_3741da7a-79c1-417c-b408-16c0bfe99fca_ActionId">
    <vt:lpwstr>c225e2ea-c68a-4a8b-b5bd-1348571ef70e</vt:lpwstr>
  </property>
  <property fmtid="{D5CDD505-2E9C-101B-9397-08002B2CF9AE}" pid="10" name="MSIP_Label_3741da7a-79c1-417c-b408-16c0bfe99fca_ContentBits">
    <vt:lpwstr>0</vt:lpwstr>
  </property>
</Properties>
</file>