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ssectorial\ARCHIVOS CONSUMO Y DESPERDICIO\CONSUMO EXTRADOM\Extradoméstico para web\2016\Informes trimestrales Bebidas frías 2016\"/>
    </mc:Choice>
  </mc:AlternateContent>
  <bookViews>
    <workbookView showSheetTabs="0" xWindow="-15" yWindow="4875" windowWidth="21630" windowHeight="4815" tabRatio="900"/>
  </bookViews>
  <sheets>
    <sheet name="BEBIDAS FRIAS OOH" sheetId="17" r:id="rId1"/>
    <sheet name="TOTAL BEBIDAS FRIAS" sheetId="19" r:id="rId2"/>
    <sheet name="BEB ESPIRITUOSAS" sheetId="1" r:id="rId3"/>
    <sheet name="CERVEZA" sheetId="8" r:id="rId4"/>
    <sheet name="VINO + ESPUMOSOS + SIDRAS" sheetId="10" r:id="rId5"/>
    <sheet name="BEB REFRESCANTES" sheetId="12" r:id="rId6"/>
    <sheet name="AGUA" sheetId="7" r:id="rId7"/>
    <sheet name="ZUMOS" sheetId="13" r:id="rId8"/>
    <sheet name="BEB ZUMO+LECHE" sheetId="14" r:id="rId9"/>
    <sheet name="datos" sheetId="3" state="hidden" r:id="rId10"/>
    <sheet name="Dtserver" sheetId="21" state="hidden" r:id="rId11"/>
    <sheet name="Resumen Fuera y Dentro" sheetId="20" r:id="rId12"/>
    <sheet name="in_ooh gráficos" sheetId="23" state="hidden" r:id="rId13"/>
    <sheet name="FACTORES DE CONVERSIÓN" sheetId="11" r:id="rId14"/>
    <sheet name="Definiciones" sheetId="18" r:id="rId15"/>
    <sheet name="Weighted Households 18+" sheetId="22" state="hidden" r:id="rId16"/>
  </sheets>
  <definedNames>
    <definedName name="_xlnm._FilterDatabase" localSheetId="1" hidden="1">'TOTAL BEBIDAS FRIAS'!$E$1:$E$69</definedName>
    <definedName name="_xlnm._FilterDatabase" localSheetId="4" hidden="1">'VINO + ESPUMOSOS + SIDRAS'!$E$1:$E$66</definedName>
    <definedName name="_xlnm.Print_Area" localSheetId="6">AGUA!$A$1:$E$68</definedName>
    <definedName name="_xlnm.Print_Area" localSheetId="2">'BEB ESPIRITUOSAS'!$A$1:$L$66</definedName>
    <definedName name="_xlnm.Print_Area" localSheetId="5">'BEB REFRESCANTES'!$A$1:$Q$68</definedName>
    <definedName name="_xlnm.Print_Area" localSheetId="8">'BEB ZUMO+LECHE'!$A$1:$F$68</definedName>
    <definedName name="_xlnm.Print_Area" localSheetId="3">CERVEZA!$A$1:$G$66</definedName>
    <definedName name="_xlnm.Print_Area" localSheetId="13">'FACTORES DE CONVERSIÓN'!$A$1:$F$48</definedName>
    <definedName name="_xlnm.Print_Area" localSheetId="12">'in_ooh gráficos'!$A$1:$M$14</definedName>
    <definedName name="_xlnm.Print_Area" localSheetId="11">'Resumen Fuera y Dentro'!$A$1:$M$20</definedName>
    <definedName name="_xlnm.Print_Area" localSheetId="1">'TOTAL BEBIDAS FRIAS'!$A$1:$L$70</definedName>
    <definedName name="_xlnm.Print_Area" localSheetId="4">'VINO + ESPUMOSOS + SIDRAS'!$A$1:$L$67</definedName>
    <definedName name="_xlnm.Print_Area" localSheetId="7">ZUMOS!$A$1:$E$68</definedName>
  </definedNames>
  <calcPr calcId="191029"/>
</workbook>
</file>

<file path=xl/calcChain.xml><?xml version="1.0" encoding="utf-8"?>
<calcChain xmlns="http://schemas.openxmlformats.org/spreadsheetml/2006/main">
  <c r="D19" i="21" l="1"/>
  <c r="C19" i="21"/>
  <c r="F19" i="21" s="1"/>
  <c r="F17" i="21"/>
  <c r="F16" i="21"/>
  <c r="F15" i="21"/>
  <c r="F14" i="21"/>
  <c r="F13" i="21"/>
  <c r="F12" i="21"/>
  <c r="F11" i="21"/>
  <c r="F10" i="21"/>
  <c r="F9" i="21"/>
  <c r="F8" i="21"/>
  <c r="F7" i="21"/>
  <c r="F6" i="21"/>
  <c r="B39" i="3" l="1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P39" i="3"/>
  <c r="EQ39" i="3"/>
  <c r="ER39" i="3"/>
  <c r="ES39" i="3"/>
  <c r="ET39" i="3"/>
  <c r="EU39" i="3"/>
  <c r="EV39" i="3"/>
  <c r="EW39" i="3"/>
  <c r="EX39" i="3"/>
  <c r="EY39" i="3"/>
  <c r="EZ39" i="3"/>
  <c r="FA39" i="3"/>
  <c r="FB39" i="3"/>
  <c r="FC39" i="3"/>
  <c r="FD39" i="3"/>
  <c r="FE39" i="3"/>
  <c r="FF39" i="3"/>
  <c r="FG39" i="3"/>
  <c r="FH39" i="3"/>
  <c r="FI39" i="3"/>
  <c r="FJ39" i="3"/>
  <c r="FK39" i="3"/>
  <c r="FL39" i="3"/>
  <c r="FM39" i="3"/>
  <c r="FN39" i="3"/>
  <c r="FO39" i="3"/>
  <c r="FP39" i="3"/>
  <c r="FQ39" i="3"/>
  <c r="FR39" i="3"/>
  <c r="FS39" i="3"/>
  <c r="FT39" i="3"/>
  <c r="FU39" i="3"/>
  <c r="FV39" i="3"/>
  <c r="FW39" i="3"/>
  <c r="FX39" i="3"/>
  <c r="FY39" i="3"/>
  <c r="FZ39" i="3"/>
  <c r="GA39" i="3"/>
  <c r="GB39" i="3"/>
  <c r="GC39" i="3"/>
  <c r="GD39" i="3"/>
  <c r="GE39" i="3"/>
  <c r="GF39" i="3"/>
  <c r="GG39" i="3"/>
  <c r="GH39" i="3"/>
  <c r="GI39" i="3"/>
  <c r="GJ39" i="3"/>
  <c r="GK39" i="3"/>
  <c r="GL39" i="3"/>
  <c r="GM39" i="3"/>
  <c r="GN39" i="3"/>
  <c r="GO39" i="3"/>
  <c r="GP39" i="3"/>
  <c r="GQ39" i="3"/>
  <c r="GR39" i="3"/>
  <c r="GS39" i="3"/>
  <c r="GT39" i="3"/>
  <c r="GU39" i="3"/>
  <c r="GV39" i="3"/>
  <c r="GW39" i="3"/>
  <c r="GX39" i="3"/>
  <c r="GY39" i="3"/>
  <c r="GZ39" i="3"/>
  <c r="HA39" i="3"/>
  <c r="HB39" i="3"/>
  <c r="HC39" i="3"/>
  <c r="HD39" i="3"/>
  <c r="HE39" i="3"/>
  <c r="HF39" i="3"/>
  <c r="HG39" i="3"/>
  <c r="HH39" i="3"/>
  <c r="B12" i="22" l="1"/>
  <c r="H14" i="20" l="1"/>
  <c r="H15" i="20"/>
  <c r="H16" i="20"/>
  <c r="H17" i="20"/>
  <c r="G17" i="20"/>
  <c r="G16" i="20"/>
  <c r="G15" i="20"/>
  <c r="G14" i="20"/>
  <c r="G10" i="20"/>
  <c r="I13" i="20" l="1"/>
  <c r="I12" i="20"/>
  <c r="H13" i="20"/>
  <c r="H12" i="20"/>
  <c r="G13" i="20"/>
  <c r="G12" i="20"/>
  <c r="H11" i="20" l="1"/>
  <c r="G11" i="20"/>
  <c r="G9" i="20" s="1"/>
  <c r="H10" i="20"/>
  <c r="H9" i="20" l="1"/>
  <c r="I10" i="20"/>
  <c r="I11" i="20"/>
  <c r="I9" i="20" l="1"/>
  <c r="E39" i="23"/>
  <c r="F39" i="23"/>
  <c r="G39" i="23"/>
  <c r="H39" i="23"/>
  <c r="I39" i="23"/>
  <c r="J39" i="23"/>
  <c r="K39" i="23"/>
  <c r="D39" i="23"/>
  <c r="C40" i="23"/>
  <c r="H13" i="23"/>
  <c r="G13" i="23"/>
  <c r="H12" i="23"/>
  <c r="G12" i="23"/>
  <c r="H11" i="23"/>
  <c r="G11" i="23"/>
  <c r="H10" i="23"/>
  <c r="G10" i="23"/>
  <c r="H9" i="23"/>
  <c r="G9" i="23"/>
  <c r="H8" i="23"/>
  <c r="G8" i="23"/>
  <c r="H7" i="23"/>
  <c r="G7" i="23"/>
  <c r="H6" i="23" l="1"/>
  <c r="G6" i="23"/>
  <c r="I7" i="23"/>
  <c r="I8" i="23"/>
  <c r="I11" i="23"/>
  <c r="I12" i="23"/>
  <c r="I13" i="23"/>
  <c r="I10" i="23"/>
  <c r="I9" i="23"/>
  <c r="I6" i="23" l="1"/>
  <c r="O8" i="23"/>
  <c r="O10" i="23"/>
  <c r="O11" i="23"/>
  <c r="O13" i="23"/>
  <c r="O6" i="23"/>
  <c r="O12" i="23"/>
  <c r="O7" i="23"/>
  <c r="O9" i="23"/>
  <c r="D42" i="22"/>
  <c r="D43" i="22"/>
  <c r="D44" i="22"/>
  <c r="D41" i="22"/>
  <c r="D40" i="22"/>
  <c r="C39" i="22"/>
  <c r="K57" i="19" s="1"/>
  <c r="C40" i="22"/>
  <c r="K24" i="19" s="1"/>
  <c r="C41" i="22"/>
  <c r="K25" i="19" s="1"/>
  <c r="C42" i="22"/>
  <c r="K26" i="19" s="1"/>
  <c r="C43" i="22"/>
  <c r="K27" i="19" s="1"/>
  <c r="C44" i="22"/>
  <c r="K28" i="19" s="1"/>
  <c r="C45" i="22"/>
  <c r="K30" i="19" s="1"/>
  <c r="C46" i="22"/>
  <c r="K31" i="19" s="1"/>
  <c r="C32" i="22"/>
  <c r="K50" i="19" s="1"/>
  <c r="C33" i="22"/>
  <c r="K51" i="19" s="1"/>
  <c r="C34" i="22"/>
  <c r="K52" i="19" s="1"/>
  <c r="C35" i="22"/>
  <c r="K53" i="19" s="1"/>
  <c r="C36" i="22"/>
  <c r="K54" i="19" s="1"/>
  <c r="C37" i="22"/>
  <c r="K55" i="19" s="1"/>
  <c r="C38" i="22"/>
  <c r="K56" i="19" s="1"/>
  <c r="C31" i="22"/>
  <c r="E43" i="22" l="1"/>
  <c r="J25" i="1" s="1"/>
  <c r="F25" i="8" s="1"/>
  <c r="E42" i="22"/>
  <c r="J24" i="1" s="1"/>
  <c r="F24" i="8" s="1"/>
  <c r="P27" i="12"/>
  <c r="D27" i="7"/>
  <c r="D27" i="13"/>
  <c r="D27" i="14"/>
  <c r="D23" i="7"/>
  <c r="D23" i="13"/>
  <c r="D23" i="14"/>
  <c r="P23" i="12"/>
  <c r="D49" i="14"/>
  <c r="D49" i="13"/>
  <c r="D49" i="7"/>
  <c r="P49" i="12"/>
  <c r="K48" i="10"/>
  <c r="F47" i="8"/>
  <c r="J47" i="1"/>
  <c r="D26" i="7"/>
  <c r="D26" i="13"/>
  <c r="D26" i="14"/>
  <c r="P26" i="12"/>
  <c r="D55" i="14"/>
  <c r="D55" i="13"/>
  <c r="D55" i="7"/>
  <c r="P55" i="12"/>
  <c r="K54" i="10"/>
  <c r="F53" i="8"/>
  <c r="J53" i="1"/>
  <c r="D53" i="14"/>
  <c r="D53" i="13"/>
  <c r="D53" i="7"/>
  <c r="P53" i="12"/>
  <c r="K52" i="10"/>
  <c r="F51" i="8"/>
  <c r="J51" i="1"/>
  <c r="D48" i="14"/>
  <c r="D48" i="13"/>
  <c r="D48" i="7"/>
  <c r="P48" i="12"/>
  <c r="K47" i="10"/>
  <c r="F46" i="8"/>
  <c r="J46" i="1"/>
  <c r="D30" i="13"/>
  <c r="D30" i="14"/>
  <c r="P30" i="12"/>
  <c r="D30" i="7"/>
  <c r="D25" i="13"/>
  <c r="D25" i="14"/>
  <c r="P25" i="12"/>
  <c r="D25" i="7"/>
  <c r="K25" i="10"/>
  <c r="D52" i="14"/>
  <c r="D52" i="13"/>
  <c r="D52" i="7"/>
  <c r="P52" i="12"/>
  <c r="K51" i="10"/>
  <c r="F50" i="8"/>
  <c r="J50" i="1"/>
  <c r="D51" i="14"/>
  <c r="D51" i="13"/>
  <c r="D51" i="7"/>
  <c r="P51" i="12"/>
  <c r="K50" i="10"/>
  <c r="F49" i="8"/>
  <c r="J49" i="1"/>
  <c r="D54" i="14"/>
  <c r="D54" i="13"/>
  <c r="D54" i="7"/>
  <c r="P54" i="12"/>
  <c r="K53" i="10"/>
  <c r="F52" i="8"/>
  <c r="J52" i="1"/>
  <c r="D50" i="14"/>
  <c r="D50" i="13"/>
  <c r="D50" i="7"/>
  <c r="P50" i="12"/>
  <c r="K49" i="10"/>
  <c r="F48" i="8"/>
  <c r="J48" i="1"/>
  <c r="D29" i="14"/>
  <c r="P29" i="12"/>
  <c r="D29" i="7"/>
  <c r="D29" i="13"/>
  <c r="D24" i="14"/>
  <c r="P24" i="12"/>
  <c r="D24" i="7"/>
  <c r="D24" i="13"/>
  <c r="E41" i="22"/>
  <c r="J23" i="1" s="1"/>
  <c r="E40" i="22"/>
  <c r="J28" i="1"/>
  <c r="E44" i="22"/>
  <c r="J26" i="1" s="1"/>
  <c r="J29" i="1"/>
  <c r="I14" i="20"/>
  <c r="K26" i="10" l="1"/>
  <c r="K29" i="10"/>
  <c r="F28" i="8"/>
  <c r="F26" i="8"/>
  <c r="K27" i="10"/>
  <c r="K30" i="10"/>
  <c r="F29" i="8"/>
  <c r="F23" i="8"/>
  <c r="K24" i="10"/>
  <c r="I8" i="20"/>
  <c r="H7" i="20"/>
  <c r="H8" i="20"/>
  <c r="G8" i="20"/>
  <c r="G7" i="20"/>
  <c r="G6" i="20" l="1"/>
  <c r="H6" i="20"/>
  <c r="H64" i="1" l="1"/>
  <c r="E65" i="1"/>
  <c r="H52" i="1"/>
  <c r="E53" i="1"/>
  <c r="B23" i="22" l="1"/>
  <c r="B41" i="3" s="1"/>
  <c r="B22" i="3"/>
  <c r="C22" i="3" l="1"/>
  <c r="D22" i="3" s="1"/>
  <c r="E22" i="3" s="1"/>
  <c r="F22" i="3" s="1"/>
  <c r="G22" i="3" s="1"/>
  <c r="H22" i="3" s="1"/>
  <c r="I22" i="3" s="1"/>
  <c r="J22" i="3" s="1"/>
  <c r="K22" i="3" s="1"/>
  <c r="L22" i="3" s="1"/>
  <c r="M22" i="3" s="1"/>
  <c r="N22" i="3" s="1"/>
  <c r="O22" i="3" s="1"/>
  <c r="P22" i="3" s="1"/>
  <c r="Q22" i="3" s="1"/>
  <c r="R22" i="3" s="1"/>
  <c r="S22" i="3" s="1"/>
  <c r="T22" i="3" s="1"/>
  <c r="U22" i="3" s="1"/>
  <c r="V22" i="3" s="1"/>
  <c r="W22" i="3" s="1"/>
  <c r="X22" i="3" s="1"/>
  <c r="Y22" i="3" s="1"/>
  <c r="Z22" i="3" s="1"/>
  <c r="AA22" i="3" s="1"/>
  <c r="AB22" i="3" s="1"/>
  <c r="AC22" i="3" s="1"/>
  <c r="AD22" i="3" s="1"/>
  <c r="AE22" i="3" s="1"/>
  <c r="AF22" i="3" s="1"/>
  <c r="AG22" i="3" s="1"/>
  <c r="AH22" i="3" s="1"/>
  <c r="AI22" i="3" s="1"/>
  <c r="AJ22" i="3" s="1"/>
  <c r="AK22" i="3" s="1"/>
  <c r="AL22" i="3" s="1"/>
  <c r="AM22" i="3" s="1"/>
  <c r="AN22" i="3" s="1"/>
  <c r="AO22" i="3" s="1"/>
  <c r="AP22" i="3" s="1"/>
  <c r="AQ22" i="3" s="1"/>
  <c r="AR22" i="3" s="1"/>
  <c r="AS22" i="3" s="1"/>
  <c r="AT22" i="3" s="1"/>
  <c r="AU22" i="3" s="1"/>
  <c r="AV22" i="3" s="1"/>
  <c r="AW22" i="3" s="1"/>
  <c r="AX22" i="3" s="1"/>
  <c r="AY22" i="3" s="1"/>
  <c r="AZ22" i="3" s="1"/>
  <c r="BA22" i="3" s="1"/>
  <c r="BB22" i="3" s="1"/>
  <c r="BC22" i="3" s="1"/>
  <c r="BD22" i="3" s="1"/>
  <c r="BE22" i="3" s="1"/>
  <c r="BF22" i="3" s="1"/>
  <c r="BG22" i="3" s="1"/>
  <c r="C41" i="3"/>
  <c r="D41" i="3" s="1"/>
  <c r="E41" i="3" s="1"/>
  <c r="F41" i="3" s="1"/>
  <c r="G41" i="3" s="1"/>
  <c r="H41" i="3" s="1"/>
  <c r="I41" i="3" s="1"/>
  <c r="J41" i="3" s="1"/>
  <c r="K41" i="3" s="1"/>
  <c r="L41" i="3" s="1"/>
  <c r="M41" i="3" s="1"/>
  <c r="N41" i="3" s="1"/>
  <c r="BM188" i="3"/>
  <c r="BL188" i="3"/>
  <c r="BK188" i="3"/>
  <c r="BJ188" i="3"/>
  <c r="BI188" i="3"/>
  <c r="BH188" i="3"/>
  <c r="BG188" i="3"/>
  <c r="BM187" i="3"/>
  <c r="BL187" i="3"/>
  <c r="BK187" i="3"/>
  <c r="BJ187" i="3"/>
  <c r="BI187" i="3"/>
  <c r="BH187" i="3"/>
  <c r="BG187" i="3"/>
  <c r="BM186" i="3"/>
  <c r="BL186" i="3"/>
  <c r="BK186" i="3"/>
  <c r="BJ186" i="3"/>
  <c r="BI186" i="3"/>
  <c r="BH186" i="3"/>
  <c r="BG186" i="3"/>
  <c r="BM185" i="3"/>
  <c r="BL185" i="3"/>
  <c r="BK185" i="3"/>
  <c r="BJ185" i="3"/>
  <c r="BI185" i="3"/>
  <c r="BH185" i="3"/>
  <c r="BG185" i="3"/>
  <c r="BM184" i="3"/>
  <c r="BL184" i="3"/>
  <c r="BK184" i="3"/>
  <c r="BJ184" i="3"/>
  <c r="BI184" i="3"/>
  <c r="BH184" i="3"/>
  <c r="BG184" i="3"/>
  <c r="BM183" i="3"/>
  <c r="BL183" i="3"/>
  <c r="BK183" i="3"/>
  <c r="BJ183" i="3"/>
  <c r="BI183" i="3"/>
  <c r="BH183" i="3"/>
  <c r="BG183" i="3"/>
  <c r="BM182" i="3"/>
  <c r="BL182" i="3"/>
  <c r="BK182" i="3"/>
  <c r="BJ182" i="3"/>
  <c r="BI182" i="3"/>
  <c r="BH182" i="3"/>
  <c r="BG182" i="3"/>
  <c r="BM181" i="3"/>
  <c r="BL181" i="3"/>
  <c r="BK181" i="3"/>
  <c r="BJ181" i="3"/>
  <c r="BI181" i="3"/>
  <c r="BH181" i="3"/>
  <c r="BG181" i="3"/>
  <c r="BM180" i="3"/>
  <c r="BL180" i="3"/>
  <c r="BK180" i="3"/>
  <c r="BJ180" i="3"/>
  <c r="BI180" i="3"/>
  <c r="BH180" i="3"/>
  <c r="BG180" i="3"/>
  <c r="BM179" i="3"/>
  <c r="BL179" i="3"/>
  <c r="BK179" i="3"/>
  <c r="BJ179" i="3"/>
  <c r="BI179" i="3"/>
  <c r="BH179" i="3"/>
  <c r="BG179" i="3"/>
  <c r="BM178" i="3"/>
  <c r="BL178" i="3"/>
  <c r="BK178" i="3"/>
  <c r="BJ178" i="3"/>
  <c r="BI178" i="3"/>
  <c r="BH178" i="3"/>
  <c r="BG178" i="3"/>
  <c r="BM177" i="3"/>
  <c r="BL177" i="3"/>
  <c r="BK177" i="3"/>
  <c r="BJ177" i="3"/>
  <c r="BI177" i="3"/>
  <c r="BH177" i="3"/>
  <c r="BG177" i="3"/>
  <c r="BM176" i="3"/>
  <c r="BL176" i="3"/>
  <c r="BK176" i="3"/>
  <c r="BJ176" i="3"/>
  <c r="BI176" i="3"/>
  <c r="BH176" i="3"/>
  <c r="BG176" i="3"/>
  <c r="BM175" i="3"/>
  <c r="BL175" i="3"/>
  <c r="BK175" i="3"/>
  <c r="BJ175" i="3"/>
  <c r="BI175" i="3"/>
  <c r="BH175" i="3"/>
  <c r="BG175" i="3"/>
  <c r="BM174" i="3"/>
  <c r="BL174" i="3"/>
  <c r="BK174" i="3"/>
  <c r="BJ174" i="3"/>
  <c r="BI174" i="3"/>
  <c r="BH174" i="3"/>
  <c r="BG174" i="3"/>
  <c r="BM173" i="3"/>
  <c r="BL173" i="3"/>
  <c r="BK173" i="3"/>
  <c r="BJ173" i="3"/>
  <c r="BI173" i="3"/>
  <c r="BH173" i="3"/>
  <c r="BG173" i="3"/>
  <c r="BM167" i="3"/>
  <c r="BM209" i="3" s="1"/>
  <c r="BM229" i="3" s="1"/>
  <c r="BL167" i="3"/>
  <c r="BL209" i="3" s="1"/>
  <c r="BL229" i="3" s="1"/>
  <c r="BK167" i="3"/>
  <c r="BK209" i="3" s="1"/>
  <c r="BK229" i="3" s="1"/>
  <c r="BJ167" i="3"/>
  <c r="BJ209" i="3" s="1"/>
  <c r="BJ229" i="3" s="1"/>
  <c r="BI167" i="3"/>
  <c r="BI209" i="3" s="1"/>
  <c r="BI229" i="3" s="1"/>
  <c r="BH167" i="3"/>
  <c r="BH209" i="3" s="1"/>
  <c r="BG167" i="3"/>
  <c r="BM166" i="3"/>
  <c r="BM208" i="3" s="1"/>
  <c r="BM228" i="3" s="1"/>
  <c r="BL166" i="3"/>
  <c r="BL208" i="3" s="1"/>
  <c r="BL228" i="3" s="1"/>
  <c r="BK166" i="3"/>
  <c r="BK208" i="3" s="1"/>
  <c r="BK228" i="3" s="1"/>
  <c r="BJ166" i="3"/>
  <c r="BJ208" i="3" s="1"/>
  <c r="BJ228" i="3" s="1"/>
  <c r="BI166" i="3"/>
  <c r="BI208" i="3" s="1"/>
  <c r="BI228" i="3" s="1"/>
  <c r="BH166" i="3"/>
  <c r="BH208" i="3" s="1"/>
  <c r="BH228" i="3" s="1"/>
  <c r="BG166" i="3"/>
  <c r="BM165" i="3"/>
  <c r="BM207" i="3" s="1"/>
  <c r="BM227" i="3" s="1"/>
  <c r="BL165" i="3"/>
  <c r="BL207" i="3" s="1"/>
  <c r="BL227" i="3" s="1"/>
  <c r="BK165" i="3"/>
  <c r="BK207" i="3" s="1"/>
  <c r="BK227" i="3" s="1"/>
  <c r="BJ165" i="3"/>
  <c r="BJ207" i="3" s="1"/>
  <c r="BI165" i="3"/>
  <c r="BI207" i="3" s="1"/>
  <c r="BI227" i="3" s="1"/>
  <c r="BH165" i="3"/>
  <c r="BH207" i="3" s="1"/>
  <c r="BH227" i="3" s="1"/>
  <c r="BG165" i="3"/>
  <c r="BM164" i="3"/>
  <c r="BM206" i="3" s="1"/>
  <c r="BM226" i="3" s="1"/>
  <c r="BL164" i="3"/>
  <c r="BL206" i="3" s="1"/>
  <c r="BL226" i="3" s="1"/>
  <c r="BK164" i="3"/>
  <c r="BK206" i="3" s="1"/>
  <c r="BK226" i="3" s="1"/>
  <c r="BJ164" i="3"/>
  <c r="BJ206" i="3" s="1"/>
  <c r="BJ226" i="3" s="1"/>
  <c r="BI164" i="3"/>
  <c r="BI206" i="3" s="1"/>
  <c r="BH164" i="3"/>
  <c r="BH206" i="3" s="1"/>
  <c r="BH226" i="3" s="1"/>
  <c r="BG164" i="3"/>
  <c r="BM163" i="3"/>
  <c r="BM205" i="3" s="1"/>
  <c r="BM225" i="3" s="1"/>
  <c r="BL163" i="3"/>
  <c r="BL205" i="3" s="1"/>
  <c r="BL225" i="3" s="1"/>
  <c r="BK163" i="3"/>
  <c r="BK205" i="3" s="1"/>
  <c r="BK225" i="3" s="1"/>
  <c r="BJ163" i="3"/>
  <c r="BJ205" i="3" s="1"/>
  <c r="BJ225" i="3" s="1"/>
  <c r="BI163" i="3"/>
  <c r="BI205" i="3" s="1"/>
  <c r="BI225" i="3" s="1"/>
  <c r="BH163" i="3"/>
  <c r="BH205" i="3" s="1"/>
  <c r="BG163" i="3"/>
  <c r="BM162" i="3"/>
  <c r="BM204" i="3" s="1"/>
  <c r="BM224" i="3" s="1"/>
  <c r="BL162" i="3"/>
  <c r="BL204" i="3" s="1"/>
  <c r="BL224" i="3" s="1"/>
  <c r="BK162" i="3"/>
  <c r="BK204" i="3" s="1"/>
  <c r="BK224" i="3" s="1"/>
  <c r="BJ162" i="3"/>
  <c r="BJ204" i="3" s="1"/>
  <c r="BJ224" i="3" s="1"/>
  <c r="BI162" i="3"/>
  <c r="BI204" i="3" s="1"/>
  <c r="BI224" i="3" s="1"/>
  <c r="BH162" i="3"/>
  <c r="BH204" i="3" s="1"/>
  <c r="BG162" i="3"/>
  <c r="BM161" i="3"/>
  <c r="BM203" i="3" s="1"/>
  <c r="BM223" i="3" s="1"/>
  <c r="BL161" i="3"/>
  <c r="BL203" i="3" s="1"/>
  <c r="BL223" i="3" s="1"/>
  <c r="BK161" i="3"/>
  <c r="BK203" i="3" s="1"/>
  <c r="BK223" i="3" s="1"/>
  <c r="BJ161" i="3"/>
  <c r="BJ203" i="3" s="1"/>
  <c r="BI161" i="3"/>
  <c r="BI203" i="3" s="1"/>
  <c r="BI223" i="3" s="1"/>
  <c r="BH161" i="3"/>
  <c r="BH203" i="3" s="1"/>
  <c r="BH223" i="3" s="1"/>
  <c r="BG161" i="3"/>
  <c r="BM160" i="3"/>
  <c r="BM202" i="3" s="1"/>
  <c r="BM222" i="3" s="1"/>
  <c r="BL160" i="3"/>
  <c r="BL202" i="3" s="1"/>
  <c r="BL222" i="3" s="1"/>
  <c r="BK160" i="3"/>
  <c r="BK202" i="3" s="1"/>
  <c r="BK222" i="3" s="1"/>
  <c r="BJ160" i="3"/>
  <c r="BJ202" i="3" s="1"/>
  <c r="BJ222" i="3" s="1"/>
  <c r="BI160" i="3"/>
  <c r="BI202" i="3" s="1"/>
  <c r="BH160" i="3"/>
  <c r="BH202" i="3" s="1"/>
  <c r="BH222" i="3" s="1"/>
  <c r="BG160" i="3"/>
  <c r="BM159" i="3"/>
  <c r="BM201" i="3" s="1"/>
  <c r="BM221" i="3" s="1"/>
  <c r="BL159" i="3"/>
  <c r="BL201" i="3" s="1"/>
  <c r="BL221" i="3" s="1"/>
  <c r="BK159" i="3"/>
  <c r="BK201" i="3" s="1"/>
  <c r="BK221" i="3" s="1"/>
  <c r="BJ159" i="3"/>
  <c r="BJ201" i="3" s="1"/>
  <c r="BJ221" i="3" s="1"/>
  <c r="BI159" i="3"/>
  <c r="BI201" i="3" s="1"/>
  <c r="BI221" i="3" s="1"/>
  <c r="BH159" i="3"/>
  <c r="BH201" i="3" s="1"/>
  <c r="BG159" i="3"/>
  <c r="BM158" i="3"/>
  <c r="BM200" i="3" s="1"/>
  <c r="BM220" i="3" s="1"/>
  <c r="BL158" i="3"/>
  <c r="BL200" i="3" s="1"/>
  <c r="BL220" i="3" s="1"/>
  <c r="BK158" i="3"/>
  <c r="BK200" i="3" s="1"/>
  <c r="BJ158" i="3"/>
  <c r="BJ200" i="3" s="1"/>
  <c r="BJ220" i="3" s="1"/>
  <c r="BI158" i="3"/>
  <c r="BI200" i="3" s="1"/>
  <c r="BI220" i="3" s="1"/>
  <c r="BH158" i="3"/>
  <c r="BH200" i="3" s="1"/>
  <c r="BH220" i="3" s="1"/>
  <c r="BG158" i="3"/>
  <c r="E51" i="1" s="1"/>
  <c r="BM157" i="3"/>
  <c r="BM199" i="3" s="1"/>
  <c r="BM219" i="3" s="1"/>
  <c r="BL157" i="3"/>
  <c r="BL199" i="3" s="1"/>
  <c r="BL219" i="3" s="1"/>
  <c r="BK157" i="3"/>
  <c r="BK199" i="3" s="1"/>
  <c r="BK219" i="3" s="1"/>
  <c r="BJ157" i="3"/>
  <c r="BJ199" i="3" s="1"/>
  <c r="BI157" i="3"/>
  <c r="BI199" i="3" s="1"/>
  <c r="BI219" i="3" s="1"/>
  <c r="BH157" i="3"/>
  <c r="BH199" i="3" s="1"/>
  <c r="BH219" i="3" s="1"/>
  <c r="BG157" i="3"/>
  <c r="E50" i="1" s="1"/>
  <c r="BM156" i="3"/>
  <c r="BM198" i="3" s="1"/>
  <c r="BM218" i="3" s="1"/>
  <c r="BL156" i="3"/>
  <c r="BL198" i="3" s="1"/>
  <c r="BL218" i="3" s="1"/>
  <c r="BK156" i="3"/>
  <c r="BK198" i="3" s="1"/>
  <c r="BK218" i="3" s="1"/>
  <c r="BJ156" i="3"/>
  <c r="BJ198" i="3" s="1"/>
  <c r="BJ218" i="3" s="1"/>
  <c r="BI156" i="3"/>
  <c r="BI198" i="3" s="1"/>
  <c r="BH156" i="3"/>
  <c r="BH198" i="3" s="1"/>
  <c r="BH218" i="3" s="1"/>
  <c r="BG156" i="3"/>
  <c r="BM155" i="3"/>
  <c r="BM197" i="3" s="1"/>
  <c r="BM217" i="3" s="1"/>
  <c r="BL155" i="3"/>
  <c r="BL197" i="3" s="1"/>
  <c r="BL217" i="3" s="1"/>
  <c r="BK155" i="3"/>
  <c r="BK197" i="3" s="1"/>
  <c r="BK217" i="3" s="1"/>
  <c r="BJ155" i="3"/>
  <c r="BJ197" i="3" s="1"/>
  <c r="BJ217" i="3" s="1"/>
  <c r="BI155" i="3"/>
  <c r="BI197" i="3" s="1"/>
  <c r="BI217" i="3" s="1"/>
  <c r="BH155" i="3"/>
  <c r="BH197" i="3" s="1"/>
  <c r="BG155" i="3"/>
  <c r="BM154" i="3"/>
  <c r="BM196" i="3" s="1"/>
  <c r="BM216" i="3" s="1"/>
  <c r="BL154" i="3"/>
  <c r="BL196" i="3" s="1"/>
  <c r="BL216" i="3" s="1"/>
  <c r="BK154" i="3"/>
  <c r="BK196" i="3" s="1"/>
  <c r="BJ154" i="3"/>
  <c r="BJ196" i="3" s="1"/>
  <c r="BJ216" i="3" s="1"/>
  <c r="BI154" i="3"/>
  <c r="BI196" i="3" s="1"/>
  <c r="BI216" i="3" s="1"/>
  <c r="BH154" i="3"/>
  <c r="BH196" i="3" s="1"/>
  <c r="BH216" i="3" s="1"/>
  <c r="BG154" i="3"/>
  <c r="BM153" i="3"/>
  <c r="BM195" i="3" s="1"/>
  <c r="BM215" i="3" s="1"/>
  <c r="BL153" i="3"/>
  <c r="BL195" i="3" s="1"/>
  <c r="BL215" i="3" s="1"/>
  <c r="BK153" i="3"/>
  <c r="BK195" i="3" s="1"/>
  <c r="BK215" i="3" s="1"/>
  <c r="BJ153" i="3"/>
  <c r="BJ195" i="3" s="1"/>
  <c r="BI153" i="3"/>
  <c r="BI195" i="3" s="1"/>
  <c r="BI215" i="3" s="1"/>
  <c r="BH153" i="3"/>
  <c r="BH195" i="3" s="1"/>
  <c r="BH215" i="3" s="1"/>
  <c r="BG153" i="3"/>
  <c r="E46" i="1" s="1"/>
  <c r="BM152" i="3"/>
  <c r="BM194" i="3" s="1"/>
  <c r="BM214" i="3" s="1"/>
  <c r="BL152" i="3"/>
  <c r="BL194" i="3" s="1"/>
  <c r="BL214" i="3" s="1"/>
  <c r="BK152" i="3"/>
  <c r="BK194" i="3" s="1"/>
  <c r="BK214" i="3" s="1"/>
  <c r="BJ152" i="3"/>
  <c r="BJ194" i="3" s="1"/>
  <c r="BJ214" i="3" s="1"/>
  <c r="BI152" i="3"/>
  <c r="BI194" i="3" s="1"/>
  <c r="BH152" i="3"/>
  <c r="BH194" i="3" s="1"/>
  <c r="BH214" i="3" s="1"/>
  <c r="BG152" i="3"/>
  <c r="BM54" i="3"/>
  <c r="BL54" i="3"/>
  <c r="BK54" i="3"/>
  <c r="BJ54" i="3"/>
  <c r="BI54" i="3"/>
  <c r="BH54" i="3"/>
  <c r="BG54" i="3"/>
  <c r="BM53" i="3"/>
  <c r="BL53" i="3"/>
  <c r="BK53" i="3"/>
  <c r="BJ53" i="3"/>
  <c r="BI53" i="3"/>
  <c r="BH53" i="3"/>
  <c r="BG53" i="3"/>
  <c r="E14" i="1" s="1"/>
  <c r="BM52" i="3"/>
  <c r="BL52" i="3"/>
  <c r="BK52" i="3"/>
  <c r="BJ52" i="3"/>
  <c r="BI52" i="3"/>
  <c r="BH52" i="3"/>
  <c r="BG52" i="3"/>
  <c r="BM51" i="3"/>
  <c r="BL51" i="3"/>
  <c r="BK51" i="3"/>
  <c r="BJ51" i="3"/>
  <c r="BI51" i="3"/>
  <c r="BH51" i="3"/>
  <c r="BG51" i="3"/>
  <c r="E11" i="1" s="1"/>
  <c r="BM50" i="3"/>
  <c r="BL50" i="3"/>
  <c r="BK50" i="3"/>
  <c r="BJ50" i="3"/>
  <c r="BI50" i="3"/>
  <c r="BH50" i="3"/>
  <c r="BG50" i="3"/>
  <c r="E12" i="1" s="1"/>
  <c r="BM49" i="3"/>
  <c r="BL49" i="3"/>
  <c r="BK49" i="3"/>
  <c r="BJ49" i="3"/>
  <c r="BI49" i="3"/>
  <c r="BH49" i="3"/>
  <c r="BG49" i="3"/>
  <c r="BM47" i="3"/>
  <c r="BM55" i="3" s="1"/>
  <c r="BL47" i="3"/>
  <c r="BL55" i="3" s="1"/>
  <c r="BK47" i="3"/>
  <c r="BK55" i="3" s="1"/>
  <c r="BJ47" i="3"/>
  <c r="BJ55" i="3" s="1"/>
  <c r="BI47" i="3"/>
  <c r="BI55" i="3" s="1"/>
  <c r="BH47" i="3"/>
  <c r="BH55" i="3" s="1"/>
  <c r="BG47" i="3"/>
  <c r="E7" i="1" s="1"/>
  <c r="BM46" i="3"/>
  <c r="BL46" i="3"/>
  <c r="BK46" i="3"/>
  <c r="BJ46" i="3"/>
  <c r="BI46" i="3"/>
  <c r="BH46" i="3"/>
  <c r="BG46" i="3"/>
  <c r="E9" i="1" s="1"/>
  <c r="P188" i="3"/>
  <c r="O188" i="3"/>
  <c r="N188" i="3"/>
  <c r="P187" i="3"/>
  <c r="O187" i="3"/>
  <c r="N187" i="3"/>
  <c r="P186" i="3"/>
  <c r="O186" i="3"/>
  <c r="N186" i="3"/>
  <c r="P185" i="3"/>
  <c r="O185" i="3"/>
  <c r="N185" i="3"/>
  <c r="P184" i="3"/>
  <c r="O184" i="3"/>
  <c r="N184" i="3"/>
  <c r="P183" i="3"/>
  <c r="O183" i="3"/>
  <c r="N183" i="3"/>
  <c r="P182" i="3"/>
  <c r="O182" i="3"/>
  <c r="N182" i="3"/>
  <c r="P181" i="3"/>
  <c r="O181" i="3"/>
  <c r="N181" i="3"/>
  <c r="P180" i="3"/>
  <c r="O180" i="3"/>
  <c r="N180" i="3"/>
  <c r="P179" i="3"/>
  <c r="O179" i="3"/>
  <c r="N179" i="3"/>
  <c r="P178" i="3"/>
  <c r="O178" i="3"/>
  <c r="N178" i="3"/>
  <c r="P177" i="3"/>
  <c r="O177" i="3"/>
  <c r="N177" i="3"/>
  <c r="P176" i="3"/>
  <c r="O176" i="3"/>
  <c r="N176" i="3"/>
  <c r="P175" i="3"/>
  <c r="O175" i="3"/>
  <c r="N175" i="3"/>
  <c r="P174" i="3"/>
  <c r="O174" i="3"/>
  <c r="N174" i="3"/>
  <c r="P173" i="3"/>
  <c r="O173" i="3"/>
  <c r="N173" i="3"/>
  <c r="N152" i="3"/>
  <c r="P167" i="3"/>
  <c r="P209" i="3" s="1"/>
  <c r="O167" i="3"/>
  <c r="O209" i="3" s="1"/>
  <c r="N167" i="3"/>
  <c r="P166" i="3"/>
  <c r="P208" i="3" s="1"/>
  <c r="O166" i="3"/>
  <c r="O208" i="3" s="1"/>
  <c r="N166" i="3"/>
  <c r="P165" i="3"/>
  <c r="P207" i="3" s="1"/>
  <c r="O165" i="3"/>
  <c r="O207" i="3" s="1"/>
  <c r="N165" i="3"/>
  <c r="P164" i="3"/>
  <c r="P206" i="3" s="1"/>
  <c r="O164" i="3"/>
  <c r="O206" i="3" s="1"/>
  <c r="N164" i="3"/>
  <c r="P163" i="3"/>
  <c r="P205" i="3" s="1"/>
  <c r="O163" i="3"/>
  <c r="O205" i="3" s="1"/>
  <c r="N163" i="3"/>
  <c r="P162" i="3"/>
  <c r="P204" i="3" s="1"/>
  <c r="O162" i="3"/>
  <c r="O204" i="3" s="1"/>
  <c r="N162" i="3"/>
  <c r="P161" i="3"/>
  <c r="P203" i="3" s="1"/>
  <c r="O161" i="3"/>
  <c r="O203" i="3" s="1"/>
  <c r="N161" i="3"/>
  <c r="P160" i="3"/>
  <c r="P202" i="3" s="1"/>
  <c r="O160" i="3"/>
  <c r="O202" i="3" s="1"/>
  <c r="N160" i="3"/>
  <c r="P159" i="3"/>
  <c r="P201" i="3" s="1"/>
  <c r="O159" i="3"/>
  <c r="O201" i="3" s="1"/>
  <c r="N159" i="3"/>
  <c r="P158" i="3"/>
  <c r="P200" i="3" s="1"/>
  <c r="O158" i="3"/>
  <c r="O200" i="3" s="1"/>
  <c r="N158" i="3"/>
  <c r="P157" i="3"/>
  <c r="P199" i="3" s="1"/>
  <c r="O157" i="3"/>
  <c r="O199" i="3" s="1"/>
  <c r="N157" i="3"/>
  <c r="P156" i="3"/>
  <c r="P198" i="3" s="1"/>
  <c r="O156" i="3"/>
  <c r="O198" i="3" s="1"/>
  <c r="N156" i="3"/>
  <c r="P155" i="3"/>
  <c r="P197" i="3" s="1"/>
  <c r="O155" i="3"/>
  <c r="O197" i="3" s="1"/>
  <c r="N155" i="3"/>
  <c r="P154" i="3"/>
  <c r="P196" i="3" s="1"/>
  <c r="O154" i="3"/>
  <c r="O196" i="3" s="1"/>
  <c r="N154" i="3"/>
  <c r="P153" i="3"/>
  <c r="P195" i="3" s="1"/>
  <c r="O153" i="3"/>
  <c r="O195" i="3" s="1"/>
  <c r="N153" i="3"/>
  <c r="P152" i="3"/>
  <c r="P194" i="3" s="1"/>
  <c r="O152" i="3"/>
  <c r="O194" i="3" s="1"/>
  <c r="P54" i="3"/>
  <c r="O54" i="3"/>
  <c r="N54" i="3"/>
  <c r="P53" i="3"/>
  <c r="O53" i="3"/>
  <c r="N53" i="3"/>
  <c r="P52" i="3"/>
  <c r="O52" i="3"/>
  <c r="N52" i="3"/>
  <c r="P51" i="3"/>
  <c r="O51" i="3"/>
  <c r="N51" i="3"/>
  <c r="P50" i="3"/>
  <c r="O50" i="3"/>
  <c r="N50" i="3"/>
  <c r="P49" i="3"/>
  <c r="O49" i="3"/>
  <c r="N49" i="3"/>
  <c r="P47" i="3"/>
  <c r="P55" i="3" s="1"/>
  <c r="O47" i="3"/>
  <c r="O55" i="3" s="1"/>
  <c r="N47" i="3"/>
  <c r="P46" i="3"/>
  <c r="O46" i="3"/>
  <c r="N46" i="3"/>
  <c r="BG20" i="3"/>
  <c r="BH20" i="3"/>
  <c r="BI20" i="3"/>
  <c r="BJ20" i="3"/>
  <c r="BK20" i="3"/>
  <c r="BL20" i="3"/>
  <c r="BM20" i="3"/>
  <c r="N20" i="3"/>
  <c r="O20" i="3"/>
  <c r="P20" i="3"/>
  <c r="E49" i="1" l="1"/>
  <c r="E25" i="1"/>
  <c r="E48" i="1"/>
  <c r="E24" i="1"/>
  <c r="E47" i="1"/>
  <c r="E23" i="1"/>
  <c r="E52" i="1"/>
  <c r="E29" i="1"/>
  <c r="E26" i="1"/>
  <c r="E28" i="1"/>
  <c r="O216" i="3"/>
  <c r="O220" i="3"/>
  <c r="P221" i="3"/>
  <c r="O224" i="3"/>
  <c r="P225" i="3"/>
  <c r="O228" i="3"/>
  <c r="P215" i="3"/>
  <c r="O218" i="3"/>
  <c r="P219" i="3"/>
  <c r="N202" i="3"/>
  <c r="N222" i="3" s="1"/>
  <c r="P223" i="3"/>
  <c r="P227" i="3"/>
  <c r="O229" i="3"/>
  <c r="N206" i="3"/>
  <c r="N226" i="3" s="1"/>
  <c r="O226" i="3"/>
  <c r="BH22" i="3"/>
  <c r="BG48" i="3"/>
  <c r="E10" i="1" s="1"/>
  <c r="N209" i="3"/>
  <c r="N229" i="3" s="1"/>
  <c r="P229" i="3"/>
  <c r="BG195" i="3"/>
  <c r="BG215" i="3" s="1"/>
  <c r="BJ215" i="3"/>
  <c r="BG197" i="3"/>
  <c r="BG217" i="3" s="1"/>
  <c r="BH217" i="3"/>
  <c r="BG199" i="3"/>
  <c r="BG219" i="3" s="1"/>
  <c r="E62" i="1" s="1"/>
  <c r="BJ219" i="3"/>
  <c r="BK220" i="3"/>
  <c r="BG200" i="3"/>
  <c r="BG220" i="3" s="1"/>
  <c r="E63" i="1" s="1"/>
  <c r="BG202" i="3"/>
  <c r="BG222" i="3" s="1"/>
  <c r="BI222" i="3"/>
  <c r="BG205" i="3"/>
  <c r="BG225" i="3" s="1"/>
  <c r="BH225" i="3"/>
  <c r="BG207" i="3"/>
  <c r="BG227" i="3" s="1"/>
  <c r="BJ227" i="3"/>
  <c r="N195" i="3"/>
  <c r="N215" i="3" s="1"/>
  <c r="O215" i="3"/>
  <c r="N203" i="3"/>
  <c r="N223" i="3" s="1"/>
  <c r="O223" i="3"/>
  <c r="N207" i="3"/>
  <c r="N227" i="3" s="1"/>
  <c r="O227" i="3"/>
  <c r="N194" i="3"/>
  <c r="N214" i="3" s="1"/>
  <c r="O214" i="3"/>
  <c r="P217" i="3"/>
  <c r="N197" i="3"/>
  <c r="N217" i="3" s="1"/>
  <c r="N201" i="3"/>
  <c r="N221" i="3" s="1"/>
  <c r="N199" i="3"/>
  <c r="N219" i="3" s="1"/>
  <c r="O219" i="3"/>
  <c r="BG198" i="3"/>
  <c r="BG218" i="3" s="1"/>
  <c r="BI218" i="3"/>
  <c r="BG203" i="3"/>
  <c r="BG223" i="3" s="1"/>
  <c r="BJ223" i="3"/>
  <c r="BG209" i="3"/>
  <c r="BG229" i="3" s="1"/>
  <c r="E40" i="1" s="1"/>
  <c r="BH229" i="3"/>
  <c r="N196" i="3"/>
  <c r="N216" i="3" s="1"/>
  <c r="P216" i="3"/>
  <c r="N204" i="3"/>
  <c r="N224" i="3" s="1"/>
  <c r="P224" i="3"/>
  <c r="N208" i="3"/>
  <c r="N228" i="3" s="1"/>
  <c r="P228" i="3"/>
  <c r="BG204" i="3"/>
  <c r="BG224" i="3" s="1"/>
  <c r="BG208" i="3"/>
  <c r="BG228" i="3" s="1"/>
  <c r="E39" i="1" s="1"/>
  <c r="O222" i="3"/>
  <c r="BG194" i="3"/>
  <c r="BG214" i="3" s="1"/>
  <c r="BI214" i="3"/>
  <c r="BG196" i="3"/>
  <c r="BG216" i="3" s="1"/>
  <c r="BK216" i="3"/>
  <c r="BG201" i="3"/>
  <c r="BG221" i="3" s="1"/>
  <c r="E64" i="1" s="1"/>
  <c r="BH221" i="3"/>
  <c r="BG206" i="3"/>
  <c r="BG226" i="3" s="1"/>
  <c r="BI226" i="3"/>
  <c r="N200" i="3"/>
  <c r="N220" i="3" s="1"/>
  <c r="P220" i="3"/>
  <c r="P214" i="3"/>
  <c r="O217" i="3"/>
  <c r="P218" i="3"/>
  <c r="O221" i="3"/>
  <c r="P222" i="3"/>
  <c r="O225" i="3"/>
  <c r="P226" i="3"/>
  <c r="N198" i="3"/>
  <c r="N218" i="3" s="1"/>
  <c r="N205" i="3"/>
  <c r="N225" i="3" s="1"/>
  <c r="BH224" i="3"/>
  <c r="N59" i="3"/>
  <c r="O41" i="3"/>
  <c r="O58" i="3" s="1"/>
  <c r="N48" i="3"/>
  <c r="BI56" i="3"/>
  <c r="BM56" i="3"/>
  <c r="BJ56" i="3"/>
  <c r="BJ57" i="3"/>
  <c r="BK56" i="3"/>
  <c r="BK57" i="3"/>
  <c r="BH56" i="3"/>
  <c r="BG55" i="3"/>
  <c r="E8" i="1" s="1"/>
  <c r="BH57" i="3"/>
  <c r="BL56" i="3"/>
  <c r="BL57" i="3"/>
  <c r="BI57" i="3"/>
  <c r="BM57" i="3"/>
  <c r="BG59" i="3"/>
  <c r="E16" i="1" s="1"/>
  <c r="O56" i="3"/>
  <c r="N55" i="3"/>
  <c r="P56" i="3"/>
  <c r="P57" i="3"/>
  <c r="O57" i="3"/>
  <c r="I15" i="20"/>
  <c r="I16" i="20"/>
  <c r="I17" i="20"/>
  <c r="I7" i="20"/>
  <c r="E34" i="1" l="1"/>
  <c r="E58" i="1"/>
  <c r="E60" i="1"/>
  <c r="E36" i="1"/>
  <c r="E35" i="1"/>
  <c r="E59" i="1"/>
  <c r="E61" i="1"/>
  <c r="E37" i="1"/>
  <c r="I6" i="20"/>
  <c r="E57" i="1"/>
  <c r="E33" i="1"/>
  <c r="O59" i="3"/>
  <c r="BH59" i="3"/>
  <c r="BI22" i="3"/>
  <c r="BH48" i="3"/>
  <c r="BH58" i="3"/>
  <c r="P41" i="3"/>
  <c r="O48" i="3"/>
  <c r="BG58" i="3"/>
  <c r="E15" i="1" s="1"/>
  <c r="BG56" i="3"/>
  <c r="E13" i="1" s="1"/>
  <c r="BG57" i="3"/>
  <c r="E17" i="1" s="1"/>
  <c r="N58" i="3"/>
  <c r="N56" i="3"/>
  <c r="N57" i="3"/>
  <c r="BJ22" i="3" l="1"/>
  <c r="BI48" i="3"/>
  <c r="BI59" i="3"/>
  <c r="BI58" i="3"/>
  <c r="Q41" i="3"/>
  <c r="R41" i="3" s="1"/>
  <c r="S41" i="3" s="1"/>
  <c r="T41" i="3" s="1"/>
  <c r="U41" i="3" s="1"/>
  <c r="V41" i="3" s="1"/>
  <c r="W41" i="3" s="1"/>
  <c r="X41" i="3" s="1"/>
  <c r="Y41" i="3" s="1"/>
  <c r="Z41" i="3" s="1"/>
  <c r="AA41" i="3" s="1"/>
  <c r="AB41" i="3" s="1"/>
  <c r="AC41" i="3" s="1"/>
  <c r="AD41" i="3" s="1"/>
  <c r="AE41" i="3" s="1"/>
  <c r="AF41" i="3" s="1"/>
  <c r="AG41" i="3" s="1"/>
  <c r="AH41" i="3" s="1"/>
  <c r="AI41" i="3" s="1"/>
  <c r="AJ41" i="3" s="1"/>
  <c r="AK41" i="3" s="1"/>
  <c r="AL41" i="3" s="1"/>
  <c r="AM41" i="3" s="1"/>
  <c r="AN41" i="3" s="1"/>
  <c r="AO41" i="3" s="1"/>
  <c r="AP41" i="3" s="1"/>
  <c r="AQ41" i="3" s="1"/>
  <c r="AR41" i="3" s="1"/>
  <c r="AS41" i="3" s="1"/>
  <c r="AT41" i="3" s="1"/>
  <c r="AU41" i="3" s="1"/>
  <c r="AV41" i="3" s="1"/>
  <c r="AW41" i="3" s="1"/>
  <c r="AX41" i="3" s="1"/>
  <c r="AY41" i="3" s="1"/>
  <c r="AZ41" i="3" s="1"/>
  <c r="BA41" i="3" s="1"/>
  <c r="BB41" i="3" s="1"/>
  <c r="BC41" i="3" s="1"/>
  <c r="BD41" i="3" s="1"/>
  <c r="BE41" i="3" s="1"/>
  <c r="BF41" i="3" s="1"/>
  <c r="BG41" i="3" s="1"/>
  <c r="BH41" i="3" s="1"/>
  <c r="BI41" i="3" s="1"/>
  <c r="BJ41" i="3" s="1"/>
  <c r="BK41" i="3" s="1"/>
  <c r="BL41" i="3" s="1"/>
  <c r="BM41" i="3" s="1"/>
  <c r="BN41" i="3" s="1"/>
  <c r="BO41" i="3" s="1"/>
  <c r="BP41" i="3" s="1"/>
  <c r="BQ41" i="3" s="1"/>
  <c r="BR41" i="3" s="1"/>
  <c r="BS41" i="3" s="1"/>
  <c r="BT41" i="3" s="1"/>
  <c r="BU41" i="3" s="1"/>
  <c r="BV41" i="3" s="1"/>
  <c r="BW41" i="3" s="1"/>
  <c r="BX41" i="3" s="1"/>
  <c r="BY41" i="3" s="1"/>
  <c r="BZ41" i="3" s="1"/>
  <c r="CA41" i="3" s="1"/>
  <c r="CB41" i="3" s="1"/>
  <c r="CC41" i="3" s="1"/>
  <c r="CD41" i="3" s="1"/>
  <c r="CE41" i="3" s="1"/>
  <c r="CF41" i="3" s="1"/>
  <c r="CG41" i="3" s="1"/>
  <c r="CH41" i="3" s="1"/>
  <c r="CI41" i="3" s="1"/>
  <c r="CJ41" i="3" s="1"/>
  <c r="CK41" i="3" s="1"/>
  <c r="CL41" i="3" s="1"/>
  <c r="CM41" i="3" s="1"/>
  <c r="CN41" i="3" s="1"/>
  <c r="CO41" i="3" s="1"/>
  <c r="CP41" i="3" s="1"/>
  <c r="CQ41" i="3" s="1"/>
  <c r="CR41" i="3" s="1"/>
  <c r="CS41" i="3" s="1"/>
  <c r="CT41" i="3" s="1"/>
  <c r="CU41" i="3" s="1"/>
  <c r="CV41" i="3" s="1"/>
  <c r="CW41" i="3" s="1"/>
  <c r="CX41" i="3" s="1"/>
  <c r="CY41" i="3" s="1"/>
  <c r="CZ41" i="3" s="1"/>
  <c r="DA41" i="3" s="1"/>
  <c r="DB41" i="3" s="1"/>
  <c r="DC41" i="3" s="1"/>
  <c r="DD41" i="3" s="1"/>
  <c r="DE41" i="3" s="1"/>
  <c r="DF41" i="3" s="1"/>
  <c r="DG41" i="3" s="1"/>
  <c r="DH41" i="3" s="1"/>
  <c r="DI41" i="3" s="1"/>
  <c r="DJ41" i="3" s="1"/>
  <c r="DK41" i="3" s="1"/>
  <c r="DL41" i="3" s="1"/>
  <c r="DM41" i="3" s="1"/>
  <c r="DN41" i="3" s="1"/>
  <c r="DO41" i="3" s="1"/>
  <c r="DP41" i="3" s="1"/>
  <c r="DQ41" i="3" s="1"/>
  <c r="DR41" i="3" s="1"/>
  <c r="DS41" i="3" s="1"/>
  <c r="DT41" i="3" s="1"/>
  <c r="DU41" i="3" s="1"/>
  <c r="DV41" i="3" s="1"/>
  <c r="DW41" i="3" s="1"/>
  <c r="DX41" i="3" s="1"/>
  <c r="DY41" i="3" s="1"/>
  <c r="DZ41" i="3" s="1"/>
  <c r="EA41" i="3" s="1"/>
  <c r="EB41" i="3" s="1"/>
  <c r="EC41" i="3" s="1"/>
  <c r="ED41" i="3" s="1"/>
  <c r="EE41" i="3" s="1"/>
  <c r="EF41" i="3" s="1"/>
  <c r="EG41" i="3" s="1"/>
  <c r="EH41" i="3" s="1"/>
  <c r="EI41" i="3" s="1"/>
  <c r="EJ41" i="3" s="1"/>
  <c r="EK41" i="3" s="1"/>
  <c r="EL41" i="3" s="1"/>
  <c r="EM41" i="3" s="1"/>
  <c r="EN41" i="3" s="1"/>
  <c r="EO41" i="3" s="1"/>
  <c r="EP41" i="3" s="1"/>
  <c r="EQ41" i="3" s="1"/>
  <c r="ER41" i="3" s="1"/>
  <c r="ES41" i="3" s="1"/>
  <c r="ET41" i="3" s="1"/>
  <c r="EU41" i="3" s="1"/>
  <c r="EV41" i="3" s="1"/>
  <c r="EW41" i="3" s="1"/>
  <c r="EX41" i="3" s="1"/>
  <c r="EY41" i="3" s="1"/>
  <c r="EZ41" i="3" s="1"/>
  <c r="FA41" i="3" s="1"/>
  <c r="FB41" i="3" s="1"/>
  <c r="FC41" i="3" s="1"/>
  <c r="FD41" i="3" s="1"/>
  <c r="FE41" i="3" s="1"/>
  <c r="FF41" i="3" s="1"/>
  <c r="FG41" i="3" s="1"/>
  <c r="FH41" i="3" s="1"/>
  <c r="FI41" i="3" s="1"/>
  <c r="FJ41" i="3" s="1"/>
  <c r="FK41" i="3" s="1"/>
  <c r="FL41" i="3" s="1"/>
  <c r="FM41" i="3" s="1"/>
  <c r="FN41" i="3" s="1"/>
  <c r="FO41" i="3" s="1"/>
  <c r="FP41" i="3" s="1"/>
  <c r="FQ41" i="3" s="1"/>
  <c r="FR41" i="3" s="1"/>
  <c r="FS41" i="3" s="1"/>
  <c r="FT41" i="3" s="1"/>
  <c r="FU41" i="3" s="1"/>
  <c r="FV41" i="3" s="1"/>
  <c r="FW41" i="3" s="1"/>
  <c r="FX41" i="3" s="1"/>
  <c r="FY41" i="3" s="1"/>
  <c r="FZ41" i="3" s="1"/>
  <c r="GA41" i="3" s="1"/>
  <c r="GB41" i="3" s="1"/>
  <c r="GC41" i="3" s="1"/>
  <c r="GD41" i="3" s="1"/>
  <c r="GE41" i="3" s="1"/>
  <c r="GF41" i="3" s="1"/>
  <c r="GG41" i="3" s="1"/>
  <c r="GH41" i="3" s="1"/>
  <c r="GI41" i="3" s="1"/>
  <c r="GJ41" i="3" s="1"/>
  <c r="GK41" i="3" s="1"/>
  <c r="GL41" i="3" s="1"/>
  <c r="GM41" i="3" s="1"/>
  <c r="GN41" i="3" s="1"/>
  <c r="GO41" i="3" s="1"/>
  <c r="GP41" i="3" s="1"/>
  <c r="GQ41" i="3" s="1"/>
  <c r="GR41" i="3" s="1"/>
  <c r="GS41" i="3" s="1"/>
  <c r="GT41" i="3" s="1"/>
  <c r="GU41" i="3" s="1"/>
  <c r="GV41" i="3" s="1"/>
  <c r="GW41" i="3" s="1"/>
  <c r="GX41" i="3" s="1"/>
  <c r="GY41" i="3" s="1"/>
  <c r="GZ41" i="3" s="1"/>
  <c r="HA41" i="3" s="1"/>
  <c r="HB41" i="3" s="1"/>
  <c r="HC41" i="3" s="1"/>
  <c r="HD41" i="3" s="1"/>
  <c r="HE41" i="3" s="1"/>
  <c r="HF41" i="3" s="1"/>
  <c r="HG41" i="3" s="1"/>
  <c r="HH41" i="3" s="1"/>
  <c r="P48" i="3"/>
  <c r="P59" i="3"/>
  <c r="P58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P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G20" i="3"/>
  <c r="FH20" i="3"/>
  <c r="FI20" i="3"/>
  <c r="FJ20" i="3"/>
  <c r="FK20" i="3"/>
  <c r="FL20" i="3"/>
  <c r="FM20" i="3"/>
  <c r="FN20" i="3"/>
  <c r="FO20" i="3"/>
  <c r="FP20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GD20" i="3"/>
  <c r="GE20" i="3"/>
  <c r="GF20" i="3"/>
  <c r="GG20" i="3"/>
  <c r="GH20" i="3"/>
  <c r="GI20" i="3"/>
  <c r="GJ20" i="3"/>
  <c r="GK20" i="3"/>
  <c r="GL20" i="3"/>
  <c r="GM20" i="3"/>
  <c r="GN20" i="3"/>
  <c r="GO20" i="3"/>
  <c r="GP20" i="3"/>
  <c r="GQ20" i="3"/>
  <c r="GR20" i="3"/>
  <c r="GS20" i="3"/>
  <c r="GT20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HG20" i="3"/>
  <c r="HH20" i="3"/>
  <c r="C20" i="3"/>
  <c r="D20" i="3"/>
  <c r="E20" i="3"/>
  <c r="F20" i="3"/>
  <c r="G20" i="3"/>
  <c r="H20" i="3"/>
  <c r="I20" i="3"/>
  <c r="J20" i="3"/>
  <c r="K20" i="3"/>
  <c r="L20" i="3"/>
  <c r="M20" i="3"/>
  <c r="Q20" i="3"/>
  <c r="R20" i="3"/>
  <c r="S20" i="3"/>
  <c r="B20" i="3"/>
  <c r="BJ48" i="3" l="1"/>
  <c r="BJ59" i="3"/>
  <c r="BK22" i="3"/>
  <c r="BJ58" i="3"/>
  <c r="D48" i="3"/>
  <c r="B48" i="3"/>
  <c r="C10" i="19" s="1"/>
  <c r="BL22" i="3" l="1"/>
  <c r="BK48" i="3"/>
  <c r="BK58" i="3"/>
  <c r="BK59" i="3"/>
  <c r="B54" i="3"/>
  <c r="BM22" i="3" l="1"/>
  <c r="BL48" i="3"/>
  <c r="BL58" i="3"/>
  <c r="BL59" i="3"/>
  <c r="DC160" i="3"/>
  <c r="DC202" i="3" s="1"/>
  <c r="DD174" i="3"/>
  <c r="DE174" i="3"/>
  <c r="DF174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EA174" i="3"/>
  <c r="EB174" i="3"/>
  <c r="EC174" i="3"/>
  <c r="ED174" i="3"/>
  <c r="EE174" i="3"/>
  <c r="EF174" i="3"/>
  <c r="EG174" i="3"/>
  <c r="EH174" i="3"/>
  <c r="EI174" i="3"/>
  <c r="EJ174" i="3"/>
  <c r="EK174" i="3"/>
  <c r="EL174" i="3"/>
  <c r="EM174" i="3"/>
  <c r="EN174" i="3"/>
  <c r="EO174" i="3"/>
  <c r="EP174" i="3"/>
  <c r="EQ174" i="3"/>
  <c r="ER174" i="3"/>
  <c r="ES174" i="3"/>
  <c r="ET174" i="3"/>
  <c r="EU174" i="3"/>
  <c r="EV174" i="3"/>
  <c r="EW174" i="3"/>
  <c r="EX174" i="3"/>
  <c r="EY174" i="3"/>
  <c r="EZ174" i="3"/>
  <c r="FA174" i="3"/>
  <c r="FB174" i="3"/>
  <c r="FC174" i="3"/>
  <c r="FD174" i="3"/>
  <c r="FE174" i="3"/>
  <c r="FF174" i="3"/>
  <c r="FG174" i="3"/>
  <c r="FH174" i="3"/>
  <c r="FI174" i="3"/>
  <c r="FJ174" i="3"/>
  <c r="FK174" i="3"/>
  <c r="FL174" i="3"/>
  <c r="FM174" i="3"/>
  <c r="FN174" i="3"/>
  <c r="FO174" i="3"/>
  <c r="FP174" i="3"/>
  <c r="FQ174" i="3"/>
  <c r="FR174" i="3"/>
  <c r="FS174" i="3"/>
  <c r="FT174" i="3"/>
  <c r="FU174" i="3"/>
  <c r="FV174" i="3"/>
  <c r="FW174" i="3"/>
  <c r="FX174" i="3"/>
  <c r="FY174" i="3"/>
  <c r="FZ174" i="3"/>
  <c r="GA174" i="3"/>
  <c r="GB174" i="3"/>
  <c r="GC174" i="3"/>
  <c r="GD174" i="3"/>
  <c r="GE174" i="3"/>
  <c r="GF174" i="3"/>
  <c r="GG174" i="3"/>
  <c r="GH174" i="3"/>
  <c r="GI174" i="3"/>
  <c r="GJ174" i="3"/>
  <c r="GK174" i="3"/>
  <c r="GL174" i="3"/>
  <c r="GM174" i="3"/>
  <c r="GN174" i="3"/>
  <c r="GO174" i="3"/>
  <c r="GP174" i="3"/>
  <c r="GQ174" i="3"/>
  <c r="GR174" i="3"/>
  <c r="GS174" i="3"/>
  <c r="GT174" i="3"/>
  <c r="GU174" i="3"/>
  <c r="GV174" i="3"/>
  <c r="GW174" i="3"/>
  <c r="GX174" i="3"/>
  <c r="GY174" i="3"/>
  <c r="GZ174" i="3"/>
  <c r="HA174" i="3"/>
  <c r="HB174" i="3"/>
  <c r="HC174" i="3"/>
  <c r="HD174" i="3"/>
  <c r="HE174" i="3"/>
  <c r="HF174" i="3"/>
  <c r="HG174" i="3"/>
  <c r="HH174" i="3"/>
  <c r="DD175" i="3"/>
  <c r="DE175" i="3"/>
  <c r="DF175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EA175" i="3"/>
  <c r="EB175" i="3"/>
  <c r="EC175" i="3"/>
  <c r="ED175" i="3"/>
  <c r="EE175" i="3"/>
  <c r="EF175" i="3"/>
  <c r="EG175" i="3"/>
  <c r="EH175" i="3"/>
  <c r="EI175" i="3"/>
  <c r="EJ175" i="3"/>
  <c r="EK175" i="3"/>
  <c r="EL175" i="3"/>
  <c r="EM175" i="3"/>
  <c r="EN175" i="3"/>
  <c r="EO175" i="3"/>
  <c r="EP175" i="3"/>
  <c r="EQ175" i="3"/>
  <c r="ER175" i="3"/>
  <c r="ES175" i="3"/>
  <c r="ET175" i="3"/>
  <c r="EU175" i="3"/>
  <c r="EV175" i="3"/>
  <c r="EW175" i="3"/>
  <c r="EX175" i="3"/>
  <c r="EY175" i="3"/>
  <c r="EZ175" i="3"/>
  <c r="FA175" i="3"/>
  <c r="FB175" i="3"/>
  <c r="FC175" i="3"/>
  <c r="FD175" i="3"/>
  <c r="FE175" i="3"/>
  <c r="FF175" i="3"/>
  <c r="FG175" i="3"/>
  <c r="FH175" i="3"/>
  <c r="FI175" i="3"/>
  <c r="FJ175" i="3"/>
  <c r="FK175" i="3"/>
  <c r="FL175" i="3"/>
  <c r="FM175" i="3"/>
  <c r="FN175" i="3"/>
  <c r="FO175" i="3"/>
  <c r="FP175" i="3"/>
  <c r="FQ175" i="3"/>
  <c r="FR175" i="3"/>
  <c r="FS175" i="3"/>
  <c r="FT175" i="3"/>
  <c r="FU175" i="3"/>
  <c r="FV175" i="3"/>
  <c r="FW175" i="3"/>
  <c r="FX175" i="3"/>
  <c r="FY175" i="3"/>
  <c r="FZ175" i="3"/>
  <c r="GA175" i="3"/>
  <c r="GB175" i="3"/>
  <c r="GC175" i="3"/>
  <c r="GD175" i="3"/>
  <c r="GE175" i="3"/>
  <c r="GF175" i="3"/>
  <c r="GG175" i="3"/>
  <c r="GH175" i="3"/>
  <c r="GI175" i="3"/>
  <c r="GJ175" i="3"/>
  <c r="GK175" i="3"/>
  <c r="GL175" i="3"/>
  <c r="GM175" i="3"/>
  <c r="GN175" i="3"/>
  <c r="GO175" i="3"/>
  <c r="GP175" i="3"/>
  <c r="GQ175" i="3"/>
  <c r="GR175" i="3"/>
  <c r="GS175" i="3"/>
  <c r="GT175" i="3"/>
  <c r="GU175" i="3"/>
  <c r="GV175" i="3"/>
  <c r="GW175" i="3"/>
  <c r="GX175" i="3"/>
  <c r="GY175" i="3"/>
  <c r="GZ175" i="3"/>
  <c r="HA175" i="3"/>
  <c r="HB175" i="3"/>
  <c r="HC175" i="3"/>
  <c r="HD175" i="3"/>
  <c r="HE175" i="3"/>
  <c r="HF175" i="3"/>
  <c r="HG175" i="3"/>
  <c r="HH175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EB176" i="3"/>
  <c r="EC176" i="3"/>
  <c r="ED176" i="3"/>
  <c r="EE176" i="3"/>
  <c r="EF176" i="3"/>
  <c r="EG176" i="3"/>
  <c r="EH176" i="3"/>
  <c r="EI176" i="3"/>
  <c r="EJ176" i="3"/>
  <c r="EK176" i="3"/>
  <c r="EL176" i="3"/>
  <c r="EM176" i="3"/>
  <c r="EN176" i="3"/>
  <c r="EO176" i="3"/>
  <c r="EP176" i="3"/>
  <c r="EQ176" i="3"/>
  <c r="ER176" i="3"/>
  <c r="ES176" i="3"/>
  <c r="ET176" i="3"/>
  <c r="EU176" i="3"/>
  <c r="EV176" i="3"/>
  <c r="EW176" i="3"/>
  <c r="EX176" i="3"/>
  <c r="EY176" i="3"/>
  <c r="EZ176" i="3"/>
  <c r="FA176" i="3"/>
  <c r="FB176" i="3"/>
  <c r="FC176" i="3"/>
  <c r="FD176" i="3"/>
  <c r="FE176" i="3"/>
  <c r="FF176" i="3"/>
  <c r="FG176" i="3"/>
  <c r="FH176" i="3"/>
  <c r="FI176" i="3"/>
  <c r="FJ176" i="3"/>
  <c r="FK176" i="3"/>
  <c r="FL176" i="3"/>
  <c r="FM176" i="3"/>
  <c r="FN176" i="3"/>
  <c r="FO176" i="3"/>
  <c r="FP176" i="3"/>
  <c r="FQ176" i="3"/>
  <c r="FR176" i="3"/>
  <c r="FS176" i="3"/>
  <c r="FT176" i="3"/>
  <c r="FU176" i="3"/>
  <c r="FV176" i="3"/>
  <c r="FW176" i="3"/>
  <c r="FX176" i="3"/>
  <c r="FY176" i="3"/>
  <c r="FZ176" i="3"/>
  <c r="GA176" i="3"/>
  <c r="GB176" i="3"/>
  <c r="GC176" i="3"/>
  <c r="GD176" i="3"/>
  <c r="GE176" i="3"/>
  <c r="GF176" i="3"/>
  <c r="GG176" i="3"/>
  <c r="GH176" i="3"/>
  <c r="GI176" i="3"/>
  <c r="GJ176" i="3"/>
  <c r="GK176" i="3"/>
  <c r="GL176" i="3"/>
  <c r="GM176" i="3"/>
  <c r="GN176" i="3"/>
  <c r="GO176" i="3"/>
  <c r="GP176" i="3"/>
  <c r="GQ176" i="3"/>
  <c r="GR176" i="3"/>
  <c r="GS176" i="3"/>
  <c r="GT176" i="3"/>
  <c r="GU176" i="3"/>
  <c r="GV176" i="3"/>
  <c r="GW176" i="3"/>
  <c r="GX176" i="3"/>
  <c r="GY176" i="3"/>
  <c r="GZ176" i="3"/>
  <c r="HA176" i="3"/>
  <c r="HB176" i="3"/>
  <c r="HC176" i="3"/>
  <c r="HD176" i="3"/>
  <c r="HE176" i="3"/>
  <c r="HF176" i="3"/>
  <c r="HG176" i="3"/>
  <c r="HH176" i="3"/>
  <c r="DD177" i="3"/>
  <c r="DE177" i="3"/>
  <c r="DF177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EA177" i="3"/>
  <c r="EB177" i="3"/>
  <c r="EC177" i="3"/>
  <c r="ED177" i="3"/>
  <c r="EE177" i="3"/>
  <c r="EF177" i="3"/>
  <c r="EG177" i="3"/>
  <c r="EH177" i="3"/>
  <c r="EI177" i="3"/>
  <c r="EJ177" i="3"/>
  <c r="EK177" i="3"/>
  <c r="EL177" i="3"/>
  <c r="EM177" i="3"/>
  <c r="EN177" i="3"/>
  <c r="EO177" i="3"/>
  <c r="EP177" i="3"/>
  <c r="EQ177" i="3"/>
  <c r="ER177" i="3"/>
  <c r="ES177" i="3"/>
  <c r="ET177" i="3"/>
  <c r="EU177" i="3"/>
  <c r="EV177" i="3"/>
  <c r="EW177" i="3"/>
  <c r="EX177" i="3"/>
  <c r="EY177" i="3"/>
  <c r="EZ177" i="3"/>
  <c r="FA177" i="3"/>
  <c r="FB177" i="3"/>
  <c r="FC177" i="3"/>
  <c r="FD177" i="3"/>
  <c r="FE177" i="3"/>
  <c r="FF177" i="3"/>
  <c r="FG177" i="3"/>
  <c r="FH177" i="3"/>
  <c r="FI177" i="3"/>
  <c r="FJ177" i="3"/>
  <c r="FK177" i="3"/>
  <c r="FL177" i="3"/>
  <c r="FM177" i="3"/>
  <c r="FN177" i="3"/>
  <c r="FO177" i="3"/>
  <c r="FP177" i="3"/>
  <c r="FQ177" i="3"/>
  <c r="FR177" i="3"/>
  <c r="FS177" i="3"/>
  <c r="FT177" i="3"/>
  <c r="FU177" i="3"/>
  <c r="FV177" i="3"/>
  <c r="FW177" i="3"/>
  <c r="FX177" i="3"/>
  <c r="FY177" i="3"/>
  <c r="FZ177" i="3"/>
  <c r="GA177" i="3"/>
  <c r="GB177" i="3"/>
  <c r="GC177" i="3"/>
  <c r="GD177" i="3"/>
  <c r="GE177" i="3"/>
  <c r="GF177" i="3"/>
  <c r="GG177" i="3"/>
  <c r="GH177" i="3"/>
  <c r="GI177" i="3"/>
  <c r="GJ177" i="3"/>
  <c r="GK177" i="3"/>
  <c r="GL177" i="3"/>
  <c r="GM177" i="3"/>
  <c r="GN177" i="3"/>
  <c r="GO177" i="3"/>
  <c r="GP177" i="3"/>
  <c r="GQ177" i="3"/>
  <c r="GR177" i="3"/>
  <c r="GS177" i="3"/>
  <c r="GT177" i="3"/>
  <c r="GU177" i="3"/>
  <c r="GV177" i="3"/>
  <c r="GW177" i="3"/>
  <c r="GX177" i="3"/>
  <c r="GY177" i="3"/>
  <c r="GZ177" i="3"/>
  <c r="HA177" i="3"/>
  <c r="HB177" i="3"/>
  <c r="HC177" i="3"/>
  <c r="HD177" i="3"/>
  <c r="HE177" i="3"/>
  <c r="HF177" i="3"/>
  <c r="HG177" i="3"/>
  <c r="HH177" i="3"/>
  <c r="DD178" i="3"/>
  <c r="DE178" i="3"/>
  <c r="DF178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EA178" i="3"/>
  <c r="EB178" i="3"/>
  <c r="EC178" i="3"/>
  <c r="ED178" i="3"/>
  <c r="EE178" i="3"/>
  <c r="EF178" i="3"/>
  <c r="EG178" i="3"/>
  <c r="EH178" i="3"/>
  <c r="EI178" i="3"/>
  <c r="EJ178" i="3"/>
  <c r="EK178" i="3"/>
  <c r="EL178" i="3"/>
  <c r="EM178" i="3"/>
  <c r="EN178" i="3"/>
  <c r="EO178" i="3"/>
  <c r="EP178" i="3"/>
  <c r="EQ178" i="3"/>
  <c r="ER178" i="3"/>
  <c r="ES178" i="3"/>
  <c r="ET178" i="3"/>
  <c r="EU178" i="3"/>
  <c r="EV178" i="3"/>
  <c r="EW178" i="3"/>
  <c r="EX178" i="3"/>
  <c r="EY178" i="3"/>
  <c r="EZ178" i="3"/>
  <c r="FA178" i="3"/>
  <c r="FB178" i="3"/>
  <c r="FC178" i="3"/>
  <c r="FD178" i="3"/>
  <c r="FE178" i="3"/>
  <c r="FF178" i="3"/>
  <c r="FG178" i="3"/>
  <c r="FH178" i="3"/>
  <c r="FI178" i="3"/>
  <c r="FJ178" i="3"/>
  <c r="FK178" i="3"/>
  <c r="FL178" i="3"/>
  <c r="FM178" i="3"/>
  <c r="FN178" i="3"/>
  <c r="FO178" i="3"/>
  <c r="FP178" i="3"/>
  <c r="FQ178" i="3"/>
  <c r="FR178" i="3"/>
  <c r="FS178" i="3"/>
  <c r="FT178" i="3"/>
  <c r="FU178" i="3"/>
  <c r="FV178" i="3"/>
  <c r="FW178" i="3"/>
  <c r="FX178" i="3"/>
  <c r="FY178" i="3"/>
  <c r="FZ178" i="3"/>
  <c r="GA178" i="3"/>
  <c r="GB178" i="3"/>
  <c r="GC178" i="3"/>
  <c r="GD178" i="3"/>
  <c r="GE178" i="3"/>
  <c r="GF178" i="3"/>
  <c r="GG178" i="3"/>
  <c r="GH178" i="3"/>
  <c r="GI178" i="3"/>
  <c r="GJ178" i="3"/>
  <c r="GK178" i="3"/>
  <c r="GL178" i="3"/>
  <c r="GM178" i="3"/>
  <c r="GN178" i="3"/>
  <c r="GO178" i="3"/>
  <c r="GP178" i="3"/>
  <c r="GQ178" i="3"/>
  <c r="GR178" i="3"/>
  <c r="GS178" i="3"/>
  <c r="GT178" i="3"/>
  <c r="GU178" i="3"/>
  <c r="GV178" i="3"/>
  <c r="GW178" i="3"/>
  <c r="GX178" i="3"/>
  <c r="GY178" i="3"/>
  <c r="GZ178" i="3"/>
  <c r="HA178" i="3"/>
  <c r="HB178" i="3"/>
  <c r="HC178" i="3"/>
  <c r="HD178" i="3"/>
  <c r="HE178" i="3"/>
  <c r="HF178" i="3"/>
  <c r="HG178" i="3"/>
  <c r="HH178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EB179" i="3"/>
  <c r="EC179" i="3"/>
  <c r="ED179" i="3"/>
  <c r="EE179" i="3"/>
  <c r="EF179" i="3"/>
  <c r="EG179" i="3"/>
  <c r="EH179" i="3"/>
  <c r="EI179" i="3"/>
  <c r="EJ179" i="3"/>
  <c r="EK179" i="3"/>
  <c r="EL179" i="3"/>
  <c r="EM179" i="3"/>
  <c r="EN179" i="3"/>
  <c r="EO179" i="3"/>
  <c r="EP179" i="3"/>
  <c r="EQ179" i="3"/>
  <c r="ER179" i="3"/>
  <c r="ES179" i="3"/>
  <c r="ET179" i="3"/>
  <c r="EU179" i="3"/>
  <c r="EV179" i="3"/>
  <c r="EW179" i="3"/>
  <c r="EX179" i="3"/>
  <c r="EY179" i="3"/>
  <c r="EZ179" i="3"/>
  <c r="FA179" i="3"/>
  <c r="FB179" i="3"/>
  <c r="FC179" i="3"/>
  <c r="FD179" i="3"/>
  <c r="FE179" i="3"/>
  <c r="FF179" i="3"/>
  <c r="FG179" i="3"/>
  <c r="FH179" i="3"/>
  <c r="FI179" i="3"/>
  <c r="FJ179" i="3"/>
  <c r="FK179" i="3"/>
  <c r="FL179" i="3"/>
  <c r="FM179" i="3"/>
  <c r="FN179" i="3"/>
  <c r="FO179" i="3"/>
  <c r="FP179" i="3"/>
  <c r="FQ179" i="3"/>
  <c r="FR179" i="3"/>
  <c r="FS179" i="3"/>
  <c r="FT179" i="3"/>
  <c r="FU179" i="3"/>
  <c r="FV179" i="3"/>
  <c r="FW179" i="3"/>
  <c r="FX179" i="3"/>
  <c r="FY179" i="3"/>
  <c r="FZ179" i="3"/>
  <c r="GA179" i="3"/>
  <c r="GB179" i="3"/>
  <c r="GC179" i="3"/>
  <c r="GD179" i="3"/>
  <c r="GE179" i="3"/>
  <c r="GF179" i="3"/>
  <c r="GG179" i="3"/>
  <c r="GH179" i="3"/>
  <c r="GI179" i="3"/>
  <c r="GJ179" i="3"/>
  <c r="GK179" i="3"/>
  <c r="GL179" i="3"/>
  <c r="GM179" i="3"/>
  <c r="GN179" i="3"/>
  <c r="GO179" i="3"/>
  <c r="GP179" i="3"/>
  <c r="GQ179" i="3"/>
  <c r="GR179" i="3"/>
  <c r="GS179" i="3"/>
  <c r="GT179" i="3"/>
  <c r="GU179" i="3"/>
  <c r="GV179" i="3"/>
  <c r="GW179" i="3"/>
  <c r="GX179" i="3"/>
  <c r="GY179" i="3"/>
  <c r="GZ179" i="3"/>
  <c r="HA179" i="3"/>
  <c r="HB179" i="3"/>
  <c r="HC179" i="3"/>
  <c r="HD179" i="3"/>
  <c r="HE179" i="3"/>
  <c r="HF179" i="3"/>
  <c r="HG179" i="3"/>
  <c r="HH179" i="3"/>
  <c r="DD180" i="3"/>
  <c r="DE180" i="3"/>
  <c r="DF180" i="3"/>
  <c r="DG180" i="3"/>
  <c r="DH180" i="3"/>
  <c r="DI180" i="3"/>
  <c r="DJ180" i="3"/>
  <c r="DK180" i="3"/>
  <c r="DL180" i="3"/>
  <c r="DM180" i="3"/>
  <c r="DN180" i="3"/>
  <c r="DO180" i="3"/>
  <c r="DP180" i="3"/>
  <c r="DQ180" i="3"/>
  <c r="DR180" i="3"/>
  <c r="DS180" i="3"/>
  <c r="DT180" i="3"/>
  <c r="DU180" i="3"/>
  <c r="DV180" i="3"/>
  <c r="DW180" i="3"/>
  <c r="DX180" i="3"/>
  <c r="DY180" i="3"/>
  <c r="DZ180" i="3"/>
  <c r="EA180" i="3"/>
  <c r="EB180" i="3"/>
  <c r="EC180" i="3"/>
  <c r="ED180" i="3"/>
  <c r="EE180" i="3"/>
  <c r="EF180" i="3"/>
  <c r="EG180" i="3"/>
  <c r="EH180" i="3"/>
  <c r="EI180" i="3"/>
  <c r="EJ180" i="3"/>
  <c r="EK180" i="3"/>
  <c r="EL180" i="3"/>
  <c r="EM180" i="3"/>
  <c r="EN180" i="3"/>
  <c r="EO180" i="3"/>
  <c r="EP180" i="3"/>
  <c r="EQ180" i="3"/>
  <c r="ER180" i="3"/>
  <c r="ES180" i="3"/>
  <c r="ET180" i="3"/>
  <c r="EU180" i="3"/>
  <c r="EV180" i="3"/>
  <c r="EW180" i="3"/>
  <c r="EX180" i="3"/>
  <c r="EY180" i="3"/>
  <c r="EZ180" i="3"/>
  <c r="FA180" i="3"/>
  <c r="FB180" i="3"/>
  <c r="FC180" i="3"/>
  <c r="FD180" i="3"/>
  <c r="FE180" i="3"/>
  <c r="FF180" i="3"/>
  <c r="FG180" i="3"/>
  <c r="FH180" i="3"/>
  <c r="FI180" i="3"/>
  <c r="FJ180" i="3"/>
  <c r="FK180" i="3"/>
  <c r="FL180" i="3"/>
  <c r="FM180" i="3"/>
  <c r="FN180" i="3"/>
  <c r="FO180" i="3"/>
  <c r="FP180" i="3"/>
  <c r="FQ180" i="3"/>
  <c r="FR180" i="3"/>
  <c r="FS180" i="3"/>
  <c r="FT180" i="3"/>
  <c r="FU180" i="3"/>
  <c r="FV180" i="3"/>
  <c r="FW180" i="3"/>
  <c r="FX180" i="3"/>
  <c r="FY180" i="3"/>
  <c r="FZ180" i="3"/>
  <c r="GA180" i="3"/>
  <c r="GB180" i="3"/>
  <c r="GC180" i="3"/>
  <c r="GD180" i="3"/>
  <c r="GE180" i="3"/>
  <c r="GF180" i="3"/>
  <c r="GG180" i="3"/>
  <c r="GH180" i="3"/>
  <c r="GI180" i="3"/>
  <c r="GJ180" i="3"/>
  <c r="GK180" i="3"/>
  <c r="GL180" i="3"/>
  <c r="GM180" i="3"/>
  <c r="GN180" i="3"/>
  <c r="GO180" i="3"/>
  <c r="GP180" i="3"/>
  <c r="GQ180" i="3"/>
  <c r="GR180" i="3"/>
  <c r="GS180" i="3"/>
  <c r="GT180" i="3"/>
  <c r="GU180" i="3"/>
  <c r="GV180" i="3"/>
  <c r="GW180" i="3"/>
  <c r="GX180" i="3"/>
  <c r="GY180" i="3"/>
  <c r="GZ180" i="3"/>
  <c r="HA180" i="3"/>
  <c r="HB180" i="3"/>
  <c r="HC180" i="3"/>
  <c r="HD180" i="3"/>
  <c r="HE180" i="3"/>
  <c r="HF180" i="3"/>
  <c r="HG180" i="3"/>
  <c r="HH180" i="3"/>
  <c r="DD181" i="3"/>
  <c r="DE181" i="3"/>
  <c r="DF181" i="3"/>
  <c r="DG181" i="3"/>
  <c r="DH181" i="3"/>
  <c r="DI181" i="3"/>
  <c r="DJ181" i="3"/>
  <c r="DK181" i="3"/>
  <c r="DL181" i="3"/>
  <c r="DM181" i="3"/>
  <c r="DN181" i="3"/>
  <c r="DO181" i="3"/>
  <c r="DP181" i="3"/>
  <c r="DQ181" i="3"/>
  <c r="DR181" i="3"/>
  <c r="DS181" i="3"/>
  <c r="DT181" i="3"/>
  <c r="DU181" i="3"/>
  <c r="DV181" i="3"/>
  <c r="DW181" i="3"/>
  <c r="DX181" i="3"/>
  <c r="DY181" i="3"/>
  <c r="DZ181" i="3"/>
  <c r="EA181" i="3"/>
  <c r="EB181" i="3"/>
  <c r="EC181" i="3"/>
  <c r="ED181" i="3"/>
  <c r="EE181" i="3"/>
  <c r="EF181" i="3"/>
  <c r="EG181" i="3"/>
  <c r="EH181" i="3"/>
  <c r="EI181" i="3"/>
  <c r="EJ181" i="3"/>
  <c r="EK181" i="3"/>
  <c r="EL181" i="3"/>
  <c r="EM181" i="3"/>
  <c r="EN181" i="3"/>
  <c r="EO181" i="3"/>
  <c r="EP181" i="3"/>
  <c r="EQ181" i="3"/>
  <c r="ER181" i="3"/>
  <c r="ES181" i="3"/>
  <c r="ET181" i="3"/>
  <c r="EU181" i="3"/>
  <c r="EV181" i="3"/>
  <c r="EW181" i="3"/>
  <c r="EX181" i="3"/>
  <c r="EY181" i="3"/>
  <c r="EZ181" i="3"/>
  <c r="FA181" i="3"/>
  <c r="FB181" i="3"/>
  <c r="FC181" i="3"/>
  <c r="FD181" i="3"/>
  <c r="FE181" i="3"/>
  <c r="FF181" i="3"/>
  <c r="FG181" i="3"/>
  <c r="FH181" i="3"/>
  <c r="FI181" i="3"/>
  <c r="FJ181" i="3"/>
  <c r="FK181" i="3"/>
  <c r="FL181" i="3"/>
  <c r="FM181" i="3"/>
  <c r="FN181" i="3"/>
  <c r="FO181" i="3"/>
  <c r="FP181" i="3"/>
  <c r="FQ181" i="3"/>
  <c r="FR181" i="3"/>
  <c r="FS181" i="3"/>
  <c r="FT181" i="3"/>
  <c r="FU181" i="3"/>
  <c r="FV181" i="3"/>
  <c r="FW181" i="3"/>
  <c r="FX181" i="3"/>
  <c r="FY181" i="3"/>
  <c r="FZ181" i="3"/>
  <c r="GA181" i="3"/>
  <c r="GB181" i="3"/>
  <c r="GC181" i="3"/>
  <c r="GD181" i="3"/>
  <c r="GE181" i="3"/>
  <c r="GF181" i="3"/>
  <c r="GG181" i="3"/>
  <c r="GH181" i="3"/>
  <c r="GI181" i="3"/>
  <c r="GJ181" i="3"/>
  <c r="GK181" i="3"/>
  <c r="GL181" i="3"/>
  <c r="GM181" i="3"/>
  <c r="GN181" i="3"/>
  <c r="GO181" i="3"/>
  <c r="GP181" i="3"/>
  <c r="GQ181" i="3"/>
  <c r="GR181" i="3"/>
  <c r="GS181" i="3"/>
  <c r="GT181" i="3"/>
  <c r="GU181" i="3"/>
  <c r="GV181" i="3"/>
  <c r="GW181" i="3"/>
  <c r="GX181" i="3"/>
  <c r="GY181" i="3"/>
  <c r="GZ181" i="3"/>
  <c r="HA181" i="3"/>
  <c r="HB181" i="3"/>
  <c r="HC181" i="3"/>
  <c r="HD181" i="3"/>
  <c r="HE181" i="3"/>
  <c r="HF181" i="3"/>
  <c r="HG181" i="3"/>
  <c r="HH181" i="3"/>
  <c r="DD182" i="3"/>
  <c r="DE182" i="3"/>
  <c r="DF182" i="3"/>
  <c r="DG182" i="3"/>
  <c r="DH182" i="3"/>
  <c r="DI182" i="3"/>
  <c r="DJ182" i="3"/>
  <c r="DK182" i="3"/>
  <c r="DL182" i="3"/>
  <c r="DM182" i="3"/>
  <c r="DN182" i="3"/>
  <c r="DO182" i="3"/>
  <c r="DP182" i="3"/>
  <c r="DQ182" i="3"/>
  <c r="DR182" i="3"/>
  <c r="DS182" i="3"/>
  <c r="DT182" i="3"/>
  <c r="DU182" i="3"/>
  <c r="DV182" i="3"/>
  <c r="DW182" i="3"/>
  <c r="DX182" i="3"/>
  <c r="DY182" i="3"/>
  <c r="DZ182" i="3"/>
  <c r="EA182" i="3"/>
  <c r="EB182" i="3"/>
  <c r="EC182" i="3"/>
  <c r="ED182" i="3"/>
  <c r="EE182" i="3"/>
  <c r="EF182" i="3"/>
  <c r="EG182" i="3"/>
  <c r="EH182" i="3"/>
  <c r="EI182" i="3"/>
  <c r="EJ182" i="3"/>
  <c r="EK182" i="3"/>
  <c r="EL182" i="3"/>
  <c r="EM182" i="3"/>
  <c r="EN182" i="3"/>
  <c r="EO182" i="3"/>
  <c r="EP182" i="3"/>
  <c r="EQ182" i="3"/>
  <c r="ER182" i="3"/>
  <c r="ES182" i="3"/>
  <c r="ET182" i="3"/>
  <c r="EU182" i="3"/>
  <c r="EV182" i="3"/>
  <c r="EW182" i="3"/>
  <c r="EX182" i="3"/>
  <c r="EY182" i="3"/>
  <c r="EZ182" i="3"/>
  <c r="FA182" i="3"/>
  <c r="FB182" i="3"/>
  <c r="FC182" i="3"/>
  <c r="FD182" i="3"/>
  <c r="FE182" i="3"/>
  <c r="FF182" i="3"/>
  <c r="FG182" i="3"/>
  <c r="FH182" i="3"/>
  <c r="FI182" i="3"/>
  <c r="FJ182" i="3"/>
  <c r="FK182" i="3"/>
  <c r="FL182" i="3"/>
  <c r="FM182" i="3"/>
  <c r="FN182" i="3"/>
  <c r="FO182" i="3"/>
  <c r="FP182" i="3"/>
  <c r="FQ182" i="3"/>
  <c r="FR182" i="3"/>
  <c r="FS182" i="3"/>
  <c r="FT182" i="3"/>
  <c r="FU182" i="3"/>
  <c r="FV182" i="3"/>
  <c r="FW182" i="3"/>
  <c r="FX182" i="3"/>
  <c r="FY182" i="3"/>
  <c r="FZ182" i="3"/>
  <c r="GA182" i="3"/>
  <c r="GB182" i="3"/>
  <c r="GC182" i="3"/>
  <c r="GD182" i="3"/>
  <c r="GE182" i="3"/>
  <c r="GF182" i="3"/>
  <c r="GG182" i="3"/>
  <c r="GH182" i="3"/>
  <c r="GI182" i="3"/>
  <c r="GJ182" i="3"/>
  <c r="GK182" i="3"/>
  <c r="GL182" i="3"/>
  <c r="GM182" i="3"/>
  <c r="GN182" i="3"/>
  <c r="GO182" i="3"/>
  <c r="GP182" i="3"/>
  <c r="GQ182" i="3"/>
  <c r="GR182" i="3"/>
  <c r="GS182" i="3"/>
  <c r="GT182" i="3"/>
  <c r="GU182" i="3"/>
  <c r="GV182" i="3"/>
  <c r="GW182" i="3"/>
  <c r="GX182" i="3"/>
  <c r="GY182" i="3"/>
  <c r="GZ182" i="3"/>
  <c r="HA182" i="3"/>
  <c r="HB182" i="3"/>
  <c r="HC182" i="3"/>
  <c r="HD182" i="3"/>
  <c r="HE182" i="3"/>
  <c r="HF182" i="3"/>
  <c r="HG182" i="3"/>
  <c r="HH182" i="3"/>
  <c r="DD183" i="3"/>
  <c r="DE183" i="3"/>
  <c r="DF183" i="3"/>
  <c r="DG183" i="3"/>
  <c r="DH183" i="3"/>
  <c r="DI183" i="3"/>
  <c r="DJ183" i="3"/>
  <c r="DK183" i="3"/>
  <c r="DL183" i="3"/>
  <c r="DM183" i="3"/>
  <c r="DN183" i="3"/>
  <c r="DO183" i="3"/>
  <c r="DP183" i="3"/>
  <c r="DQ183" i="3"/>
  <c r="DR183" i="3"/>
  <c r="DS183" i="3"/>
  <c r="DT183" i="3"/>
  <c r="DU183" i="3"/>
  <c r="DV183" i="3"/>
  <c r="DW183" i="3"/>
  <c r="DX183" i="3"/>
  <c r="DY183" i="3"/>
  <c r="DZ183" i="3"/>
  <c r="EA183" i="3"/>
  <c r="EB183" i="3"/>
  <c r="EC183" i="3"/>
  <c r="ED183" i="3"/>
  <c r="EE183" i="3"/>
  <c r="EF183" i="3"/>
  <c r="EG183" i="3"/>
  <c r="EH183" i="3"/>
  <c r="EI183" i="3"/>
  <c r="EJ183" i="3"/>
  <c r="EK183" i="3"/>
  <c r="EL183" i="3"/>
  <c r="EM183" i="3"/>
  <c r="EN183" i="3"/>
  <c r="EO183" i="3"/>
  <c r="EP183" i="3"/>
  <c r="EQ183" i="3"/>
  <c r="ER183" i="3"/>
  <c r="ES183" i="3"/>
  <c r="ET183" i="3"/>
  <c r="EU183" i="3"/>
  <c r="EV183" i="3"/>
  <c r="EW183" i="3"/>
  <c r="EX183" i="3"/>
  <c r="EY183" i="3"/>
  <c r="EZ183" i="3"/>
  <c r="FA183" i="3"/>
  <c r="FB183" i="3"/>
  <c r="FC183" i="3"/>
  <c r="FD183" i="3"/>
  <c r="FE183" i="3"/>
  <c r="FF183" i="3"/>
  <c r="FG183" i="3"/>
  <c r="FH183" i="3"/>
  <c r="FI183" i="3"/>
  <c r="FJ183" i="3"/>
  <c r="FK183" i="3"/>
  <c r="FL183" i="3"/>
  <c r="FM183" i="3"/>
  <c r="FN183" i="3"/>
  <c r="FO183" i="3"/>
  <c r="FP183" i="3"/>
  <c r="FQ183" i="3"/>
  <c r="FR183" i="3"/>
  <c r="FS183" i="3"/>
  <c r="FT183" i="3"/>
  <c r="FU183" i="3"/>
  <c r="FV183" i="3"/>
  <c r="FW183" i="3"/>
  <c r="FX183" i="3"/>
  <c r="FY183" i="3"/>
  <c r="FZ183" i="3"/>
  <c r="GA183" i="3"/>
  <c r="GB183" i="3"/>
  <c r="GC183" i="3"/>
  <c r="GD183" i="3"/>
  <c r="GE183" i="3"/>
  <c r="GF183" i="3"/>
  <c r="GG183" i="3"/>
  <c r="GH183" i="3"/>
  <c r="GI183" i="3"/>
  <c r="GJ183" i="3"/>
  <c r="GK183" i="3"/>
  <c r="GL183" i="3"/>
  <c r="GM183" i="3"/>
  <c r="GN183" i="3"/>
  <c r="GO183" i="3"/>
  <c r="GP183" i="3"/>
  <c r="GQ183" i="3"/>
  <c r="GR183" i="3"/>
  <c r="GS183" i="3"/>
  <c r="GT183" i="3"/>
  <c r="GU183" i="3"/>
  <c r="GV183" i="3"/>
  <c r="GW183" i="3"/>
  <c r="GX183" i="3"/>
  <c r="GY183" i="3"/>
  <c r="GZ183" i="3"/>
  <c r="HA183" i="3"/>
  <c r="HB183" i="3"/>
  <c r="HC183" i="3"/>
  <c r="HD183" i="3"/>
  <c r="HE183" i="3"/>
  <c r="HF183" i="3"/>
  <c r="HG183" i="3"/>
  <c r="HH183" i="3"/>
  <c r="DD184" i="3"/>
  <c r="DE184" i="3"/>
  <c r="DF184" i="3"/>
  <c r="DG184" i="3"/>
  <c r="DH184" i="3"/>
  <c r="DI184" i="3"/>
  <c r="DJ184" i="3"/>
  <c r="DK184" i="3"/>
  <c r="DL184" i="3"/>
  <c r="DM184" i="3"/>
  <c r="DN184" i="3"/>
  <c r="DO184" i="3"/>
  <c r="DP184" i="3"/>
  <c r="DQ184" i="3"/>
  <c r="DR184" i="3"/>
  <c r="DS184" i="3"/>
  <c r="DT184" i="3"/>
  <c r="DU184" i="3"/>
  <c r="DV184" i="3"/>
  <c r="DW184" i="3"/>
  <c r="DX184" i="3"/>
  <c r="DY184" i="3"/>
  <c r="DZ184" i="3"/>
  <c r="EA184" i="3"/>
  <c r="EB184" i="3"/>
  <c r="EC184" i="3"/>
  <c r="ED184" i="3"/>
  <c r="EE184" i="3"/>
  <c r="EF184" i="3"/>
  <c r="EG184" i="3"/>
  <c r="EH184" i="3"/>
  <c r="EI184" i="3"/>
  <c r="EJ184" i="3"/>
  <c r="EK184" i="3"/>
  <c r="EL184" i="3"/>
  <c r="EM184" i="3"/>
  <c r="EN184" i="3"/>
  <c r="EO184" i="3"/>
  <c r="EP184" i="3"/>
  <c r="EQ184" i="3"/>
  <c r="ER184" i="3"/>
  <c r="ES184" i="3"/>
  <c r="ET184" i="3"/>
  <c r="EU184" i="3"/>
  <c r="EV184" i="3"/>
  <c r="EW184" i="3"/>
  <c r="EX184" i="3"/>
  <c r="EY184" i="3"/>
  <c r="EZ184" i="3"/>
  <c r="FA184" i="3"/>
  <c r="FB184" i="3"/>
  <c r="FC184" i="3"/>
  <c r="FD184" i="3"/>
  <c r="FE184" i="3"/>
  <c r="FF184" i="3"/>
  <c r="FG184" i="3"/>
  <c r="FH184" i="3"/>
  <c r="FI184" i="3"/>
  <c r="FJ184" i="3"/>
  <c r="FK184" i="3"/>
  <c r="FL184" i="3"/>
  <c r="FM184" i="3"/>
  <c r="FN184" i="3"/>
  <c r="FO184" i="3"/>
  <c r="FP184" i="3"/>
  <c r="FQ184" i="3"/>
  <c r="FR184" i="3"/>
  <c r="FS184" i="3"/>
  <c r="FT184" i="3"/>
  <c r="FU184" i="3"/>
  <c r="FV184" i="3"/>
  <c r="FW184" i="3"/>
  <c r="FX184" i="3"/>
  <c r="FY184" i="3"/>
  <c r="FZ184" i="3"/>
  <c r="GA184" i="3"/>
  <c r="GB184" i="3"/>
  <c r="GC184" i="3"/>
  <c r="GD184" i="3"/>
  <c r="GE184" i="3"/>
  <c r="GF184" i="3"/>
  <c r="GG184" i="3"/>
  <c r="GH184" i="3"/>
  <c r="GI184" i="3"/>
  <c r="GJ184" i="3"/>
  <c r="GK184" i="3"/>
  <c r="GL184" i="3"/>
  <c r="GM184" i="3"/>
  <c r="GN184" i="3"/>
  <c r="GO184" i="3"/>
  <c r="GP184" i="3"/>
  <c r="GQ184" i="3"/>
  <c r="GR184" i="3"/>
  <c r="GS184" i="3"/>
  <c r="GT184" i="3"/>
  <c r="GU184" i="3"/>
  <c r="GV184" i="3"/>
  <c r="GW184" i="3"/>
  <c r="GX184" i="3"/>
  <c r="GY184" i="3"/>
  <c r="GZ184" i="3"/>
  <c r="HA184" i="3"/>
  <c r="HB184" i="3"/>
  <c r="HC184" i="3"/>
  <c r="HD184" i="3"/>
  <c r="HE184" i="3"/>
  <c r="HF184" i="3"/>
  <c r="HG184" i="3"/>
  <c r="HH184" i="3"/>
  <c r="DD185" i="3"/>
  <c r="DE185" i="3"/>
  <c r="DF185" i="3"/>
  <c r="DG185" i="3"/>
  <c r="DH185" i="3"/>
  <c r="DI185" i="3"/>
  <c r="DJ185" i="3"/>
  <c r="DK185" i="3"/>
  <c r="DL185" i="3"/>
  <c r="DM185" i="3"/>
  <c r="DN185" i="3"/>
  <c r="DO185" i="3"/>
  <c r="DP185" i="3"/>
  <c r="DQ185" i="3"/>
  <c r="DR185" i="3"/>
  <c r="DS185" i="3"/>
  <c r="DT185" i="3"/>
  <c r="DU185" i="3"/>
  <c r="DV185" i="3"/>
  <c r="DW185" i="3"/>
  <c r="DX185" i="3"/>
  <c r="DY185" i="3"/>
  <c r="DZ185" i="3"/>
  <c r="EA185" i="3"/>
  <c r="EB185" i="3"/>
  <c r="EC185" i="3"/>
  <c r="ED185" i="3"/>
  <c r="EE185" i="3"/>
  <c r="EF185" i="3"/>
  <c r="EG185" i="3"/>
  <c r="EH185" i="3"/>
  <c r="EI185" i="3"/>
  <c r="EJ185" i="3"/>
  <c r="EK185" i="3"/>
  <c r="EL185" i="3"/>
  <c r="EM185" i="3"/>
  <c r="EN185" i="3"/>
  <c r="EO185" i="3"/>
  <c r="EP185" i="3"/>
  <c r="EQ185" i="3"/>
  <c r="ER185" i="3"/>
  <c r="ES185" i="3"/>
  <c r="ET185" i="3"/>
  <c r="EU185" i="3"/>
  <c r="EV185" i="3"/>
  <c r="EW185" i="3"/>
  <c r="EX185" i="3"/>
  <c r="EY185" i="3"/>
  <c r="EZ185" i="3"/>
  <c r="FA185" i="3"/>
  <c r="FB185" i="3"/>
  <c r="FC185" i="3"/>
  <c r="FD185" i="3"/>
  <c r="FE185" i="3"/>
  <c r="FF185" i="3"/>
  <c r="FG185" i="3"/>
  <c r="FH185" i="3"/>
  <c r="FI185" i="3"/>
  <c r="FJ185" i="3"/>
  <c r="FK185" i="3"/>
  <c r="FL185" i="3"/>
  <c r="FM185" i="3"/>
  <c r="FN185" i="3"/>
  <c r="FO185" i="3"/>
  <c r="FP185" i="3"/>
  <c r="FQ185" i="3"/>
  <c r="FR185" i="3"/>
  <c r="FS185" i="3"/>
  <c r="FT185" i="3"/>
  <c r="FU185" i="3"/>
  <c r="FV185" i="3"/>
  <c r="FW185" i="3"/>
  <c r="FX185" i="3"/>
  <c r="FY185" i="3"/>
  <c r="FZ185" i="3"/>
  <c r="GA185" i="3"/>
  <c r="GB185" i="3"/>
  <c r="GC185" i="3"/>
  <c r="GD185" i="3"/>
  <c r="GE185" i="3"/>
  <c r="GF185" i="3"/>
  <c r="GG185" i="3"/>
  <c r="GH185" i="3"/>
  <c r="GI185" i="3"/>
  <c r="GJ185" i="3"/>
  <c r="GK185" i="3"/>
  <c r="GL185" i="3"/>
  <c r="GM185" i="3"/>
  <c r="GN185" i="3"/>
  <c r="GO185" i="3"/>
  <c r="GP185" i="3"/>
  <c r="GQ185" i="3"/>
  <c r="GR185" i="3"/>
  <c r="GS185" i="3"/>
  <c r="GT185" i="3"/>
  <c r="GU185" i="3"/>
  <c r="GV185" i="3"/>
  <c r="GW185" i="3"/>
  <c r="GX185" i="3"/>
  <c r="GY185" i="3"/>
  <c r="GZ185" i="3"/>
  <c r="HA185" i="3"/>
  <c r="HB185" i="3"/>
  <c r="HC185" i="3"/>
  <c r="HD185" i="3"/>
  <c r="HE185" i="3"/>
  <c r="HF185" i="3"/>
  <c r="HG185" i="3"/>
  <c r="HH185" i="3"/>
  <c r="DD186" i="3"/>
  <c r="DE186" i="3"/>
  <c r="DF186" i="3"/>
  <c r="DG186" i="3"/>
  <c r="DH186" i="3"/>
  <c r="DI186" i="3"/>
  <c r="DJ186" i="3"/>
  <c r="DK186" i="3"/>
  <c r="DL186" i="3"/>
  <c r="DM186" i="3"/>
  <c r="DN186" i="3"/>
  <c r="DO186" i="3"/>
  <c r="DP186" i="3"/>
  <c r="DQ186" i="3"/>
  <c r="DR186" i="3"/>
  <c r="DS186" i="3"/>
  <c r="DT186" i="3"/>
  <c r="DU186" i="3"/>
  <c r="DV186" i="3"/>
  <c r="DW186" i="3"/>
  <c r="DX186" i="3"/>
  <c r="DY186" i="3"/>
  <c r="DZ186" i="3"/>
  <c r="EA186" i="3"/>
  <c r="EB186" i="3"/>
  <c r="EC186" i="3"/>
  <c r="ED186" i="3"/>
  <c r="EE186" i="3"/>
  <c r="EF186" i="3"/>
  <c r="EG186" i="3"/>
  <c r="EH186" i="3"/>
  <c r="EI186" i="3"/>
  <c r="EJ186" i="3"/>
  <c r="EK186" i="3"/>
  <c r="EL186" i="3"/>
  <c r="EM186" i="3"/>
  <c r="EN186" i="3"/>
  <c r="EO186" i="3"/>
  <c r="EP186" i="3"/>
  <c r="EQ186" i="3"/>
  <c r="ER186" i="3"/>
  <c r="ES186" i="3"/>
  <c r="ET186" i="3"/>
  <c r="EU186" i="3"/>
  <c r="EV186" i="3"/>
  <c r="EW186" i="3"/>
  <c r="EX186" i="3"/>
  <c r="EY186" i="3"/>
  <c r="EZ186" i="3"/>
  <c r="FA186" i="3"/>
  <c r="FB186" i="3"/>
  <c r="FC186" i="3"/>
  <c r="FD186" i="3"/>
  <c r="FE186" i="3"/>
  <c r="FF186" i="3"/>
  <c r="FG186" i="3"/>
  <c r="FH186" i="3"/>
  <c r="FI186" i="3"/>
  <c r="FJ186" i="3"/>
  <c r="FK186" i="3"/>
  <c r="FL186" i="3"/>
  <c r="FM186" i="3"/>
  <c r="FN186" i="3"/>
  <c r="FO186" i="3"/>
  <c r="FP186" i="3"/>
  <c r="FQ186" i="3"/>
  <c r="FR186" i="3"/>
  <c r="FS186" i="3"/>
  <c r="FT186" i="3"/>
  <c r="FU186" i="3"/>
  <c r="FV186" i="3"/>
  <c r="FW186" i="3"/>
  <c r="FX186" i="3"/>
  <c r="FY186" i="3"/>
  <c r="FZ186" i="3"/>
  <c r="GA186" i="3"/>
  <c r="GB186" i="3"/>
  <c r="GC186" i="3"/>
  <c r="GD186" i="3"/>
  <c r="GE186" i="3"/>
  <c r="GF186" i="3"/>
  <c r="GG186" i="3"/>
  <c r="GH186" i="3"/>
  <c r="GI186" i="3"/>
  <c r="GJ186" i="3"/>
  <c r="GK186" i="3"/>
  <c r="GL186" i="3"/>
  <c r="GM186" i="3"/>
  <c r="GN186" i="3"/>
  <c r="GO186" i="3"/>
  <c r="GP186" i="3"/>
  <c r="GQ186" i="3"/>
  <c r="GR186" i="3"/>
  <c r="GS186" i="3"/>
  <c r="GT186" i="3"/>
  <c r="GU186" i="3"/>
  <c r="GV186" i="3"/>
  <c r="GW186" i="3"/>
  <c r="GX186" i="3"/>
  <c r="GY186" i="3"/>
  <c r="GZ186" i="3"/>
  <c r="HA186" i="3"/>
  <c r="HB186" i="3"/>
  <c r="HC186" i="3"/>
  <c r="HD186" i="3"/>
  <c r="HE186" i="3"/>
  <c r="HF186" i="3"/>
  <c r="HG186" i="3"/>
  <c r="HH186" i="3"/>
  <c r="DD187" i="3"/>
  <c r="DE187" i="3"/>
  <c r="DF187" i="3"/>
  <c r="DG187" i="3"/>
  <c r="DH187" i="3"/>
  <c r="DI187" i="3"/>
  <c r="DJ187" i="3"/>
  <c r="DK187" i="3"/>
  <c r="DL187" i="3"/>
  <c r="DM187" i="3"/>
  <c r="DN187" i="3"/>
  <c r="DO187" i="3"/>
  <c r="DP187" i="3"/>
  <c r="DQ187" i="3"/>
  <c r="DR187" i="3"/>
  <c r="DS187" i="3"/>
  <c r="DT187" i="3"/>
  <c r="DU187" i="3"/>
  <c r="DV187" i="3"/>
  <c r="DW187" i="3"/>
  <c r="DX187" i="3"/>
  <c r="DY187" i="3"/>
  <c r="DZ187" i="3"/>
  <c r="EA187" i="3"/>
  <c r="EB187" i="3"/>
  <c r="EC187" i="3"/>
  <c r="ED187" i="3"/>
  <c r="EE187" i="3"/>
  <c r="EF187" i="3"/>
  <c r="EG187" i="3"/>
  <c r="EH187" i="3"/>
  <c r="EI187" i="3"/>
  <c r="EJ187" i="3"/>
  <c r="EK187" i="3"/>
  <c r="EL187" i="3"/>
  <c r="EM187" i="3"/>
  <c r="EN187" i="3"/>
  <c r="EO187" i="3"/>
  <c r="EP187" i="3"/>
  <c r="EQ187" i="3"/>
  <c r="ER187" i="3"/>
  <c r="ES187" i="3"/>
  <c r="ET187" i="3"/>
  <c r="EU187" i="3"/>
  <c r="EV187" i="3"/>
  <c r="EW187" i="3"/>
  <c r="EX187" i="3"/>
  <c r="EY187" i="3"/>
  <c r="EZ187" i="3"/>
  <c r="FA187" i="3"/>
  <c r="FB187" i="3"/>
  <c r="FC187" i="3"/>
  <c r="FD187" i="3"/>
  <c r="FE187" i="3"/>
  <c r="FF187" i="3"/>
  <c r="FG187" i="3"/>
  <c r="FH187" i="3"/>
  <c r="FI187" i="3"/>
  <c r="FJ187" i="3"/>
  <c r="FK187" i="3"/>
  <c r="FL187" i="3"/>
  <c r="FM187" i="3"/>
  <c r="FN187" i="3"/>
  <c r="FO187" i="3"/>
  <c r="FP187" i="3"/>
  <c r="FQ187" i="3"/>
  <c r="FR187" i="3"/>
  <c r="FS187" i="3"/>
  <c r="FT187" i="3"/>
  <c r="FU187" i="3"/>
  <c r="FV187" i="3"/>
  <c r="FW187" i="3"/>
  <c r="FX187" i="3"/>
  <c r="FY187" i="3"/>
  <c r="FZ187" i="3"/>
  <c r="GA187" i="3"/>
  <c r="GB187" i="3"/>
  <c r="GC187" i="3"/>
  <c r="GD187" i="3"/>
  <c r="GE187" i="3"/>
  <c r="GF187" i="3"/>
  <c r="GG187" i="3"/>
  <c r="GH187" i="3"/>
  <c r="GI187" i="3"/>
  <c r="GJ187" i="3"/>
  <c r="GK187" i="3"/>
  <c r="GL187" i="3"/>
  <c r="GM187" i="3"/>
  <c r="GN187" i="3"/>
  <c r="GO187" i="3"/>
  <c r="GP187" i="3"/>
  <c r="GQ187" i="3"/>
  <c r="GR187" i="3"/>
  <c r="GS187" i="3"/>
  <c r="GT187" i="3"/>
  <c r="GU187" i="3"/>
  <c r="GV187" i="3"/>
  <c r="GW187" i="3"/>
  <c r="GX187" i="3"/>
  <c r="GY187" i="3"/>
  <c r="GZ187" i="3"/>
  <c r="HA187" i="3"/>
  <c r="HB187" i="3"/>
  <c r="HC187" i="3"/>
  <c r="HD187" i="3"/>
  <c r="HE187" i="3"/>
  <c r="HF187" i="3"/>
  <c r="HG187" i="3"/>
  <c r="HH187" i="3"/>
  <c r="DD188" i="3"/>
  <c r="DE188" i="3"/>
  <c r="DF188" i="3"/>
  <c r="DG188" i="3"/>
  <c r="DH188" i="3"/>
  <c r="DI188" i="3"/>
  <c r="DJ188" i="3"/>
  <c r="DK188" i="3"/>
  <c r="DL188" i="3"/>
  <c r="DM188" i="3"/>
  <c r="DN188" i="3"/>
  <c r="DO188" i="3"/>
  <c r="DP188" i="3"/>
  <c r="DQ188" i="3"/>
  <c r="DR188" i="3"/>
  <c r="DS188" i="3"/>
  <c r="DT188" i="3"/>
  <c r="DU188" i="3"/>
  <c r="DV188" i="3"/>
  <c r="DW188" i="3"/>
  <c r="DX188" i="3"/>
  <c r="DY188" i="3"/>
  <c r="DZ188" i="3"/>
  <c r="EA188" i="3"/>
  <c r="EB188" i="3"/>
  <c r="EC188" i="3"/>
  <c r="ED188" i="3"/>
  <c r="EE188" i="3"/>
  <c r="EF188" i="3"/>
  <c r="EG188" i="3"/>
  <c r="EH188" i="3"/>
  <c r="EI188" i="3"/>
  <c r="EJ188" i="3"/>
  <c r="EK188" i="3"/>
  <c r="EL188" i="3"/>
  <c r="EM188" i="3"/>
  <c r="EN188" i="3"/>
  <c r="EO188" i="3"/>
  <c r="EP188" i="3"/>
  <c r="EQ188" i="3"/>
  <c r="ER188" i="3"/>
  <c r="ES188" i="3"/>
  <c r="ET188" i="3"/>
  <c r="EU188" i="3"/>
  <c r="EV188" i="3"/>
  <c r="EW188" i="3"/>
  <c r="EX188" i="3"/>
  <c r="EY188" i="3"/>
  <c r="EZ188" i="3"/>
  <c r="FA188" i="3"/>
  <c r="FB188" i="3"/>
  <c r="FC188" i="3"/>
  <c r="FD188" i="3"/>
  <c r="FE188" i="3"/>
  <c r="FF188" i="3"/>
  <c r="FG188" i="3"/>
  <c r="FH188" i="3"/>
  <c r="FI188" i="3"/>
  <c r="FJ188" i="3"/>
  <c r="FK188" i="3"/>
  <c r="FL188" i="3"/>
  <c r="FM188" i="3"/>
  <c r="FN188" i="3"/>
  <c r="FO188" i="3"/>
  <c r="FP188" i="3"/>
  <c r="FQ188" i="3"/>
  <c r="FR188" i="3"/>
  <c r="FS188" i="3"/>
  <c r="FT188" i="3"/>
  <c r="FU188" i="3"/>
  <c r="FV188" i="3"/>
  <c r="FW188" i="3"/>
  <c r="FX188" i="3"/>
  <c r="FY188" i="3"/>
  <c r="FZ188" i="3"/>
  <c r="GA188" i="3"/>
  <c r="GB188" i="3"/>
  <c r="GC188" i="3"/>
  <c r="GD188" i="3"/>
  <c r="GE188" i="3"/>
  <c r="GF188" i="3"/>
  <c r="GG188" i="3"/>
  <c r="GH188" i="3"/>
  <c r="GI188" i="3"/>
  <c r="GJ188" i="3"/>
  <c r="GK188" i="3"/>
  <c r="GL188" i="3"/>
  <c r="GM188" i="3"/>
  <c r="GN188" i="3"/>
  <c r="GO188" i="3"/>
  <c r="GP188" i="3"/>
  <c r="GQ188" i="3"/>
  <c r="GR188" i="3"/>
  <c r="GS188" i="3"/>
  <c r="GT188" i="3"/>
  <c r="GU188" i="3"/>
  <c r="GV188" i="3"/>
  <c r="GW188" i="3"/>
  <c r="GX188" i="3"/>
  <c r="GY188" i="3"/>
  <c r="GZ188" i="3"/>
  <c r="HA188" i="3"/>
  <c r="HB188" i="3"/>
  <c r="HC188" i="3"/>
  <c r="HD188" i="3"/>
  <c r="HE188" i="3"/>
  <c r="HF188" i="3"/>
  <c r="HG188" i="3"/>
  <c r="HH188" i="3"/>
  <c r="DE173" i="3"/>
  <c r="DF173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EB173" i="3"/>
  <c r="EC173" i="3"/>
  <c r="ED173" i="3"/>
  <c r="EE173" i="3"/>
  <c r="EF173" i="3"/>
  <c r="EG173" i="3"/>
  <c r="EH173" i="3"/>
  <c r="EI173" i="3"/>
  <c r="EJ173" i="3"/>
  <c r="EK173" i="3"/>
  <c r="EL173" i="3"/>
  <c r="EM173" i="3"/>
  <c r="EN173" i="3"/>
  <c r="EO173" i="3"/>
  <c r="EP173" i="3"/>
  <c r="EQ173" i="3"/>
  <c r="ER173" i="3"/>
  <c r="ES173" i="3"/>
  <c r="ET173" i="3"/>
  <c r="EU173" i="3"/>
  <c r="EV173" i="3"/>
  <c r="EW173" i="3"/>
  <c r="EX173" i="3"/>
  <c r="EY173" i="3"/>
  <c r="EZ173" i="3"/>
  <c r="FA173" i="3"/>
  <c r="FB173" i="3"/>
  <c r="FC173" i="3"/>
  <c r="FD173" i="3"/>
  <c r="FE173" i="3"/>
  <c r="FF173" i="3"/>
  <c r="FG173" i="3"/>
  <c r="FH173" i="3"/>
  <c r="FI173" i="3"/>
  <c r="FJ173" i="3"/>
  <c r="FK173" i="3"/>
  <c r="FL173" i="3"/>
  <c r="FM173" i="3"/>
  <c r="FN173" i="3"/>
  <c r="FO173" i="3"/>
  <c r="FP173" i="3"/>
  <c r="FQ173" i="3"/>
  <c r="FR173" i="3"/>
  <c r="FS173" i="3"/>
  <c r="FT173" i="3"/>
  <c r="FU173" i="3"/>
  <c r="FV173" i="3"/>
  <c r="FW173" i="3"/>
  <c r="FX173" i="3"/>
  <c r="FY173" i="3"/>
  <c r="FZ173" i="3"/>
  <c r="GA173" i="3"/>
  <c r="GB173" i="3"/>
  <c r="GC173" i="3"/>
  <c r="GD173" i="3"/>
  <c r="GE173" i="3"/>
  <c r="GF173" i="3"/>
  <c r="GG173" i="3"/>
  <c r="GH173" i="3"/>
  <c r="GI173" i="3"/>
  <c r="GJ173" i="3"/>
  <c r="GK173" i="3"/>
  <c r="GL173" i="3"/>
  <c r="GM173" i="3"/>
  <c r="GN173" i="3"/>
  <c r="GO173" i="3"/>
  <c r="GP173" i="3"/>
  <c r="GQ173" i="3"/>
  <c r="GR173" i="3"/>
  <c r="GS173" i="3"/>
  <c r="GT173" i="3"/>
  <c r="GU173" i="3"/>
  <c r="GV173" i="3"/>
  <c r="GW173" i="3"/>
  <c r="GX173" i="3"/>
  <c r="GY173" i="3"/>
  <c r="GZ173" i="3"/>
  <c r="HA173" i="3"/>
  <c r="HB173" i="3"/>
  <c r="HC173" i="3"/>
  <c r="HD173" i="3"/>
  <c r="HE173" i="3"/>
  <c r="HF173" i="3"/>
  <c r="HG173" i="3"/>
  <c r="HH173" i="3"/>
  <c r="DD173" i="3"/>
  <c r="DA173" i="3"/>
  <c r="B173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DC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CX188" i="3"/>
  <c r="CY188" i="3"/>
  <c r="CZ188" i="3"/>
  <c r="DA188" i="3"/>
  <c r="DB188" i="3"/>
  <c r="DC188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DC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DC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DC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DC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DC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DC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DC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DC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B182" i="3"/>
  <c r="DC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DC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DC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CX185" i="3"/>
  <c r="CY185" i="3"/>
  <c r="CZ185" i="3"/>
  <c r="DA185" i="3"/>
  <c r="DB185" i="3"/>
  <c r="DC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DC186" i="3"/>
  <c r="CQ173" i="3"/>
  <c r="CR173" i="3"/>
  <c r="CS173" i="3"/>
  <c r="CT173" i="3"/>
  <c r="CU173" i="3"/>
  <c r="CV173" i="3"/>
  <c r="CW173" i="3"/>
  <c r="CX173" i="3"/>
  <c r="CY173" i="3"/>
  <c r="CZ173" i="3"/>
  <c r="DB173" i="3"/>
  <c r="DC173" i="3"/>
  <c r="CP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Z173" i="3"/>
  <c r="C173" i="3"/>
  <c r="D173" i="3"/>
  <c r="E173" i="3"/>
  <c r="F173" i="3"/>
  <c r="G173" i="3"/>
  <c r="H173" i="3"/>
  <c r="I173" i="3"/>
  <c r="J173" i="3"/>
  <c r="K173" i="3"/>
  <c r="L173" i="3"/>
  <c r="M173" i="3"/>
  <c r="Q173" i="3"/>
  <c r="R173" i="3"/>
  <c r="S173" i="3"/>
  <c r="T173" i="3"/>
  <c r="U173" i="3"/>
  <c r="V173" i="3"/>
  <c r="W173" i="3"/>
  <c r="X173" i="3"/>
  <c r="Y173" i="3"/>
  <c r="HH54" i="3"/>
  <c r="HG54" i="3"/>
  <c r="HF54" i="3"/>
  <c r="HE54" i="3"/>
  <c r="HD54" i="3"/>
  <c r="HC54" i="3"/>
  <c r="HB54" i="3"/>
  <c r="HA54" i="3"/>
  <c r="GZ54" i="3"/>
  <c r="GY54" i="3"/>
  <c r="GX54" i="3"/>
  <c r="GW54" i="3"/>
  <c r="GV54" i="3"/>
  <c r="GU54" i="3"/>
  <c r="GT54" i="3"/>
  <c r="GS54" i="3"/>
  <c r="GR54" i="3"/>
  <c r="GQ54" i="3"/>
  <c r="GP54" i="3"/>
  <c r="GO54" i="3"/>
  <c r="GN54" i="3"/>
  <c r="GM54" i="3"/>
  <c r="GL54" i="3"/>
  <c r="GK54" i="3"/>
  <c r="GJ54" i="3"/>
  <c r="GI54" i="3"/>
  <c r="GH54" i="3"/>
  <c r="GG54" i="3"/>
  <c r="GF54" i="3"/>
  <c r="GE54" i="3"/>
  <c r="GD54" i="3"/>
  <c r="GC54" i="3"/>
  <c r="GB54" i="3"/>
  <c r="GA54" i="3"/>
  <c r="FZ54" i="3"/>
  <c r="FY54" i="3"/>
  <c r="FX54" i="3"/>
  <c r="FW54" i="3"/>
  <c r="FV54" i="3"/>
  <c r="FU54" i="3"/>
  <c r="FT54" i="3"/>
  <c r="FS54" i="3"/>
  <c r="FR54" i="3"/>
  <c r="FQ54" i="3"/>
  <c r="FP54" i="3"/>
  <c r="FO54" i="3"/>
  <c r="FN54" i="3"/>
  <c r="FM54" i="3"/>
  <c r="FL54" i="3"/>
  <c r="FK54" i="3"/>
  <c r="FJ54" i="3"/>
  <c r="FI54" i="3"/>
  <c r="FH54" i="3"/>
  <c r="FG54" i="3"/>
  <c r="FF54" i="3"/>
  <c r="FE54" i="3"/>
  <c r="FD54" i="3"/>
  <c r="FC54" i="3"/>
  <c r="FB54" i="3"/>
  <c r="FA54" i="3"/>
  <c r="EZ54" i="3"/>
  <c r="EY54" i="3"/>
  <c r="EX54" i="3"/>
  <c r="EW54" i="3"/>
  <c r="EV54" i="3"/>
  <c r="EU54" i="3"/>
  <c r="ET54" i="3"/>
  <c r="ES54" i="3"/>
  <c r="ER54" i="3"/>
  <c r="EQ54" i="3"/>
  <c r="EP54" i="3"/>
  <c r="EO54" i="3"/>
  <c r="EN54" i="3"/>
  <c r="EM54" i="3"/>
  <c r="EL54" i="3"/>
  <c r="EK54" i="3"/>
  <c r="EJ54" i="3"/>
  <c r="EI54" i="3"/>
  <c r="EH54" i="3"/>
  <c r="EG54" i="3"/>
  <c r="EF54" i="3"/>
  <c r="EE54" i="3"/>
  <c r="ED54" i="3"/>
  <c r="EC54" i="3"/>
  <c r="EB54" i="3"/>
  <c r="EA54" i="3"/>
  <c r="DZ54" i="3"/>
  <c r="DY54" i="3"/>
  <c r="DX54" i="3"/>
  <c r="DW54" i="3"/>
  <c r="DV54" i="3"/>
  <c r="DU54" i="3"/>
  <c r="DT54" i="3"/>
  <c r="DS54" i="3"/>
  <c r="DR54" i="3"/>
  <c r="DQ54" i="3"/>
  <c r="DP54" i="3"/>
  <c r="DO54" i="3"/>
  <c r="DN54" i="3"/>
  <c r="DM54" i="3"/>
  <c r="DL54" i="3"/>
  <c r="DK54" i="3"/>
  <c r="DJ54" i="3"/>
  <c r="DI54" i="3"/>
  <c r="DH54" i="3"/>
  <c r="DG54" i="3"/>
  <c r="DF54" i="3"/>
  <c r="DE54" i="3"/>
  <c r="DD54" i="3"/>
  <c r="DC54" i="3"/>
  <c r="DB54" i="3"/>
  <c r="DA54" i="3"/>
  <c r="CZ54" i="3"/>
  <c r="CY54" i="3"/>
  <c r="CX54" i="3"/>
  <c r="CW54" i="3"/>
  <c r="CV54" i="3"/>
  <c r="CU54" i="3"/>
  <c r="CT54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C54" i="3"/>
  <c r="D54" i="3"/>
  <c r="E54" i="3"/>
  <c r="F54" i="3"/>
  <c r="G54" i="3"/>
  <c r="H54" i="3"/>
  <c r="I54" i="3"/>
  <c r="J54" i="3"/>
  <c r="K54" i="3"/>
  <c r="L54" i="3"/>
  <c r="M54" i="3"/>
  <c r="Q54" i="3"/>
  <c r="R54" i="3"/>
  <c r="S54" i="3"/>
  <c r="T54" i="3"/>
  <c r="U54" i="3"/>
  <c r="V54" i="3"/>
  <c r="W54" i="3"/>
  <c r="X54" i="3"/>
  <c r="Y54" i="3"/>
  <c r="BF48" i="3"/>
  <c r="BE48" i="3"/>
  <c r="BD48" i="3"/>
  <c r="BC48" i="3"/>
  <c r="BB48" i="3"/>
  <c r="BA48" i="3"/>
  <c r="AZ48" i="3"/>
  <c r="D10" i="1" s="1"/>
  <c r="AY48" i="3"/>
  <c r="D10" i="19" s="1"/>
  <c r="AX48" i="3"/>
  <c r="AW48" i="3"/>
  <c r="AV48" i="3"/>
  <c r="AU48" i="3"/>
  <c r="AT48" i="3"/>
  <c r="AS48" i="3"/>
  <c r="AR48" i="3"/>
  <c r="AQ48" i="3"/>
  <c r="AP48" i="3"/>
  <c r="AO48" i="3"/>
  <c r="AN48" i="3"/>
  <c r="AM48" i="3"/>
  <c r="E10" i="8" s="1"/>
  <c r="AL48" i="3"/>
  <c r="AK48" i="3"/>
  <c r="AJ48" i="3"/>
  <c r="AI48" i="3"/>
  <c r="AH48" i="3"/>
  <c r="AG48" i="3"/>
  <c r="AF48" i="3"/>
  <c r="AE48" i="3"/>
  <c r="AD48" i="3"/>
  <c r="AC48" i="3"/>
  <c r="AB48" i="3"/>
  <c r="AA48" i="3"/>
  <c r="D10" i="8" s="1"/>
  <c r="Z48" i="3"/>
  <c r="E10" i="19" s="1"/>
  <c r="Y48" i="3"/>
  <c r="X48" i="3"/>
  <c r="W48" i="3"/>
  <c r="J10" i="10" s="1"/>
  <c r="V48" i="3"/>
  <c r="U48" i="3"/>
  <c r="T48" i="3"/>
  <c r="I10" i="10" s="1"/>
  <c r="S48" i="3"/>
  <c r="R48" i="3"/>
  <c r="Q48" i="3"/>
  <c r="H10" i="10" s="1"/>
  <c r="M48" i="3"/>
  <c r="L48" i="3"/>
  <c r="K48" i="3"/>
  <c r="G10" i="10" s="1"/>
  <c r="J48" i="3"/>
  <c r="I48" i="3"/>
  <c r="H48" i="3"/>
  <c r="F10" i="10" s="1"/>
  <c r="G48" i="3"/>
  <c r="F48" i="3"/>
  <c r="E48" i="3"/>
  <c r="E10" i="10" s="1"/>
  <c r="D10" i="10"/>
  <c r="C48" i="3"/>
  <c r="DE152" i="3"/>
  <c r="DE194" i="3" s="1"/>
  <c r="DF152" i="3"/>
  <c r="DF194" i="3" s="1"/>
  <c r="DG152" i="3"/>
  <c r="DG194" i="3" s="1"/>
  <c r="DH152" i="3"/>
  <c r="DH194" i="3" s="1"/>
  <c r="DI152" i="3"/>
  <c r="DI194" i="3" s="1"/>
  <c r="DJ152" i="3"/>
  <c r="DJ194" i="3" s="1"/>
  <c r="DK152" i="3"/>
  <c r="DL152" i="3"/>
  <c r="DM152" i="3"/>
  <c r="DN152" i="3"/>
  <c r="DN194" i="3" s="1"/>
  <c r="DO152" i="3"/>
  <c r="DO194" i="3" s="1"/>
  <c r="DP152" i="3"/>
  <c r="DP194" i="3" s="1"/>
  <c r="DQ152" i="3"/>
  <c r="DQ194" i="3" s="1"/>
  <c r="DR152" i="3"/>
  <c r="DR194" i="3" s="1"/>
  <c r="DS152" i="3"/>
  <c r="DS194" i="3" s="1"/>
  <c r="DT152" i="3"/>
  <c r="DT194" i="3" s="1"/>
  <c r="DU152" i="3"/>
  <c r="DU194" i="3" s="1"/>
  <c r="DV152" i="3"/>
  <c r="DW152" i="3"/>
  <c r="DW194" i="3" s="1"/>
  <c r="DX152" i="3"/>
  <c r="DX194" i="3" s="1"/>
  <c r="DY152" i="3"/>
  <c r="DY194" i="3" s="1"/>
  <c r="DZ152" i="3"/>
  <c r="DZ194" i="3" s="1"/>
  <c r="EA152" i="3"/>
  <c r="EA194" i="3" s="1"/>
  <c r="EB152" i="3"/>
  <c r="EB194" i="3" s="1"/>
  <c r="EC152" i="3"/>
  <c r="EC194" i="3" s="1"/>
  <c r="ED152" i="3"/>
  <c r="ED194" i="3" s="1"/>
  <c r="EE152" i="3"/>
  <c r="EF152" i="3"/>
  <c r="EF194" i="3" s="1"/>
  <c r="EG152" i="3"/>
  <c r="EG194" i="3" s="1"/>
  <c r="EH152" i="3"/>
  <c r="EH194" i="3" s="1"/>
  <c r="EI152" i="3"/>
  <c r="EI194" i="3" s="1"/>
  <c r="EJ152" i="3"/>
  <c r="EJ194" i="3" s="1"/>
  <c r="EK152" i="3"/>
  <c r="EK194" i="3" s="1"/>
  <c r="EL152" i="3"/>
  <c r="EL194" i="3" s="1"/>
  <c r="EM152" i="3"/>
  <c r="EM194" i="3" s="1"/>
  <c r="EN152" i="3"/>
  <c r="EO152" i="3"/>
  <c r="EO194" i="3" s="1"/>
  <c r="EP152" i="3"/>
  <c r="EP194" i="3" s="1"/>
  <c r="EQ152" i="3"/>
  <c r="EQ194" i="3" s="1"/>
  <c r="ER152" i="3"/>
  <c r="ER194" i="3" s="1"/>
  <c r="ES152" i="3"/>
  <c r="ES194" i="3" s="1"/>
  <c r="ET152" i="3"/>
  <c r="ET194" i="3" s="1"/>
  <c r="EU152" i="3"/>
  <c r="EU194" i="3" s="1"/>
  <c r="EV152" i="3"/>
  <c r="EV194" i="3" s="1"/>
  <c r="EW152" i="3"/>
  <c r="EX152" i="3"/>
  <c r="EX194" i="3" s="1"/>
  <c r="EY152" i="3"/>
  <c r="EY194" i="3" s="1"/>
  <c r="EZ152" i="3"/>
  <c r="EZ194" i="3" s="1"/>
  <c r="FA152" i="3"/>
  <c r="FA194" i="3" s="1"/>
  <c r="FB152" i="3"/>
  <c r="FB194" i="3" s="1"/>
  <c r="FC152" i="3"/>
  <c r="FC194" i="3" s="1"/>
  <c r="FD152" i="3"/>
  <c r="FD194" i="3" s="1"/>
  <c r="FE152" i="3"/>
  <c r="FE194" i="3" s="1"/>
  <c r="FF152" i="3"/>
  <c r="FG152" i="3"/>
  <c r="FG194" i="3" s="1"/>
  <c r="FH152" i="3"/>
  <c r="FH194" i="3" s="1"/>
  <c r="FI152" i="3"/>
  <c r="FI194" i="3" s="1"/>
  <c r="FJ152" i="3"/>
  <c r="FJ194" i="3" s="1"/>
  <c r="FK152" i="3"/>
  <c r="FK194" i="3" s="1"/>
  <c r="FL152" i="3"/>
  <c r="FL194" i="3" s="1"/>
  <c r="FM152" i="3"/>
  <c r="FM194" i="3" s="1"/>
  <c r="FN152" i="3"/>
  <c r="FN194" i="3" s="1"/>
  <c r="FO152" i="3"/>
  <c r="FP152" i="3"/>
  <c r="FP194" i="3" s="1"/>
  <c r="FQ152" i="3"/>
  <c r="FQ194" i="3" s="1"/>
  <c r="FR152" i="3"/>
  <c r="FR194" i="3" s="1"/>
  <c r="FS152" i="3"/>
  <c r="FS194" i="3" s="1"/>
  <c r="FT152" i="3"/>
  <c r="FT194" i="3" s="1"/>
  <c r="FU152" i="3"/>
  <c r="FU194" i="3" s="1"/>
  <c r="FV152" i="3"/>
  <c r="FV194" i="3" s="1"/>
  <c r="FW152" i="3"/>
  <c r="FW194" i="3" s="1"/>
  <c r="FX152" i="3"/>
  <c r="FY152" i="3"/>
  <c r="FY194" i="3" s="1"/>
  <c r="FZ152" i="3"/>
  <c r="FZ194" i="3" s="1"/>
  <c r="GA152" i="3"/>
  <c r="GA194" i="3" s="1"/>
  <c r="GB152" i="3"/>
  <c r="GB194" i="3" s="1"/>
  <c r="GC152" i="3"/>
  <c r="GC194" i="3" s="1"/>
  <c r="GD152" i="3"/>
  <c r="GD194" i="3" s="1"/>
  <c r="GE152" i="3"/>
  <c r="GE194" i="3" s="1"/>
  <c r="GF152" i="3"/>
  <c r="GF194" i="3" s="1"/>
  <c r="GG152" i="3"/>
  <c r="GH152" i="3"/>
  <c r="GH194" i="3" s="1"/>
  <c r="GI152" i="3"/>
  <c r="GI194" i="3" s="1"/>
  <c r="GJ152" i="3"/>
  <c r="GJ194" i="3" s="1"/>
  <c r="GK152" i="3"/>
  <c r="GK194" i="3" s="1"/>
  <c r="GL152" i="3"/>
  <c r="GL194" i="3" s="1"/>
  <c r="GM152" i="3"/>
  <c r="GM194" i="3" s="1"/>
  <c r="GN152" i="3"/>
  <c r="GN194" i="3" s="1"/>
  <c r="GO152" i="3"/>
  <c r="GO194" i="3" s="1"/>
  <c r="GP152" i="3"/>
  <c r="GQ152" i="3"/>
  <c r="GQ194" i="3" s="1"/>
  <c r="GR152" i="3"/>
  <c r="GR194" i="3" s="1"/>
  <c r="GS152" i="3"/>
  <c r="GS194" i="3" s="1"/>
  <c r="GT152" i="3"/>
  <c r="GT194" i="3" s="1"/>
  <c r="GU152" i="3"/>
  <c r="GU194" i="3" s="1"/>
  <c r="GV152" i="3"/>
  <c r="GV194" i="3" s="1"/>
  <c r="GW152" i="3"/>
  <c r="GW194" i="3" s="1"/>
  <c r="GX152" i="3"/>
  <c r="GX194" i="3" s="1"/>
  <c r="GY152" i="3"/>
  <c r="GZ152" i="3"/>
  <c r="GZ194" i="3" s="1"/>
  <c r="HA152" i="3"/>
  <c r="HA194" i="3" s="1"/>
  <c r="HB152" i="3"/>
  <c r="HB194" i="3" s="1"/>
  <c r="HC152" i="3"/>
  <c r="HC194" i="3" s="1"/>
  <c r="HD152" i="3"/>
  <c r="HD194" i="3" s="1"/>
  <c r="HE152" i="3"/>
  <c r="HE194" i="3" s="1"/>
  <c r="HF152" i="3"/>
  <c r="HF194" i="3" s="1"/>
  <c r="HG152" i="3"/>
  <c r="HG194" i="3" s="1"/>
  <c r="HH152" i="3"/>
  <c r="HH194" i="3" s="1"/>
  <c r="DE153" i="3"/>
  <c r="DE195" i="3" s="1"/>
  <c r="DF153" i="3"/>
  <c r="DF195" i="3" s="1"/>
  <c r="DG153" i="3"/>
  <c r="DG195" i="3" s="1"/>
  <c r="DH153" i="3"/>
  <c r="DH195" i="3" s="1"/>
  <c r="DH215" i="3" s="1"/>
  <c r="DI153" i="3"/>
  <c r="DI195" i="3" s="1"/>
  <c r="DI215" i="3" s="1"/>
  <c r="DJ153" i="3"/>
  <c r="DJ195" i="3" s="1"/>
  <c r="DJ215" i="3" s="1"/>
  <c r="DK153" i="3"/>
  <c r="DL153" i="3"/>
  <c r="DM153" i="3"/>
  <c r="DN153" i="3"/>
  <c r="DN195" i="3" s="1"/>
  <c r="DO153" i="3"/>
  <c r="DO195" i="3" s="1"/>
  <c r="DO215" i="3" s="1"/>
  <c r="DP153" i="3"/>
  <c r="DP195" i="3" s="1"/>
  <c r="DP215" i="3" s="1"/>
  <c r="DQ153" i="3"/>
  <c r="DQ195" i="3" s="1"/>
  <c r="DQ215" i="3" s="1"/>
  <c r="DR153" i="3"/>
  <c r="DR195" i="3" s="1"/>
  <c r="DR215" i="3" s="1"/>
  <c r="DS153" i="3"/>
  <c r="DS195" i="3" s="1"/>
  <c r="DS215" i="3" s="1"/>
  <c r="DT153" i="3"/>
  <c r="DT195" i="3" s="1"/>
  <c r="DT215" i="3" s="1"/>
  <c r="DU153" i="3"/>
  <c r="DU195" i="3" s="1"/>
  <c r="DV153" i="3"/>
  <c r="DW153" i="3"/>
  <c r="DW195" i="3" s="1"/>
  <c r="DW215" i="3" s="1"/>
  <c r="DX153" i="3"/>
  <c r="DX195" i="3" s="1"/>
  <c r="DX215" i="3" s="1"/>
  <c r="DY153" i="3"/>
  <c r="DY195" i="3" s="1"/>
  <c r="DY215" i="3" s="1"/>
  <c r="DZ153" i="3"/>
  <c r="DZ195" i="3" s="1"/>
  <c r="DZ215" i="3" s="1"/>
  <c r="EA153" i="3"/>
  <c r="EA195" i="3" s="1"/>
  <c r="EA215" i="3" s="1"/>
  <c r="EB153" i="3"/>
  <c r="EB195" i="3" s="1"/>
  <c r="EB215" i="3" s="1"/>
  <c r="EC153" i="3"/>
  <c r="EC195" i="3" s="1"/>
  <c r="ED153" i="3"/>
  <c r="ED195" i="3" s="1"/>
  <c r="EE153" i="3"/>
  <c r="G48" i="12" s="1"/>
  <c r="EF153" i="3"/>
  <c r="EF195" i="3" s="1"/>
  <c r="EF215" i="3" s="1"/>
  <c r="EG153" i="3"/>
  <c r="EG195" i="3" s="1"/>
  <c r="EG215" i="3" s="1"/>
  <c r="EH153" i="3"/>
  <c r="EH195" i="3" s="1"/>
  <c r="EH215" i="3" s="1"/>
  <c r="EI153" i="3"/>
  <c r="EI195" i="3" s="1"/>
  <c r="EI215" i="3" s="1"/>
  <c r="EJ153" i="3"/>
  <c r="EJ195" i="3" s="1"/>
  <c r="EJ215" i="3" s="1"/>
  <c r="EK153" i="3"/>
  <c r="EK195" i="3" s="1"/>
  <c r="EL153" i="3"/>
  <c r="EL195" i="3" s="1"/>
  <c r="EM153" i="3"/>
  <c r="EM195" i="3" s="1"/>
  <c r="EM215" i="3" s="1"/>
  <c r="EN153" i="3"/>
  <c r="H48" i="12" s="1"/>
  <c r="EO153" i="3"/>
  <c r="EO195" i="3" s="1"/>
  <c r="EO215" i="3" s="1"/>
  <c r="EP153" i="3"/>
  <c r="EP195" i="3" s="1"/>
  <c r="EP215" i="3" s="1"/>
  <c r="EQ153" i="3"/>
  <c r="EQ195" i="3" s="1"/>
  <c r="EQ215" i="3" s="1"/>
  <c r="ER153" i="3"/>
  <c r="ER195" i="3" s="1"/>
  <c r="ER215" i="3" s="1"/>
  <c r="ES153" i="3"/>
  <c r="ES195" i="3" s="1"/>
  <c r="ET153" i="3"/>
  <c r="ET195" i="3" s="1"/>
  <c r="EU153" i="3"/>
  <c r="EU195" i="3" s="1"/>
  <c r="EU215" i="3" s="1"/>
  <c r="EV153" i="3"/>
  <c r="EV195" i="3" s="1"/>
  <c r="EV215" i="3" s="1"/>
  <c r="EW153" i="3"/>
  <c r="I48" i="12" s="1"/>
  <c r="EX153" i="3"/>
  <c r="EX195" i="3" s="1"/>
  <c r="EX215" i="3" s="1"/>
  <c r="EY153" i="3"/>
  <c r="EY195" i="3" s="1"/>
  <c r="EY215" i="3" s="1"/>
  <c r="EZ153" i="3"/>
  <c r="EZ195" i="3" s="1"/>
  <c r="EZ215" i="3" s="1"/>
  <c r="FA153" i="3"/>
  <c r="FA195" i="3" s="1"/>
  <c r="FB153" i="3"/>
  <c r="FB195" i="3" s="1"/>
  <c r="FC153" i="3"/>
  <c r="FC195" i="3" s="1"/>
  <c r="FC215" i="3" s="1"/>
  <c r="FD153" i="3"/>
  <c r="FD195" i="3" s="1"/>
  <c r="FD215" i="3" s="1"/>
  <c r="FE153" i="3"/>
  <c r="FE195" i="3" s="1"/>
  <c r="FE215" i="3" s="1"/>
  <c r="FF153" i="3"/>
  <c r="J48" i="12" s="1"/>
  <c r="FG153" i="3"/>
  <c r="FG195" i="3" s="1"/>
  <c r="FG215" i="3" s="1"/>
  <c r="FH153" i="3"/>
  <c r="FH195" i="3" s="1"/>
  <c r="FH215" i="3" s="1"/>
  <c r="FI153" i="3"/>
  <c r="FI195" i="3" s="1"/>
  <c r="FJ153" i="3"/>
  <c r="FJ195" i="3" s="1"/>
  <c r="FK153" i="3"/>
  <c r="FK195" i="3" s="1"/>
  <c r="FK215" i="3" s="1"/>
  <c r="FL153" i="3"/>
  <c r="FL195" i="3" s="1"/>
  <c r="FL215" i="3" s="1"/>
  <c r="FM153" i="3"/>
  <c r="FM195" i="3" s="1"/>
  <c r="FM215" i="3" s="1"/>
  <c r="FN153" i="3"/>
  <c r="FN195" i="3" s="1"/>
  <c r="FN215" i="3" s="1"/>
  <c r="FO153" i="3"/>
  <c r="FP153" i="3"/>
  <c r="FP195" i="3" s="1"/>
  <c r="FP215" i="3" s="1"/>
  <c r="FQ153" i="3"/>
  <c r="FQ195" i="3" s="1"/>
  <c r="FR153" i="3"/>
  <c r="FR195" i="3" s="1"/>
  <c r="FS153" i="3"/>
  <c r="FS195" i="3" s="1"/>
  <c r="FS215" i="3" s="1"/>
  <c r="FT153" i="3"/>
  <c r="FT195" i="3" s="1"/>
  <c r="FT215" i="3" s="1"/>
  <c r="FU153" i="3"/>
  <c r="FU195" i="3" s="1"/>
  <c r="FU215" i="3" s="1"/>
  <c r="FV153" i="3"/>
  <c r="FV195" i="3" s="1"/>
  <c r="FV215" i="3" s="1"/>
  <c r="FW153" i="3"/>
  <c r="FW195" i="3" s="1"/>
  <c r="FW215" i="3" s="1"/>
  <c r="FX153" i="3"/>
  <c r="L48" i="12" s="1"/>
  <c r="FY153" i="3"/>
  <c r="FY195" i="3" s="1"/>
  <c r="FZ153" i="3"/>
  <c r="FZ195" i="3" s="1"/>
  <c r="GA153" i="3"/>
  <c r="GA195" i="3" s="1"/>
  <c r="GA215" i="3" s="1"/>
  <c r="GB153" i="3"/>
  <c r="GB195" i="3" s="1"/>
  <c r="GB215" i="3" s="1"/>
  <c r="GC153" i="3"/>
  <c r="GC195" i="3" s="1"/>
  <c r="GC215" i="3" s="1"/>
  <c r="GD153" i="3"/>
  <c r="GD195" i="3" s="1"/>
  <c r="GD215" i="3" s="1"/>
  <c r="GE153" i="3"/>
  <c r="GE195" i="3" s="1"/>
  <c r="GE215" i="3" s="1"/>
  <c r="GF153" i="3"/>
  <c r="GF195" i="3" s="1"/>
  <c r="GF215" i="3" s="1"/>
  <c r="GG153" i="3"/>
  <c r="GH153" i="3"/>
  <c r="GH195" i="3" s="1"/>
  <c r="GI153" i="3"/>
  <c r="GI195" i="3" s="1"/>
  <c r="GI215" i="3" s="1"/>
  <c r="GJ153" i="3"/>
  <c r="GJ195" i="3" s="1"/>
  <c r="GJ215" i="3" s="1"/>
  <c r="GK153" i="3"/>
  <c r="GK195" i="3" s="1"/>
  <c r="GK215" i="3" s="1"/>
  <c r="GL153" i="3"/>
  <c r="GL195" i="3" s="1"/>
  <c r="GL215" i="3" s="1"/>
  <c r="GM153" i="3"/>
  <c r="GM195" i="3" s="1"/>
  <c r="GM215" i="3" s="1"/>
  <c r="GN153" i="3"/>
  <c r="GN195" i="3" s="1"/>
  <c r="GN215" i="3" s="1"/>
  <c r="GO153" i="3"/>
  <c r="GO195" i="3" s="1"/>
  <c r="GP153" i="3"/>
  <c r="GQ153" i="3"/>
  <c r="GQ195" i="3" s="1"/>
  <c r="GQ215" i="3" s="1"/>
  <c r="GR153" i="3"/>
  <c r="GR195" i="3" s="1"/>
  <c r="GR215" i="3" s="1"/>
  <c r="GS153" i="3"/>
  <c r="GS195" i="3" s="1"/>
  <c r="GS215" i="3" s="1"/>
  <c r="GT153" i="3"/>
  <c r="GT195" i="3" s="1"/>
  <c r="GT215" i="3" s="1"/>
  <c r="GU153" i="3"/>
  <c r="GU195" i="3" s="1"/>
  <c r="GU215" i="3" s="1"/>
  <c r="GV153" i="3"/>
  <c r="GV195" i="3" s="1"/>
  <c r="GV215" i="3" s="1"/>
  <c r="GW153" i="3"/>
  <c r="GW195" i="3" s="1"/>
  <c r="GX153" i="3"/>
  <c r="GX195" i="3" s="1"/>
  <c r="GY153" i="3"/>
  <c r="O48" i="12" s="1"/>
  <c r="GZ153" i="3"/>
  <c r="GZ195" i="3" s="1"/>
  <c r="GZ215" i="3" s="1"/>
  <c r="HA153" i="3"/>
  <c r="HA195" i="3" s="1"/>
  <c r="HA215" i="3" s="1"/>
  <c r="HB153" i="3"/>
  <c r="HB195" i="3" s="1"/>
  <c r="HB215" i="3" s="1"/>
  <c r="HC153" i="3"/>
  <c r="HC195" i="3" s="1"/>
  <c r="HC215" i="3" s="1"/>
  <c r="HD153" i="3"/>
  <c r="HD195" i="3" s="1"/>
  <c r="HD215" i="3" s="1"/>
  <c r="HE153" i="3"/>
  <c r="HE195" i="3" s="1"/>
  <c r="HF153" i="3"/>
  <c r="HF195" i="3" s="1"/>
  <c r="HG153" i="3"/>
  <c r="HG195" i="3" s="1"/>
  <c r="HG215" i="3" s="1"/>
  <c r="HH153" i="3"/>
  <c r="HH195" i="3" s="1"/>
  <c r="HH215" i="3" s="1"/>
  <c r="DE154" i="3"/>
  <c r="DE196" i="3" s="1"/>
  <c r="DF154" i="3"/>
  <c r="DF196" i="3" s="1"/>
  <c r="DG154" i="3"/>
  <c r="DG196" i="3" s="1"/>
  <c r="DH154" i="3"/>
  <c r="DH196" i="3" s="1"/>
  <c r="DI154" i="3"/>
  <c r="DI196" i="3" s="1"/>
  <c r="DJ154" i="3"/>
  <c r="DJ196" i="3" s="1"/>
  <c r="DK154" i="3"/>
  <c r="DL154" i="3"/>
  <c r="D49" i="12" s="1"/>
  <c r="DM154" i="3"/>
  <c r="E49" i="12" s="1"/>
  <c r="DN154" i="3"/>
  <c r="DN196" i="3" s="1"/>
  <c r="DO154" i="3"/>
  <c r="DO196" i="3" s="1"/>
  <c r="DP154" i="3"/>
  <c r="DP196" i="3" s="1"/>
  <c r="DQ154" i="3"/>
  <c r="DQ196" i="3" s="1"/>
  <c r="DR154" i="3"/>
  <c r="DR196" i="3" s="1"/>
  <c r="DS154" i="3"/>
  <c r="DS196" i="3" s="1"/>
  <c r="DT154" i="3"/>
  <c r="DT196" i="3" s="1"/>
  <c r="DU154" i="3"/>
  <c r="DU196" i="3" s="1"/>
  <c r="DV154" i="3"/>
  <c r="F49" i="12" s="1"/>
  <c r="DW154" i="3"/>
  <c r="DW196" i="3" s="1"/>
  <c r="DX154" i="3"/>
  <c r="DX196" i="3" s="1"/>
  <c r="DY154" i="3"/>
  <c r="DY196" i="3" s="1"/>
  <c r="DZ154" i="3"/>
  <c r="DZ196" i="3" s="1"/>
  <c r="EA154" i="3"/>
  <c r="EA196" i="3" s="1"/>
  <c r="EB154" i="3"/>
  <c r="EB196" i="3" s="1"/>
  <c r="EC154" i="3"/>
  <c r="EC196" i="3" s="1"/>
  <c r="ED154" i="3"/>
  <c r="ED196" i="3" s="1"/>
  <c r="EE154" i="3"/>
  <c r="G49" i="12" s="1"/>
  <c r="EF154" i="3"/>
  <c r="EF196" i="3" s="1"/>
  <c r="EG154" i="3"/>
  <c r="EG196" i="3" s="1"/>
  <c r="EH154" i="3"/>
  <c r="EH196" i="3" s="1"/>
  <c r="EI154" i="3"/>
  <c r="EI196" i="3" s="1"/>
  <c r="EJ154" i="3"/>
  <c r="EJ196" i="3" s="1"/>
  <c r="EK154" i="3"/>
  <c r="EK196" i="3" s="1"/>
  <c r="EL154" i="3"/>
  <c r="EL196" i="3" s="1"/>
  <c r="EM154" i="3"/>
  <c r="EM196" i="3" s="1"/>
  <c r="EN154" i="3"/>
  <c r="H49" i="12" s="1"/>
  <c r="EO154" i="3"/>
  <c r="EO196" i="3" s="1"/>
  <c r="EP154" i="3"/>
  <c r="EP196" i="3" s="1"/>
  <c r="EQ154" i="3"/>
  <c r="EQ196" i="3" s="1"/>
  <c r="ER154" i="3"/>
  <c r="ER196" i="3" s="1"/>
  <c r="ES154" i="3"/>
  <c r="ES196" i="3" s="1"/>
  <c r="ET154" i="3"/>
  <c r="ET196" i="3" s="1"/>
  <c r="EU154" i="3"/>
  <c r="EU196" i="3" s="1"/>
  <c r="EV154" i="3"/>
  <c r="EV196" i="3" s="1"/>
  <c r="EW154" i="3"/>
  <c r="I49" i="12" s="1"/>
  <c r="EX154" i="3"/>
  <c r="EX196" i="3" s="1"/>
  <c r="EY154" i="3"/>
  <c r="EY196" i="3" s="1"/>
  <c r="EZ154" i="3"/>
  <c r="EZ196" i="3" s="1"/>
  <c r="FA154" i="3"/>
  <c r="FA196" i="3" s="1"/>
  <c r="FB154" i="3"/>
  <c r="FB196" i="3" s="1"/>
  <c r="FC154" i="3"/>
  <c r="FC196" i="3" s="1"/>
  <c r="FD154" i="3"/>
  <c r="FD196" i="3" s="1"/>
  <c r="FE154" i="3"/>
  <c r="FE196" i="3" s="1"/>
  <c r="FF154" i="3"/>
  <c r="J49" i="12" s="1"/>
  <c r="FG154" i="3"/>
  <c r="FG196" i="3" s="1"/>
  <c r="FH154" i="3"/>
  <c r="FH196" i="3" s="1"/>
  <c r="FI154" i="3"/>
  <c r="FI196" i="3" s="1"/>
  <c r="FJ154" i="3"/>
  <c r="FJ196" i="3" s="1"/>
  <c r="FK154" i="3"/>
  <c r="FK196" i="3" s="1"/>
  <c r="FL154" i="3"/>
  <c r="FL196" i="3" s="1"/>
  <c r="FM154" i="3"/>
  <c r="FM196" i="3" s="1"/>
  <c r="FN154" i="3"/>
  <c r="FN196" i="3" s="1"/>
  <c r="FO154" i="3"/>
  <c r="K49" i="12" s="1"/>
  <c r="FP154" i="3"/>
  <c r="FP196" i="3" s="1"/>
  <c r="FQ154" i="3"/>
  <c r="FQ196" i="3" s="1"/>
  <c r="FR154" i="3"/>
  <c r="FR196" i="3" s="1"/>
  <c r="FS154" i="3"/>
  <c r="FS196" i="3" s="1"/>
  <c r="FT154" i="3"/>
  <c r="FT196" i="3" s="1"/>
  <c r="FU154" i="3"/>
  <c r="FU196" i="3" s="1"/>
  <c r="FV154" i="3"/>
  <c r="FV196" i="3" s="1"/>
  <c r="FW154" i="3"/>
  <c r="FW196" i="3" s="1"/>
  <c r="FX154" i="3"/>
  <c r="L49" i="12" s="1"/>
  <c r="FY154" i="3"/>
  <c r="FY196" i="3" s="1"/>
  <c r="FZ154" i="3"/>
  <c r="FZ196" i="3" s="1"/>
  <c r="GA154" i="3"/>
  <c r="GA196" i="3" s="1"/>
  <c r="GB154" i="3"/>
  <c r="GB196" i="3" s="1"/>
  <c r="GC154" i="3"/>
  <c r="GC196" i="3" s="1"/>
  <c r="GD154" i="3"/>
  <c r="GD196" i="3" s="1"/>
  <c r="GE154" i="3"/>
  <c r="GE196" i="3" s="1"/>
  <c r="GF154" i="3"/>
  <c r="GF196" i="3" s="1"/>
  <c r="GG154" i="3"/>
  <c r="M49" i="12" s="1"/>
  <c r="GH154" i="3"/>
  <c r="GH196" i="3" s="1"/>
  <c r="GI154" i="3"/>
  <c r="GI196" i="3" s="1"/>
  <c r="GJ154" i="3"/>
  <c r="GJ196" i="3" s="1"/>
  <c r="GK154" i="3"/>
  <c r="GK196" i="3" s="1"/>
  <c r="GL154" i="3"/>
  <c r="GL196" i="3" s="1"/>
  <c r="GM154" i="3"/>
  <c r="GM196" i="3" s="1"/>
  <c r="GN154" i="3"/>
  <c r="GN196" i="3" s="1"/>
  <c r="GO154" i="3"/>
  <c r="GO196" i="3" s="1"/>
  <c r="GP154" i="3"/>
  <c r="N49" i="12" s="1"/>
  <c r="GQ154" i="3"/>
  <c r="GQ196" i="3" s="1"/>
  <c r="GR154" i="3"/>
  <c r="GR196" i="3" s="1"/>
  <c r="GS154" i="3"/>
  <c r="GS196" i="3" s="1"/>
  <c r="GT154" i="3"/>
  <c r="GT196" i="3" s="1"/>
  <c r="GU154" i="3"/>
  <c r="GU196" i="3" s="1"/>
  <c r="GV154" i="3"/>
  <c r="GV196" i="3" s="1"/>
  <c r="GW154" i="3"/>
  <c r="GW196" i="3" s="1"/>
  <c r="GX154" i="3"/>
  <c r="GX196" i="3" s="1"/>
  <c r="GY154" i="3"/>
  <c r="O49" i="12" s="1"/>
  <c r="GZ154" i="3"/>
  <c r="GZ196" i="3" s="1"/>
  <c r="HA154" i="3"/>
  <c r="HA196" i="3" s="1"/>
  <c r="HB154" i="3"/>
  <c r="HB196" i="3" s="1"/>
  <c r="HC154" i="3"/>
  <c r="HC196" i="3" s="1"/>
  <c r="HD154" i="3"/>
  <c r="HD196" i="3" s="1"/>
  <c r="HE154" i="3"/>
  <c r="HE196" i="3" s="1"/>
  <c r="HF154" i="3"/>
  <c r="HF196" i="3" s="1"/>
  <c r="HG154" i="3"/>
  <c r="HG196" i="3" s="1"/>
  <c r="HH154" i="3"/>
  <c r="HH196" i="3" s="1"/>
  <c r="DE155" i="3"/>
  <c r="DE197" i="3" s="1"/>
  <c r="DF155" i="3"/>
  <c r="DF197" i="3" s="1"/>
  <c r="DG155" i="3"/>
  <c r="DG197" i="3" s="1"/>
  <c r="DH155" i="3"/>
  <c r="DH197" i="3" s="1"/>
  <c r="DI155" i="3"/>
  <c r="DI197" i="3" s="1"/>
  <c r="DJ155" i="3"/>
  <c r="DJ197" i="3" s="1"/>
  <c r="DK155" i="3"/>
  <c r="DL155" i="3"/>
  <c r="D50" i="12" s="1"/>
  <c r="DM155" i="3"/>
  <c r="DN155" i="3"/>
  <c r="DN197" i="3" s="1"/>
  <c r="DO155" i="3"/>
  <c r="DO197" i="3" s="1"/>
  <c r="DP155" i="3"/>
  <c r="DP197" i="3" s="1"/>
  <c r="DQ155" i="3"/>
  <c r="DQ197" i="3" s="1"/>
  <c r="DR155" i="3"/>
  <c r="DR197" i="3" s="1"/>
  <c r="DS155" i="3"/>
  <c r="DS197" i="3" s="1"/>
  <c r="DT155" i="3"/>
  <c r="DT197" i="3" s="1"/>
  <c r="DU155" i="3"/>
  <c r="DU197" i="3" s="1"/>
  <c r="DV155" i="3"/>
  <c r="DW155" i="3"/>
  <c r="DW197" i="3" s="1"/>
  <c r="DX155" i="3"/>
  <c r="DX197" i="3" s="1"/>
  <c r="DY155" i="3"/>
  <c r="DY197" i="3" s="1"/>
  <c r="DZ155" i="3"/>
  <c r="DZ197" i="3" s="1"/>
  <c r="EA155" i="3"/>
  <c r="EA197" i="3" s="1"/>
  <c r="EB155" i="3"/>
  <c r="EB197" i="3" s="1"/>
  <c r="EC155" i="3"/>
  <c r="EC197" i="3" s="1"/>
  <c r="ED155" i="3"/>
  <c r="ED197" i="3" s="1"/>
  <c r="EE155" i="3"/>
  <c r="G50" i="12" s="1"/>
  <c r="EF155" i="3"/>
  <c r="EF197" i="3" s="1"/>
  <c r="EG155" i="3"/>
  <c r="EG197" i="3" s="1"/>
  <c r="EH155" i="3"/>
  <c r="EH197" i="3" s="1"/>
  <c r="EI155" i="3"/>
  <c r="EI197" i="3" s="1"/>
  <c r="EJ155" i="3"/>
  <c r="EJ197" i="3" s="1"/>
  <c r="EK155" i="3"/>
  <c r="EK197" i="3" s="1"/>
  <c r="EL155" i="3"/>
  <c r="EL197" i="3" s="1"/>
  <c r="EM155" i="3"/>
  <c r="EM197" i="3" s="1"/>
  <c r="EN155" i="3"/>
  <c r="H50" i="12" s="1"/>
  <c r="EO155" i="3"/>
  <c r="EO197" i="3" s="1"/>
  <c r="EP155" i="3"/>
  <c r="EP197" i="3" s="1"/>
  <c r="EQ155" i="3"/>
  <c r="EQ197" i="3" s="1"/>
  <c r="ER155" i="3"/>
  <c r="ER197" i="3" s="1"/>
  <c r="ES155" i="3"/>
  <c r="ES197" i="3" s="1"/>
  <c r="ET155" i="3"/>
  <c r="ET197" i="3" s="1"/>
  <c r="EU155" i="3"/>
  <c r="EU197" i="3" s="1"/>
  <c r="EV155" i="3"/>
  <c r="EV197" i="3" s="1"/>
  <c r="EW155" i="3"/>
  <c r="I50" i="12" s="1"/>
  <c r="EX155" i="3"/>
  <c r="EX197" i="3" s="1"/>
  <c r="EY155" i="3"/>
  <c r="EY197" i="3" s="1"/>
  <c r="EZ155" i="3"/>
  <c r="EZ197" i="3" s="1"/>
  <c r="FA155" i="3"/>
  <c r="FA197" i="3" s="1"/>
  <c r="FB155" i="3"/>
  <c r="FB197" i="3" s="1"/>
  <c r="FC155" i="3"/>
  <c r="FC197" i="3" s="1"/>
  <c r="FD155" i="3"/>
  <c r="FD197" i="3" s="1"/>
  <c r="FE155" i="3"/>
  <c r="FE197" i="3" s="1"/>
  <c r="FF155" i="3"/>
  <c r="J50" i="12" s="1"/>
  <c r="FG155" i="3"/>
  <c r="FG197" i="3" s="1"/>
  <c r="FH155" i="3"/>
  <c r="FH197" i="3" s="1"/>
  <c r="FI155" i="3"/>
  <c r="FI197" i="3" s="1"/>
  <c r="FJ155" i="3"/>
  <c r="FJ197" i="3" s="1"/>
  <c r="FK155" i="3"/>
  <c r="FK197" i="3" s="1"/>
  <c r="FL155" i="3"/>
  <c r="FL197" i="3" s="1"/>
  <c r="FM155" i="3"/>
  <c r="FM197" i="3" s="1"/>
  <c r="FN155" i="3"/>
  <c r="FN197" i="3" s="1"/>
  <c r="FO155" i="3"/>
  <c r="K50" i="12" s="1"/>
  <c r="FP155" i="3"/>
  <c r="FP197" i="3" s="1"/>
  <c r="FQ155" i="3"/>
  <c r="FQ197" i="3" s="1"/>
  <c r="FR155" i="3"/>
  <c r="FR197" i="3" s="1"/>
  <c r="FS155" i="3"/>
  <c r="FS197" i="3" s="1"/>
  <c r="FT155" i="3"/>
  <c r="FT197" i="3" s="1"/>
  <c r="FU155" i="3"/>
  <c r="FU197" i="3" s="1"/>
  <c r="FV155" i="3"/>
  <c r="FV197" i="3" s="1"/>
  <c r="FW155" i="3"/>
  <c r="FW197" i="3" s="1"/>
  <c r="FX155" i="3"/>
  <c r="L50" i="12" s="1"/>
  <c r="FY155" i="3"/>
  <c r="FY197" i="3" s="1"/>
  <c r="FZ155" i="3"/>
  <c r="FZ197" i="3" s="1"/>
  <c r="GA155" i="3"/>
  <c r="GA197" i="3" s="1"/>
  <c r="GB155" i="3"/>
  <c r="GB197" i="3" s="1"/>
  <c r="GC155" i="3"/>
  <c r="GC197" i="3" s="1"/>
  <c r="GD155" i="3"/>
  <c r="GD197" i="3" s="1"/>
  <c r="GE155" i="3"/>
  <c r="GE197" i="3" s="1"/>
  <c r="GF155" i="3"/>
  <c r="GF197" i="3" s="1"/>
  <c r="GG155" i="3"/>
  <c r="GH155" i="3"/>
  <c r="GH197" i="3" s="1"/>
  <c r="GI155" i="3"/>
  <c r="GI197" i="3" s="1"/>
  <c r="GJ155" i="3"/>
  <c r="GJ197" i="3" s="1"/>
  <c r="GK155" i="3"/>
  <c r="GK197" i="3" s="1"/>
  <c r="GL155" i="3"/>
  <c r="GL197" i="3" s="1"/>
  <c r="GM155" i="3"/>
  <c r="GM197" i="3" s="1"/>
  <c r="GN155" i="3"/>
  <c r="GN197" i="3" s="1"/>
  <c r="GO155" i="3"/>
  <c r="GO197" i="3" s="1"/>
  <c r="GP155" i="3"/>
  <c r="GQ155" i="3"/>
  <c r="GQ197" i="3" s="1"/>
  <c r="GR155" i="3"/>
  <c r="GR197" i="3" s="1"/>
  <c r="GS155" i="3"/>
  <c r="GS197" i="3" s="1"/>
  <c r="GT155" i="3"/>
  <c r="GT197" i="3" s="1"/>
  <c r="GU155" i="3"/>
  <c r="GU197" i="3" s="1"/>
  <c r="GV155" i="3"/>
  <c r="GV197" i="3" s="1"/>
  <c r="GW155" i="3"/>
  <c r="GW197" i="3" s="1"/>
  <c r="GX155" i="3"/>
  <c r="GX197" i="3" s="1"/>
  <c r="GY155" i="3"/>
  <c r="O50" i="12" s="1"/>
  <c r="GZ155" i="3"/>
  <c r="GZ197" i="3" s="1"/>
  <c r="HA155" i="3"/>
  <c r="HA197" i="3" s="1"/>
  <c r="HB155" i="3"/>
  <c r="HB197" i="3" s="1"/>
  <c r="HC155" i="3"/>
  <c r="HC197" i="3" s="1"/>
  <c r="HD155" i="3"/>
  <c r="HD197" i="3" s="1"/>
  <c r="HE155" i="3"/>
  <c r="HE197" i="3" s="1"/>
  <c r="HF155" i="3"/>
  <c r="HF197" i="3" s="1"/>
  <c r="HG155" i="3"/>
  <c r="HG197" i="3" s="1"/>
  <c r="HH155" i="3"/>
  <c r="HH197" i="3" s="1"/>
  <c r="DE156" i="3"/>
  <c r="DE198" i="3" s="1"/>
  <c r="DF156" i="3"/>
  <c r="DF198" i="3" s="1"/>
  <c r="DG156" i="3"/>
  <c r="DG198" i="3" s="1"/>
  <c r="DH156" i="3"/>
  <c r="DH198" i="3" s="1"/>
  <c r="DI156" i="3"/>
  <c r="DI198" i="3" s="1"/>
  <c r="DJ156" i="3"/>
  <c r="DJ198" i="3" s="1"/>
  <c r="DK156" i="3"/>
  <c r="DL156" i="3"/>
  <c r="D51" i="12" s="1"/>
  <c r="DM156" i="3"/>
  <c r="E51" i="12" s="1"/>
  <c r="DN156" i="3"/>
  <c r="DN198" i="3" s="1"/>
  <c r="DO156" i="3"/>
  <c r="DO198" i="3" s="1"/>
  <c r="DP156" i="3"/>
  <c r="DP198" i="3" s="1"/>
  <c r="DQ156" i="3"/>
  <c r="DQ198" i="3" s="1"/>
  <c r="DR156" i="3"/>
  <c r="DR198" i="3" s="1"/>
  <c r="DS156" i="3"/>
  <c r="DS198" i="3" s="1"/>
  <c r="DT156" i="3"/>
  <c r="DT198" i="3" s="1"/>
  <c r="DU156" i="3"/>
  <c r="DU198" i="3" s="1"/>
  <c r="DV156" i="3"/>
  <c r="F51" i="12" s="1"/>
  <c r="DW156" i="3"/>
  <c r="DW198" i="3" s="1"/>
  <c r="DX156" i="3"/>
  <c r="DX198" i="3" s="1"/>
  <c r="DY156" i="3"/>
  <c r="DY198" i="3" s="1"/>
  <c r="DZ156" i="3"/>
  <c r="DZ198" i="3" s="1"/>
  <c r="EA156" i="3"/>
  <c r="EA198" i="3" s="1"/>
  <c r="EB156" i="3"/>
  <c r="EB198" i="3" s="1"/>
  <c r="EC156" i="3"/>
  <c r="EC198" i="3" s="1"/>
  <c r="ED156" i="3"/>
  <c r="ED198" i="3" s="1"/>
  <c r="EE156" i="3"/>
  <c r="G51" i="12" s="1"/>
  <c r="EF156" i="3"/>
  <c r="EF198" i="3" s="1"/>
  <c r="EG156" i="3"/>
  <c r="EG198" i="3" s="1"/>
  <c r="EH156" i="3"/>
  <c r="EH198" i="3" s="1"/>
  <c r="EI156" i="3"/>
  <c r="EI198" i="3" s="1"/>
  <c r="EJ156" i="3"/>
  <c r="EJ198" i="3" s="1"/>
  <c r="EK156" i="3"/>
  <c r="EK198" i="3" s="1"/>
  <c r="EL156" i="3"/>
  <c r="EL198" i="3" s="1"/>
  <c r="EM156" i="3"/>
  <c r="EM198" i="3" s="1"/>
  <c r="EN156" i="3"/>
  <c r="H51" i="12" s="1"/>
  <c r="EO156" i="3"/>
  <c r="EO198" i="3" s="1"/>
  <c r="EP156" i="3"/>
  <c r="EP198" i="3" s="1"/>
  <c r="EQ156" i="3"/>
  <c r="EQ198" i="3" s="1"/>
  <c r="ER156" i="3"/>
  <c r="ER198" i="3" s="1"/>
  <c r="ES156" i="3"/>
  <c r="ES198" i="3" s="1"/>
  <c r="ET156" i="3"/>
  <c r="ET198" i="3" s="1"/>
  <c r="EU156" i="3"/>
  <c r="EU198" i="3" s="1"/>
  <c r="EV156" i="3"/>
  <c r="EV198" i="3" s="1"/>
  <c r="EW156" i="3"/>
  <c r="I51" i="12" s="1"/>
  <c r="EX156" i="3"/>
  <c r="EX198" i="3" s="1"/>
  <c r="EY156" i="3"/>
  <c r="EY198" i="3" s="1"/>
  <c r="EZ156" i="3"/>
  <c r="EZ198" i="3" s="1"/>
  <c r="FA156" i="3"/>
  <c r="FA198" i="3" s="1"/>
  <c r="FB156" i="3"/>
  <c r="FB198" i="3" s="1"/>
  <c r="FC156" i="3"/>
  <c r="FC198" i="3" s="1"/>
  <c r="FD156" i="3"/>
  <c r="FD198" i="3" s="1"/>
  <c r="FE156" i="3"/>
  <c r="FE198" i="3" s="1"/>
  <c r="FF156" i="3"/>
  <c r="J51" i="12" s="1"/>
  <c r="FG156" i="3"/>
  <c r="FG198" i="3" s="1"/>
  <c r="FH156" i="3"/>
  <c r="FH198" i="3" s="1"/>
  <c r="FI156" i="3"/>
  <c r="FI198" i="3" s="1"/>
  <c r="FJ156" i="3"/>
  <c r="FJ198" i="3" s="1"/>
  <c r="FK156" i="3"/>
  <c r="FK198" i="3" s="1"/>
  <c r="FL156" i="3"/>
  <c r="FL198" i="3" s="1"/>
  <c r="FM156" i="3"/>
  <c r="FM198" i="3" s="1"/>
  <c r="FN156" i="3"/>
  <c r="FN198" i="3" s="1"/>
  <c r="FO156" i="3"/>
  <c r="K51" i="12" s="1"/>
  <c r="FP156" i="3"/>
  <c r="FP198" i="3" s="1"/>
  <c r="FQ156" i="3"/>
  <c r="FQ198" i="3" s="1"/>
  <c r="FR156" i="3"/>
  <c r="FR198" i="3" s="1"/>
  <c r="FS156" i="3"/>
  <c r="FS198" i="3" s="1"/>
  <c r="FT156" i="3"/>
  <c r="FT198" i="3" s="1"/>
  <c r="FU156" i="3"/>
  <c r="FU198" i="3" s="1"/>
  <c r="FV156" i="3"/>
  <c r="FV198" i="3" s="1"/>
  <c r="FW156" i="3"/>
  <c r="FW198" i="3" s="1"/>
  <c r="FX156" i="3"/>
  <c r="L51" i="12" s="1"/>
  <c r="FY156" i="3"/>
  <c r="FY198" i="3" s="1"/>
  <c r="FZ156" i="3"/>
  <c r="FZ198" i="3" s="1"/>
  <c r="GA156" i="3"/>
  <c r="GA198" i="3" s="1"/>
  <c r="GB156" i="3"/>
  <c r="GB198" i="3" s="1"/>
  <c r="GC156" i="3"/>
  <c r="GC198" i="3" s="1"/>
  <c r="GD156" i="3"/>
  <c r="GD198" i="3" s="1"/>
  <c r="GE156" i="3"/>
  <c r="GE198" i="3" s="1"/>
  <c r="GF156" i="3"/>
  <c r="GF198" i="3" s="1"/>
  <c r="GG156" i="3"/>
  <c r="M51" i="12" s="1"/>
  <c r="GH156" i="3"/>
  <c r="GH198" i="3" s="1"/>
  <c r="GI156" i="3"/>
  <c r="GI198" i="3" s="1"/>
  <c r="GJ156" i="3"/>
  <c r="GJ198" i="3" s="1"/>
  <c r="GK156" i="3"/>
  <c r="GK198" i="3" s="1"/>
  <c r="GL156" i="3"/>
  <c r="GL198" i="3" s="1"/>
  <c r="GM156" i="3"/>
  <c r="GM198" i="3" s="1"/>
  <c r="GN156" i="3"/>
  <c r="GN198" i="3" s="1"/>
  <c r="GO156" i="3"/>
  <c r="GO198" i="3" s="1"/>
  <c r="GP156" i="3"/>
  <c r="N51" i="12" s="1"/>
  <c r="GQ156" i="3"/>
  <c r="GQ198" i="3" s="1"/>
  <c r="GR156" i="3"/>
  <c r="GR198" i="3" s="1"/>
  <c r="GS156" i="3"/>
  <c r="GS198" i="3" s="1"/>
  <c r="GT156" i="3"/>
  <c r="GT198" i="3" s="1"/>
  <c r="GU156" i="3"/>
  <c r="GU198" i="3" s="1"/>
  <c r="GV156" i="3"/>
  <c r="GV198" i="3" s="1"/>
  <c r="GW156" i="3"/>
  <c r="GW198" i="3" s="1"/>
  <c r="GX156" i="3"/>
  <c r="GX198" i="3" s="1"/>
  <c r="GY156" i="3"/>
  <c r="O51" i="12" s="1"/>
  <c r="GZ156" i="3"/>
  <c r="GZ198" i="3" s="1"/>
  <c r="HA156" i="3"/>
  <c r="HA198" i="3" s="1"/>
  <c r="HB156" i="3"/>
  <c r="HB198" i="3" s="1"/>
  <c r="HC156" i="3"/>
  <c r="HC198" i="3" s="1"/>
  <c r="HD156" i="3"/>
  <c r="HD198" i="3" s="1"/>
  <c r="HE156" i="3"/>
  <c r="HE198" i="3" s="1"/>
  <c r="HF156" i="3"/>
  <c r="HF198" i="3" s="1"/>
  <c r="HG156" i="3"/>
  <c r="HG198" i="3" s="1"/>
  <c r="HH156" i="3"/>
  <c r="HH198" i="3" s="1"/>
  <c r="DE157" i="3"/>
  <c r="DE199" i="3" s="1"/>
  <c r="DE219" i="3" s="1"/>
  <c r="DF157" i="3"/>
  <c r="DF199" i="3" s="1"/>
  <c r="DF219" i="3" s="1"/>
  <c r="DG157" i="3"/>
  <c r="DG199" i="3" s="1"/>
  <c r="DG219" i="3" s="1"/>
  <c r="DH157" i="3"/>
  <c r="DH199" i="3" s="1"/>
  <c r="DH219" i="3" s="1"/>
  <c r="DI157" i="3"/>
  <c r="DI199" i="3" s="1"/>
  <c r="DI219" i="3" s="1"/>
  <c r="DJ157" i="3"/>
  <c r="DJ199" i="3" s="1"/>
  <c r="DJ219" i="3" s="1"/>
  <c r="DK157" i="3"/>
  <c r="DL157" i="3"/>
  <c r="D52" i="12" s="1"/>
  <c r="DM157" i="3"/>
  <c r="DN157" i="3"/>
  <c r="DN199" i="3" s="1"/>
  <c r="DN219" i="3" s="1"/>
  <c r="DO157" i="3"/>
  <c r="DO199" i="3" s="1"/>
  <c r="DO219" i="3" s="1"/>
  <c r="DP157" i="3"/>
  <c r="DP199" i="3" s="1"/>
  <c r="DP219" i="3" s="1"/>
  <c r="DQ157" i="3"/>
  <c r="DQ199" i="3" s="1"/>
  <c r="DQ219" i="3" s="1"/>
  <c r="DR157" i="3"/>
  <c r="DR199" i="3" s="1"/>
  <c r="DR219" i="3" s="1"/>
  <c r="DS157" i="3"/>
  <c r="DS199" i="3" s="1"/>
  <c r="DS219" i="3" s="1"/>
  <c r="DT157" i="3"/>
  <c r="DT199" i="3" s="1"/>
  <c r="DT219" i="3" s="1"/>
  <c r="DU157" i="3"/>
  <c r="DU199" i="3" s="1"/>
  <c r="DU219" i="3" s="1"/>
  <c r="DV157" i="3"/>
  <c r="DW157" i="3"/>
  <c r="DW199" i="3" s="1"/>
  <c r="DW219" i="3" s="1"/>
  <c r="DX157" i="3"/>
  <c r="DX199" i="3" s="1"/>
  <c r="DX219" i="3" s="1"/>
  <c r="DY157" i="3"/>
  <c r="DY199" i="3" s="1"/>
  <c r="DY219" i="3" s="1"/>
  <c r="DZ157" i="3"/>
  <c r="DZ199" i="3" s="1"/>
  <c r="DZ219" i="3" s="1"/>
  <c r="EA157" i="3"/>
  <c r="EA199" i="3" s="1"/>
  <c r="EA219" i="3" s="1"/>
  <c r="EB157" i="3"/>
  <c r="EB199" i="3" s="1"/>
  <c r="EB219" i="3" s="1"/>
  <c r="EC157" i="3"/>
  <c r="EC199" i="3" s="1"/>
  <c r="EC219" i="3" s="1"/>
  <c r="ED157" i="3"/>
  <c r="ED199" i="3" s="1"/>
  <c r="ED219" i="3" s="1"/>
  <c r="EE157" i="3"/>
  <c r="G52" i="12" s="1"/>
  <c r="EF157" i="3"/>
  <c r="EF199" i="3" s="1"/>
  <c r="EF219" i="3" s="1"/>
  <c r="EG157" i="3"/>
  <c r="EG199" i="3" s="1"/>
  <c r="EG219" i="3" s="1"/>
  <c r="EH157" i="3"/>
  <c r="EH199" i="3" s="1"/>
  <c r="EH219" i="3" s="1"/>
  <c r="EI157" i="3"/>
  <c r="EI199" i="3" s="1"/>
  <c r="EI219" i="3" s="1"/>
  <c r="EJ157" i="3"/>
  <c r="EJ199" i="3" s="1"/>
  <c r="EJ219" i="3" s="1"/>
  <c r="EK157" i="3"/>
  <c r="EK199" i="3" s="1"/>
  <c r="EK219" i="3" s="1"/>
  <c r="EL157" i="3"/>
  <c r="EL199" i="3" s="1"/>
  <c r="EL219" i="3" s="1"/>
  <c r="EM157" i="3"/>
  <c r="EM199" i="3" s="1"/>
  <c r="EM219" i="3" s="1"/>
  <c r="EN157" i="3"/>
  <c r="H52" i="12" s="1"/>
  <c r="EO157" i="3"/>
  <c r="EO199" i="3" s="1"/>
  <c r="EO219" i="3" s="1"/>
  <c r="EP157" i="3"/>
  <c r="EP199" i="3" s="1"/>
  <c r="EP219" i="3" s="1"/>
  <c r="EQ157" i="3"/>
  <c r="EQ199" i="3" s="1"/>
  <c r="EQ219" i="3" s="1"/>
  <c r="ER157" i="3"/>
  <c r="ER199" i="3" s="1"/>
  <c r="ER219" i="3" s="1"/>
  <c r="ES157" i="3"/>
  <c r="ES199" i="3" s="1"/>
  <c r="ES219" i="3" s="1"/>
  <c r="ET157" i="3"/>
  <c r="ET199" i="3" s="1"/>
  <c r="ET219" i="3" s="1"/>
  <c r="EU157" i="3"/>
  <c r="EU199" i="3" s="1"/>
  <c r="EU219" i="3" s="1"/>
  <c r="EV157" i="3"/>
  <c r="EV199" i="3" s="1"/>
  <c r="EV219" i="3" s="1"/>
  <c r="EW157" i="3"/>
  <c r="I52" i="12" s="1"/>
  <c r="EX157" i="3"/>
  <c r="EX199" i="3" s="1"/>
  <c r="EX219" i="3" s="1"/>
  <c r="EY157" i="3"/>
  <c r="EY199" i="3" s="1"/>
  <c r="EY219" i="3" s="1"/>
  <c r="EZ157" i="3"/>
  <c r="EZ199" i="3" s="1"/>
  <c r="EZ219" i="3" s="1"/>
  <c r="FA157" i="3"/>
  <c r="FA199" i="3" s="1"/>
  <c r="FA219" i="3" s="1"/>
  <c r="FB157" i="3"/>
  <c r="FB199" i="3" s="1"/>
  <c r="FB219" i="3" s="1"/>
  <c r="FC157" i="3"/>
  <c r="FC199" i="3" s="1"/>
  <c r="FC219" i="3" s="1"/>
  <c r="FD157" i="3"/>
  <c r="FD199" i="3" s="1"/>
  <c r="FD219" i="3" s="1"/>
  <c r="FE157" i="3"/>
  <c r="FE199" i="3" s="1"/>
  <c r="FE219" i="3" s="1"/>
  <c r="FF157" i="3"/>
  <c r="J52" i="12" s="1"/>
  <c r="FG157" i="3"/>
  <c r="FG199" i="3" s="1"/>
  <c r="FG219" i="3" s="1"/>
  <c r="FH157" i="3"/>
  <c r="FH199" i="3" s="1"/>
  <c r="FH219" i="3" s="1"/>
  <c r="FI157" i="3"/>
  <c r="FI199" i="3" s="1"/>
  <c r="FI219" i="3" s="1"/>
  <c r="FJ157" i="3"/>
  <c r="FJ199" i="3" s="1"/>
  <c r="FJ219" i="3" s="1"/>
  <c r="FK157" i="3"/>
  <c r="FK199" i="3" s="1"/>
  <c r="FK219" i="3" s="1"/>
  <c r="FL157" i="3"/>
  <c r="FL199" i="3" s="1"/>
  <c r="FL219" i="3" s="1"/>
  <c r="FM157" i="3"/>
  <c r="FM199" i="3" s="1"/>
  <c r="FM219" i="3" s="1"/>
  <c r="FN157" i="3"/>
  <c r="FN199" i="3" s="1"/>
  <c r="FN219" i="3" s="1"/>
  <c r="FO157" i="3"/>
  <c r="K52" i="12" s="1"/>
  <c r="FP157" i="3"/>
  <c r="FP199" i="3" s="1"/>
  <c r="FP219" i="3" s="1"/>
  <c r="FQ157" i="3"/>
  <c r="FQ199" i="3" s="1"/>
  <c r="FQ219" i="3" s="1"/>
  <c r="FR157" i="3"/>
  <c r="FR199" i="3" s="1"/>
  <c r="FR219" i="3" s="1"/>
  <c r="FS157" i="3"/>
  <c r="FS199" i="3" s="1"/>
  <c r="FS219" i="3" s="1"/>
  <c r="FT157" i="3"/>
  <c r="FT199" i="3" s="1"/>
  <c r="FT219" i="3" s="1"/>
  <c r="FU157" i="3"/>
  <c r="FU199" i="3" s="1"/>
  <c r="FU219" i="3" s="1"/>
  <c r="FV157" i="3"/>
  <c r="FV199" i="3" s="1"/>
  <c r="FV219" i="3" s="1"/>
  <c r="FW157" i="3"/>
  <c r="FW199" i="3" s="1"/>
  <c r="FW219" i="3" s="1"/>
  <c r="FX157" i="3"/>
  <c r="L52" i="12" s="1"/>
  <c r="FY157" i="3"/>
  <c r="FY199" i="3" s="1"/>
  <c r="FY219" i="3" s="1"/>
  <c r="FZ157" i="3"/>
  <c r="FZ199" i="3" s="1"/>
  <c r="FZ219" i="3" s="1"/>
  <c r="GA157" i="3"/>
  <c r="GA199" i="3" s="1"/>
  <c r="GA219" i="3" s="1"/>
  <c r="GB157" i="3"/>
  <c r="GB199" i="3" s="1"/>
  <c r="GB219" i="3" s="1"/>
  <c r="GC157" i="3"/>
  <c r="GC199" i="3" s="1"/>
  <c r="GC219" i="3" s="1"/>
  <c r="GD157" i="3"/>
  <c r="GD199" i="3" s="1"/>
  <c r="GD219" i="3" s="1"/>
  <c r="GE157" i="3"/>
  <c r="GE199" i="3" s="1"/>
  <c r="GE219" i="3" s="1"/>
  <c r="GF157" i="3"/>
  <c r="GF199" i="3" s="1"/>
  <c r="GF219" i="3" s="1"/>
  <c r="GG157" i="3"/>
  <c r="GH157" i="3"/>
  <c r="GH199" i="3" s="1"/>
  <c r="GH219" i="3" s="1"/>
  <c r="GI157" i="3"/>
  <c r="GI199" i="3" s="1"/>
  <c r="GI219" i="3" s="1"/>
  <c r="GJ157" i="3"/>
  <c r="GJ199" i="3" s="1"/>
  <c r="GJ219" i="3" s="1"/>
  <c r="GK157" i="3"/>
  <c r="GK199" i="3" s="1"/>
  <c r="GK219" i="3" s="1"/>
  <c r="GL157" i="3"/>
  <c r="GL199" i="3" s="1"/>
  <c r="GL219" i="3" s="1"/>
  <c r="GM157" i="3"/>
  <c r="GM199" i="3" s="1"/>
  <c r="GM219" i="3" s="1"/>
  <c r="GN157" i="3"/>
  <c r="GN199" i="3" s="1"/>
  <c r="GN219" i="3" s="1"/>
  <c r="GO157" i="3"/>
  <c r="GO199" i="3" s="1"/>
  <c r="GO219" i="3" s="1"/>
  <c r="GP157" i="3"/>
  <c r="GQ157" i="3"/>
  <c r="GQ199" i="3" s="1"/>
  <c r="GQ219" i="3" s="1"/>
  <c r="GR157" i="3"/>
  <c r="GR199" i="3" s="1"/>
  <c r="GR219" i="3" s="1"/>
  <c r="GS157" i="3"/>
  <c r="GS199" i="3" s="1"/>
  <c r="GS219" i="3" s="1"/>
  <c r="GT157" i="3"/>
  <c r="GT199" i="3" s="1"/>
  <c r="GT219" i="3" s="1"/>
  <c r="GU157" i="3"/>
  <c r="GU199" i="3" s="1"/>
  <c r="GU219" i="3" s="1"/>
  <c r="GV157" i="3"/>
  <c r="GV199" i="3" s="1"/>
  <c r="GV219" i="3" s="1"/>
  <c r="GW157" i="3"/>
  <c r="GW199" i="3" s="1"/>
  <c r="GW219" i="3" s="1"/>
  <c r="GX157" i="3"/>
  <c r="GX199" i="3" s="1"/>
  <c r="GX219" i="3" s="1"/>
  <c r="GY157" i="3"/>
  <c r="O52" i="12" s="1"/>
  <c r="GZ157" i="3"/>
  <c r="GZ199" i="3" s="1"/>
  <c r="GZ219" i="3" s="1"/>
  <c r="HA157" i="3"/>
  <c r="HA199" i="3" s="1"/>
  <c r="HA219" i="3" s="1"/>
  <c r="HB157" i="3"/>
  <c r="HB199" i="3" s="1"/>
  <c r="HB219" i="3" s="1"/>
  <c r="HC157" i="3"/>
  <c r="HC199" i="3" s="1"/>
  <c r="HC219" i="3" s="1"/>
  <c r="HD157" i="3"/>
  <c r="HD199" i="3" s="1"/>
  <c r="HD219" i="3" s="1"/>
  <c r="HE157" i="3"/>
  <c r="HE199" i="3" s="1"/>
  <c r="HE219" i="3" s="1"/>
  <c r="HF157" i="3"/>
  <c r="HF199" i="3" s="1"/>
  <c r="HF219" i="3" s="1"/>
  <c r="HG157" i="3"/>
  <c r="HG199" i="3" s="1"/>
  <c r="HG219" i="3" s="1"/>
  <c r="HH157" i="3"/>
  <c r="HH199" i="3" s="1"/>
  <c r="HH219" i="3" s="1"/>
  <c r="DE158" i="3"/>
  <c r="DE200" i="3" s="1"/>
  <c r="DF158" i="3"/>
  <c r="DF200" i="3" s="1"/>
  <c r="DG158" i="3"/>
  <c r="DG200" i="3" s="1"/>
  <c r="DH158" i="3"/>
  <c r="DH200" i="3" s="1"/>
  <c r="DI158" i="3"/>
  <c r="DI200" i="3" s="1"/>
  <c r="DJ158" i="3"/>
  <c r="DJ200" i="3" s="1"/>
  <c r="DK158" i="3"/>
  <c r="DL158" i="3"/>
  <c r="D53" i="12" s="1"/>
  <c r="DM158" i="3"/>
  <c r="E53" i="12" s="1"/>
  <c r="DN158" i="3"/>
  <c r="DN200" i="3" s="1"/>
  <c r="DO158" i="3"/>
  <c r="DO200" i="3" s="1"/>
  <c r="DP158" i="3"/>
  <c r="DP200" i="3" s="1"/>
  <c r="DQ158" i="3"/>
  <c r="DQ200" i="3" s="1"/>
  <c r="DR158" i="3"/>
  <c r="DR200" i="3" s="1"/>
  <c r="DS158" i="3"/>
  <c r="DS200" i="3" s="1"/>
  <c r="DT158" i="3"/>
  <c r="DT200" i="3" s="1"/>
  <c r="DU158" i="3"/>
  <c r="DU200" i="3" s="1"/>
  <c r="DV158" i="3"/>
  <c r="F53" i="12" s="1"/>
  <c r="DW158" i="3"/>
  <c r="DW200" i="3" s="1"/>
  <c r="DX158" i="3"/>
  <c r="DX200" i="3" s="1"/>
  <c r="DY158" i="3"/>
  <c r="DY200" i="3" s="1"/>
  <c r="DZ158" i="3"/>
  <c r="DZ200" i="3" s="1"/>
  <c r="EA158" i="3"/>
  <c r="EA200" i="3" s="1"/>
  <c r="EB158" i="3"/>
  <c r="EB200" i="3" s="1"/>
  <c r="EC158" i="3"/>
  <c r="EC200" i="3" s="1"/>
  <c r="ED158" i="3"/>
  <c r="ED200" i="3" s="1"/>
  <c r="EE158" i="3"/>
  <c r="G53" i="12" s="1"/>
  <c r="EF158" i="3"/>
  <c r="EF200" i="3" s="1"/>
  <c r="EG158" i="3"/>
  <c r="EG200" i="3" s="1"/>
  <c r="EH158" i="3"/>
  <c r="EH200" i="3" s="1"/>
  <c r="EI158" i="3"/>
  <c r="EI200" i="3" s="1"/>
  <c r="EJ158" i="3"/>
  <c r="EJ200" i="3" s="1"/>
  <c r="EK158" i="3"/>
  <c r="EK200" i="3" s="1"/>
  <c r="EL158" i="3"/>
  <c r="EL200" i="3" s="1"/>
  <c r="EM158" i="3"/>
  <c r="EM200" i="3" s="1"/>
  <c r="EN158" i="3"/>
  <c r="H53" i="12" s="1"/>
  <c r="EO158" i="3"/>
  <c r="EO200" i="3" s="1"/>
  <c r="EP158" i="3"/>
  <c r="EP200" i="3" s="1"/>
  <c r="EQ158" i="3"/>
  <c r="EQ200" i="3" s="1"/>
  <c r="ER158" i="3"/>
  <c r="ER200" i="3" s="1"/>
  <c r="ES158" i="3"/>
  <c r="ES200" i="3" s="1"/>
  <c r="ET158" i="3"/>
  <c r="ET200" i="3" s="1"/>
  <c r="EU158" i="3"/>
  <c r="EU200" i="3" s="1"/>
  <c r="EV158" i="3"/>
  <c r="EV200" i="3" s="1"/>
  <c r="EW158" i="3"/>
  <c r="I53" i="12" s="1"/>
  <c r="EX158" i="3"/>
  <c r="EX200" i="3" s="1"/>
  <c r="EY158" i="3"/>
  <c r="EY200" i="3" s="1"/>
  <c r="EZ158" i="3"/>
  <c r="EZ200" i="3" s="1"/>
  <c r="FA158" i="3"/>
  <c r="FA200" i="3" s="1"/>
  <c r="FB158" i="3"/>
  <c r="FB200" i="3" s="1"/>
  <c r="FC158" i="3"/>
  <c r="FC200" i="3" s="1"/>
  <c r="FD158" i="3"/>
  <c r="FD200" i="3" s="1"/>
  <c r="FE158" i="3"/>
  <c r="FE200" i="3" s="1"/>
  <c r="FF158" i="3"/>
  <c r="J53" i="12" s="1"/>
  <c r="FG158" i="3"/>
  <c r="FG200" i="3" s="1"/>
  <c r="FH158" i="3"/>
  <c r="FH200" i="3" s="1"/>
  <c r="FI158" i="3"/>
  <c r="FI200" i="3" s="1"/>
  <c r="FJ158" i="3"/>
  <c r="FJ200" i="3" s="1"/>
  <c r="FK158" i="3"/>
  <c r="FK200" i="3" s="1"/>
  <c r="FL158" i="3"/>
  <c r="FL200" i="3" s="1"/>
  <c r="FM158" i="3"/>
  <c r="FM200" i="3" s="1"/>
  <c r="FN158" i="3"/>
  <c r="FN200" i="3" s="1"/>
  <c r="FO158" i="3"/>
  <c r="K53" i="12" s="1"/>
  <c r="FP158" i="3"/>
  <c r="FP200" i="3" s="1"/>
  <c r="FQ158" i="3"/>
  <c r="FQ200" i="3" s="1"/>
  <c r="FR158" i="3"/>
  <c r="FR200" i="3" s="1"/>
  <c r="FS158" i="3"/>
  <c r="FS200" i="3" s="1"/>
  <c r="FT158" i="3"/>
  <c r="FT200" i="3" s="1"/>
  <c r="FU158" i="3"/>
  <c r="FU200" i="3" s="1"/>
  <c r="FV158" i="3"/>
  <c r="FV200" i="3" s="1"/>
  <c r="FW158" i="3"/>
  <c r="FW200" i="3" s="1"/>
  <c r="FX158" i="3"/>
  <c r="L53" i="12" s="1"/>
  <c r="FY158" i="3"/>
  <c r="FY200" i="3" s="1"/>
  <c r="FZ158" i="3"/>
  <c r="FZ200" i="3" s="1"/>
  <c r="GA158" i="3"/>
  <c r="GA200" i="3" s="1"/>
  <c r="GB158" i="3"/>
  <c r="GB200" i="3" s="1"/>
  <c r="GC158" i="3"/>
  <c r="GC200" i="3" s="1"/>
  <c r="GD158" i="3"/>
  <c r="GD200" i="3" s="1"/>
  <c r="GE158" i="3"/>
  <c r="GE200" i="3" s="1"/>
  <c r="GF158" i="3"/>
  <c r="GF200" i="3" s="1"/>
  <c r="GG158" i="3"/>
  <c r="M53" i="12" s="1"/>
  <c r="GH158" i="3"/>
  <c r="GH200" i="3" s="1"/>
  <c r="GI158" i="3"/>
  <c r="GI200" i="3" s="1"/>
  <c r="GJ158" i="3"/>
  <c r="GJ200" i="3" s="1"/>
  <c r="GK158" i="3"/>
  <c r="GK200" i="3" s="1"/>
  <c r="GL158" i="3"/>
  <c r="GL200" i="3" s="1"/>
  <c r="GM158" i="3"/>
  <c r="GM200" i="3" s="1"/>
  <c r="GN158" i="3"/>
  <c r="GN200" i="3" s="1"/>
  <c r="GO158" i="3"/>
  <c r="GO200" i="3" s="1"/>
  <c r="GP158" i="3"/>
  <c r="N53" i="12" s="1"/>
  <c r="GQ158" i="3"/>
  <c r="GQ200" i="3" s="1"/>
  <c r="GR158" i="3"/>
  <c r="GR200" i="3" s="1"/>
  <c r="GS158" i="3"/>
  <c r="GS200" i="3" s="1"/>
  <c r="GT158" i="3"/>
  <c r="GT200" i="3" s="1"/>
  <c r="GU158" i="3"/>
  <c r="GU200" i="3" s="1"/>
  <c r="GV158" i="3"/>
  <c r="GV200" i="3" s="1"/>
  <c r="GW158" i="3"/>
  <c r="GW200" i="3" s="1"/>
  <c r="GX158" i="3"/>
  <c r="GX200" i="3" s="1"/>
  <c r="GY158" i="3"/>
  <c r="O53" i="12" s="1"/>
  <c r="GZ158" i="3"/>
  <c r="GZ200" i="3" s="1"/>
  <c r="HA158" i="3"/>
  <c r="HA200" i="3" s="1"/>
  <c r="HB158" i="3"/>
  <c r="HB200" i="3" s="1"/>
  <c r="HC158" i="3"/>
  <c r="HC200" i="3" s="1"/>
  <c r="HD158" i="3"/>
  <c r="HD200" i="3" s="1"/>
  <c r="HE158" i="3"/>
  <c r="HE200" i="3" s="1"/>
  <c r="HF158" i="3"/>
  <c r="HF200" i="3" s="1"/>
  <c r="HG158" i="3"/>
  <c r="HG200" i="3" s="1"/>
  <c r="HH158" i="3"/>
  <c r="HH200" i="3" s="1"/>
  <c r="DE159" i="3"/>
  <c r="DE201" i="3" s="1"/>
  <c r="DF159" i="3"/>
  <c r="DF201" i="3" s="1"/>
  <c r="DG159" i="3"/>
  <c r="DG201" i="3" s="1"/>
  <c r="DH159" i="3"/>
  <c r="DH201" i="3" s="1"/>
  <c r="DI159" i="3"/>
  <c r="DI201" i="3" s="1"/>
  <c r="DJ159" i="3"/>
  <c r="DJ201" i="3" s="1"/>
  <c r="DK159" i="3"/>
  <c r="DL159" i="3"/>
  <c r="D54" i="12" s="1"/>
  <c r="DM159" i="3"/>
  <c r="DN159" i="3"/>
  <c r="DN201" i="3" s="1"/>
  <c r="DO159" i="3"/>
  <c r="DO201" i="3" s="1"/>
  <c r="DP159" i="3"/>
  <c r="DP201" i="3" s="1"/>
  <c r="DQ159" i="3"/>
  <c r="DQ201" i="3" s="1"/>
  <c r="DR159" i="3"/>
  <c r="DR201" i="3" s="1"/>
  <c r="DS159" i="3"/>
  <c r="DS201" i="3" s="1"/>
  <c r="DT159" i="3"/>
  <c r="DT201" i="3" s="1"/>
  <c r="DU159" i="3"/>
  <c r="DU201" i="3" s="1"/>
  <c r="DV159" i="3"/>
  <c r="DW159" i="3"/>
  <c r="DW201" i="3" s="1"/>
  <c r="DX159" i="3"/>
  <c r="DX201" i="3" s="1"/>
  <c r="DY159" i="3"/>
  <c r="DY201" i="3" s="1"/>
  <c r="DZ159" i="3"/>
  <c r="DZ201" i="3" s="1"/>
  <c r="EA159" i="3"/>
  <c r="EA201" i="3" s="1"/>
  <c r="EB159" i="3"/>
  <c r="EB201" i="3" s="1"/>
  <c r="EC159" i="3"/>
  <c r="EC201" i="3" s="1"/>
  <c r="ED159" i="3"/>
  <c r="ED201" i="3" s="1"/>
  <c r="EE159" i="3"/>
  <c r="G54" i="12" s="1"/>
  <c r="EF159" i="3"/>
  <c r="EF201" i="3" s="1"/>
  <c r="EG159" i="3"/>
  <c r="EG201" i="3" s="1"/>
  <c r="EH159" i="3"/>
  <c r="EH201" i="3" s="1"/>
  <c r="EI159" i="3"/>
  <c r="EI201" i="3" s="1"/>
  <c r="EJ159" i="3"/>
  <c r="EJ201" i="3" s="1"/>
  <c r="EK159" i="3"/>
  <c r="EK201" i="3" s="1"/>
  <c r="EL159" i="3"/>
  <c r="EL201" i="3" s="1"/>
  <c r="EM159" i="3"/>
  <c r="EM201" i="3" s="1"/>
  <c r="EN159" i="3"/>
  <c r="H54" i="12" s="1"/>
  <c r="EO159" i="3"/>
  <c r="EO201" i="3" s="1"/>
  <c r="EP159" i="3"/>
  <c r="EP201" i="3" s="1"/>
  <c r="EQ159" i="3"/>
  <c r="EQ201" i="3" s="1"/>
  <c r="ER159" i="3"/>
  <c r="ER201" i="3" s="1"/>
  <c r="ES159" i="3"/>
  <c r="ES201" i="3" s="1"/>
  <c r="ET159" i="3"/>
  <c r="ET201" i="3" s="1"/>
  <c r="EU159" i="3"/>
  <c r="EU201" i="3" s="1"/>
  <c r="EV159" i="3"/>
  <c r="EV201" i="3" s="1"/>
  <c r="EW159" i="3"/>
  <c r="I54" i="12" s="1"/>
  <c r="EX159" i="3"/>
  <c r="EX201" i="3" s="1"/>
  <c r="EY159" i="3"/>
  <c r="EY201" i="3" s="1"/>
  <c r="EZ159" i="3"/>
  <c r="EZ201" i="3" s="1"/>
  <c r="FA159" i="3"/>
  <c r="FA201" i="3" s="1"/>
  <c r="FB159" i="3"/>
  <c r="FB201" i="3" s="1"/>
  <c r="FC159" i="3"/>
  <c r="FC201" i="3" s="1"/>
  <c r="FD159" i="3"/>
  <c r="FD201" i="3" s="1"/>
  <c r="FE159" i="3"/>
  <c r="FE201" i="3" s="1"/>
  <c r="FF159" i="3"/>
  <c r="J54" i="12" s="1"/>
  <c r="FG159" i="3"/>
  <c r="FG201" i="3" s="1"/>
  <c r="FH159" i="3"/>
  <c r="FH201" i="3" s="1"/>
  <c r="FI159" i="3"/>
  <c r="FI201" i="3" s="1"/>
  <c r="FJ159" i="3"/>
  <c r="FJ201" i="3" s="1"/>
  <c r="FK159" i="3"/>
  <c r="FK201" i="3" s="1"/>
  <c r="FL159" i="3"/>
  <c r="FL201" i="3" s="1"/>
  <c r="FM159" i="3"/>
  <c r="FM201" i="3" s="1"/>
  <c r="FN159" i="3"/>
  <c r="FN201" i="3" s="1"/>
  <c r="FO159" i="3"/>
  <c r="K54" i="12" s="1"/>
  <c r="FP159" i="3"/>
  <c r="FP201" i="3" s="1"/>
  <c r="FQ159" i="3"/>
  <c r="FQ201" i="3" s="1"/>
  <c r="FR159" i="3"/>
  <c r="FR201" i="3" s="1"/>
  <c r="FS159" i="3"/>
  <c r="FS201" i="3" s="1"/>
  <c r="FT159" i="3"/>
  <c r="FT201" i="3" s="1"/>
  <c r="FU159" i="3"/>
  <c r="FU201" i="3" s="1"/>
  <c r="FV159" i="3"/>
  <c r="FV201" i="3" s="1"/>
  <c r="FW159" i="3"/>
  <c r="FW201" i="3" s="1"/>
  <c r="FX159" i="3"/>
  <c r="L54" i="12" s="1"/>
  <c r="FY159" i="3"/>
  <c r="FY201" i="3" s="1"/>
  <c r="FZ159" i="3"/>
  <c r="FZ201" i="3" s="1"/>
  <c r="GA159" i="3"/>
  <c r="GA201" i="3" s="1"/>
  <c r="GB159" i="3"/>
  <c r="GB201" i="3" s="1"/>
  <c r="GC159" i="3"/>
  <c r="GC201" i="3" s="1"/>
  <c r="GD159" i="3"/>
  <c r="GD201" i="3" s="1"/>
  <c r="GE159" i="3"/>
  <c r="GE201" i="3" s="1"/>
  <c r="GF159" i="3"/>
  <c r="GF201" i="3" s="1"/>
  <c r="GG159" i="3"/>
  <c r="GH159" i="3"/>
  <c r="GH201" i="3" s="1"/>
  <c r="GI159" i="3"/>
  <c r="GI201" i="3" s="1"/>
  <c r="GJ159" i="3"/>
  <c r="GJ201" i="3" s="1"/>
  <c r="GK159" i="3"/>
  <c r="GK201" i="3" s="1"/>
  <c r="GL159" i="3"/>
  <c r="GL201" i="3" s="1"/>
  <c r="GM159" i="3"/>
  <c r="GM201" i="3" s="1"/>
  <c r="GN159" i="3"/>
  <c r="GN201" i="3" s="1"/>
  <c r="GO159" i="3"/>
  <c r="GO201" i="3" s="1"/>
  <c r="GP159" i="3"/>
  <c r="GQ159" i="3"/>
  <c r="GQ201" i="3" s="1"/>
  <c r="GR159" i="3"/>
  <c r="GR201" i="3" s="1"/>
  <c r="GS159" i="3"/>
  <c r="GS201" i="3" s="1"/>
  <c r="GT159" i="3"/>
  <c r="GT201" i="3" s="1"/>
  <c r="GU159" i="3"/>
  <c r="GU201" i="3" s="1"/>
  <c r="GV159" i="3"/>
  <c r="GV201" i="3" s="1"/>
  <c r="GW159" i="3"/>
  <c r="GW201" i="3" s="1"/>
  <c r="GX159" i="3"/>
  <c r="GX201" i="3" s="1"/>
  <c r="GY159" i="3"/>
  <c r="O54" i="12" s="1"/>
  <c r="GZ159" i="3"/>
  <c r="GZ201" i="3" s="1"/>
  <c r="HA159" i="3"/>
  <c r="HA201" i="3" s="1"/>
  <c r="HB159" i="3"/>
  <c r="HB201" i="3" s="1"/>
  <c r="HC159" i="3"/>
  <c r="HC201" i="3" s="1"/>
  <c r="HD159" i="3"/>
  <c r="HD201" i="3" s="1"/>
  <c r="HE159" i="3"/>
  <c r="HE201" i="3" s="1"/>
  <c r="HF159" i="3"/>
  <c r="HF201" i="3" s="1"/>
  <c r="HG159" i="3"/>
  <c r="HG201" i="3" s="1"/>
  <c r="HH159" i="3"/>
  <c r="HH201" i="3" s="1"/>
  <c r="DE160" i="3"/>
  <c r="DE202" i="3" s="1"/>
  <c r="DF160" i="3"/>
  <c r="DF202" i="3" s="1"/>
  <c r="DG160" i="3"/>
  <c r="DG202" i="3" s="1"/>
  <c r="DH160" i="3"/>
  <c r="DH202" i="3" s="1"/>
  <c r="DI160" i="3"/>
  <c r="DI202" i="3" s="1"/>
  <c r="DJ160" i="3"/>
  <c r="DJ202" i="3" s="1"/>
  <c r="DK160" i="3"/>
  <c r="DL160" i="3"/>
  <c r="D55" i="12" s="1"/>
  <c r="DM160" i="3"/>
  <c r="E55" i="12" s="1"/>
  <c r="DN160" i="3"/>
  <c r="DN202" i="3" s="1"/>
  <c r="DO160" i="3"/>
  <c r="DO202" i="3" s="1"/>
  <c r="DP160" i="3"/>
  <c r="DP202" i="3" s="1"/>
  <c r="DQ160" i="3"/>
  <c r="DQ202" i="3" s="1"/>
  <c r="DR160" i="3"/>
  <c r="DR202" i="3" s="1"/>
  <c r="DS160" i="3"/>
  <c r="DS202" i="3" s="1"/>
  <c r="DT160" i="3"/>
  <c r="DT202" i="3" s="1"/>
  <c r="DU160" i="3"/>
  <c r="DU202" i="3" s="1"/>
  <c r="DV160" i="3"/>
  <c r="F55" i="12" s="1"/>
  <c r="DW160" i="3"/>
  <c r="DW202" i="3" s="1"/>
  <c r="DX160" i="3"/>
  <c r="DX202" i="3" s="1"/>
  <c r="DY160" i="3"/>
  <c r="DY202" i="3" s="1"/>
  <c r="DZ160" i="3"/>
  <c r="DZ202" i="3" s="1"/>
  <c r="EA160" i="3"/>
  <c r="EA202" i="3" s="1"/>
  <c r="EB160" i="3"/>
  <c r="EB202" i="3" s="1"/>
  <c r="EC160" i="3"/>
  <c r="EC202" i="3" s="1"/>
  <c r="ED160" i="3"/>
  <c r="ED202" i="3" s="1"/>
  <c r="EE160" i="3"/>
  <c r="G55" i="12" s="1"/>
  <c r="EF160" i="3"/>
  <c r="EF202" i="3" s="1"/>
  <c r="EG160" i="3"/>
  <c r="EG202" i="3" s="1"/>
  <c r="EH160" i="3"/>
  <c r="EH202" i="3" s="1"/>
  <c r="EI160" i="3"/>
  <c r="EI202" i="3" s="1"/>
  <c r="EJ160" i="3"/>
  <c r="EJ202" i="3" s="1"/>
  <c r="EK160" i="3"/>
  <c r="EK202" i="3" s="1"/>
  <c r="EL160" i="3"/>
  <c r="EL202" i="3" s="1"/>
  <c r="EM160" i="3"/>
  <c r="EM202" i="3" s="1"/>
  <c r="EN160" i="3"/>
  <c r="H55" i="12" s="1"/>
  <c r="EO160" i="3"/>
  <c r="EO202" i="3" s="1"/>
  <c r="EP160" i="3"/>
  <c r="EP202" i="3" s="1"/>
  <c r="EQ160" i="3"/>
  <c r="EQ202" i="3" s="1"/>
  <c r="ER160" i="3"/>
  <c r="ER202" i="3" s="1"/>
  <c r="ES160" i="3"/>
  <c r="ES202" i="3" s="1"/>
  <c r="ET160" i="3"/>
  <c r="ET202" i="3" s="1"/>
  <c r="EU160" i="3"/>
  <c r="EU202" i="3" s="1"/>
  <c r="EV160" i="3"/>
  <c r="EV202" i="3" s="1"/>
  <c r="EW160" i="3"/>
  <c r="I55" i="12" s="1"/>
  <c r="EX160" i="3"/>
  <c r="EX202" i="3" s="1"/>
  <c r="EY160" i="3"/>
  <c r="EY202" i="3" s="1"/>
  <c r="EZ160" i="3"/>
  <c r="EZ202" i="3" s="1"/>
  <c r="FA160" i="3"/>
  <c r="FA202" i="3" s="1"/>
  <c r="FB160" i="3"/>
  <c r="FB202" i="3" s="1"/>
  <c r="FC160" i="3"/>
  <c r="FC202" i="3" s="1"/>
  <c r="FD160" i="3"/>
  <c r="FD202" i="3" s="1"/>
  <c r="FE160" i="3"/>
  <c r="FE202" i="3" s="1"/>
  <c r="FF160" i="3"/>
  <c r="J55" i="12" s="1"/>
  <c r="FG160" i="3"/>
  <c r="FG202" i="3" s="1"/>
  <c r="FH160" i="3"/>
  <c r="FH202" i="3" s="1"/>
  <c r="FI160" i="3"/>
  <c r="FI202" i="3" s="1"/>
  <c r="FJ160" i="3"/>
  <c r="FJ202" i="3" s="1"/>
  <c r="FK160" i="3"/>
  <c r="FK202" i="3" s="1"/>
  <c r="FL160" i="3"/>
  <c r="FL202" i="3" s="1"/>
  <c r="FM160" i="3"/>
  <c r="FM202" i="3" s="1"/>
  <c r="FN160" i="3"/>
  <c r="FN202" i="3" s="1"/>
  <c r="FO160" i="3"/>
  <c r="K55" i="12" s="1"/>
  <c r="FP160" i="3"/>
  <c r="FP202" i="3" s="1"/>
  <c r="FQ160" i="3"/>
  <c r="FQ202" i="3" s="1"/>
  <c r="FR160" i="3"/>
  <c r="FR202" i="3" s="1"/>
  <c r="FS160" i="3"/>
  <c r="FS202" i="3" s="1"/>
  <c r="FT160" i="3"/>
  <c r="FT202" i="3" s="1"/>
  <c r="FU160" i="3"/>
  <c r="FU202" i="3" s="1"/>
  <c r="FV160" i="3"/>
  <c r="FV202" i="3" s="1"/>
  <c r="FW160" i="3"/>
  <c r="FW202" i="3" s="1"/>
  <c r="FX160" i="3"/>
  <c r="L55" i="12" s="1"/>
  <c r="FY160" i="3"/>
  <c r="FY202" i="3" s="1"/>
  <c r="FZ160" i="3"/>
  <c r="FZ202" i="3" s="1"/>
  <c r="GA160" i="3"/>
  <c r="GA202" i="3" s="1"/>
  <c r="GB160" i="3"/>
  <c r="GB202" i="3" s="1"/>
  <c r="GC160" i="3"/>
  <c r="GC202" i="3" s="1"/>
  <c r="GD160" i="3"/>
  <c r="GD202" i="3" s="1"/>
  <c r="GE160" i="3"/>
  <c r="GE202" i="3" s="1"/>
  <c r="GF160" i="3"/>
  <c r="GF202" i="3" s="1"/>
  <c r="GG160" i="3"/>
  <c r="M55" i="12" s="1"/>
  <c r="GH160" i="3"/>
  <c r="GH202" i="3" s="1"/>
  <c r="GI160" i="3"/>
  <c r="GI202" i="3" s="1"/>
  <c r="GJ160" i="3"/>
  <c r="GJ202" i="3" s="1"/>
  <c r="GK160" i="3"/>
  <c r="GK202" i="3" s="1"/>
  <c r="GL160" i="3"/>
  <c r="GL202" i="3" s="1"/>
  <c r="GM160" i="3"/>
  <c r="GM202" i="3" s="1"/>
  <c r="GN160" i="3"/>
  <c r="GN202" i="3" s="1"/>
  <c r="GO160" i="3"/>
  <c r="GO202" i="3" s="1"/>
  <c r="GP160" i="3"/>
  <c r="N55" i="12" s="1"/>
  <c r="GQ160" i="3"/>
  <c r="GQ202" i="3" s="1"/>
  <c r="GR160" i="3"/>
  <c r="GR202" i="3" s="1"/>
  <c r="GS160" i="3"/>
  <c r="GS202" i="3" s="1"/>
  <c r="GT160" i="3"/>
  <c r="GT202" i="3" s="1"/>
  <c r="GU160" i="3"/>
  <c r="GU202" i="3" s="1"/>
  <c r="GV160" i="3"/>
  <c r="GV202" i="3" s="1"/>
  <c r="GW160" i="3"/>
  <c r="GW202" i="3" s="1"/>
  <c r="GX160" i="3"/>
  <c r="GX202" i="3" s="1"/>
  <c r="GY160" i="3"/>
  <c r="O55" i="12" s="1"/>
  <c r="GZ160" i="3"/>
  <c r="GZ202" i="3" s="1"/>
  <c r="HA160" i="3"/>
  <c r="HA202" i="3" s="1"/>
  <c r="HB160" i="3"/>
  <c r="HB202" i="3" s="1"/>
  <c r="HC160" i="3"/>
  <c r="HC202" i="3" s="1"/>
  <c r="HD160" i="3"/>
  <c r="HD202" i="3" s="1"/>
  <c r="HE160" i="3"/>
  <c r="HE202" i="3" s="1"/>
  <c r="HF160" i="3"/>
  <c r="HF202" i="3" s="1"/>
  <c r="HG160" i="3"/>
  <c r="HG202" i="3" s="1"/>
  <c r="HH160" i="3"/>
  <c r="HH202" i="3" s="1"/>
  <c r="DE161" i="3"/>
  <c r="DE203" i="3" s="1"/>
  <c r="DF161" i="3"/>
  <c r="DF203" i="3" s="1"/>
  <c r="DG161" i="3"/>
  <c r="DG203" i="3" s="1"/>
  <c r="DG223" i="3" s="1"/>
  <c r="DH161" i="3"/>
  <c r="DH203" i="3" s="1"/>
  <c r="DH223" i="3" s="1"/>
  <c r="DI161" i="3"/>
  <c r="DI203" i="3" s="1"/>
  <c r="DI223" i="3" s="1"/>
  <c r="DJ161" i="3"/>
  <c r="DJ203" i="3" s="1"/>
  <c r="DJ223" i="3" s="1"/>
  <c r="DK161" i="3"/>
  <c r="DL161" i="3"/>
  <c r="D23" i="12" s="1"/>
  <c r="DM161" i="3"/>
  <c r="DN161" i="3"/>
  <c r="DN203" i="3" s="1"/>
  <c r="DO161" i="3"/>
  <c r="DO203" i="3" s="1"/>
  <c r="DO223" i="3" s="1"/>
  <c r="DP161" i="3"/>
  <c r="DP203" i="3" s="1"/>
  <c r="DP223" i="3" s="1"/>
  <c r="DQ161" i="3"/>
  <c r="DQ203" i="3" s="1"/>
  <c r="DQ223" i="3" s="1"/>
  <c r="DR161" i="3"/>
  <c r="DR203" i="3" s="1"/>
  <c r="DR223" i="3" s="1"/>
  <c r="DS161" i="3"/>
  <c r="DS203" i="3" s="1"/>
  <c r="DS223" i="3" s="1"/>
  <c r="DT161" i="3"/>
  <c r="DT203" i="3" s="1"/>
  <c r="DT223" i="3" s="1"/>
  <c r="DU161" i="3"/>
  <c r="DU203" i="3" s="1"/>
  <c r="DV161" i="3"/>
  <c r="DW161" i="3"/>
  <c r="DW203" i="3" s="1"/>
  <c r="DW223" i="3" s="1"/>
  <c r="DX161" i="3"/>
  <c r="DX203" i="3" s="1"/>
  <c r="DX223" i="3" s="1"/>
  <c r="DY161" i="3"/>
  <c r="DY203" i="3" s="1"/>
  <c r="DY223" i="3" s="1"/>
  <c r="DZ161" i="3"/>
  <c r="DZ203" i="3" s="1"/>
  <c r="DZ223" i="3" s="1"/>
  <c r="EA161" i="3"/>
  <c r="EA203" i="3" s="1"/>
  <c r="EA223" i="3" s="1"/>
  <c r="EB161" i="3"/>
  <c r="EB203" i="3" s="1"/>
  <c r="EB223" i="3" s="1"/>
  <c r="EC161" i="3"/>
  <c r="EC203" i="3" s="1"/>
  <c r="ED161" i="3"/>
  <c r="ED203" i="3" s="1"/>
  <c r="EE161" i="3"/>
  <c r="G23" i="12" s="1"/>
  <c r="EF161" i="3"/>
  <c r="EF203" i="3" s="1"/>
  <c r="EF223" i="3" s="1"/>
  <c r="EG161" i="3"/>
  <c r="EG203" i="3" s="1"/>
  <c r="EG223" i="3" s="1"/>
  <c r="EH161" i="3"/>
  <c r="EH203" i="3" s="1"/>
  <c r="EH223" i="3" s="1"/>
  <c r="EI161" i="3"/>
  <c r="EI203" i="3" s="1"/>
  <c r="EI223" i="3" s="1"/>
  <c r="EJ161" i="3"/>
  <c r="EJ203" i="3" s="1"/>
  <c r="EJ223" i="3" s="1"/>
  <c r="EK161" i="3"/>
  <c r="EK203" i="3" s="1"/>
  <c r="EL161" i="3"/>
  <c r="EL203" i="3" s="1"/>
  <c r="EM161" i="3"/>
  <c r="EM203" i="3" s="1"/>
  <c r="EM223" i="3" s="1"/>
  <c r="EN161" i="3"/>
  <c r="H23" i="12" s="1"/>
  <c r="EO161" i="3"/>
  <c r="EO203" i="3" s="1"/>
  <c r="EO223" i="3" s="1"/>
  <c r="EP161" i="3"/>
  <c r="EP203" i="3" s="1"/>
  <c r="EP223" i="3" s="1"/>
  <c r="EQ161" i="3"/>
  <c r="EQ203" i="3" s="1"/>
  <c r="EQ223" i="3" s="1"/>
  <c r="ER161" i="3"/>
  <c r="ER203" i="3" s="1"/>
  <c r="ER223" i="3" s="1"/>
  <c r="ES161" i="3"/>
  <c r="ES203" i="3" s="1"/>
  <c r="ET161" i="3"/>
  <c r="ET203" i="3" s="1"/>
  <c r="EU161" i="3"/>
  <c r="EU203" i="3" s="1"/>
  <c r="EU223" i="3" s="1"/>
  <c r="EV161" i="3"/>
  <c r="EV203" i="3" s="1"/>
  <c r="EV223" i="3" s="1"/>
  <c r="EW161" i="3"/>
  <c r="I23" i="12" s="1"/>
  <c r="EX161" i="3"/>
  <c r="EX203" i="3" s="1"/>
  <c r="EX223" i="3" s="1"/>
  <c r="EY161" i="3"/>
  <c r="EY203" i="3" s="1"/>
  <c r="EY223" i="3" s="1"/>
  <c r="EZ161" i="3"/>
  <c r="EZ203" i="3" s="1"/>
  <c r="EZ223" i="3" s="1"/>
  <c r="FA161" i="3"/>
  <c r="FA203" i="3" s="1"/>
  <c r="FB161" i="3"/>
  <c r="FB203" i="3" s="1"/>
  <c r="FC161" i="3"/>
  <c r="FC203" i="3" s="1"/>
  <c r="FC223" i="3" s="1"/>
  <c r="FD161" i="3"/>
  <c r="FD203" i="3" s="1"/>
  <c r="FD223" i="3" s="1"/>
  <c r="FE161" i="3"/>
  <c r="FE203" i="3" s="1"/>
  <c r="FE223" i="3" s="1"/>
  <c r="FF161" i="3"/>
  <c r="J23" i="12" s="1"/>
  <c r="FG161" i="3"/>
  <c r="FG203" i="3" s="1"/>
  <c r="FG223" i="3" s="1"/>
  <c r="FH161" i="3"/>
  <c r="FH203" i="3" s="1"/>
  <c r="FH223" i="3" s="1"/>
  <c r="FI161" i="3"/>
  <c r="FI203" i="3" s="1"/>
  <c r="FJ161" i="3"/>
  <c r="FJ203" i="3" s="1"/>
  <c r="FK161" i="3"/>
  <c r="FK203" i="3" s="1"/>
  <c r="FK223" i="3" s="1"/>
  <c r="FL161" i="3"/>
  <c r="FL203" i="3" s="1"/>
  <c r="FL223" i="3" s="1"/>
  <c r="FM161" i="3"/>
  <c r="FM203" i="3" s="1"/>
  <c r="FM223" i="3" s="1"/>
  <c r="FN161" i="3"/>
  <c r="FN203" i="3" s="1"/>
  <c r="FN223" i="3" s="1"/>
  <c r="FO161" i="3"/>
  <c r="K23" i="12" s="1"/>
  <c r="FP161" i="3"/>
  <c r="FP203" i="3" s="1"/>
  <c r="FP223" i="3" s="1"/>
  <c r="FQ161" i="3"/>
  <c r="FQ203" i="3" s="1"/>
  <c r="FR161" i="3"/>
  <c r="FR203" i="3" s="1"/>
  <c r="FS161" i="3"/>
  <c r="FS203" i="3" s="1"/>
  <c r="FS223" i="3" s="1"/>
  <c r="FT161" i="3"/>
  <c r="FT203" i="3" s="1"/>
  <c r="FT223" i="3" s="1"/>
  <c r="FU161" i="3"/>
  <c r="FU203" i="3" s="1"/>
  <c r="FU223" i="3" s="1"/>
  <c r="FV161" i="3"/>
  <c r="FV203" i="3" s="1"/>
  <c r="FV223" i="3" s="1"/>
  <c r="FW161" i="3"/>
  <c r="FW203" i="3" s="1"/>
  <c r="FW223" i="3" s="1"/>
  <c r="FX161" i="3"/>
  <c r="L23" i="12" s="1"/>
  <c r="FY161" i="3"/>
  <c r="FY203" i="3" s="1"/>
  <c r="FZ161" i="3"/>
  <c r="FZ203" i="3" s="1"/>
  <c r="GA161" i="3"/>
  <c r="GA203" i="3" s="1"/>
  <c r="GA223" i="3" s="1"/>
  <c r="GB161" i="3"/>
  <c r="GB203" i="3" s="1"/>
  <c r="GB223" i="3" s="1"/>
  <c r="GC161" i="3"/>
  <c r="GC203" i="3" s="1"/>
  <c r="GC223" i="3" s="1"/>
  <c r="GD161" i="3"/>
  <c r="GD203" i="3" s="1"/>
  <c r="GD223" i="3" s="1"/>
  <c r="GE161" i="3"/>
  <c r="GE203" i="3" s="1"/>
  <c r="GE223" i="3" s="1"/>
  <c r="GF161" i="3"/>
  <c r="GF203" i="3" s="1"/>
  <c r="GF223" i="3" s="1"/>
  <c r="GG161" i="3"/>
  <c r="GH161" i="3"/>
  <c r="GH203" i="3" s="1"/>
  <c r="GI161" i="3"/>
  <c r="GI203" i="3" s="1"/>
  <c r="GI223" i="3" s="1"/>
  <c r="GJ161" i="3"/>
  <c r="GJ203" i="3" s="1"/>
  <c r="GJ223" i="3" s="1"/>
  <c r="GK161" i="3"/>
  <c r="GK203" i="3" s="1"/>
  <c r="GK223" i="3" s="1"/>
  <c r="GL161" i="3"/>
  <c r="GL203" i="3" s="1"/>
  <c r="GL223" i="3" s="1"/>
  <c r="GM161" i="3"/>
  <c r="GM203" i="3" s="1"/>
  <c r="GM223" i="3" s="1"/>
  <c r="GN161" i="3"/>
  <c r="GN203" i="3" s="1"/>
  <c r="GN223" i="3" s="1"/>
  <c r="GO161" i="3"/>
  <c r="GO203" i="3" s="1"/>
  <c r="GP161" i="3"/>
  <c r="GQ161" i="3"/>
  <c r="GQ203" i="3" s="1"/>
  <c r="GQ223" i="3" s="1"/>
  <c r="GR161" i="3"/>
  <c r="GR203" i="3" s="1"/>
  <c r="GR223" i="3" s="1"/>
  <c r="GS161" i="3"/>
  <c r="GS203" i="3" s="1"/>
  <c r="GS223" i="3" s="1"/>
  <c r="GT161" i="3"/>
  <c r="GT203" i="3" s="1"/>
  <c r="GT223" i="3" s="1"/>
  <c r="GU161" i="3"/>
  <c r="GU203" i="3" s="1"/>
  <c r="GU223" i="3" s="1"/>
  <c r="GV161" i="3"/>
  <c r="GV203" i="3" s="1"/>
  <c r="GV223" i="3" s="1"/>
  <c r="GW161" i="3"/>
  <c r="GW203" i="3" s="1"/>
  <c r="GX161" i="3"/>
  <c r="GX203" i="3" s="1"/>
  <c r="GY161" i="3"/>
  <c r="O23" i="12" s="1"/>
  <c r="GZ161" i="3"/>
  <c r="GZ203" i="3" s="1"/>
  <c r="GZ223" i="3" s="1"/>
  <c r="HA161" i="3"/>
  <c r="HA203" i="3" s="1"/>
  <c r="HA223" i="3" s="1"/>
  <c r="HB161" i="3"/>
  <c r="HB203" i="3" s="1"/>
  <c r="HB223" i="3" s="1"/>
  <c r="HC161" i="3"/>
  <c r="HC203" i="3" s="1"/>
  <c r="HC223" i="3" s="1"/>
  <c r="HD161" i="3"/>
  <c r="HD203" i="3" s="1"/>
  <c r="HD223" i="3" s="1"/>
  <c r="HE161" i="3"/>
  <c r="HE203" i="3" s="1"/>
  <c r="HF161" i="3"/>
  <c r="HF203" i="3" s="1"/>
  <c r="HG161" i="3"/>
  <c r="HG203" i="3" s="1"/>
  <c r="HG223" i="3" s="1"/>
  <c r="HH161" i="3"/>
  <c r="HH203" i="3" s="1"/>
  <c r="HH223" i="3" s="1"/>
  <c r="DE162" i="3"/>
  <c r="DE204" i="3" s="1"/>
  <c r="DF162" i="3"/>
  <c r="DF204" i="3" s="1"/>
  <c r="DG162" i="3"/>
  <c r="DG204" i="3" s="1"/>
  <c r="DH162" i="3"/>
  <c r="DH204" i="3" s="1"/>
  <c r="DI162" i="3"/>
  <c r="DI204" i="3" s="1"/>
  <c r="DJ162" i="3"/>
  <c r="DJ204" i="3" s="1"/>
  <c r="DK162" i="3"/>
  <c r="DL162" i="3"/>
  <c r="D24" i="12" s="1"/>
  <c r="DM162" i="3"/>
  <c r="E24" i="12" s="1"/>
  <c r="DN162" i="3"/>
  <c r="DN204" i="3" s="1"/>
  <c r="DO162" i="3"/>
  <c r="DO204" i="3" s="1"/>
  <c r="DP162" i="3"/>
  <c r="DP204" i="3" s="1"/>
  <c r="DQ162" i="3"/>
  <c r="DQ204" i="3" s="1"/>
  <c r="DR162" i="3"/>
  <c r="DR204" i="3" s="1"/>
  <c r="DS162" i="3"/>
  <c r="DS204" i="3" s="1"/>
  <c r="DT162" i="3"/>
  <c r="DT204" i="3" s="1"/>
  <c r="DU162" i="3"/>
  <c r="DU204" i="3" s="1"/>
  <c r="DV162" i="3"/>
  <c r="F24" i="12" s="1"/>
  <c r="DW162" i="3"/>
  <c r="DW204" i="3" s="1"/>
  <c r="DX162" i="3"/>
  <c r="DX204" i="3" s="1"/>
  <c r="DY162" i="3"/>
  <c r="DY204" i="3" s="1"/>
  <c r="DZ162" i="3"/>
  <c r="DZ204" i="3" s="1"/>
  <c r="EA162" i="3"/>
  <c r="EA204" i="3" s="1"/>
  <c r="EB162" i="3"/>
  <c r="EB204" i="3" s="1"/>
  <c r="EC162" i="3"/>
  <c r="EC204" i="3" s="1"/>
  <c r="ED162" i="3"/>
  <c r="ED204" i="3" s="1"/>
  <c r="EE162" i="3"/>
  <c r="G24" i="12" s="1"/>
  <c r="EF162" i="3"/>
  <c r="EF204" i="3" s="1"/>
  <c r="EG162" i="3"/>
  <c r="EG204" i="3" s="1"/>
  <c r="EH162" i="3"/>
  <c r="EH204" i="3" s="1"/>
  <c r="EI162" i="3"/>
  <c r="EI204" i="3" s="1"/>
  <c r="EJ162" i="3"/>
  <c r="EJ204" i="3" s="1"/>
  <c r="EK162" i="3"/>
  <c r="EK204" i="3" s="1"/>
  <c r="EL162" i="3"/>
  <c r="EL204" i="3" s="1"/>
  <c r="EM162" i="3"/>
  <c r="EM204" i="3" s="1"/>
  <c r="EN162" i="3"/>
  <c r="H24" i="12" s="1"/>
  <c r="EO162" i="3"/>
  <c r="EO204" i="3" s="1"/>
  <c r="EP162" i="3"/>
  <c r="EP204" i="3" s="1"/>
  <c r="EQ162" i="3"/>
  <c r="EQ204" i="3" s="1"/>
  <c r="ER162" i="3"/>
  <c r="ER204" i="3" s="1"/>
  <c r="ES162" i="3"/>
  <c r="ES204" i="3" s="1"/>
  <c r="ET162" i="3"/>
  <c r="ET204" i="3" s="1"/>
  <c r="EU162" i="3"/>
  <c r="EU204" i="3" s="1"/>
  <c r="EV162" i="3"/>
  <c r="EV204" i="3" s="1"/>
  <c r="EW162" i="3"/>
  <c r="I24" i="12" s="1"/>
  <c r="EX162" i="3"/>
  <c r="EX204" i="3" s="1"/>
  <c r="EY162" i="3"/>
  <c r="EY204" i="3" s="1"/>
  <c r="EZ162" i="3"/>
  <c r="EZ204" i="3" s="1"/>
  <c r="FA162" i="3"/>
  <c r="FA204" i="3" s="1"/>
  <c r="FB162" i="3"/>
  <c r="FB204" i="3" s="1"/>
  <c r="FC162" i="3"/>
  <c r="FC204" i="3" s="1"/>
  <c r="FD162" i="3"/>
  <c r="FD204" i="3" s="1"/>
  <c r="FE162" i="3"/>
  <c r="FE204" i="3" s="1"/>
  <c r="FF162" i="3"/>
  <c r="J24" i="12" s="1"/>
  <c r="FG162" i="3"/>
  <c r="FG204" i="3" s="1"/>
  <c r="FH162" i="3"/>
  <c r="FH204" i="3" s="1"/>
  <c r="FI162" i="3"/>
  <c r="FI204" i="3" s="1"/>
  <c r="FJ162" i="3"/>
  <c r="FJ204" i="3" s="1"/>
  <c r="FK162" i="3"/>
  <c r="FK204" i="3" s="1"/>
  <c r="FL162" i="3"/>
  <c r="FL204" i="3" s="1"/>
  <c r="FM162" i="3"/>
  <c r="FM204" i="3" s="1"/>
  <c r="FN162" i="3"/>
  <c r="FN204" i="3" s="1"/>
  <c r="FO162" i="3"/>
  <c r="K24" i="12" s="1"/>
  <c r="FP162" i="3"/>
  <c r="FP204" i="3" s="1"/>
  <c r="FQ162" i="3"/>
  <c r="FQ204" i="3" s="1"/>
  <c r="FR162" i="3"/>
  <c r="FR204" i="3" s="1"/>
  <c r="FS162" i="3"/>
  <c r="FS204" i="3" s="1"/>
  <c r="FT162" i="3"/>
  <c r="FT204" i="3" s="1"/>
  <c r="FU162" i="3"/>
  <c r="FU204" i="3" s="1"/>
  <c r="FV162" i="3"/>
  <c r="FV204" i="3" s="1"/>
  <c r="FW162" i="3"/>
  <c r="FW204" i="3" s="1"/>
  <c r="FX162" i="3"/>
  <c r="L24" i="12" s="1"/>
  <c r="FY162" i="3"/>
  <c r="FY204" i="3" s="1"/>
  <c r="FZ162" i="3"/>
  <c r="FZ204" i="3" s="1"/>
  <c r="GA162" i="3"/>
  <c r="GA204" i="3" s="1"/>
  <c r="GB162" i="3"/>
  <c r="GB204" i="3" s="1"/>
  <c r="GC162" i="3"/>
  <c r="GC204" i="3" s="1"/>
  <c r="GD162" i="3"/>
  <c r="GD204" i="3" s="1"/>
  <c r="GE162" i="3"/>
  <c r="GE204" i="3" s="1"/>
  <c r="GF162" i="3"/>
  <c r="GF204" i="3" s="1"/>
  <c r="GG162" i="3"/>
  <c r="M24" i="12" s="1"/>
  <c r="GH162" i="3"/>
  <c r="GH204" i="3" s="1"/>
  <c r="GI162" i="3"/>
  <c r="GI204" i="3" s="1"/>
  <c r="GJ162" i="3"/>
  <c r="GJ204" i="3" s="1"/>
  <c r="GK162" i="3"/>
  <c r="GK204" i="3" s="1"/>
  <c r="GL162" i="3"/>
  <c r="GL204" i="3" s="1"/>
  <c r="GM162" i="3"/>
  <c r="GM204" i="3" s="1"/>
  <c r="GN162" i="3"/>
  <c r="GN204" i="3" s="1"/>
  <c r="GO162" i="3"/>
  <c r="GO204" i="3" s="1"/>
  <c r="GP162" i="3"/>
  <c r="N24" i="12" s="1"/>
  <c r="GQ162" i="3"/>
  <c r="GQ204" i="3" s="1"/>
  <c r="GR162" i="3"/>
  <c r="GR204" i="3" s="1"/>
  <c r="GS162" i="3"/>
  <c r="GS204" i="3" s="1"/>
  <c r="GT162" i="3"/>
  <c r="GT204" i="3" s="1"/>
  <c r="GU162" i="3"/>
  <c r="GU204" i="3" s="1"/>
  <c r="GV162" i="3"/>
  <c r="GV204" i="3" s="1"/>
  <c r="GW162" i="3"/>
  <c r="GW204" i="3" s="1"/>
  <c r="GX162" i="3"/>
  <c r="GX204" i="3" s="1"/>
  <c r="GY162" i="3"/>
  <c r="O24" i="12" s="1"/>
  <c r="GZ162" i="3"/>
  <c r="GZ204" i="3" s="1"/>
  <c r="HA162" i="3"/>
  <c r="HA204" i="3" s="1"/>
  <c r="HB162" i="3"/>
  <c r="HB204" i="3" s="1"/>
  <c r="HC162" i="3"/>
  <c r="HC204" i="3" s="1"/>
  <c r="HD162" i="3"/>
  <c r="HD204" i="3" s="1"/>
  <c r="HE162" i="3"/>
  <c r="HE204" i="3" s="1"/>
  <c r="HF162" i="3"/>
  <c r="HF204" i="3" s="1"/>
  <c r="HG162" i="3"/>
  <c r="HG204" i="3" s="1"/>
  <c r="HH162" i="3"/>
  <c r="HH204" i="3" s="1"/>
  <c r="DE163" i="3"/>
  <c r="DE205" i="3" s="1"/>
  <c r="DF163" i="3"/>
  <c r="DF205" i="3" s="1"/>
  <c r="DG163" i="3"/>
  <c r="DG205" i="3" s="1"/>
  <c r="DH163" i="3"/>
  <c r="DH205" i="3" s="1"/>
  <c r="DI163" i="3"/>
  <c r="DI205" i="3" s="1"/>
  <c r="DJ163" i="3"/>
  <c r="DJ205" i="3" s="1"/>
  <c r="DK163" i="3"/>
  <c r="DL163" i="3"/>
  <c r="D25" i="12" s="1"/>
  <c r="DM163" i="3"/>
  <c r="DN163" i="3"/>
  <c r="DN205" i="3" s="1"/>
  <c r="DO163" i="3"/>
  <c r="DO205" i="3" s="1"/>
  <c r="DP163" i="3"/>
  <c r="DP205" i="3" s="1"/>
  <c r="DQ163" i="3"/>
  <c r="DQ205" i="3" s="1"/>
  <c r="DR163" i="3"/>
  <c r="DR205" i="3" s="1"/>
  <c r="DS163" i="3"/>
  <c r="DS205" i="3" s="1"/>
  <c r="DT163" i="3"/>
  <c r="DT205" i="3" s="1"/>
  <c r="DU163" i="3"/>
  <c r="DU205" i="3" s="1"/>
  <c r="DV163" i="3"/>
  <c r="DW163" i="3"/>
  <c r="DW205" i="3" s="1"/>
  <c r="DX163" i="3"/>
  <c r="DX205" i="3" s="1"/>
  <c r="DY163" i="3"/>
  <c r="DY205" i="3" s="1"/>
  <c r="DZ163" i="3"/>
  <c r="DZ205" i="3" s="1"/>
  <c r="EA163" i="3"/>
  <c r="EA205" i="3" s="1"/>
  <c r="EB163" i="3"/>
  <c r="EB205" i="3" s="1"/>
  <c r="EC163" i="3"/>
  <c r="EC205" i="3" s="1"/>
  <c r="ED163" i="3"/>
  <c r="ED205" i="3" s="1"/>
  <c r="EE163" i="3"/>
  <c r="G25" i="12" s="1"/>
  <c r="EF163" i="3"/>
  <c r="EF205" i="3" s="1"/>
  <c r="EG163" i="3"/>
  <c r="EG205" i="3" s="1"/>
  <c r="EH163" i="3"/>
  <c r="EH205" i="3" s="1"/>
  <c r="EI163" i="3"/>
  <c r="EI205" i="3" s="1"/>
  <c r="EJ163" i="3"/>
  <c r="EJ205" i="3" s="1"/>
  <c r="EK163" i="3"/>
  <c r="EK205" i="3" s="1"/>
  <c r="EL163" i="3"/>
  <c r="EL205" i="3" s="1"/>
  <c r="EM163" i="3"/>
  <c r="EM205" i="3" s="1"/>
  <c r="EN163" i="3"/>
  <c r="H25" i="12" s="1"/>
  <c r="EO163" i="3"/>
  <c r="EO205" i="3" s="1"/>
  <c r="EP163" i="3"/>
  <c r="EP205" i="3" s="1"/>
  <c r="EQ163" i="3"/>
  <c r="EQ205" i="3" s="1"/>
  <c r="ER163" i="3"/>
  <c r="ER205" i="3" s="1"/>
  <c r="ES163" i="3"/>
  <c r="ES205" i="3" s="1"/>
  <c r="ET163" i="3"/>
  <c r="ET205" i="3" s="1"/>
  <c r="EU163" i="3"/>
  <c r="EU205" i="3" s="1"/>
  <c r="EV163" i="3"/>
  <c r="EV205" i="3" s="1"/>
  <c r="EW163" i="3"/>
  <c r="I25" i="12" s="1"/>
  <c r="EX163" i="3"/>
  <c r="EX205" i="3" s="1"/>
  <c r="EY163" i="3"/>
  <c r="EY205" i="3" s="1"/>
  <c r="EZ163" i="3"/>
  <c r="EZ205" i="3" s="1"/>
  <c r="FA163" i="3"/>
  <c r="FA205" i="3" s="1"/>
  <c r="FB163" i="3"/>
  <c r="FB205" i="3" s="1"/>
  <c r="FC163" i="3"/>
  <c r="FC205" i="3" s="1"/>
  <c r="FD163" i="3"/>
  <c r="FD205" i="3" s="1"/>
  <c r="FE163" i="3"/>
  <c r="FE205" i="3" s="1"/>
  <c r="FF163" i="3"/>
  <c r="J25" i="12" s="1"/>
  <c r="FG163" i="3"/>
  <c r="FG205" i="3" s="1"/>
  <c r="FH163" i="3"/>
  <c r="FH205" i="3" s="1"/>
  <c r="FI163" i="3"/>
  <c r="FI205" i="3" s="1"/>
  <c r="FJ163" i="3"/>
  <c r="FJ205" i="3" s="1"/>
  <c r="FK163" i="3"/>
  <c r="FK205" i="3" s="1"/>
  <c r="FL163" i="3"/>
  <c r="FL205" i="3" s="1"/>
  <c r="FM163" i="3"/>
  <c r="FM205" i="3" s="1"/>
  <c r="FN163" i="3"/>
  <c r="FN205" i="3" s="1"/>
  <c r="FO163" i="3"/>
  <c r="K25" i="12" s="1"/>
  <c r="FP163" i="3"/>
  <c r="FP205" i="3" s="1"/>
  <c r="FQ163" i="3"/>
  <c r="FQ205" i="3" s="1"/>
  <c r="FR163" i="3"/>
  <c r="FR205" i="3" s="1"/>
  <c r="FS163" i="3"/>
  <c r="FS205" i="3" s="1"/>
  <c r="FT163" i="3"/>
  <c r="FT205" i="3" s="1"/>
  <c r="FU163" i="3"/>
  <c r="FU205" i="3" s="1"/>
  <c r="FV163" i="3"/>
  <c r="FV205" i="3" s="1"/>
  <c r="FW163" i="3"/>
  <c r="FW205" i="3" s="1"/>
  <c r="FX163" i="3"/>
  <c r="L25" i="12" s="1"/>
  <c r="FY163" i="3"/>
  <c r="FY205" i="3" s="1"/>
  <c r="FZ163" i="3"/>
  <c r="FZ205" i="3" s="1"/>
  <c r="GA163" i="3"/>
  <c r="GA205" i="3" s="1"/>
  <c r="GB163" i="3"/>
  <c r="GB205" i="3" s="1"/>
  <c r="GC163" i="3"/>
  <c r="GC205" i="3" s="1"/>
  <c r="GD163" i="3"/>
  <c r="GD205" i="3" s="1"/>
  <c r="GE163" i="3"/>
  <c r="GE205" i="3" s="1"/>
  <c r="GF163" i="3"/>
  <c r="GF205" i="3" s="1"/>
  <c r="GG163" i="3"/>
  <c r="GH163" i="3"/>
  <c r="GH205" i="3" s="1"/>
  <c r="GI163" i="3"/>
  <c r="GI205" i="3" s="1"/>
  <c r="GJ163" i="3"/>
  <c r="GJ205" i="3" s="1"/>
  <c r="GK163" i="3"/>
  <c r="GK205" i="3" s="1"/>
  <c r="GL163" i="3"/>
  <c r="GL205" i="3" s="1"/>
  <c r="GM163" i="3"/>
  <c r="GM205" i="3" s="1"/>
  <c r="GN163" i="3"/>
  <c r="GN205" i="3" s="1"/>
  <c r="GO163" i="3"/>
  <c r="GO205" i="3" s="1"/>
  <c r="GP163" i="3"/>
  <c r="GQ163" i="3"/>
  <c r="GQ205" i="3" s="1"/>
  <c r="GR163" i="3"/>
  <c r="GR205" i="3" s="1"/>
  <c r="GS163" i="3"/>
  <c r="GS205" i="3" s="1"/>
  <c r="GT163" i="3"/>
  <c r="GT205" i="3" s="1"/>
  <c r="GU163" i="3"/>
  <c r="GU205" i="3" s="1"/>
  <c r="GV163" i="3"/>
  <c r="GV205" i="3" s="1"/>
  <c r="GW163" i="3"/>
  <c r="GW205" i="3" s="1"/>
  <c r="GX163" i="3"/>
  <c r="GX205" i="3" s="1"/>
  <c r="GY163" i="3"/>
  <c r="O25" i="12" s="1"/>
  <c r="GZ163" i="3"/>
  <c r="GZ205" i="3" s="1"/>
  <c r="HA163" i="3"/>
  <c r="HA205" i="3" s="1"/>
  <c r="HB163" i="3"/>
  <c r="HB205" i="3" s="1"/>
  <c r="HC163" i="3"/>
  <c r="HC205" i="3" s="1"/>
  <c r="HD163" i="3"/>
  <c r="HD205" i="3" s="1"/>
  <c r="HE163" i="3"/>
  <c r="HE205" i="3" s="1"/>
  <c r="HF163" i="3"/>
  <c r="HF205" i="3" s="1"/>
  <c r="HG163" i="3"/>
  <c r="HG205" i="3" s="1"/>
  <c r="HH163" i="3"/>
  <c r="HH205" i="3" s="1"/>
  <c r="DE164" i="3"/>
  <c r="DE206" i="3" s="1"/>
  <c r="DE226" i="3" s="1"/>
  <c r="DF164" i="3"/>
  <c r="DF206" i="3" s="1"/>
  <c r="DG164" i="3"/>
  <c r="DG206" i="3" s="1"/>
  <c r="DH164" i="3"/>
  <c r="DH206" i="3" s="1"/>
  <c r="DI164" i="3"/>
  <c r="DI206" i="3" s="1"/>
  <c r="DI226" i="3" s="1"/>
  <c r="DJ164" i="3"/>
  <c r="DJ206" i="3" s="1"/>
  <c r="DK164" i="3"/>
  <c r="DL164" i="3"/>
  <c r="D26" i="12" s="1"/>
  <c r="DM164" i="3"/>
  <c r="E26" i="12" s="1"/>
  <c r="DN164" i="3"/>
  <c r="DN206" i="3" s="1"/>
  <c r="DO164" i="3"/>
  <c r="DO206" i="3" s="1"/>
  <c r="DP164" i="3"/>
  <c r="DP206" i="3" s="1"/>
  <c r="DQ164" i="3"/>
  <c r="DQ206" i="3" s="1"/>
  <c r="DQ226" i="3" s="1"/>
  <c r="DR164" i="3"/>
  <c r="DR206" i="3" s="1"/>
  <c r="DS164" i="3"/>
  <c r="DS206" i="3" s="1"/>
  <c r="DT164" i="3"/>
  <c r="DT206" i="3" s="1"/>
  <c r="DU164" i="3"/>
  <c r="DU206" i="3" s="1"/>
  <c r="DU226" i="3" s="1"/>
  <c r="DV164" i="3"/>
  <c r="F26" i="12" s="1"/>
  <c r="DW164" i="3"/>
  <c r="DW206" i="3" s="1"/>
  <c r="DX164" i="3"/>
  <c r="DX206" i="3" s="1"/>
  <c r="DY164" i="3"/>
  <c r="DY206" i="3" s="1"/>
  <c r="DY226" i="3" s="1"/>
  <c r="DZ164" i="3"/>
  <c r="DZ206" i="3" s="1"/>
  <c r="EA164" i="3"/>
  <c r="EA206" i="3" s="1"/>
  <c r="EB164" i="3"/>
  <c r="EB206" i="3" s="1"/>
  <c r="EC164" i="3"/>
  <c r="EC206" i="3" s="1"/>
  <c r="EC226" i="3" s="1"/>
  <c r="ED164" i="3"/>
  <c r="ED206" i="3" s="1"/>
  <c r="EE164" i="3"/>
  <c r="G26" i="12" s="1"/>
  <c r="EF164" i="3"/>
  <c r="EF206" i="3" s="1"/>
  <c r="EG164" i="3"/>
  <c r="EG206" i="3" s="1"/>
  <c r="EG226" i="3" s="1"/>
  <c r="EH164" i="3"/>
  <c r="EH206" i="3" s="1"/>
  <c r="EI164" i="3"/>
  <c r="EI206" i="3" s="1"/>
  <c r="EJ164" i="3"/>
  <c r="EJ206" i="3" s="1"/>
  <c r="EK164" i="3"/>
  <c r="EK206" i="3" s="1"/>
  <c r="EK226" i="3" s="1"/>
  <c r="EL164" i="3"/>
  <c r="EL206" i="3" s="1"/>
  <c r="EM164" i="3"/>
  <c r="EM206" i="3" s="1"/>
  <c r="EN164" i="3"/>
  <c r="H26" i="12" s="1"/>
  <c r="EO164" i="3"/>
  <c r="EO206" i="3" s="1"/>
  <c r="EO226" i="3" s="1"/>
  <c r="EP164" i="3"/>
  <c r="EP206" i="3" s="1"/>
  <c r="EQ164" i="3"/>
  <c r="EQ206" i="3" s="1"/>
  <c r="ER164" i="3"/>
  <c r="ER206" i="3" s="1"/>
  <c r="ES164" i="3"/>
  <c r="ES206" i="3" s="1"/>
  <c r="ES226" i="3" s="1"/>
  <c r="ET164" i="3"/>
  <c r="ET206" i="3" s="1"/>
  <c r="EU164" i="3"/>
  <c r="EU206" i="3" s="1"/>
  <c r="EV164" i="3"/>
  <c r="EV206" i="3" s="1"/>
  <c r="EW164" i="3"/>
  <c r="I26" i="12" s="1"/>
  <c r="EX164" i="3"/>
  <c r="EX206" i="3" s="1"/>
  <c r="EY164" i="3"/>
  <c r="EY206" i="3" s="1"/>
  <c r="EZ164" i="3"/>
  <c r="EZ206" i="3" s="1"/>
  <c r="FA164" i="3"/>
  <c r="FA206" i="3" s="1"/>
  <c r="FA226" i="3" s="1"/>
  <c r="FB164" i="3"/>
  <c r="FB206" i="3" s="1"/>
  <c r="FC164" i="3"/>
  <c r="FC206" i="3" s="1"/>
  <c r="FD164" i="3"/>
  <c r="FD206" i="3" s="1"/>
  <c r="FE164" i="3"/>
  <c r="FE206" i="3" s="1"/>
  <c r="FE226" i="3" s="1"/>
  <c r="FF164" i="3"/>
  <c r="J26" i="12" s="1"/>
  <c r="FG164" i="3"/>
  <c r="FG206" i="3" s="1"/>
  <c r="FH164" i="3"/>
  <c r="FH206" i="3" s="1"/>
  <c r="FI164" i="3"/>
  <c r="FI206" i="3" s="1"/>
  <c r="FI226" i="3" s="1"/>
  <c r="FJ164" i="3"/>
  <c r="FJ206" i="3" s="1"/>
  <c r="FK164" i="3"/>
  <c r="FK206" i="3" s="1"/>
  <c r="FL164" i="3"/>
  <c r="FL206" i="3" s="1"/>
  <c r="FM164" i="3"/>
  <c r="FM206" i="3" s="1"/>
  <c r="FM226" i="3" s="1"/>
  <c r="FN164" i="3"/>
  <c r="FN206" i="3" s="1"/>
  <c r="FO164" i="3"/>
  <c r="K26" i="12" s="1"/>
  <c r="FP164" i="3"/>
  <c r="FP206" i="3" s="1"/>
  <c r="FQ164" i="3"/>
  <c r="FQ206" i="3" s="1"/>
  <c r="FQ226" i="3" s="1"/>
  <c r="FR164" i="3"/>
  <c r="FR206" i="3" s="1"/>
  <c r="FS164" i="3"/>
  <c r="FS206" i="3" s="1"/>
  <c r="FT164" i="3"/>
  <c r="FT206" i="3" s="1"/>
  <c r="FU164" i="3"/>
  <c r="FU206" i="3" s="1"/>
  <c r="FU226" i="3" s="1"/>
  <c r="FV164" i="3"/>
  <c r="FV206" i="3" s="1"/>
  <c r="FW164" i="3"/>
  <c r="FW206" i="3" s="1"/>
  <c r="FX164" i="3"/>
  <c r="L26" i="12" s="1"/>
  <c r="FY164" i="3"/>
  <c r="FY206" i="3" s="1"/>
  <c r="FY226" i="3" s="1"/>
  <c r="FZ164" i="3"/>
  <c r="FZ206" i="3" s="1"/>
  <c r="GA164" i="3"/>
  <c r="GA206" i="3" s="1"/>
  <c r="GB164" i="3"/>
  <c r="GB206" i="3" s="1"/>
  <c r="GC164" i="3"/>
  <c r="GC206" i="3" s="1"/>
  <c r="GC226" i="3" s="1"/>
  <c r="GD164" i="3"/>
  <c r="GD206" i="3" s="1"/>
  <c r="GE164" i="3"/>
  <c r="GE206" i="3" s="1"/>
  <c r="GE226" i="3" s="1"/>
  <c r="GF164" i="3"/>
  <c r="GF206" i="3" s="1"/>
  <c r="GG164" i="3"/>
  <c r="M26" i="12" s="1"/>
  <c r="GH164" i="3"/>
  <c r="GH206" i="3" s="1"/>
  <c r="GI164" i="3"/>
  <c r="GI206" i="3" s="1"/>
  <c r="GJ164" i="3"/>
  <c r="GJ206" i="3" s="1"/>
  <c r="GK164" i="3"/>
  <c r="GK206" i="3" s="1"/>
  <c r="GK226" i="3" s="1"/>
  <c r="GL164" i="3"/>
  <c r="GL206" i="3" s="1"/>
  <c r="GM164" i="3"/>
  <c r="GM206" i="3" s="1"/>
  <c r="GM226" i="3" s="1"/>
  <c r="GN164" i="3"/>
  <c r="GN206" i="3" s="1"/>
  <c r="GO164" i="3"/>
  <c r="GO206" i="3" s="1"/>
  <c r="GO226" i="3" s="1"/>
  <c r="GP164" i="3"/>
  <c r="N26" i="12" s="1"/>
  <c r="GQ164" i="3"/>
  <c r="GQ206" i="3" s="1"/>
  <c r="GR164" i="3"/>
  <c r="GR206" i="3" s="1"/>
  <c r="GS164" i="3"/>
  <c r="GS206" i="3" s="1"/>
  <c r="GS226" i="3" s="1"/>
  <c r="GT164" i="3"/>
  <c r="GT206" i="3" s="1"/>
  <c r="GU164" i="3"/>
  <c r="GU206" i="3" s="1"/>
  <c r="GU226" i="3" s="1"/>
  <c r="GV164" i="3"/>
  <c r="GV206" i="3" s="1"/>
  <c r="GW164" i="3"/>
  <c r="GW206" i="3" s="1"/>
  <c r="GW226" i="3" s="1"/>
  <c r="GX164" i="3"/>
  <c r="GX206" i="3" s="1"/>
  <c r="GY164" i="3"/>
  <c r="O26" i="12" s="1"/>
  <c r="GZ164" i="3"/>
  <c r="GZ206" i="3" s="1"/>
  <c r="HA164" i="3"/>
  <c r="HA206" i="3" s="1"/>
  <c r="HA226" i="3" s="1"/>
  <c r="HB164" i="3"/>
  <c r="HB206" i="3" s="1"/>
  <c r="HC164" i="3"/>
  <c r="HC206" i="3" s="1"/>
  <c r="HC226" i="3" s="1"/>
  <c r="HD164" i="3"/>
  <c r="HD206" i="3" s="1"/>
  <c r="HE164" i="3"/>
  <c r="HE206" i="3" s="1"/>
  <c r="HE226" i="3" s="1"/>
  <c r="HF164" i="3"/>
  <c r="HF206" i="3" s="1"/>
  <c r="HG164" i="3"/>
  <c r="HG206" i="3" s="1"/>
  <c r="HH164" i="3"/>
  <c r="HH206" i="3" s="1"/>
  <c r="DE165" i="3"/>
  <c r="DE207" i="3" s="1"/>
  <c r="DE227" i="3" s="1"/>
  <c r="DF165" i="3"/>
  <c r="DF207" i="3" s="1"/>
  <c r="DF227" i="3" s="1"/>
  <c r="DG165" i="3"/>
  <c r="DG207" i="3" s="1"/>
  <c r="DG227" i="3" s="1"/>
  <c r="DH165" i="3"/>
  <c r="DH207" i="3" s="1"/>
  <c r="DH227" i="3" s="1"/>
  <c r="DI165" i="3"/>
  <c r="DI207" i="3" s="1"/>
  <c r="DI227" i="3" s="1"/>
  <c r="DJ165" i="3"/>
  <c r="DJ207" i="3" s="1"/>
  <c r="DJ227" i="3" s="1"/>
  <c r="DK165" i="3"/>
  <c r="DL165" i="3"/>
  <c r="D27" i="12" s="1"/>
  <c r="DM165" i="3"/>
  <c r="DN165" i="3"/>
  <c r="DN207" i="3" s="1"/>
  <c r="DN227" i="3" s="1"/>
  <c r="DO165" i="3"/>
  <c r="DO207" i="3" s="1"/>
  <c r="DO227" i="3" s="1"/>
  <c r="DP165" i="3"/>
  <c r="DP207" i="3" s="1"/>
  <c r="DP227" i="3" s="1"/>
  <c r="DQ165" i="3"/>
  <c r="DQ207" i="3" s="1"/>
  <c r="DQ227" i="3" s="1"/>
  <c r="DR165" i="3"/>
  <c r="DR207" i="3" s="1"/>
  <c r="DR227" i="3" s="1"/>
  <c r="DS165" i="3"/>
  <c r="DS207" i="3" s="1"/>
  <c r="DS227" i="3" s="1"/>
  <c r="DT165" i="3"/>
  <c r="DT207" i="3" s="1"/>
  <c r="DT227" i="3" s="1"/>
  <c r="DU165" i="3"/>
  <c r="DU207" i="3" s="1"/>
  <c r="DU227" i="3" s="1"/>
  <c r="DV165" i="3"/>
  <c r="DW165" i="3"/>
  <c r="DW207" i="3" s="1"/>
  <c r="DW227" i="3" s="1"/>
  <c r="DX165" i="3"/>
  <c r="DX207" i="3" s="1"/>
  <c r="DX227" i="3" s="1"/>
  <c r="DY165" i="3"/>
  <c r="DY207" i="3" s="1"/>
  <c r="DY227" i="3" s="1"/>
  <c r="DZ165" i="3"/>
  <c r="DZ207" i="3" s="1"/>
  <c r="DZ227" i="3" s="1"/>
  <c r="EA165" i="3"/>
  <c r="EA207" i="3" s="1"/>
  <c r="EA227" i="3" s="1"/>
  <c r="EB165" i="3"/>
  <c r="EB207" i="3" s="1"/>
  <c r="EB227" i="3" s="1"/>
  <c r="EC165" i="3"/>
  <c r="EC207" i="3" s="1"/>
  <c r="EC227" i="3" s="1"/>
  <c r="ED165" i="3"/>
  <c r="ED207" i="3" s="1"/>
  <c r="ED227" i="3" s="1"/>
  <c r="EE165" i="3"/>
  <c r="G27" i="12" s="1"/>
  <c r="EF165" i="3"/>
  <c r="EF207" i="3" s="1"/>
  <c r="EF227" i="3" s="1"/>
  <c r="EG165" i="3"/>
  <c r="EG207" i="3" s="1"/>
  <c r="EG227" i="3" s="1"/>
  <c r="EH165" i="3"/>
  <c r="EH207" i="3" s="1"/>
  <c r="EH227" i="3" s="1"/>
  <c r="EI165" i="3"/>
  <c r="EI207" i="3" s="1"/>
  <c r="EI227" i="3" s="1"/>
  <c r="EJ165" i="3"/>
  <c r="EJ207" i="3" s="1"/>
  <c r="EJ227" i="3" s="1"/>
  <c r="EK165" i="3"/>
  <c r="EK207" i="3" s="1"/>
  <c r="EK227" i="3" s="1"/>
  <c r="EL165" i="3"/>
  <c r="EL207" i="3" s="1"/>
  <c r="EL227" i="3" s="1"/>
  <c r="EM165" i="3"/>
  <c r="EM207" i="3" s="1"/>
  <c r="EM227" i="3" s="1"/>
  <c r="EN165" i="3"/>
  <c r="H27" i="12" s="1"/>
  <c r="EO165" i="3"/>
  <c r="EO207" i="3" s="1"/>
  <c r="EO227" i="3" s="1"/>
  <c r="EP165" i="3"/>
  <c r="EP207" i="3" s="1"/>
  <c r="EP227" i="3" s="1"/>
  <c r="EQ165" i="3"/>
  <c r="EQ207" i="3" s="1"/>
  <c r="EQ227" i="3" s="1"/>
  <c r="ER165" i="3"/>
  <c r="ER207" i="3" s="1"/>
  <c r="ER227" i="3" s="1"/>
  <c r="ES165" i="3"/>
  <c r="ES207" i="3" s="1"/>
  <c r="ES227" i="3" s="1"/>
  <c r="ET165" i="3"/>
  <c r="ET207" i="3" s="1"/>
  <c r="ET227" i="3" s="1"/>
  <c r="EU165" i="3"/>
  <c r="EU207" i="3" s="1"/>
  <c r="EU227" i="3" s="1"/>
  <c r="EV165" i="3"/>
  <c r="EV207" i="3" s="1"/>
  <c r="EV227" i="3" s="1"/>
  <c r="EW165" i="3"/>
  <c r="I27" i="12" s="1"/>
  <c r="EX165" i="3"/>
  <c r="EX207" i="3" s="1"/>
  <c r="EX227" i="3" s="1"/>
  <c r="EY165" i="3"/>
  <c r="EY207" i="3" s="1"/>
  <c r="EY227" i="3" s="1"/>
  <c r="EZ165" i="3"/>
  <c r="EZ207" i="3" s="1"/>
  <c r="EZ227" i="3" s="1"/>
  <c r="FA165" i="3"/>
  <c r="FA207" i="3" s="1"/>
  <c r="FA227" i="3" s="1"/>
  <c r="FB165" i="3"/>
  <c r="FB207" i="3" s="1"/>
  <c r="FB227" i="3" s="1"/>
  <c r="FC165" i="3"/>
  <c r="FC207" i="3" s="1"/>
  <c r="FC227" i="3" s="1"/>
  <c r="FD165" i="3"/>
  <c r="FD207" i="3" s="1"/>
  <c r="FD227" i="3" s="1"/>
  <c r="FE165" i="3"/>
  <c r="FE207" i="3" s="1"/>
  <c r="FE227" i="3" s="1"/>
  <c r="FF165" i="3"/>
  <c r="J27" i="12" s="1"/>
  <c r="FG165" i="3"/>
  <c r="FG207" i="3" s="1"/>
  <c r="FG227" i="3" s="1"/>
  <c r="FH165" i="3"/>
  <c r="FH207" i="3" s="1"/>
  <c r="FH227" i="3" s="1"/>
  <c r="FI165" i="3"/>
  <c r="FI207" i="3" s="1"/>
  <c r="FI227" i="3" s="1"/>
  <c r="FJ165" i="3"/>
  <c r="FJ207" i="3" s="1"/>
  <c r="FJ227" i="3" s="1"/>
  <c r="FK165" i="3"/>
  <c r="FK207" i="3" s="1"/>
  <c r="FK227" i="3" s="1"/>
  <c r="FL165" i="3"/>
  <c r="FL207" i="3" s="1"/>
  <c r="FL227" i="3" s="1"/>
  <c r="FM165" i="3"/>
  <c r="FM207" i="3" s="1"/>
  <c r="FM227" i="3" s="1"/>
  <c r="FN165" i="3"/>
  <c r="FN207" i="3" s="1"/>
  <c r="FN227" i="3" s="1"/>
  <c r="FO165" i="3"/>
  <c r="K27" i="12" s="1"/>
  <c r="FP165" i="3"/>
  <c r="FP207" i="3" s="1"/>
  <c r="FP227" i="3" s="1"/>
  <c r="FQ165" i="3"/>
  <c r="FQ207" i="3" s="1"/>
  <c r="FQ227" i="3" s="1"/>
  <c r="FR165" i="3"/>
  <c r="FR207" i="3" s="1"/>
  <c r="FR227" i="3" s="1"/>
  <c r="FS165" i="3"/>
  <c r="FS207" i="3" s="1"/>
  <c r="FS227" i="3" s="1"/>
  <c r="FT165" i="3"/>
  <c r="FT207" i="3" s="1"/>
  <c r="FT227" i="3" s="1"/>
  <c r="FU165" i="3"/>
  <c r="FU207" i="3" s="1"/>
  <c r="FU227" i="3" s="1"/>
  <c r="FV165" i="3"/>
  <c r="FV207" i="3" s="1"/>
  <c r="FV227" i="3" s="1"/>
  <c r="FW165" i="3"/>
  <c r="FW207" i="3" s="1"/>
  <c r="FW227" i="3" s="1"/>
  <c r="FX165" i="3"/>
  <c r="L27" i="12" s="1"/>
  <c r="FY165" i="3"/>
  <c r="FY207" i="3" s="1"/>
  <c r="FY227" i="3" s="1"/>
  <c r="FZ165" i="3"/>
  <c r="FZ207" i="3" s="1"/>
  <c r="FZ227" i="3" s="1"/>
  <c r="GA165" i="3"/>
  <c r="GA207" i="3" s="1"/>
  <c r="GA227" i="3" s="1"/>
  <c r="GB165" i="3"/>
  <c r="GB207" i="3" s="1"/>
  <c r="GB227" i="3" s="1"/>
  <c r="GC165" i="3"/>
  <c r="GC207" i="3" s="1"/>
  <c r="GC227" i="3" s="1"/>
  <c r="GD165" i="3"/>
  <c r="GD207" i="3" s="1"/>
  <c r="GD227" i="3" s="1"/>
  <c r="GE165" i="3"/>
  <c r="GE207" i="3" s="1"/>
  <c r="GE227" i="3" s="1"/>
  <c r="GF165" i="3"/>
  <c r="GF207" i="3" s="1"/>
  <c r="GF227" i="3" s="1"/>
  <c r="GG165" i="3"/>
  <c r="GH165" i="3"/>
  <c r="GH207" i="3" s="1"/>
  <c r="GH227" i="3" s="1"/>
  <c r="GI165" i="3"/>
  <c r="GI207" i="3" s="1"/>
  <c r="GI227" i="3" s="1"/>
  <c r="GJ165" i="3"/>
  <c r="GJ207" i="3" s="1"/>
  <c r="GJ227" i="3" s="1"/>
  <c r="GK165" i="3"/>
  <c r="GK207" i="3" s="1"/>
  <c r="GK227" i="3" s="1"/>
  <c r="GL165" i="3"/>
  <c r="GL207" i="3" s="1"/>
  <c r="GL227" i="3" s="1"/>
  <c r="GM165" i="3"/>
  <c r="GM207" i="3" s="1"/>
  <c r="GM227" i="3" s="1"/>
  <c r="GN165" i="3"/>
  <c r="GN207" i="3" s="1"/>
  <c r="GN227" i="3" s="1"/>
  <c r="GO165" i="3"/>
  <c r="GO207" i="3" s="1"/>
  <c r="GO227" i="3" s="1"/>
  <c r="GP165" i="3"/>
  <c r="GQ165" i="3"/>
  <c r="GQ207" i="3" s="1"/>
  <c r="GQ227" i="3" s="1"/>
  <c r="GR165" i="3"/>
  <c r="GR207" i="3" s="1"/>
  <c r="GR227" i="3" s="1"/>
  <c r="GS165" i="3"/>
  <c r="GS207" i="3" s="1"/>
  <c r="GS227" i="3" s="1"/>
  <c r="GT165" i="3"/>
  <c r="GT207" i="3" s="1"/>
  <c r="GT227" i="3" s="1"/>
  <c r="GU165" i="3"/>
  <c r="GU207" i="3" s="1"/>
  <c r="GU227" i="3" s="1"/>
  <c r="GV165" i="3"/>
  <c r="GV207" i="3" s="1"/>
  <c r="GV227" i="3" s="1"/>
  <c r="GW165" i="3"/>
  <c r="GW207" i="3" s="1"/>
  <c r="GW227" i="3" s="1"/>
  <c r="GX165" i="3"/>
  <c r="GX207" i="3" s="1"/>
  <c r="GX227" i="3" s="1"/>
  <c r="GY165" i="3"/>
  <c r="O27" i="12" s="1"/>
  <c r="GZ165" i="3"/>
  <c r="GZ207" i="3" s="1"/>
  <c r="GZ227" i="3" s="1"/>
  <c r="HA165" i="3"/>
  <c r="HA207" i="3" s="1"/>
  <c r="HA227" i="3" s="1"/>
  <c r="HB165" i="3"/>
  <c r="HB207" i="3" s="1"/>
  <c r="HB227" i="3" s="1"/>
  <c r="HC165" i="3"/>
  <c r="HC207" i="3" s="1"/>
  <c r="HC227" i="3" s="1"/>
  <c r="HD165" i="3"/>
  <c r="HD207" i="3" s="1"/>
  <c r="HD227" i="3" s="1"/>
  <c r="HE165" i="3"/>
  <c r="HE207" i="3" s="1"/>
  <c r="HE227" i="3" s="1"/>
  <c r="HF165" i="3"/>
  <c r="HF207" i="3" s="1"/>
  <c r="HF227" i="3" s="1"/>
  <c r="HG165" i="3"/>
  <c r="HG207" i="3" s="1"/>
  <c r="HG227" i="3" s="1"/>
  <c r="HH165" i="3"/>
  <c r="HH207" i="3" s="1"/>
  <c r="HH227" i="3" s="1"/>
  <c r="DE166" i="3"/>
  <c r="DE208" i="3" s="1"/>
  <c r="DF166" i="3"/>
  <c r="DF208" i="3" s="1"/>
  <c r="DG166" i="3"/>
  <c r="DG208" i="3" s="1"/>
  <c r="DH166" i="3"/>
  <c r="DH208" i="3" s="1"/>
  <c r="DI166" i="3"/>
  <c r="DI208" i="3" s="1"/>
  <c r="DJ166" i="3"/>
  <c r="DJ208" i="3" s="1"/>
  <c r="DK166" i="3"/>
  <c r="DL166" i="3"/>
  <c r="D29" i="12" s="1"/>
  <c r="DM166" i="3"/>
  <c r="E29" i="12" s="1"/>
  <c r="DN166" i="3"/>
  <c r="DN208" i="3" s="1"/>
  <c r="DO166" i="3"/>
  <c r="DO208" i="3" s="1"/>
  <c r="DP166" i="3"/>
  <c r="DP208" i="3" s="1"/>
  <c r="DQ166" i="3"/>
  <c r="DQ208" i="3" s="1"/>
  <c r="DR166" i="3"/>
  <c r="DR208" i="3" s="1"/>
  <c r="DS166" i="3"/>
  <c r="DS208" i="3" s="1"/>
  <c r="DT166" i="3"/>
  <c r="DT208" i="3" s="1"/>
  <c r="DU166" i="3"/>
  <c r="DU208" i="3" s="1"/>
  <c r="DV166" i="3"/>
  <c r="F29" i="12" s="1"/>
  <c r="DW166" i="3"/>
  <c r="DW208" i="3" s="1"/>
  <c r="DX166" i="3"/>
  <c r="DX208" i="3" s="1"/>
  <c r="DY166" i="3"/>
  <c r="DY208" i="3" s="1"/>
  <c r="DZ166" i="3"/>
  <c r="DZ208" i="3" s="1"/>
  <c r="EA166" i="3"/>
  <c r="EA208" i="3" s="1"/>
  <c r="EB166" i="3"/>
  <c r="EB208" i="3" s="1"/>
  <c r="EC166" i="3"/>
  <c r="EC208" i="3" s="1"/>
  <c r="ED166" i="3"/>
  <c r="ED208" i="3" s="1"/>
  <c r="EE166" i="3"/>
  <c r="G29" i="12" s="1"/>
  <c r="EF166" i="3"/>
  <c r="EF208" i="3" s="1"/>
  <c r="EG166" i="3"/>
  <c r="EG208" i="3" s="1"/>
  <c r="EH166" i="3"/>
  <c r="EH208" i="3" s="1"/>
  <c r="EI166" i="3"/>
  <c r="EI208" i="3" s="1"/>
  <c r="EJ166" i="3"/>
  <c r="EJ208" i="3" s="1"/>
  <c r="EK166" i="3"/>
  <c r="EK208" i="3" s="1"/>
  <c r="EL166" i="3"/>
  <c r="EL208" i="3" s="1"/>
  <c r="EM166" i="3"/>
  <c r="EM208" i="3" s="1"/>
  <c r="EN166" i="3"/>
  <c r="H29" i="12" s="1"/>
  <c r="EO166" i="3"/>
  <c r="EO208" i="3" s="1"/>
  <c r="EP166" i="3"/>
  <c r="EP208" i="3" s="1"/>
  <c r="EQ166" i="3"/>
  <c r="EQ208" i="3" s="1"/>
  <c r="ER166" i="3"/>
  <c r="ER208" i="3" s="1"/>
  <c r="ES166" i="3"/>
  <c r="ES208" i="3" s="1"/>
  <c r="ET166" i="3"/>
  <c r="ET208" i="3" s="1"/>
  <c r="EU166" i="3"/>
  <c r="EU208" i="3" s="1"/>
  <c r="EV166" i="3"/>
  <c r="EV208" i="3" s="1"/>
  <c r="EW166" i="3"/>
  <c r="I29" i="12" s="1"/>
  <c r="EX166" i="3"/>
  <c r="EX208" i="3" s="1"/>
  <c r="EY166" i="3"/>
  <c r="EY208" i="3" s="1"/>
  <c r="EZ166" i="3"/>
  <c r="EZ208" i="3" s="1"/>
  <c r="FA166" i="3"/>
  <c r="FA208" i="3" s="1"/>
  <c r="FB166" i="3"/>
  <c r="FB208" i="3" s="1"/>
  <c r="FC166" i="3"/>
  <c r="FC208" i="3" s="1"/>
  <c r="FD166" i="3"/>
  <c r="FD208" i="3" s="1"/>
  <c r="FE166" i="3"/>
  <c r="FE208" i="3" s="1"/>
  <c r="FF166" i="3"/>
  <c r="J29" i="12" s="1"/>
  <c r="FG166" i="3"/>
  <c r="FG208" i="3" s="1"/>
  <c r="FH166" i="3"/>
  <c r="FH208" i="3" s="1"/>
  <c r="FI166" i="3"/>
  <c r="FI208" i="3" s="1"/>
  <c r="FJ166" i="3"/>
  <c r="FJ208" i="3" s="1"/>
  <c r="FK166" i="3"/>
  <c r="FK208" i="3" s="1"/>
  <c r="FL166" i="3"/>
  <c r="FL208" i="3" s="1"/>
  <c r="FM166" i="3"/>
  <c r="FM208" i="3" s="1"/>
  <c r="FN166" i="3"/>
  <c r="FN208" i="3" s="1"/>
  <c r="FO166" i="3"/>
  <c r="K29" i="12" s="1"/>
  <c r="FP166" i="3"/>
  <c r="FP208" i="3" s="1"/>
  <c r="FQ166" i="3"/>
  <c r="FQ208" i="3" s="1"/>
  <c r="FR166" i="3"/>
  <c r="FR208" i="3" s="1"/>
  <c r="FS166" i="3"/>
  <c r="FS208" i="3" s="1"/>
  <c r="FT166" i="3"/>
  <c r="FT208" i="3" s="1"/>
  <c r="FU166" i="3"/>
  <c r="FU208" i="3" s="1"/>
  <c r="FV166" i="3"/>
  <c r="FV208" i="3" s="1"/>
  <c r="FW166" i="3"/>
  <c r="FW208" i="3" s="1"/>
  <c r="FX166" i="3"/>
  <c r="L29" i="12" s="1"/>
  <c r="FY166" i="3"/>
  <c r="FY208" i="3" s="1"/>
  <c r="FZ166" i="3"/>
  <c r="FZ208" i="3" s="1"/>
  <c r="GA166" i="3"/>
  <c r="GA208" i="3" s="1"/>
  <c r="GB166" i="3"/>
  <c r="GB208" i="3" s="1"/>
  <c r="GC166" i="3"/>
  <c r="GC208" i="3" s="1"/>
  <c r="GD166" i="3"/>
  <c r="GD208" i="3" s="1"/>
  <c r="GE166" i="3"/>
  <c r="GE208" i="3" s="1"/>
  <c r="GF166" i="3"/>
  <c r="GF208" i="3" s="1"/>
  <c r="GG166" i="3"/>
  <c r="M29" i="12" s="1"/>
  <c r="GH166" i="3"/>
  <c r="GH208" i="3" s="1"/>
  <c r="GI166" i="3"/>
  <c r="GI208" i="3" s="1"/>
  <c r="GJ166" i="3"/>
  <c r="GJ208" i="3" s="1"/>
  <c r="GK166" i="3"/>
  <c r="GK208" i="3" s="1"/>
  <c r="GL166" i="3"/>
  <c r="GL208" i="3" s="1"/>
  <c r="GM166" i="3"/>
  <c r="GM208" i="3" s="1"/>
  <c r="GN166" i="3"/>
  <c r="GN208" i="3" s="1"/>
  <c r="GO166" i="3"/>
  <c r="GO208" i="3" s="1"/>
  <c r="GP166" i="3"/>
  <c r="N29" i="12" s="1"/>
  <c r="GQ166" i="3"/>
  <c r="GQ208" i="3" s="1"/>
  <c r="GR166" i="3"/>
  <c r="GR208" i="3" s="1"/>
  <c r="GS166" i="3"/>
  <c r="GS208" i="3" s="1"/>
  <c r="GT166" i="3"/>
  <c r="GT208" i="3" s="1"/>
  <c r="GU166" i="3"/>
  <c r="GU208" i="3" s="1"/>
  <c r="GV166" i="3"/>
  <c r="GV208" i="3" s="1"/>
  <c r="GW166" i="3"/>
  <c r="GW208" i="3" s="1"/>
  <c r="GX166" i="3"/>
  <c r="GX208" i="3" s="1"/>
  <c r="GY166" i="3"/>
  <c r="O29" i="12" s="1"/>
  <c r="GZ166" i="3"/>
  <c r="GZ208" i="3" s="1"/>
  <c r="HA166" i="3"/>
  <c r="HA208" i="3" s="1"/>
  <c r="HB166" i="3"/>
  <c r="HB208" i="3" s="1"/>
  <c r="HC166" i="3"/>
  <c r="HC208" i="3" s="1"/>
  <c r="HD166" i="3"/>
  <c r="HD208" i="3" s="1"/>
  <c r="HE166" i="3"/>
  <c r="HE208" i="3" s="1"/>
  <c r="HF166" i="3"/>
  <c r="HF208" i="3" s="1"/>
  <c r="HG166" i="3"/>
  <c r="HG208" i="3" s="1"/>
  <c r="HH166" i="3"/>
  <c r="HH208" i="3" s="1"/>
  <c r="DE167" i="3"/>
  <c r="DE209" i="3" s="1"/>
  <c r="DF167" i="3"/>
  <c r="DF209" i="3" s="1"/>
  <c r="DG167" i="3"/>
  <c r="DG209" i="3" s="1"/>
  <c r="DH167" i="3"/>
  <c r="DH209" i="3" s="1"/>
  <c r="DI167" i="3"/>
  <c r="DI209" i="3" s="1"/>
  <c r="DJ167" i="3"/>
  <c r="DJ209" i="3" s="1"/>
  <c r="DK167" i="3"/>
  <c r="DL167" i="3"/>
  <c r="D30" i="12" s="1"/>
  <c r="DM167" i="3"/>
  <c r="DN167" i="3"/>
  <c r="DN209" i="3" s="1"/>
  <c r="DO167" i="3"/>
  <c r="DO209" i="3" s="1"/>
  <c r="DP167" i="3"/>
  <c r="DP209" i="3" s="1"/>
  <c r="DQ167" i="3"/>
  <c r="DQ209" i="3" s="1"/>
  <c r="DR167" i="3"/>
  <c r="DR209" i="3" s="1"/>
  <c r="DS167" i="3"/>
  <c r="DS209" i="3" s="1"/>
  <c r="DT167" i="3"/>
  <c r="DT209" i="3" s="1"/>
  <c r="DU167" i="3"/>
  <c r="DU209" i="3" s="1"/>
  <c r="DV167" i="3"/>
  <c r="DW167" i="3"/>
  <c r="DW209" i="3" s="1"/>
  <c r="DX167" i="3"/>
  <c r="DX209" i="3" s="1"/>
  <c r="DY167" i="3"/>
  <c r="DY209" i="3" s="1"/>
  <c r="DZ167" i="3"/>
  <c r="DZ209" i="3" s="1"/>
  <c r="EA167" i="3"/>
  <c r="EA209" i="3" s="1"/>
  <c r="EB167" i="3"/>
  <c r="EB209" i="3" s="1"/>
  <c r="EC167" i="3"/>
  <c r="EC209" i="3" s="1"/>
  <c r="ED167" i="3"/>
  <c r="ED209" i="3" s="1"/>
  <c r="EE167" i="3"/>
  <c r="G30" i="12" s="1"/>
  <c r="EF167" i="3"/>
  <c r="EF209" i="3" s="1"/>
  <c r="EG167" i="3"/>
  <c r="EG209" i="3" s="1"/>
  <c r="EH167" i="3"/>
  <c r="EH209" i="3" s="1"/>
  <c r="EI167" i="3"/>
  <c r="EI209" i="3" s="1"/>
  <c r="EJ167" i="3"/>
  <c r="EJ209" i="3" s="1"/>
  <c r="EK167" i="3"/>
  <c r="EK209" i="3" s="1"/>
  <c r="EL167" i="3"/>
  <c r="EL209" i="3" s="1"/>
  <c r="EM167" i="3"/>
  <c r="EM209" i="3" s="1"/>
  <c r="EN167" i="3"/>
  <c r="H30" i="12" s="1"/>
  <c r="EO167" i="3"/>
  <c r="EO209" i="3" s="1"/>
  <c r="EP167" i="3"/>
  <c r="EP209" i="3" s="1"/>
  <c r="EQ167" i="3"/>
  <c r="EQ209" i="3" s="1"/>
  <c r="ER167" i="3"/>
  <c r="ER209" i="3" s="1"/>
  <c r="ES167" i="3"/>
  <c r="ES209" i="3" s="1"/>
  <c r="ET167" i="3"/>
  <c r="ET209" i="3" s="1"/>
  <c r="EU167" i="3"/>
  <c r="EU209" i="3" s="1"/>
  <c r="EV167" i="3"/>
  <c r="EV209" i="3" s="1"/>
  <c r="EW167" i="3"/>
  <c r="I30" i="12" s="1"/>
  <c r="EX167" i="3"/>
  <c r="EX209" i="3" s="1"/>
  <c r="EY167" i="3"/>
  <c r="EY209" i="3" s="1"/>
  <c r="EZ167" i="3"/>
  <c r="EZ209" i="3" s="1"/>
  <c r="FA167" i="3"/>
  <c r="FA209" i="3" s="1"/>
  <c r="FB167" i="3"/>
  <c r="FB209" i="3" s="1"/>
  <c r="FC167" i="3"/>
  <c r="FC209" i="3" s="1"/>
  <c r="FD167" i="3"/>
  <c r="FD209" i="3" s="1"/>
  <c r="FE167" i="3"/>
  <c r="FE209" i="3" s="1"/>
  <c r="FF167" i="3"/>
  <c r="J30" i="12" s="1"/>
  <c r="FG167" i="3"/>
  <c r="FG209" i="3" s="1"/>
  <c r="FH167" i="3"/>
  <c r="FH209" i="3" s="1"/>
  <c r="FI167" i="3"/>
  <c r="FI209" i="3" s="1"/>
  <c r="FJ167" i="3"/>
  <c r="FJ209" i="3" s="1"/>
  <c r="FK167" i="3"/>
  <c r="FK209" i="3" s="1"/>
  <c r="FL167" i="3"/>
  <c r="FL209" i="3" s="1"/>
  <c r="FM167" i="3"/>
  <c r="FM209" i="3" s="1"/>
  <c r="FN167" i="3"/>
  <c r="FN209" i="3" s="1"/>
  <c r="FO167" i="3"/>
  <c r="K30" i="12" s="1"/>
  <c r="FP167" i="3"/>
  <c r="FP209" i="3" s="1"/>
  <c r="FQ167" i="3"/>
  <c r="FQ209" i="3" s="1"/>
  <c r="FR167" i="3"/>
  <c r="FR209" i="3" s="1"/>
  <c r="FS167" i="3"/>
  <c r="FS209" i="3" s="1"/>
  <c r="FT167" i="3"/>
  <c r="FT209" i="3" s="1"/>
  <c r="FU167" i="3"/>
  <c r="FU209" i="3" s="1"/>
  <c r="FV167" i="3"/>
  <c r="FV209" i="3" s="1"/>
  <c r="FW167" i="3"/>
  <c r="FW209" i="3" s="1"/>
  <c r="FX167" i="3"/>
  <c r="L30" i="12" s="1"/>
  <c r="FY167" i="3"/>
  <c r="FY209" i="3" s="1"/>
  <c r="FZ167" i="3"/>
  <c r="FZ209" i="3" s="1"/>
  <c r="GA167" i="3"/>
  <c r="GA209" i="3" s="1"/>
  <c r="GB167" i="3"/>
  <c r="GB209" i="3" s="1"/>
  <c r="GC167" i="3"/>
  <c r="GC209" i="3" s="1"/>
  <c r="GD167" i="3"/>
  <c r="GD209" i="3" s="1"/>
  <c r="GE167" i="3"/>
  <c r="GE209" i="3" s="1"/>
  <c r="GF167" i="3"/>
  <c r="GF209" i="3" s="1"/>
  <c r="GG167" i="3"/>
  <c r="GH167" i="3"/>
  <c r="GH209" i="3" s="1"/>
  <c r="GI167" i="3"/>
  <c r="GI209" i="3" s="1"/>
  <c r="GJ167" i="3"/>
  <c r="GJ209" i="3" s="1"/>
  <c r="GK167" i="3"/>
  <c r="GK209" i="3" s="1"/>
  <c r="GL167" i="3"/>
  <c r="GL209" i="3" s="1"/>
  <c r="GM167" i="3"/>
  <c r="GM209" i="3" s="1"/>
  <c r="GN167" i="3"/>
  <c r="GN209" i="3" s="1"/>
  <c r="GO167" i="3"/>
  <c r="GO209" i="3" s="1"/>
  <c r="GP167" i="3"/>
  <c r="GQ167" i="3"/>
  <c r="GQ209" i="3" s="1"/>
  <c r="GR167" i="3"/>
  <c r="GR209" i="3" s="1"/>
  <c r="GS167" i="3"/>
  <c r="GS209" i="3" s="1"/>
  <c r="GT167" i="3"/>
  <c r="GT209" i="3" s="1"/>
  <c r="GU167" i="3"/>
  <c r="GU209" i="3" s="1"/>
  <c r="GV167" i="3"/>
  <c r="GV209" i="3" s="1"/>
  <c r="GW167" i="3"/>
  <c r="GW209" i="3" s="1"/>
  <c r="GX167" i="3"/>
  <c r="GX209" i="3" s="1"/>
  <c r="GY167" i="3"/>
  <c r="O30" i="12" s="1"/>
  <c r="GZ167" i="3"/>
  <c r="GZ209" i="3" s="1"/>
  <c r="HA167" i="3"/>
  <c r="HA209" i="3" s="1"/>
  <c r="HB167" i="3"/>
  <c r="HB209" i="3" s="1"/>
  <c r="HC167" i="3"/>
  <c r="HC209" i="3" s="1"/>
  <c r="HD167" i="3"/>
  <c r="HD209" i="3" s="1"/>
  <c r="HE167" i="3"/>
  <c r="HE209" i="3" s="1"/>
  <c r="HF167" i="3"/>
  <c r="HF209" i="3" s="1"/>
  <c r="HG167" i="3"/>
  <c r="HG209" i="3" s="1"/>
  <c r="HH167" i="3"/>
  <c r="HH209" i="3" s="1"/>
  <c r="DD153" i="3"/>
  <c r="DD154" i="3"/>
  <c r="C49" i="7" s="1"/>
  <c r="DD155" i="3"/>
  <c r="DD156" i="3"/>
  <c r="DD157" i="3"/>
  <c r="DD158" i="3"/>
  <c r="DD159" i="3"/>
  <c r="DD160" i="3"/>
  <c r="DD161" i="3"/>
  <c r="DD162" i="3"/>
  <c r="C24" i="7" s="1"/>
  <c r="DD163" i="3"/>
  <c r="DD164" i="3"/>
  <c r="DD165" i="3"/>
  <c r="DD166" i="3"/>
  <c r="DD167" i="3"/>
  <c r="DD152" i="3"/>
  <c r="CQ152" i="3"/>
  <c r="CQ194" i="3" s="1"/>
  <c r="CR152" i="3"/>
  <c r="CR194" i="3" s="1"/>
  <c r="CS152" i="3"/>
  <c r="CS194" i="3" s="1"/>
  <c r="CT152" i="3"/>
  <c r="CT194" i="3" s="1"/>
  <c r="CU152" i="3"/>
  <c r="CU194" i="3" s="1"/>
  <c r="CV152" i="3"/>
  <c r="CV194" i="3" s="1"/>
  <c r="CW152" i="3"/>
  <c r="CX152" i="3"/>
  <c r="CX194" i="3" s="1"/>
  <c r="CY152" i="3"/>
  <c r="CY194" i="3" s="1"/>
  <c r="CZ152" i="3"/>
  <c r="CZ194" i="3" s="1"/>
  <c r="DA152" i="3"/>
  <c r="DA194" i="3" s="1"/>
  <c r="DB152" i="3"/>
  <c r="DB194" i="3" s="1"/>
  <c r="DC152" i="3"/>
  <c r="DC194" i="3" s="1"/>
  <c r="CQ153" i="3"/>
  <c r="CQ195" i="3" s="1"/>
  <c r="CR153" i="3"/>
  <c r="CR195" i="3" s="1"/>
  <c r="CS153" i="3"/>
  <c r="CS195" i="3" s="1"/>
  <c r="CT153" i="3"/>
  <c r="CT195" i="3" s="1"/>
  <c r="CU153" i="3"/>
  <c r="CU195" i="3" s="1"/>
  <c r="CV153" i="3"/>
  <c r="CV195" i="3" s="1"/>
  <c r="CW153" i="3"/>
  <c r="C48" i="14" s="1"/>
  <c r="CX153" i="3"/>
  <c r="CX195" i="3" s="1"/>
  <c r="CY153" i="3"/>
  <c r="CY195" i="3" s="1"/>
  <c r="CZ153" i="3"/>
  <c r="CZ195" i="3" s="1"/>
  <c r="DA153" i="3"/>
  <c r="DA195" i="3" s="1"/>
  <c r="DB153" i="3"/>
  <c r="DB195" i="3" s="1"/>
  <c r="DC153" i="3"/>
  <c r="DC195" i="3" s="1"/>
  <c r="CQ154" i="3"/>
  <c r="CQ196" i="3" s="1"/>
  <c r="CR154" i="3"/>
  <c r="CR196" i="3" s="1"/>
  <c r="CS154" i="3"/>
  <c r="CS196" i="3" s="1"/>
  <c r="CT154" i="3"/>
  <c r="CT196" i="3" s="1"/>
  <c r="CU154" i="3"/>
  <c r="CU196" i="3" s="1"/>
  <c r="CV154" i="3"/>
  <c r="CV196" i="3" s="1"/>
  <c r="CW154" i="3"/>
  <c r="C49" i="14" s="1"/>
  <c r="CX154" i="3"/>
  <c r="CX196" i="3" s="1"/>
  <c r="CY154" i="3"/>
  <c r="CY196" i="3" s="1"/>
  <c r="CZ154" i="3"/>
  <c r="CZ196" i="3" s="1"/>
  <c r="DA154" i="3"/>
  <c r="DA196" i="3" s="1"/>
  <c r="DB154" i="3"/>
  <c r="DB196" i="3" s="1"/>
  <c r="DC154" i="3"/>
  <c r="DC196" i="3" s="1"/>
  <c r="CQ155" i="3"/>
  <c r="CQ197" i="3" s="1"/>
  <c r="CR155" i="3"/>
  <c r="CR197" i="3" s="1"/>
  <c r="CS155" i="3"/>
  <c r="CS197" i="3" s="1"/>
  <c r="CT155" i="3"/>
  <c r="CT197" i="3" s="1"/>
  <c r="CU155" i="3"/>
  <c r="CU197" i="3" s="1"/>
  <c r="CV155" i="3"/>
  <c r="CV197" i="3" s="1"/>
  <c r="CW155" i="3"/>
  <c r="CX155" i="3"/>
  <c r="CX197" i="3" s="1"/>
  <c r="CY155" i="3"/>
  <c r="CY197" i="3" s="1"/>
  <c r="CZ155" i="3"/>
  <c r="CZ197" i="3" s="1"/>
  <c r="DA155" i="3"/>
  <c r="DA197" i="3" s="1"/>
  <c r="DB155" i="3"/>
  <c r="DB197" i="3" s="1"/>
  <c r="DC155" i="3"/>
  <c r="DC197" i="3" s="1"/>
  <c r="CQ156" i="3"/>
  <c r="CQ198" i="3" s="1"/>
  <c r="CR156" i="3"/>
  <c r="CR198" i="3" s="1"/>
  <c r="CS156" i="3"/>
  <c r="CS198" i="3" s="1"/>
  <c r="CT156" i="3"/>
  <c r="CT198" i="3" s="1"/>
  <c r="CU156" i="3"/>
  <c r="CU198" i="3" s="1"/>
  <c r="CV156" i="3"/>
  <c r="CV198" i="3" s="1"/>
  <c r="CW156" i="3"/>
  <c r="CX156" i="3"/>
  <c r="CX198" i="3" s="1"/>
  <c r="CY156" i="3"/>
  <c r="CY198" i="3" s="1"/>
  <c r="CZ156" i="3"/>
  <c r="CZ198" i="3" s="1"/>
  <c r="DA156" i="3"/>
  <c r="DA198" i="3" s="1"/>
  <c r="DB156" i="3"/>
  <c r="DB198" i="3" s="1"/>
  <c r="DC156" i="3"/>
  <c r="DC198" i="3" s="1"/>
  <c r="CQ157" i="3"/>
  <c r="CQ199" i="3" s="1"/>
  <c r="CR157" i="3"/>
  <c r="CR199" i="3" s="1"/>
  <c r="CS157" i="3"/>
  <c r="CS199" i="3" s="1"/>
  <c r="CT157" i="3"/>
  <c r="CT199" i="3" s="1"/>
  <c r="CU157" i="3"/>
  <c r="CU199" i="3" s="1"/>
  <c r="CV157" i="3"/>
  <c r="CV199" i="3" s="1"/>
  <c r="CW157" i="3"/>
  <c r="C52" i="14" s="1"/>
  <c r="CX157" i="3"/>
  <c r="CX199" i="3" s="1"/>
  <c r="CY157" i="3"/>
  <c r="CY199" i="3" s="1"/>
  <c r="CZ157" i="3"/>
  <c r="CZ199" i="3" s="1"/>
  <c r="DA157" i="3"/>
  <c r="DA199" i="3" s="1"/>
  <c r="DB157" i="3"/>
  <c r="DB199" i="3" s="1"/>
  <c r="DC157" i="3"/>
  <c r="DC199" i="3" s="1"/>
  <c r="CQ158" i="3"/>
  <c r="CQ200" i="3" s="1"/>
  <c r="CR158" i="3"/>
  <c r="CR200" i="3" s="1"/>
  <c r="CS158" i="3"/>
  <c r="CS200" i="3" s="1"/>
  <c r="CT158" i="3"/>
  <c r="CT200" i="3" s="1"/>
  <c r="CU158" i="3"/>
  <c r="CU200" i="3" s="1"/>
  <c r="CV158" i="3"/>
  <c r="CV200" i="3" s="1"/>
  <c r="CW158" i="3"/>
  <c r="C53" i="14" s="1"/>
  <c r="CX158" i="3"/>
  <c r="CX200" i="3" s="1"/>
  <c r="CY158" i="3"/>
  <c r="CY200" i="3" s="1"/>
  <c r="CZ158" i="3"/>
  <c r="CZ200" i="3" s="1"/>
  <c r="DA158" i="3"/>
  <c r="DA200" i="3" s="1"/>
  <c r="DB158" i="3"/>
  <c r="DB200" i="3" s="1"/>
  <c r="DC158" i="3"/>
  <c r="DC200" i="3" s="1"/>
  <c r="CQ159" i="3"/>
  <c r="CQ201" i="3" s="1"/>
  <c r="CR159" i="3"/>
  <c r="CR201" i="3" s="1"/>
  <c r="CS159" i="3"/>
  <c r="CS201" i="3" s="1"/>
  <c r="CT159" i="3"/>
  <c r="CT201" i="3" s="1"/>
  <c r="CU159" i="3"/>
  <c r="CU201" i="3" s="1"/>
  <c r="CV159" i="3"/>
  <c r="CV201" i="3" s="1"/>
  <c r="CW159" i="3"/>
  <c r="C54" i="14" s="1"/>
  <c r="CX159" i="3"/>
  <c r="CX201" i="3" s="1"/>
  <c r="CY159" i="3"/>
  <c r="CY201" i="3" s="1"/>
  <c r="CZ159" i="3"/>
  <c r="CZ201" i="3" s="1"/>
  <c r="DA159" i="3"/>
  <c r="DA201" i="3" s="1"/>
  <c r="DB159" i="3"/>
  <c r="DB201" i="3" s="1"/>
  <c r="DC159" i="3"/>
  <c r="DC201" i="3" s="1"/>
  <c r="CQ160" i="3"/>
  <c r="CQ202" i="3" s="1"/>
  <c r="CR160" i="3"/>
  <c r="CR202" i="3" s="1"/>
  <c r="CS160" i="3"/>
  <c r="CS202" i="3" s="1"/>
  <c r="CT160" i="3"/>
  <c r="CT202" i="3" s="1"/>
  <c r="CU160" i="3"/>
  <c r="CU202" i="3" s="1"/>
  <c r="CV160" i="3"/>
  <c r="CV202" i="3" s="1"/>
  <c r="CW160" i="3"/>
  <c r="C55" i="14" s="1"/>
  <c r="CX160" i="3"/>
  <c r="CX202" i="3" s="1"/>
  <c r="CY160" i="3"/>
  <c r="CY202" i="3" s="1"/>
  <c r="CZ160" i="3"/>
  <c r="CZ202" i="3" s="1"/>
  <c r="DA160" i="3"/>
  <c r="DA202" i="3" s="1"/>
  <c r="DB160" i="3"/>
  <c r="DB202" i="3" s="1"/>
  <c r="CQ161" i="3"/>
  <c r="CQ203" i="3" s="1"/>
  <c r="CR161" i="3"/>
  <c r="CR203" i="3" s="1"/>
  <c r="CS161" i="3"/>
  <c r="CS203" i="3" s="1"/>
  <c r="CT161" i="3"/>
  <c r="CT203" i="3" s="1"/>
  <c r="CU161" i="3"/>
  <c r="CU203" i="3" s="1"/>
  <c r="CV161" i="3"/>
  <c r="CV203" i="3" s="1"/>
  <c r="CW161" i="3"/>
  <c r="C23" i="14" s="1"/>
  <c r="CX161" i="3"/>
  <c r="CX203" i="3" s="1"/>
  <c r="CY161" i="3"/>
  <c r="CY203" i="3" s="1"/>
  <c r="CZ161" i="3"/>
  <c r="CZ203" i="3" s="1"/>
  <c r="DA161" i="3"/>
  <c r="DA203" i="3" s="1"/>
  <c r="DB161" i="3"/>
  <c r="DB203" i="3" s="1"/>
  <c r="DC161" i="3"/>
  <c r="DC203" i="3" s="1"/>
  <c r="CQ162" i="3"/>
  <c r="CQ204" i="3" s="1"/>
  <c r="CR162" i="3"/>
  <c r="CR204" i="3" s="1"/>
  <c r="CS162" i="3"/>
  <c r="CS204" i="3" s="1"/>
  <c r="CT162" i="3"/>
  <c r="CT204" i="3" s="1"/>
  <c r="CU162" i="3"/>
  <c r="CU204" i="3" s="1"/>
  <c r="CV162" i="3"/>
  <c r="CV204" i="3" s="1"/>
  <c r="CW162" i="3"/>
  <c r="CX162" i="3"/>
  <c r="CX204" i="3" s="1"/>
  <c r="CY162" i="3"/>
  <c r="CY204" i="3" s="1"/>
  <c r="CZ162" i="3"/>
  <c r="CZ204" i="3" s="1"/>
  <c r="DA162" i="3"/>
  <c r="DA204" i="3" s="1"/>
  <c r="DB162" i="3"/>
  <c r="DB204" i="3" s="1"/>
  <c r="DC162" i="3"/>
  <c r="DC204" i="3" s="1"/>
  <c r="CQ163" i="3"/>
  <c r="CQ205" i="3" s="1"/>
  <c r="CR163" i="3"/>
  <c r="CR205" i="3" s="1"/>
  <c r="CS163" i="3"/>
  <c r="CS205" i="3" s="1"/>
  <c r="CT163" i="3"/>
  <c r="CT205" i="3" s="1"/>
  <c r="CU163" i="3"/>
  <c r="CU205" i="3" s="1"/>
  <c r="CV163" i="3"/>
  <c r="CV205" i="3" s="1"/>
  <c r="CW163" i="3"/>
  <c r="CX163" i="3"/>
  <c r="CX205" i="3" s="1"/>
  <c r="CY163" i="3"/>
  <c r="CY205" i="3" s="1"/>
  <c r="CZ163" i="3"/>
  <c r="CZ205" i="3" s="1"/>
  <c r="DA163" i="3"/>
  <c r="DA205" i="3" s="1"/>
  <c r="DB163" i="3"/>
  <c r="DB205" i="3" s="1"/>
  <c r="DC163" i="3"/>
  <c r="DC205" i="3" s="1"/>
  <c r="CQ164" i="3"/>
  <c r="CQ206" i="3" s="1"/>
  <c r="CR164" i="3"/>
  <c r="CR206" i="3" s="1"/>
  <c r="CS164" i="3"/>
  <c r="CS206" i="3" s="1"/>
  <c r="CT164" i="3"/>
  <c r="CT206" i="3" s="1"/>
  <c r="CU164" i="3"/>
  <c r="CU206" i="3" s="1"/>
  <c r="CV164" i="3"/>
  <c r="CV206" i="3" s="1"/>
  <c r="CW164" i="3"/>
  <c r="CX164" i="3"/>
  <c r="CX206" i="3" s="1"/>
  <c r="CY164" i="3"/>
  <c r="CY206" i="3" s="1"/>
  <c r="CZ164" i="3"/>
  <c r="CZ206" i="3" s="1"/>
  <c r="DA164" i="3"/>
  <c r="DA206" i="3" s="1"/>
  <c r="DB164" i="3"/>
  <c r="DB206" i="3" s="1"/>
  <c r="DC164" i="3"/>
  <c r="DC206" i="3" s="1"/>
  <c r="CQ165" i="3"/>
  <c r="CQ207" i="3" s="1"/>
  <c r="CR165" i="3"/>
  <c r="CR207" i="3" s="1"/>
  <c r="CS165" i="3"/>
  <c r="CS207" i="3" s="1"/>
  <c r="CT165" i="3"/>
  <c r="CT207" i="3" s="1"/>
  <c r="CU165" i="3"/>
  <c r="CU207" i="3" s="1"/>
  <c r="CV165" i="3"/>
  <c r="CV207" i="3" s="1"/>
  <c r="CW165" i="3"/>
  <c r="CX165" i="3"/>
  <c r="CX207" i="3" s="1"/>
  <c r="CY165" i="3"/>
  <c r="CY207" i="3" s="1"/>
  <c r="CZ165" i="3"/>
  <c r="CZ207" i="3" s="1"/>
  <c r="DA165" i="3"/>
  <c r="DA207" i="3" s="1"/>
  <c r="DB165" i="3"/>
  <c r="DB207" i="3" s="1"/>
  <c r="DC165" i="3"/>
  <c r="DC207" i="3" s="1"/>
  <c r="CQ166" i="3"/>
  <c r="CQ208" i="3" s="1"/>
  <c r="CR166" i="3"/>
  <c r="CR208" i="3" s="1"/>
  <c r="CS166" i="3"/>
  <c r="CS208" i="3" s="1"/>
  <c r="CT166" i="3"/>
  <c r="CT208" i="3" s="1"/>
  <c r="CU166" i="3"/>
  <c r="CU208" i="3" s="1"/>
  <c r="CV166" i="3"/>
  <c r="CV208" i="3" s="1"/>
  <c r="CW166" i="3"/>
  <c r="CX166" i="3"/>
  <c r="CX208" i="3" s="1"/>
  <c r="CY166" i="3"/>
  <c r="CY208" i="3" s="1"/>
  <c r="CZ166" i="3"/>
  <c r="CZ208" i="3" s="1"/>
  <c r="DA166" i="3"/>
  <c r="DA208" i="3" s="1"/>
  <c r="DB166" i="3"/>
  <c r="DB208" i="3" s="1"/>
  <c r="DC166" i="3"/>
  <c r="DC208" i="3" s="1"/>
  <c r="CQ167" i="3"/>
  <c r="CQ209" i="3" s="1"/>
  <c r="CR167" i="3"/>
  <c r="CR209" i="3" s="1"/>
  <c r="CS167" i="3"/>
  <c r="CS209" i="3" s="1"/>
  <c r="CT167" i="3"/>
  <c r="CT209" i="3" s="1"/>
  <c r="CU167" i="3"/>
  <c r="CU209" i="3" s="1"/>
  <c r="CV167" i="3"/>
  <c r="CV209" i="3" s="1"/>
  <c r="CW167" i="3"/>
  <c r="CX167" i="3"/>
  <c r="CX209" i="3" s="1"/>
  <c r="CY167" i="3"/>
  <c r="CY209" i="3" s="1"/>
  <c r="CZ167" i="3"/>
  <c r="CZ209" i="3" s="1"/>
  <c r="DA167" i="3"/>
  <c r="DA209" i="3" s="1"/>
  <c r="DB167" i="3"/>
  <c r="DB209" i="3" s="1"/>
  <c r="DC167" i="3"/>
  <c r="DC209" i="3" s="1"/>
  <c r="CP153" i="3"/>
  <c r="CP154" i="3"/>
  <c r="CP155" i="3"/>
  <c r="CP156" i="3"/>
  <c r="CP157" i="3"/>
  <c r="CP158" i="3"/>
  <c r="CP159" i="3"/>
  <c r="CP160" i="3"/>
  <c r="CP161" i="3"/>
  <c r="CP162" i="3"/>
  <c r="CP163" i="3"/>
  <c r="CP164" i="3"/>
  <c r="CP165" i="3"/>
  <c r="CP166" i="3"/>
  <c r="CP167" i="3"/>
  <c r="CP152" i="3"/>
  <c r="AA152" i="3"/>
  <c r="AB152" i="3"/>
  <c r="AB194" i="3" s="1"/>
  <c r="AB214" i="3" s="1"/>
  <c r="AC152" i="3"/>
  <c r="AC194" i="3" s="1"/>
  <c r="AD152" i="3"/>
  <c r="AD194" i="3" s="1"/>
  <c r="AE152" i="3"/>
  <c r="AE194" i="3" s="1"/>
  <c r="AF152" i="3"/>
  <c r="AF194" i="3" s="1"/>
  <c r="AF214" i="3" s="1"/>
  <c r="AG152" i="3"/>
  <c r="AG194" i="3" s="1"/>
  <c r="AH152" i="3"/>
  <c r="AH194" i="3" s="1"/>
  <c r="AH214" i="3" s="1"/>
  <c r="AI152" i="3"/>
  <c r="AI194" i="3" s="1"/>
  <c r="AJ152" i="3"/>
  <c r="AJ194" i="3" s="1"/>
  <c r="AJ214" i="3" s="1"/>
  <c r="AK152" i="3"/>
  <c r="AK194" i="3" s="1"/>
  <c r="AL152" i="3"/>
  <c r="AL194" i="3" s="1"/>
  <c r="AM152" i="3"/>
  <c r="AN152" i="3"/>
  <c r="AN194" i="3" s="1"/>
  <c r="AN214" i="3" s="1"/>
  <c r="AO152" i="3"/>
  <c r="AO194" i="3" s="1"/>
  <c r="AP152" i="3"/>
  <c r="AP194" i="3" s="1"/>
  <c r="AP214" i="3" s="1"/>
  <c r="AQ152" i="3"/>
  <c r="AQ194" i="3" s="1"/>
  <c r="AR152" i="3"/>
  <c r="AR194" i="3" s="1"/>
  <c r="AR214" i="3" s="1"/>
  <c r="AS152" i="3"/>
  <c r="AS194" i="3" s="1"/>
  <c r="AT152" i="3"/>
  <c r="AT194" i="3" s="1"/>
  <c r="AU152" i="3"/>
  <c r="AU194" i="3" s="1"/>
  <c r="AV152" i="3"/>
  <c r="AV194" i="3" s="1"/>
  <c r="AV214" i="3" s="1"/>
  <c r="AW152" i="3"/>
  <c r="AW194" i="3" s="1"/>
  <c r="AX152" i="3"/>
  <c r="AX194" i="3" s="1"/>
  <c r="AX214" i="3" s="1"/>
  <c r="AY152" i="3"/>
  <c r="AZ152" i="3"/>
  <c r="BA152" i="3"/>
  <c r="BA194" i="3" s="1"/>
  <c r="BB152" i="3"/>
  <c r="BB194" i="3" s="1"/>
  <c r="BC152" i="3"/>
  <c r="BC194" i="3" s="1"/>
  <c r="BD152" i="3"/>
  <c r="BD194" i="3" s="1"/>
  <c r="BD214" i="3" s="1"/>
  <c r="BE152" i="3"/>
  <c r="BE194" i="3" s="1"/>
  <c r="BF152" i="3"/>
  <c r="BF194" i="3" s="1"/>
  <c r="BF214" i="3" s="1"/>
  <c r="BN152" i="3"/>
  <c r="BO152" i="3"/>
  <c r="BO194" i="3" s="1"/>
  <c r="BO214" i="3" s="1"/>
  <c r="BP152" i="3"/>
  <c r="BP194" i="3" s="1"/>
  <c r="BQ152" i="3"/>
  <c r="BQ194" i="3" s="1"/>
  <c r="BR152" i="3"/>
  <c r="BR194" i="3" s="1"/>
  <c r="BS152" i="3"/>
  <c r="BS194" i="3" s="1"/>
  <c r="BS214" i="3" s="1"/>
  <c r="BT152" i="3"/>
  <c r="BT194" i="3" s="1"/>
  <c r="BU152" i="3"/>
  <c r="BV152" i="3"/>
  <c r="BV194" i="3" s="1"/>
  <c r="BW152" i="3"/>
  <c r="BW194" i="3" s="1"/>
  <c r="BW214" i="3" s="1"/>
  <c r="BX152" i="3"/>
  <c r="BX194" i="3" s="1"/>
  <c r="BY152" i="3"/>
  <c r="BY194" i="3" s="1"/>
  <c r="BZ152" i="3"/>
  <c r="BZ194" i="3" s="1"/>
  <c r="CA152" i="3"/>
  <c r="CA194" i="3" s="1"/>
  <c r="CA214" i="3" s="1"/>
  <c r="CB152" i="3"/>
  <c r="CC152" i="3"/>
  <c r="CC194" i="3" s="1"/>
  <c r="CC214" i="3" s="1"/>
  <c r="CD152" i="3"/>
  <c r="CD194" i="3" s="1"/>
  <c r="CE152" i="3"/>
  <c r="CE194" i="3" s="1"/>
  <c r="CE214" i="3" s="1"/>
  <c r="CF152" i="3"/>
  <c r="CF194" i="3" s="1"/>
  <c r="CG152" i="3"/>
  <c r="CG194" i="3" s="1"/>
  <c r="CH152" i="3"/>
  <c r="CH194" i="3" s="1"/>
  <c r="CI152" i="3"/>
  <c r="CJ152" i="3"/>
  <c r="CJ194" i="3" s="1"/>
  <c r="CK152" i="3"/>
  <c r="CK194" i="3" s="1"/>
  <c r="CK214" i="3" s="1"/>
  <c r="CL152" i="3"/>
  <c r="CL194" i="3" s="1"/>
  <c r="CM152" i="3"/>
  <c r="CM194" i="3" s="1"/>
  <c r="CM214" i="3" s="1"/>
  <c r="CN152" i="3"/>
  <c r="CN194" i="3" s="1"/>
  <c r="CO152" i="3"/>
  <c r="CO194" i="3" s="1"/>
  <c r="AA153" i="3"/>
  <c r="AB153" i="3"/>
  <c r="AB195" i="3" s="1"/>
  <c r="AC153" i="3"/>
  <c r="AC195" i="3" s="1"/>
  <c r="AD153" i="3"/>
  <c r="AD195" i="3" s="1"/>
  <c r="AD215" i="3" s="1"/>
  <c r="AE153" i="3"/>
  <c r="AE195" i="3" s="1"/>
  <c r="AE215" i="3" s="1"/>
  <c r="AF153" i="3"/>
  <c r="AF195" i="3" s="1"/>
  <c r="AF215" i="3" s="1"/>
  <c r="AG153" i="3"/>
  <c r="AG195" i="3" s="1"/>
  <c r="AG215" i="3" s="1"/>
  <c r="AH153" i="3"/>
  <c r="AH195" i="3" s="1"/>
  <c r="AH215" i="3" s="1"/>
  <c r="AI153" i="3"/>
  <c r="AI195" i="3" s="1"/>
  <c r="AI215" i="3" s="1"/>
  <c r="AJ153" i="3"/>
  <c r="AJ195" i="3" s="1"/>
  <c r="AK153" i="3"/>
  <c r="AK195" i="3" s="1"/>
  <c r="AL153" i="3"/>
  <c r="AL195" i="3" s="1"/>
  <c r="AL215" i="3" s="1"/>
  <c r="AM153" i="3"/>
  <c r="E46" i="8" s="1"/>
  <c r="AN153" i="3"/>
  <c r="AN195" i="3" s="1"/>
  <c r="AN215" i="3" s="1"/>
  <c r="AO153" i="3"/>
  <c r="AO195" i="3" s="1"/>
  <c r="AO215" i="3" s="1"/>
  <c r="AP153" i="3"/>
  <c r="AP195" i="3" s="1"/>
  <c r="AP215" i="3" s="1"/>
  <c r="AQ153" i="3"/>
  <c r="AQ195" i="3" s="1"/>
  <c r="AQ215" i="3" s="1"/>
  <c r="AR153" i="3"/>
  <c r="AR195" i="3" s="1"/>
  <c r="AS153" i="3"/>
  <c r="AS195" i="3" s="1"/>
  <c r="AT153" i="3"/>
  <c r="AT195" i="3" s="1"/>
  <c r="AT215" i="3" s="1"/>
  <c r="AU153" i="3"/>
  <c r="AU195" i="3" s="1"/>
  <c r="AU215" i="3" s="1"/>
  <c r="AV153" i="3"/>
  <c r="AV195" i="3" s="1"/>
  <c r="AV215" i="3" s="1"/>
  <c r="AW153" i="3"/>
  <c r="AW195" i="3" s="1"/>
  <c r="AW215" i="3" s="1"/>
  <c r="AX153" i="3"/>
  <c r="AX195" i="3" s="1"/>
  <c r="AX215" i="3" s="1"/>
  <c r="AY153" i="3"/>
  <c r="AZ153" i="3"/>
  <c r="BA153" i="3"/>
  <c r="BA195" i="3" s="1"/>
  <c r="BB153" i="3"/>
  <c r="BB195" i="3" s="1"/>
  <c r="BB215" i="3" s="1"/>
  <c r="BC153" i="3"/>
  <c r="BC195" i="3" s="1"/>
  <c r="BC215" i="3" s="1"/>
  <c r="BD153" i="3"/>
  <c r="BD195" i="3" s="1"/>
  <c r="BD215" i="3" s="1"/>
  <c r="BE153" i="3"/>
  <c r="BE195" i="3" s="1"/>
  <c r="BE215" i="3" s="1"/>
  <c r="BF153" i="3"/>
  <c r="BF195" i="3" s="1"/>
  <c r="BF215" i="3" s="1"/>
  <c r="BN153" i="3"/>
  <c r="BO153" i="3"/>
  <c r="BO195" i="3" s="1"/>
  <c r="BP153" i="3"/>
  <c r="BP195" i="3" s="1"/>
  <c r="BQ153" i="3"/>
  <c r="BQ195" i="3" s="1"/>
  <c r="BQ215" i="3" s="1"/>
  <c r="BR153" i="3"/>
  <c r="BR195" i="3" s="1"/>
  <c r="BR215" i="3" s="1"/>
  <c r="BS153" i="3"/>
  <c r="BS195" i="3" s="1"/>
  <c r="BS215" i="3" s="1"/>
  <c r="BT153" i="3"/>
  <c r="BT195" i="3" s="1"/>
  <c r="BT215" i="3" s="1"/>
  <c r="BU153" i="3"/>
  <c r="G46" i="1" s="1"/>
  <c r="BV153" i="3"/>
  <c r="BV195" i="3" s="1"/>
  <c r="BV215" i="3" s="1"/>
  <c r="BW153" i="3"/>
  <c r="BW195" i="3" s="1"/>
  <c r="BX153" i="3"/>
  <c r="BX195" i="3" s="1"/>
  <c r="BY153" i="3"/>
  <c r="BY195" i="3" s="1"/>
  <c r="BY215" i="3" s="1"/>
  <c r="BZ153" i="3"/>
  <c r="BZ195" i="3" s="1"/>
  <c r="BZ215" i="3" s="1"/>
  <c r="CA153" i="3"/>
  <c r="CA195" i="3" s="1"/>
  <c r="CA215" i="3" s="1"/>
  <c r="CB153" i="3"/>
  <c r="H46" i="1" s="1"/>
  <c r="CC153" i="3"/>
  <c r="CC195" i="3" s="1"/>
  <c r="CC215" i="3" s="1"/>
  <c r="CD153" i="3"/>
  <c r="CD195" i="3" s="1"/>
  <c r="CD215" i="3" s="1"/>
  <c r="CE153" i="3"/>
  <c r="CE195" i="3" s="1"/>
  <c r="CF153" i="3"/>
  <c r="CF195" i="3" s="1"/>
  <c r="CG153" i="3"/>
  <c r="CG195" i="3" s="1"/>
  <c r="CG215" i="3" s="1"/>
  <c r="CH153" i="3"/>
  <c r="CH195" i="3" s="1"/>
  <c r="CH215" i="3" s="1"/>
  <c r="CI153" i="3"/>
  <c r="I46" i="1" s="1"/>
  <c r="CJ153" i="3"/>
  <c r="CJ195" i="3" s="1"/>
  <c r="CJ215" i="3" s="1"/>
  <c r="CK153" i="3"/>
  <c r="CK195" i="3" s="1"/>
  <c r="CK215" i="3" s="1"/>
  <c r="CL153" i="3"/>
  <c r="CL195" i="3" s="1"/>
  <c r="CL215" i="3" s="1"/>
  <c r="CM153" i="3"/>
  <c r="CM195" i="3" s="1"/>
  <c r="CN153" i="3"/>
  <c r="CN195" i="3" s="1"/>
  <c r="CO153" i="3"/>
  <c r="CO195" i="3" s="1"/>
  <c r="CO215" i="3" s="1"/>
  <c r="AA154" i="3"/>
  <c r="D47" i="8" s="1"/>
  <c r="AB154" i="3"/>
  <c r="AB196" i="3" s="1"/>
  <c r="AB216" i="3" s="1"/>
  <c r="AC154" i="3"/>
  <c r="AC196" i="3" s="1"/>
  <c r="AC216" i="3" s="1"/>
  <c r="AD154" i="3"/>
  <c r="AD196" i="3" s="1"/>
  <c r="AD216" i="3" s="1"/>
  <c r="AE154" i="3"/>
  <c r="AE196" i="3" s="1"/>
  <c r="AE216" i="3" s="1"/>
  <c r="AF154" i="3"/>
  <c r="AF196" i="3" s="1"/>
  <c r="AF216" i="3" s="1"/>
  <c r="AG154" i="3"/>
  <c r="AG196" i="3" s="1"/>
  <c r="AG216" i="3" s="1"/>
  <c r="AH154" i="3"/>
  <c r="AH196" i="3" s="1"/>
  <c r="AH216" i="3" s="1"/>
  <c r="AI154" i="3"/>
  <c r="AI196" i="3" s="1"/>
  <c r="AI216" i="3" s="1"/>
  <c r="AJ154" i="3"/>
  <c r="AJ196" i="3" s="1"/>
  <c r="AJ216" i="3" s="1"/>
  <c r="AK154" i="3"/>
  <c r="AK196" i="3" s="1"/>
  <c r="AK216" i="3" s="1"/>
  <c r="AL154" i="3"/>
  <c r="AL196" i="3" s="1"/>
  <c r="AL216" i="3" s="1"/>
  <c r="AM154" i="3"/>
  <c r="E47" i="8" s="1"/>
  <c r="AN154" i="3"/>
  <c r="AN196" i="3" s="1"/>
  <c r="AN216" i="3" s="1"/>
  <c r="AO154" i="3"/>
  <c r="AO196" i="3" s="1"/>
  <c r="AO216" i="3" s="1"/>
  <c r="AP154" i="3"/>
  <c r="AP196" i="3" s="1"/>
  <c r="AP216" i="3" s="1"/>
  <c r="AQ154" i="3"/>
  <c r="AQ196" i="3" s="1"/>
  <c r="AQ216" i="3" s="1"/>
  <c r="AR154" i="3"/>
  <c r="AR196" i="3" s="1"/>
  <c r="AR216" i="3" s="1"/>
  <c r="AS154" i="3"/>
  <c r="AS196" i="3" s="1"/>
  <c r="AS216" i="3" s="1"/>
  <c r="AT154" i="3"/>
  <c r="AT196" i="3" s="1"/>
  <c r="AT216" i="3" s="1"/>
  <c r="AU154" i="3"/>
  <c r="AU196" i="3" s="1"/>
  <c r="AU216" i="3" s="1"/>
  <c r="AV154" i="3"/>
  <c r="AV196" i="3" s="1"/>
  <c r="AV216" i="3" s="1"/>
  <c r="AW154" i="3"/>
  <c r="AW196" i="3" s="1"/>
  <c r="AW216" i="3" s="1"/>
  <c r="AX154" i="3"/>
  <c r="AX196" i="3" s="1"/>
  <c r="AX216" i="3" s="1"/>
  <c r="AY154" i="3"/>
  <c r="AZ154" i="3"/>
  <c r="D47" i="1" s="1"/>
  <c r="BA154" i="3"/>
  <c r="BA196" i="3" s="1"/>
  <c r="BA216" i="3" s="1"/>
  <c r="BB154" i="3"/>
  <c r="BB196" i="3" s="1"/>
  <c r="BB216" i="3" s="1"/>
  <c r="BC154" i="3"/>
  <c r="BC196" i="3" s="1"/>
  <c r="BC216" i="3" s="1"/>
  <c r="BD154" i="3"/>
  <c r="BD196" i="3" s="1"/>
  <c r="BD216" i="3" s="1"/>
  <c r="BE154" i="3"/>
  <c r="BE196" i="3" s="1"/>
  <c r="BE216" i="3" s="1"/>
  <c r="BF154" i="3"/>
  <c r="BF196" i="3" s="1"/>
  <c r="BF216" i="3" s="1"/>
  <c r="BN154" i="3"/>
  <c r="F47" i="1" s="1"/>
  <c r="BO154" i="3"/>
  <c r="BO196" i="3" s="1"/>
  <c r="BO216" i="3" s="1"/>
  <c r="BP154" i="3"/>
  <c r="BP196" i="3" s="1"/>
  <c r="BP216" i="3" s="1"/>
  <c r="BQ154" i="3"/>
  <c r="BQ196" i="3" s="1"/>
  <c r="BQ216" i="3" s="1"/>
  <c r="BR154" i="3"/>
  <c r="BR196" i="3" s="1"/>
  <c r="BR216" i="3" s="1"/>
  <c r="BS154" i="3"/>
  <c r="BS196" i="3" s="1"/>
  <c r="BS216" i="3" s="1"/>
  <c r="BT154" i="3"/>
  <c r="BT196" i="3" s="1"/>
  <c r="BT216" i="3" s="1"/>
  <c r="BU154" i="3"/>
  <c r="G47" i="1" s="1"/>
  <c r="BV154" i="3"/>
  <c r="BV196" i="3" s="1"/>
  <c r="BV216" i="3" s="1"/>
  <c r="BW154" i="3"/>
  <c r="BW196" i="3" s="1"/>
  <c r="BW216" i="3" s="1"/>
  <c r="BX154" i="3"/>
  <c r="BX196" i="3" s="1"/>
  <c r="BX216" i="3" s="1"/>
  <c r="BY154" i="3"/>
  <c r="BY196" i="3" s="1"/>
  <c r="BY216" i="3" s="1"/>
  <c r="BZ154" i="3"/>
  <c r="BZ196" i="3" s="1"/>
  <c r="BZ216" i="3" s="1"/>
  <c r="CA154" i="3"/>
  <c r="CA196" i="3" s="1"/>
  <c r="CA216" i="3" s="1"/>
  <c r="CB154" i="3"/>
  <c r="H47" i="1" s="1"/>
  <c r="CC154" i="3"/>
  <c r="CC196" i="3" s="1"/>
  <c r="CC216" i="3" s="1"/>
  <c r="CD154" i="3"/>
  <c r="CD196" i="3" s="1"/>
  <c r="CD216" i="3" s="1"/>
  <c r="CE154" i="3"/>
  <c r="CE196" i="3" s="1"/>
  <c r="CE216" i="3" s="1"/>
  <c r="CF154" i="3"/>
  <c r="CF196" i="3" s="1"/>
  <c r="CF216" i="3" s="1"/>
  <c r="CG154" i="3"/>
  <c r="CG196" i="3" s="1"/>
  <c r="CG216" i="3" s="1"/>
  <c r="CH154" i="3"/>
  <c r="CH196" i="3" s="1"/>
  <c r="CH216" i="3" s="1"/>
  <c r="CI154" i="3"/>
  <c r="I47" i="1" s="1"/>
  <c r="CJ154" i="3"/>
  <c r="CJ196" i="3" s="1"/>
  <c r="CJ216" i="3" s="1"/>
  <c r="CK154" i="3"/>
  <c r="CK196" i="3" s="1"/>
  <c r="CK216" i="3" s="1"/>
  <c r="CL154" i="3"/>
  <c r="CL196" i="3" s="1"/>
  <c r="CL216" i="3" s="1"/>
  <c r="CM154" i="3"/>
  <c r="CM196" i="3" s="1"/>
  <c r="CM216" i="3" s="1"/>
  <c r="CN154" i="3"/>
  <c r="CN196" i="3" s="1"/>
  <c r="CN216" i="3" s="1"/>
  <c r="CO154" i="3"/>
  <c r="CO196" i="3" s="1"/>
  <c r="CO216" i="3" s="1"/>
  <c r="AA155" i="3"/>
  <c r="D48" i="8" s="1"/>
  <c r="AB155" i="3"/>
  <c r="AB197" i="3" s="1"/>
  <c r="AC155" i="3"/>
  <c r="AC197" i="3" s="1"/>
  <c r="AD155" i="3"/>
  <c r="AD197" i="3" s="1"/>
  <c r="AD217" i="3" s="1"/>
  <c r="AE155" i="3"/>
  <c r="AE197" i="3" s="1"/>
  <c r="AE217" i="3" s="1"/>
  <c r="AF155" i="3"/>
  <c r="AF197" i="3" s="1"/>
  <c r="AF217" i="3" s="1"/>
  <c r="AG155" i="3"/>
  <c r="AG197" i="3" s="1"/>
  <c r="AG217" i="3" s="1"/>
  <c r="AH155" i="3"/>
  <c r="AH197" i="3" s="1"/>
  <c r="AH217" i="3" s="1"/>
  <c r="AI155" i="3"/>
  <c r="AI197" i="3" s="1"/>
  <c r="AI217" i="3" s="1"/>
  <c r="AJ155" i="3"/>
  <c r="AJ197" i="3" s="1"/>
  <c r="AK155" i="3"/>
  <c r="AK197" i="3" s="1"/>
  <c r="AL155" i="3"/>
  <c r="AL197" i="3" s="1"/>
  <c r="AL217" i="3" s="1"/>
  <c r="AM155" i="3"/>
  <c r="E48" i="8" s="1"/>
  <c r="AN155" i="3"/>
  <c r="AN197" i="3" s="1"/>
  <c r="AN217" i="3" s="1"/>
  <c r="AO155" i="3"/>
  <c r="AO197" i="3" s="1"/>
  <c r="AO217" i="3" s="1"/>
  <c r="AP155" i="3"/>
  <c r="AP197" i="3" s="1"/>
  <c r="AP217" i="3" s="1"/>
  <c r="AQ155" i="3"/>
  <c r="AQ197" i="3" s="1"/>
  <c r="AQ217" i="3" s="1"/>
  <c r="AR155" i="3"/>
  <c r="AR197" i="3" s="1"/>
  <c r="AS155" i="3"/>
  <c r="AS197" i="3" s="1"/>
  <c r="AT155" i="3"/>
  <c r="AT197" i="3" s="1"/>
  <c r="AT217" i="3" s="1"/>
  <c r="AU155" i="3"/>
  <c r="AU197" i="3" s="1"/>
  <c r="AU217" i="3" s="1"/>
  <c r="AV155" i="3"/>
  <c r="AV197" i="3" s="1"/>
  <c r="AV217" i="3" s="1"/>
  <c r="AW155" i="3"/>
  <c r="AW197" i="3" s="1"/>
  <c r="AW217" i="3" s="1"/>
  <c r="AX155" i="3"/>
  <c r="AX197" i="3" s="1"/>
  <c r="AX217" i="3" s="1"/>
  <c r="AY155" i="3"/>
  <c r="AZ155" i="3"/>
  <c r="BA155" i="3"/>
  <c r="BA197" i="3" s="1"/>
  <c r="BB155" i="3"/>
  <c r="BB197" i="3" s="1"/>
  <c r="BB217" i="3" s="1"/>
  <c r="BC155" i="3"/>
  <c r="BC197" i="3" s="1"/>
  <c r="BC217" i="3" s="1"/>
  <c r="BD155" i="3"/>
  <c r="BD197" i="3" s="1"/>
  <c r="BD217" i="3" s="1"/>
  <c r="BE155" i="3"/>
  <c r="BE197" i="3" s="1"/>
  <c r="BE217" i="3" s="1"/>
  <c r="BF155" i="3"/>
  <c r="BF197" i="3" s="1"/>
  <c r="BF217" i="3" s="1"/>
  <c r="BN155" i="3"/>
  <c r="F48" i="1" s="1"/>
  <c r="BO155" i="3"/>
  <c r="BO197" i="3" s="1"/>
  <c r="BP155" i="3"/>
  <c r="BP197" i="3" s="1"/>
  <c r="BQ155" i="3"/>
  <c r="BQ197" i="3" s="1"/>
  <c r="BQ217" i="3" s="1"/>
  <c r="BR155" i="3"/>
  <c r="BR197" i="3" s="1"/>
  <c r="BR217" i="3" s="1"/>
  <c r="BS155" i="3"/>
  <c r="BS197" i="3" s="1"/>
  <c r="BS217" i="3" s="1"/>
  <c r="BT155" i="3"/>
  <c r="BT197" i="3" s="1"/>
  <c r="BT217" i="3" s="1"/>
  <c r="BU155" i="3"/>
  <c r="G48" i="1" s="1"/>
  <c r="BV155" i="3"/>
  <c r="BV197" i="3" s="1"/>
  <c r="BV217" i="3" s="1"/>
  <c r="BW155" i="3"/>
  <c r="BW197" i="3" s="1"/>
  <c r="BX155" i="3"/>
  <c r="BX197" i="3" s="1"/>
  <c r="BY155" i="3"/>
  <c r="BY197" i="3" s="1"/>
  <c r="BY217" i="3" s="1"/>
  <c r="BZ155" i="3"/>
  <c r="BZ197" i="3" s="1"/>
  <c r="BZ217" i="3" s="1"/>
  <c r="CA155" i="3"/>
  <c r="CA197" i="3" s="1"/>
  <c r="CA217" i="3" s="1"/>
  <c r="CB155" i="3"/>
  <c r="H48" i="1" s="1"/>
  <c r="CC155" i="3"/>
  <c r="CC197" i="3" s="1"/>
  <c r="CC217" i="3" s="1"/>
  <c r="CD155" i="3"/>
  <c r="CD197" i="3" s="1"/>
  <c r="CD217" i="3" s="1"/>
  <c r="CE155" i="3"/>
  <c r="CE197" i="3" s="1"/>
  <c r="CF155" i="3"/>
  <c r="CF197" i="3" s="1"/>
  <c r="CG155" i="3"/>
  <c r="CG197" i="3" s="1"/>
  <c r="CG217" i="3" s="1"/>
  <c r="CH155" i="3"/>
  <c r="CH197" i="3" s="1"/>
  <c r="CH217" i="3" s="1"/>
  <c r="CI155" i="3"/>
  <c r="I48" i="1" s="1"/>
  <c r="CJ155" i="3"/>
  <c r="CJ197" i="3" s="1"/>
  <c r="CJ217" i="3" s="1"/>
  <c r="CK155" i="3"/>
  <c r="CK197" i="3" s="1"/>
  <c r="CK217" i="3" s="1"/>
  <c r="CL155" i="3"/>
  <c r="CL197" i="3" s="1"/>
  <c r="CL217" i="3" s="1"/>
  <c r="CM155" i="3"/>
  <c r="CM197" i="3" s="1"/>
  <c r="CN155" i="3"/>
  <c r="CN197" i="3" s="1"/>
  <c r="CO155" i="3"/>
  <c r="CO197" i="3" s="1"/>
  <c r="CO217" i="3" s="1"/>
  <c r="AA156" i="3"/>
  <c r="D49" i="8" s="1"/>
  <c r="AB156" i="3"/>
  <c r="AB198" i="3" s="1"/>
  <c r="AB218" i="3" s="1"/>
  <c r="AC156" i="3"/>
  <c r="AC198" i="3" s="1"/>
  <c r="AC218" i="3" s="1"/>
  <c r="AD156" i="3"/>
  <c r="AD198" i="3" s="1"/>
  <c r="AD218" i="3" s="1"/>
  <c r="AE156" i="3"/>
  <c r="AE198" i="3" s="1"/>
  <c r="AE218" i="3" s="1"/>
  <c r="AF156" i="3"/>
  <c r="AF198" i="3" s="1"/>
  <c r="AF218" i="3" s="1"/>
  <c r="AG156" i="3"/>
  <c r="AG198" i="3" s="1"/>
  <c r="AG218" i="3" s="1"/>
  <c r="AH156" i="3"/>
  <c r="AH198" i="3" s="1"/>
  <c r="AH218" i="3" s="1"/>
  <c r="AI156" i="3"/>
  <c r="AI198" i="3" s="1"/>
  <c r="AI218" i="3" s="1"/>
  <c r="AJ156" i="3"/>
  <c r="AJ198" i="3" s="1"/>
  <c r="AJ218" i="3" s="1"/>
  <c r="AK156" i="3"/>
  <c r="AK198" i="3" s="1"/>
  <c r="AK218" i="3" s="1"/>
  <c r="AL156" i="3"/>
  <c r="AL198" i="3" s="1"/>
  <c r="AL218" i="3" s="1"/>
  <c r="AM156" i="3"/>
  <c r="E49" i="8" s="1"/>
  <c r="AN156" i="3"/>
  <c r="AN198" i="3" s="1"/>
  <c r="AN218" i="3" s="1"/>
  <c r="AO156" i="3"/>
  <c r="AO198" i="3" s="1"/>
  <c r="AO218" i="3" s="1"/>
  <c r="AP156" i="3"/>
  <c r="AP198" i="3" s="1"/>
  <c r="AP218" i="3" s="1"/>
  <c r="AQ156" i="3"/>
  <c r="AQ198" i="3" s="1"/>
  <c r="AQ218" i="3" s="1"/>
  <c r="AR156" i="3"/>
  <c r="AR198" i="3" s="1"/>
  <c r="AR218" i="3" s="1"/>
  <c r="AS156" i="3"/>
  <c r="AS198" i="3" s="1"/>
  <c r="AS218" i="3" s="1"/>
  <c r="AT156" i="3"/>
  <c r="AT198" i="3" s="1"/>
  <c r="AT218" i="3" s="1"/>
  <c r="AU156" i="3"/>
  <c r="AU198" i="3" s="1"/>
  <c r="AU218" i="3" s="1"/>
  <c r="AV156" i="3"/>
  <c r="AV198" i="3" s="1"/>
  <c r="AV218" i="3" s="1"/>
  <c r="AW156" i="3"/>
  <c r="AW198" i="3" s="1"/>
  <c r="AW218" i="3" s="1"/>
  <c r="AX156" i="3"/>
  <c r="AX198" i="3" s="1"/>
  <c r="AX218" i="3" s="1"/>
  <c r="AY156" i="3"/>
  <c r="AZ156" i="3"/>
  <c r="D49" i="1" s="1"/>
  <c r="BA156" i="3"/>
  <c r="BA198" i="3" s="1"/>
  <c r="BA218" i="3" s="1"/>
  <c r="BB156" i="3"/>
  <c r="BB198" i="3" s="1"/>
  <c r="BB218" i="3" s="1"/>
  <c r="BC156" i="3"/>
  <c r="BC198" i="3" s="1"/>
  <c r="BC218" i="3" s="1"/>
  <c r="BD156" i="3"/>
  <c r="BD198" i="3" s="1"/>
  <c r="BD218" i="3" s="1"/>
  <c r="BE156" i="3"/>
  <c r="BE198" i="3" s="1"/>
  <c r="BE218" i="3" s="1"/>
  <c r="BF156" i="3"/>
  <c r="BF198" i="3" s="1"/>
  <c r="BF218" i="3" s="1"/>
  <c r="BN156" i="3"/>
  <c r="F49" i="1" s="1"/>
  <c r="BO156" i="3"/>
  <c r="BO198" i="3" s="1"/>
  <c r="BO218" i="3" s="1"/>
  <c r="BP156" i="3"/>
  <c r="BP198" i="3" s="1"/>
  <c r="BP218" i="3" s="1"/>
  <c r="BQ156" i="3"/>
  <c r="BQ198" i="3" s="1"/>
  <c r="BQ218" i="3" s="1"/>
  <c r="BR156" i="3"/>
  <c r="BR198" i="3" s="1"/>
  <c r="BR218" i="3" s="1"/>
  <c r="BS156" i="3"/>
  <c r="BS198" i="3" s="1"/>
  <c r="BS218" i="3" s="1"/>
  <c r="BT156" i="3"/>
  <c r="BT198" i="3" s="1"/>
  <c r="BT218" i="3" s="1"/>
  <c r="BU156" i="3"/>
  <c r="G49" i="1" s="1"/>
  <c r="BV156" i="3"/>
  <c r="BV198" i="3" s="1"/>
  <c r="BV218" i="3" s="1"/>
  <c r="BW156" i="3"/>
  <c r="BW198" i="3" s="1"/>
  <c r="BW218" i="3" s="1"/>
  <c r="BX156" i="3"/>
  <c r="BX198" i="3" s="1"/>
  <c r="BX218" i="3" s="1"/>
  <c r="BY156" i="3"/>
  <c r="BY198" i="3" s="1"/>
  <c r="BY218" i="3" s="1"/>
  <c r="BZ156" i="3"/>
  <c r="BZ198" i="3" s="1"/>
  <c r="BZ218" i="3" s="1"/>
  <c r="CA156" i="3"/>
  <c r="CA198" i="3" s="1"/>
  <c r="CA218" i="3" s="1"/>
  <c r="CB156" i="3"/>
  <c r="H49" i="1" s="1"/>
  <c r="CC156" i="3"/>
  <c r="CC198" i="3" s="1"/>
  <c r="CC218" i="3" s="1"/>
  <c r="CD156" i="3"/>
  <c r="CD198" i="3" s="1"/>
  <c r="CD218" i="3" s="1"/>
  <c r="CE156" i="3"/>
  <c r="CE198" i="3" s="1"/>
  <c r="CE218" i="3" s="1"/>
  <c r="CF156" i="3"/>
  <c r="CF198" i="3" s="1"/>
  <c r="CF218" i="3" s="1"/>
  <c r="CG156" i="3"/>
  <c r="CG198" i="3" s="1"/>
  <c r="CG218" i="3" s="1"/>
  <c r="CH156" i="3"/>
  <c r="CH198" i="3" s="1"/>
  <c r="CH218" i="3" s="1"/>
  <c r="CI156" i="3"/>
  <c r="I49" i="1" s="1"/>
  <c r="CJ156" i="3"/>
  <c r="CJ198" i="3" s="1"/>
  <c r="CJ218" i="3" s="1"/>
  <c r="CK156" i="3"/>
  <c r="CK198" i="3" s="1"/>
  <c r="CK218" i="3" s="1"/>
  <c r="CL156" i="3"/>
  <c r="CL198" i="3" s="1"/>
  <c r="CL218" i="3" s="1"/>
  <c r="CM156" i="3"/>
  <c r="CM198" i="3" s="1"/>
  <c r="CM218" i="3" s="1"/>
  <c r="CN156" i="3"/>
  <c r="CN198" i="3" s="1"/>
  <c r="CN218" i="3" s="1"/>
  <c r="CO156" i="3"/>
  <c r="CO198" i="3" s="1"/>
  <c r="CO218" i="3" s="1"/>
  <c r="AA157" i="3"/>
  <c r="D50" i="8" s="1"/>
  <c r="AB157" i="3"/>
  <c r="AB199" i="3" s="1"/>
  <c r="AC157" i="3"/>
  <c r="AC199" i="3" s="1"/>
  <c r="AD157" i="3"/>
  <c r="AD199" i="3" s="1"/>
  <c r="AD219" i="3" s="1"/>
  <c r="AE157" i="3"/>
  <c r="AE199" i="3" s="1"/>
  <c r="AE219" i="3" s="1"/>
  <c r="AF157" i="3"/>
  <c r="AF199" i="3" s="1"/>
  <c r="AF219" i="3" s="1"/>
  <c r="AG157" i="3"/>
  <c r="AG199" i="3" s="1"/>
  <c r="AG219" i="3" s="1"/>
  <c r="AH157" i="3"/>
  <c r="AH199" i="3" s="1"/>
  <c r="AH219" i="3" s="1"/>
  <c r="AI157" i="3"/>
  <c r="AI199" i="3" s="1"/>
  <c r="AI219" i="3" s="1"/>
  <c r="AJ157" i="3"/>
  <c r="AJ199" i="3" s="1"/>
  <c r="AK157" i="3"/>
  <c r="AK199" i="3" s="1"/>
  <c r="AL157" i="3"/>
  <c r="AL199" i="3" s="1"/>
  <c r="AL219" i="3" s="1"/>
  <c r="AM157" i="3"/>
  <c r="E50" i="8" s="1"/>
  <c r="AN157" i="3"/>
  <c r="AN199" i="3" s="1"/>
  <c r="AN219" i="3" s="1"/>
  <c r="AO157" i="3"/>
  <c r="AO199" i="3" s="1"/>
  <c r="AO219" i="3" s="1"/>
  <c r="AP157" i="3"/>
  <c r="AP199" i="3" s="1"/>
  <c r="AP219" i="3" s="1"/>
  <c r="AQ157" i="3"/>
  <c r="AQ199" i="3" s="1"/>
  <c r="AQ219" i="3" s="1"/>
  <c r="AR157" i="3"/>
  <c r="AR199" i="3" s="1"/>
  <c r="AS157" i="3"/>
  <c r="AS199" i="3" s="1"/>
  <c r="AT157" i="3"/>
  <c r="AT199" i="3" s="1"/>
  <c r="AT219" i="3" s="1"/>
  <c r="AU157" i="3"/>
  <c r="AU199" i="3" s="1"/>
  <c r="AU219" i="3" s="1"/>
  <c r="AV157" i="3"/>
  <c r="AV199" i="3" s="1"/>
  <c r="AV219" i="3" s="1"/>
  <c r="AW157" i="3"/>
  <c r="AW199" i="3" s="1"/>
  <c r="AW219" i="3" s="1"/>
  <c r="AX157" i="3"/>
  <c r="AX199" i="3" s="1"/>
  <c r="AX219" i="3" s="1"/>
  <c r="AY157" i="3"/>
  <c r="AZ157" i="3"/>
  <c r="BA157" i="3"/>
  <c r="BA199" i="3" s="1"/>
  <c r="BB157" i="3"/>
  <c r="BB199" i="3" s="1"/>
  <c r="BB219" i="3" s="1"/>
  <c r="BC157" i="3"/>
  <c r="BC199" i="3" s="1"/>
  <c r="BC219" i="3" s="1"/>
  <c r="BD157" i="3"/>
  <c r="BD199" i="3" s="1"/>
  <c r="BD219" i="3" s="1"/>
  <c r="BE157" i="3"/>
  <c r="BE199" i="3" s="1"/>
  <c r="BE219" i="3" s="1"/>
  <c r="BF157" i="3"/>
  <c r="BF199" i="3" s="1"/>
  <c r="BF219" i="3" s="1"/>
  <c r="BN157" i="3"/>
  <c r="F50" i="1" s="1"/>
  <c r="BO157" i="3"/>
  <c r="BO199" i="3" s="1"/>
  <c r="BP157" i="3"/>
  <c r="BP199" i="3" s="1"/>
  <c r="BQ157" i="3"/>
  <c r="BQ199" i="3" s="1"/>
  <c r="BQ219" i="3" s="1"/>
  <c r="BR157" i="3"/>
  <c r="BR199" i="3" s="1"/>
  <c r="BR219" i="3" s="1"/>
  <c r="BS157" i="3"/>
  <c r="BS199" i="3" s="1"/>
  <c r="BS219" i="3" s="1"/>
  <c r="BT157" i="3"/>
  <c r="BT199" i="3" s="1"/>
  <c r="BT219" i="3" s="1"/>
  <c r="BU157" i="3"/>
  <c r="G50" i="1" s="1"/>
  <c r="BV157" i="3"/>
  <c r="BV199" i="3" s="1"/>
  <c r="BV219" i="3" s="1"/>
  <c r="BW157" i="3"/>
  <c r="BW199" i="3" s="1"/>
  <c r="BX157" i="3"/>
  <c r="BX199" i="3" s="1"/>
  <c r="BY157" i="3"/>
  <c r="BY199" i="3" s="1"/>
  <c r="BY219" i="3" s="1"/>
  <c r="BZ157" i="3"/>
  <c r="BZ199" i="3" s="1"/>
  <c r="BZ219" i="3" s="1"/>
  <c r="CA157" i="3"/>
  <c r="CA199" i="3" s="1"/>
  <c r="CA219" i="3" s="1"/>
  <c r="CB157" i="3"/>
  <c r="H50" i="1" s="1"/>
  <c r="CC157" i="3"/>
  <c r="CC199" i="3" s="1"/>
  <c r="CC219" i="3" s="1"/>
  <c r="CD157" i="3"/>
  <c r="CD199" i="3" s="1"/>
  <c r="CD219" i="3" s="1"/>
  <c r="CE157" i="3"/>
  <c r="CE199" i="3" s="1"/>
  <c r="CF157" i="3"/>
  <c r="CF199" i="3" s="1"/>
  <c r="CG157" i="3"/>
  <c r="CG199" i="3" s="1"/>
  <c r="CG219" i="3" s="1"/>
  <c r="CH157" i="3"/>
  <c r="CH199" i="3" s="1"/>
  <c r="CH219" i="3" s="1"/>
  <c r="CI157" i="3"/>
  <c r="I50" i="1" s="1"/>
  <c r="CJ157" i="3"/>
  <c r="CJ199" i="3" s="1"/>
  <c r="CJ219" i="3" s="1"/>
  <c r="CK157" i="3"/>
  <c r="CK199" i="3" s="1"/>
  <c r="CK219" i="3" s="1"/>
  <c r="CL157" i="3"/>
  <c r="CL199" i="3" s="1"/>
  <c r="CL219" i="3" s="1"/>
  <c r="CM157" i="3"/>
  <c r="CM199" i="3" s="1"/>
  <c r="CN157" i="3"/>
  <c r="CN199" i="3" s="1"/>
  <c r="CO157" i="3"/>
  <c r="CO199" i="3" s="1"/>
  <c r="CO219" i="3" s="1"/>
  <c r="AA158" i="3"/>
  <c r="D51" i="8" s="1"/>
  <c r="AB158" i="3"/>
  <c r="AB200" i="3" s="1"/>
  <c r="AB220" i="3" s="1"/>
  <c r="AC158" i="3"/>
  <c r="AC200" i="3" s="1"/>
  <c r="AC220" i="3" s="1"/>
  <c r="AD158" i="3"/>
  <c r="AD200" i="3" s="1"/>
  <c r="AD220" i="3" s="1"/>
  <c r="AE158" i="3"/>
  <c r="AE200" i="3" s="1"/>
  <c r="AE220" i="3" s="1"/>
  <c r="AF158" i="3"/>
  <c r="AF200" i="3" s="1"/>
  <c r="AF220" i="3" s="1"/>
  <c r="AG158" i="3"/>
  <c r="AG200" i="3" s="1"/>
  <c r="AG220" i="3" s="1"/>
  <c r="AH158" i="3"/>
  <c r="AH200" i="3" s="1"/>
  <c r="AH220" i="3" s="1"/>
  <c r="AI158" i="3"/>
  <c r="AI200" i="3" s="1"/>
  <c r="AI220" i="3" s="1"/>
  <c r="AJ158" i="3"/>
  <c r="AJ200" i="3" s="1"/>
  <c r="AJ220" i="3" s="1"/>
  <c r="AK158" i="3"/>
  <c r="AK200" i="3" s="1"/>
  <c r="AK220" i="3" s="1"/>
  <c r="AL158" i="3"/>
  <c r="AL200" i="3" s="1"/>
  <c r="AL220" i="3" s="1"/>
  <c r="AM158" i="3"/>
  <c r="E51" i="8" s="1"/>
  <c r="AN158" i="3"/>
  <c r="AN200" i="3" s="1"/>
  <c r="AN220" i="3" s="1"/>
  <c r="AO158" i="3"/>
  <c r="AO200" i="3" s="1"/>
  <c r="AO220" i="3" s="1"/>
  <c r="AP158" i="3"/>
  <c r="AP200" i="3" s="1"/>
  <c r="AP220" i="3" s="1"/>
  <c r="AQ158" i="3"/>
  <c r="AQ200" i="3" s="1"/>
  <c r="AQ220" i="3" s="1"/>
  <c r="AR158" i="3"/>
  <c r="AR200" i="3" s="1"/>
  <c r="AR220" i="3" s="1"/>
  <c r="AS158" i="3"/>
  <c r="AS200" i="3" s="1"/>
  <c r="AS220" i="3" s="1"/>
  <c r="AT158" i="3"/>
  <c r="AT200" i="3" s="1"/>
  <c r="AT220" i="3" s="1"/>
  <c r="AU158" i="3"/>
  <c r="AU200" i="3" s="1"/>
  <c r="AU220" i="3" s="1"/>
  <c r="AV158" i="3"/>
  <c r="AV200" i="3" s="1"/>
  <c r="AV220" i="3" s="1"/>
  <c r="AW158" i="3"/>
  <c r="AW200" i="3" s="1"/>
  <c r="AW220" i="3" s="1"/>
  <c r="AX158" i="3"/>
  <c r="AX200" i="3" s="1"/>
  <c r="AX220" i="3" s="1"/>
  <c r="AY158" i="3"/>
  <c r="AZ158" i="3"/>
  <c r="D51" i="1" s="1"/>
  <c r="BA158" i="3"/>
  <c r="BA200" i="3" s="1"/>
  <c r="BA220" i="3" s="1"/>
  <c r="BB158" i="3"/>
  <c r="BB200" i="3" s="1"/>
  <c r="BB220" i="3" s="1"/>
  <c r="BC158" i="3"/>
  <c r="BC200" i="3" s="1"/>
  <c r="BC220" i="3" s="1"/>
  <c r="BD158" i="3"/>
  <c r="BD200" i="3" s="1"/>
  <c r="BD220" i="3" s="1"/>
  <c r="BE158" i="3"/>
  <c r="BE200" i="3" s="1"/>
  <c r="BE220" i="3" s="1"/>
  <c r="BF158" i="3"/>
  <c r="BF200" i="3" s="1"/>
  <c r="BF220" i="3" s="1"/>
  <c r="BN158" i="3"/>
  <c r="F51" i="1" s="1"/>
  <c r="BO158" i="3"/>
  <c r="BO200" i="3" s="1"/>
  <c r="BO220" i="3" s="1"/>
  <c r="BP158" i="3"/>
  <c r="BP200" i="3" s="1"/>
  <c r="BP220" i="3" s="1"/>
  <c r="BQ158" i="3"/>
  <c r="BQ200" i="3" s="1"/>
  <c r="BQ220" i="3" s="1"/>
  <c r="BR158" i="3"/>
  <c r="BR200" i="3" s="1"/>
  <c r="BR220" i="3" s="1"/>
  <c r="BS158" i="3"/>
  <c r="BS200" i="3" s="1"/>
  <c r="BS220" i="3" s="1"/>
  <c r="BT158" i="3"/>
  <c r="BT200" i="3" s="1"/>
  <c r="BT220" i="3" s="1"/>
  <c r="BU158" i="3"/>
  <c r="G51" i="1" s="1"/>
  <c r="BV158" i="3"/>
  <c r="BV200" i="3" s="1"/>
  <c r="BV220" i="3" s="1"/>
  <c r="BW158" i="3"/>
  <c r="BW200" i="3" s="1"/>
  <c r="BW220" i="3" s="1"/>
  <c r="BX158" i="3"/>
  <c r="BX200" i="3" s="1"/>
  <c r="BX220" i="3" s="1"/>
  <c r="BY158" i="3"/>
  <c r="BY200" i="3" s="1"/>
  <c r="BY220" i="3" s="1"/>
  <c r="BZ158" i="3"/>
  <c r="BZ200" i="3" s="1"/>
  <c r="BZ220" i="3" s="1"/>
  <c r="CA158" i="3"/>
  <c r="CA200" i="3" s="1"/>
  <c r="CA220" i="3" s="1"/>
  <c r="CB158" i="3"/>
  <c r="H51" i="1" s="1"/>
  <c r="CC158" i="3"/>
  <c r="CC200" i="3" s="1"/>
  <c r="CC220" i="3" s="1"/>
  <c r="CD158" i="3"/>
  <c r="CD200" i="3" s="1"/>
  <c r="CD220" i="3" s="1"/>
  <c r="CE158" i="3"/>
  <c r="CE200" i="3" s="1"/>
  <c r="CE220" i="3" s="1"/>
  <c r="CF158" i="3"/>
  <c r="CF200" i="3" s="1"/>
  <c r="CF220" i="3" s="1"/>
  <c r="CG158" i="3"/>
  <c r="CG200" i="3" s="1"/>
  <c r="CG220" i="3" s="1"/>
  <c r="CH158" i="3"/>
  <c r="CH200" i="3" s="1"/>
  <c r="CH220" i="3" s="1"/>
  <c r="CI158" i="3"/>
  <c r="I51" i="1" s="1"/>
  <c r="CJ158" i="3"/>
  <c r="CJ200" i="3" s="1"/>
  <c r="CJ220" i="3" s="1"/>
  <c r="CK158" i="3"/>
  <c r="CK200" i="3" s="1"/>
  <c r="CK220" i="3" s="1"/>
  <c r="CL158" i="3"/>
  <c r="CL200" i="3" s="1"/>
  <c r="CL220" i="3" s="1"/>
  <c r="CM158" i="3"/>
  <c r="CM200" i="3" s="1"/>
  <c r="CM220" i="3" s="1"/>
  <c r="CN158" i="3"/>
  <c r="CN200" i="3" s="1"/>
  <c r="CN220" i="3" s="1"/>
  <c r="CO158" i="3"/>
  <c r="CO200" i="3" s="1"/>
  <c r="CO220" i="3" s="1"/>
  <c r="AA159" i="3"/>
  <c r="D52" i="8" s="1"/>
  <c r="AB159" i="3"/>
  <c r="AB201" i="3" s="1"/>
  <c r="AC159" i="3"/>
  <c r="AC201" i="3" s="1"/>
  <c r="AD159" i="3"/>
  <c r="AD201" i="3" s="1"/>
  <c r="AD221" i="3" s="1"/>
  <c r="AE159" i="3"/>
  <c r="AE201" i="3" s="1"/>
  <c r="AE221" i="3" s="1"/>
  <c r="AF159" i="3"/>
  <c r="AF201" i="3" s="1"/>
  <c r="AF221" i="3" s="1"/>
  <c r="AG159" i="3"/>
  <c r="AG201" i="3" s="1"/>
  <c r="AG221" i="3" s="1"/>
  <c r="AH159" i="3"/>
  <c r="AH201" i="3" s="1"/>
  <c r="AH221" i="3" s="1"/>
  <c r="AI159" i="3"/>
  <c r="AI201" i="3" s="1"/>
  <c r="AI221" i="3" s="1"/>
  <c r="AJ159" i="3"/>
  <c r="AJ201" i="3" s="1"/>
  <c r="AK159" i="3"/>
  <c r="AK201" i="3" s="1"/>
  <c r="AL159" i="3"/>
  <c r="AL201" i="3" s="1"/>
  <c r="AL221" i="3" s="1"/>
  <c r="AM159" i="3"/>
  <c r="E52" i="8" s="1"/>
  <c r="AN159" i="3"/>
  <c r="AN201" i="3" s="1"/>
  <c r="AN221" i="3" s="1"/>
  <c r="AO159" i="3"/>
  <c r="AO201" i="3" s="1"/>
  <c r="AO221" i="3" s="1"/>
  <c r="AP159" i="3"/>
  <c r="AP201" i="3" s="1"/>
  <c r="AP221" i="3" s="1"/>
  <c r="AQ159" i="3"/>
  <c r="AQ201" i="3" s="1"/>
  <c r="AQ221" i="3" s="1"/>
  <c r="AR159" i="3"/>
  <c r="AR201" i="3" s="1"/>
  <c r="AS159" i="3"/>
  <c r="AS201" i="3" s="1"/>
  <c r="AT159" i="3"/>
  <c r="AT201" i="3" s="1"/>
  <c r="AT221" i="3" s="1"/>
  <c r="AU159" i="3"/>
  <c r="AU201" i="3" s="1"/>
  <c r="AU221" i="3" s="1"/>
  <c r="AV159" i="3"/>
  <c r="AV201" i="3" s="1"/>
  <c r="AV221" i="3" s="1"/>
  <c r="AW159" i="3"/>
  <c r="AW201" i="3" s="1"/>
  <c r="AW221" i="3" s="1"/>
  <c r="AX159" i="3"/>
  <c r="AX201" i="3" s="1"/>
  <c r="AX221" i="3" s="1"/>
  <c r="AY159" i="3"/>
  <c r="AZ159" i="3"/>
  <c r="BA159" i="3"/>
  <c r="BA201" i="3" s="1"/>
  <c r="BB159" i="3"/>
  <c r="BB201" i="3" s="1"/>
  <c r="BB221" i="3" s="1"/>
  <c r="BC159" i="3"/>
  <c r="BC201" i="3" s="1"/>
  <c r="BC221" i="3" s="1"/>
  <c r="BD159" i="3"/>
  <c r="BD201" i="3" s="1"/>
  <c r="BD221" i="3" s="1"/>
  <c r="BE159" i="3"/>
  <c r="BE201" i="3" s="1"/>
  <c r="BE221" i="3" s="1"/>
  <c r="BF159" i="3"/>
  <c r="BF201" i="3" s="1"/>
  <c r="BF221" i="3" s="1"/>
  <c r="BN159" i="3"/>
  <c r="F52" i="1" s="1"/>
  <c r="BO159" i="3"/>
  <c r="BO201" i="3" s="1"/>
  <c r="BP159" i="3"/>
  <c r="BP201" i="3" s="1"/>
  <c r="BQ159" i="3"/>
  <c r="BQ201" i="3" s="1"/>
  <c r="BQ221" i="3" s="1"/>
  <c r="BR159" i="3"/>
  <c r="BR201" i="3" s="1"/>
  <c r="BR221" i="3" s="1"/>
  <c r="BS159" i="3"/>
  <c r="BS201" i="3" s="1"/>
  <c r="BS221" i="3" s="1"/>
  <c r="BT159" i="3"/>
  <c r="BT201" i="3" s="1"/>
  <c r="BT221" i="3" s="1"/>
  <c r="BU159" i="3"/>
  <c r="G52" i="1" s="1"/>
  <c r="BV159" i="3"/>
  <c r="BV201" i="3" s="1"/>
  <c r="BV221" i="3" s="1"/>
  <c r="BW159" i="3"/>
  <c r="BW201" i="3" s="1"/>
  <c r="BX159" i="3"/>
  <c r="BX201" i="3" s="1"/>
  <c r="BY159" i="3"/>
  <c r="BY201" i="3" s="1"/>
  <c r="BY221" i="3" s="1"/>
  <c r="BZ159" i="3"/>
  <c r="BZ201" i="3" s="1"/>
  <c r="BZ221" i="3" s="1"/>
  <c r="CA159" i="3"/>
  <c r="CA201" i="3" s="1"/>
  <c r="CA221" i="3" s="1"/>
  <c r="CB159" i="3"/>
  <c r="CC159" i="3"/>
  <c r="CC201" i="3" s="1"/>
  <c r="CC221" i="3" s="1"/>
  <c r="CD159" i="3"/>
  <c r="CD201" i="3" s="1"/>
  <c r="CD221" i="3" s="1"/>
  <c r="CE159" i="3"/>
  <c r="CE201" i="3" s="1"/>
  <c r="CF159" i="3"/>
  <c r="CF201" i="3" s="1"/>
  <c r="CG159" i="3"/>
  <c r="CG201" i="3" s="1"/>
  <c r="CG221" i="3" s="1"/>
  <c r="CH159" i="3"/>
  <c r="CH201" i="3" s="1"/>
  <c r="CH221" i="3" s="1"/>
  <c r="CI159" i="3"/>
  <c r="I52" i="1" s="1"/>
  <c r="CJ159" i="3"/>
  <c r="CJ201" i="3" s="1"/>
  <c r="CJ221" i="3" s="1"/>
  <c r="CK159" i="3"/>
  <c r="CK201" i="3" s="1"/>
  <c r="CK221" i="3" s="1"/>
  <c r="CL159" i="3"/>
  <c r="CL201" i="3" s="1"/>
  <c r="CL221" i="3" s="1"/>
  <c r="CM159" i="3"/>
  <c r="CM201" i="3" s="1"/>
  <c r="CN159" i="3"/>
  <c r="CN201" i="3" s="1"/>
  <c r="CO159" i="3"/>
  <c r="CO201" i="3" s="1"/>
  <c r="CO221" i="3" s="1"/>
  <c r="AA160" i="3"/>
  <c r="D53" i="8" s="1"/>
  <c r="AB160" i="3"/>
  <c r="AB202" i="3" s="1"/>
  <c r="AB222" i="3" s="1"/>
  <c r="AC160" i="3"/>
  <c r="AC202" i="3" s="1"/>
  <c r="AC222" i="3" s="1"/>
  <c r="AD160" i="3"/>
  <c r="AD202" i="3" s="1"/>
  <c r="AD222" i="3" s="1"/>
  <c r="AE160" i="3"/>
  <c r="AE202" i="3" s="1"/>
  <c r="AE222" i="3" s="1"/>
  <c r="AF160" i="3"/>
  <c r="AF202" i="3" s="1"/>
  <c r="AF222" i="3" s="1"/>
  <c r="AG160" i="3"/>
  <c r="AG202" i="3" s="1"/>
  <c r="AG222" i="3" s="1"/>
  <c r="AH160" i="3"/>
  <c r="AH202" i="3" s="1"/>
  <c r="AH222" i="3" s="1"/>
  <c r="AI160" i="3"/>
  <c r="AI202" i="3" s="1"/>
  <c r="AI222" i="3" s="1"/>
  <c r="AJ160" i="3"/>
  <c r="AJ202" i="3" s="1"/>
  <c r="AJ222" i="3" s="1"/>
  <c r="AK160" i="3"/>
  <c r="AK202" i="3" s="1"/>
  <c r="AK222" i="3" s="1"/>
  <c r="AL160" i="3"/>
  <c r="AL202" i="3" s="1"/>
  <c r="AL222" i="3" s="1"/>
  <c r="AM160" i="3"/>
  <c r="E53" i="8" s="1"/>
  <c r="AN160" i="3"/>
  <c r="AN202" i="3" s="1"/>
  <c r="AN222" i="3" s="1"/>
  <c r="AO160" i="3"/>
  <c r="AO202" i="3" s="1"/>
  <c r="AO222" i="3" s="1"/>
  <c r="AP160" i="3"/>
  <c r="AP202" i="3" s="1"/>
  <c r="AP222" i="3" s="1"/>
  <c r="AQ160" i="3"/>
  <c r="AQ202" i="3" s="1"/>
  <c r="AQ222" i="3" s="1"/>
  <c r="AR160" i="3"/>
  <c r="AR202" i="3" s="1"/>
  <c r="AR222" i="3" s="1"/>
  <c r="AS160" i="3"/>
  <c r="AS202" i="3" s="1"/>
  <c r="AS222" i="3" s="1"/>
  <c r="AT160" i="3"/>
  <c r="AT202" i="3" s="1"/>
  <c r="AT222" i="3" s="1"/>
  <c r="AU160" i="3"/>
  <c r="AU202" i="3" s="1"/>
  <c r="AU222" i="3" s="1"/>
  <c r="AV160" i="3"/>
  <c r="AV202" i="3" s="1"/>
  <c r="AV222" i="3" s="1"/>
  <c r="AW160" i="3"/>
  <c r="AW202" i="3" s="1"/>
  <c r="AW222" i="3" s="1"/>
  <c r="AX160" i="3"/>
  <c r="AX202" i="3" s="1"/>
  <c r="AX222" i="3" s="1"/>
  <c r="AY160" i="3"/>
  <c r="AZ160" i="3"/>
  <c r="D53" i="1" s="1"/>
  <c r="BA160" i="3"/>
  <c r="BA202" i="3" s="1"/>
  <c r="BA222" i="3" s="1"/>
  <c r="BB160" i="3"/>
  <c r="BB202" i="3" s="1"/>
  <c r="BB222" i="3" s="1"/>
  <c r="BC160" i="3"/>
  <c r="BC202" i="3" s="1"/>
  <c r="BC222" i="3" s="1"/>
  <c r="BD160" i="3"/>
  <c r="BD202" i="3" s="1"/>
  <c r="BD222" i="3" s="1"/>
  <c r="BE160" i="3"/>
  <c r="BE202" i="3" s="1"/>
  <c r="BE222" i="3" s="1"/>
  <c r="BF160" i="3"/>
  <c r="BF202" i="3" s="1"/>
  <c r="BF222" i="3" s="1"/>
  <c r="BN160" i="3"/>
  <c r="F53" i="1" s="1"/>
  <c r="BO160" i="3"/>
  <c r="BO202" i="3" s="1"/>
  <c r="BO222" i="3" s="1"/>
  <c r="BP160" i="3"/>
  <c r="BP202" i="3" s="1"/>
  <c r="BP222" i="3" s="1"/>
  <c r="BQ160" i="3"/>
  <c r="BQ202" i="3" s="1"/>
  <c r="BQ222" i="3" s="1"/>
  <c r="BR160" i="3"/>
  <c r="BR202" i="3" s="1"/>
  <c r="BR222" i="3" s="1"/>
  <c r="BS160" i="3"/>
  <c r="BS202" i="3" s="1"/>
  <c r="BS222" i="3" s="1"/>
  <c r="BT160" i="3"/>
  <c r="BT202" i="3" s="1"/>
  <c r="BT222" i="3" s="1"/>
  <c r="BU160" i="3"/>
  <c r="G53" i="1" s="1"/>
  <c r="BV160" i="3"/>
  <c r="BV202" i="3" s="1"/>
  <c r="BV222" i="3" s="1"/>
  <c r="BW160" i="3"/>
  <c r="BW202" i="3" s="1"/>
  <c r="BW222" i="3" s="1"/>
  <c r="BX160" i="3"/>
  <c r="BX202" i="3" s="1"/>
  <c r="BX222" i="3" s="1"/>
  <c r="BY160" i="3"/>
  <c r="BY202" i="3" s="1"/>
  <c r="BY222" i="3" s="1"/>
  <c r="BZ160" i="3"/>
  <c r="BZ202" i="3" s="1"/>
  <c r="BZ222" i="3" s="1"/>
  <c r="CA160" i="3"/>
  <c r="CA202" i="3" s="1"/>
  <c r="CA222" i="3" s="1"/>
  <c r="CB160" i="3"/>
  <c r="H53" i="1" s="1"/>
  <c r="CC160" i="3"/>
  <c r="CC202" i="3" s="1"/>
  <c r="CC222" i="3" s="1"/>
  <c r="CD160" i="3"/>
  <c r="CD202" i="3" s="1"/>
  <c r="CD222" i="3" s="1"/>
  <c r="CE160" i="3"/>
  <c r="CE202" i="3" s="1"/>
  <c r="CE222" i="3" s="1"/>
  <c r="CF160" i="3"/>
  <c r="CF202" i="3" s="1"/>
  <c r="CF222" i="3" s="1"/>
  <c r="CG160" i="3"/>
  <c r="CG202" i="3" s="1"/>
  <c r="CG222" i="3" s="1"/>
  <c r="CH160" i="3"/>
  <c r="CH202" i="3" s="1"/>
  <c r="CH222" i="3" s="1"/>
  <c r="CI160" i="3"/>
  <c r="I53" i="1" s="1"/>
  <c r="CJ160" i="3"/>
  <c r="CJ202" i="3" s="1"/>
  <c r="CJ222" i="3" s="1"/>
  <c r="CK160" i="3"/>
  <c r="CK202" i="3" s="1"/>
  <c r="CK222" i="3" s="1"/>
  <c r="CL160" i="3"/>
  <c r="CL202" i="3" s="1"/>
  <c r="CL222" i="3" s="1"/>
  <c r="CM160" i="3"/>
  <c r="CM202" i="3" s="1"/>
  <c r="CM222" i="3" s="1"/>
  <c r="CN160" i="3"/>
  <c r="CN202" i="3" s="1"/>
  <c r="CN222" i="3" s="1"/>
  <c r="CO160" i="3"/>
  <c r="CO202" i="3" s="1"/>
  <c r="CO222" i="3" s="1"/>
  <c r="AA161" i="3"/>
  <c r="AB161" i="3"/>
  <c r="AB203" i="3" s="1"/>
  <c r="AC161" i="3"/>
  <c r="AC203" i="3" s="1"/>
  <c r="AD161" i="3"/>
  <c r="AD203" i="3" s="1"/>
  <c r="AD223" i="3" s="1"/>
  <c r="AE161" i="3"/>
  <c r="AE203" i="3" s="1"/>
  <c r="AE223" i="3" s="1"/>
  <c r="AF161" i="3"/>
  <c r="AF203" i="3" s="1"/>
  <c r="AF223" i="3" s="1"/>
  <c r="AG161" i="3"/>
  <c r="AG203" i="3" s="1"/>
  <c r="AG223" i="3" s="1"/>
  <c r="AH161" i="3"/>
  <c r="AH203" i="3" s="1"/>
  <c r="AH223" i="3" s="1"/>
  <c r="AI161" i="3"/>
  <c r="AI203" i="3" s="1"/>
  <c r="AI223" i="3" s="1"/>
  <c r="AJ161" i="3"/>
  <c r="AJ203" i="3" s="1"/>
  <c r="AK161" i="3"/>
  <c r="AK203" i="3" s="1"/>
  <c r="AL161" i="3"/>
  <c r="AL203" i="3" s="1"/>
  <c r="AL223" i="3" s="1"/>
  <c r="AM161" i="3"/>
  <c r="AN161" i="3"/>
  <c r="AN203" i="3" s="1"/>
  <c r="AN223" i="3" s="1"/>
  <c r="AO161" i="3"/>
  <c r="AO203" i="3" s="1"/>
  <c r="AO223" i="3" s="1"/>
  <c r="AP161" i="3"/>
  <c r="AP203" i="3" s="1"/>
  <c r="AP223" i="3" s="1"/>
  <c r="AQ161" i="3"/>
  <c r="AQ203" i="3" s="1"/>
  <c r="AQ223" i="3" s="1"/>
  <c r="AR161" i="3"/>
  <c r="AR203" i="3" s="1"/>
  <c r="AS161" i="3"/>
  <c r="AS203" i="3" s="1"/>
  <c r="AT161" i="3"/>
  <c r="AT203" i="3" s="1"/>
  <c r="AT223" i="3" s="1"/>
  <c r="AU161" i="3"/>
  <c r="AU203" i="3" s="1"/>
  <c r="AU223" i="3" s="1"/>
  <c r="AV161" i="3"/>
  <c r="AV203" i="3" s="1"/>
  <c r="AV223" i="3" s="1"/>
  <c r="AW161" i="3"/>
  <c r="AW203" i="3" s="1"/>
  <c r="AW223" i="3" s="1"/>
  <c r="AX161" i="3"/>
  <c r="AX203" i="3" s="1"/>
  <c r="AX223" i="3" s="1"/>
  <c r="AY161" i="3"/>
  <c r="D24" i="19" s="1"/>
  <c r="AZ161" i="3"/>
  <c r="BA161" i="3"/>
  <c r="BA203" i="3" s="1"/>
  <c r="BB161" i="3"/>
  <c r="BB203" i="3" s="1"/>
  <c r="BB223" i="3" s="1"/>
  <c r="BC161" i="3"/>
  <c r="BC203" i="3" s="1"/>
  <c r="BC223" i="3" s="1"/>
  <c r="BD161" i="3"/>
  <c r="BD203" i="3" s="1"/>
  <c r="BD223" i="3" s="1"/>
  <c r="BE161" i="3"/>
  <c r="BE203" i="3" s="1"/>
  <c r="BE223" i="3" s="1"/>
  <c r="BF161" i="3"/>
  <c r="BF203" i="3" s="1"/>
  <c r="BF223" i="3" s="1"/>
  <c r="BN161" i="3"/>
  <c r="BO161" i="3"/>
  <c r="BO203" i="3" s="1"/>
  <c r="BP161" i="3"/>
  <c r="BP203" i="3" s="1"/>
  <c r="BQ161" i="3"/>
  <c r="BQ203" i="3" s="1"/>
  <c r="BQ223" i="3" s="1"/>
  <c r="BR161" i="3"/>
  <c r="BR203" i="3" s="1"/>
  <c r="BR223" i="3" s="1"/>
  <c r="BS161" i="3"/>
  <c r="BS203" i="3" s="1"/>
  <c r="BS223" i="3" s="1"/>
  <c r="BT161" i="3"/>
  <c r="BT203" i="3" s="1"/>
  <c r="BT223" i="3" s="1"/>
  <c r="BU161" i="3"/>
  <c r="BV161" i="3"/>
  <c r="BV203" i="3" s="1"/>
  <c r="BV223" i="3" s="1"/>
  <c r="BW161" i="3"/>
  <c r="BW203" i="3" s="1"/>
  <c r="BX161" i="3"/>
  <c r="BX203" i="3" s="1"/>
  <c r="BY161" i="3"/>
  <c r="BY203" i="3" s="1"/>
  <c r="BY223" i="3" s="1"/>
  <c r="BZ161" i="3"/>
  <c r="BZ203" i="3" s="1"/>
  <c r="BZ223" i="3" s="1"/>
  <c r="CA161" i="3"/>
  <c r="CA203" i="3" s="1"/>
  <c r="CA223" i="3" s="1"/>
  <c r="CB161" i="3"/>
  <c r="CC161" i="3"/>
  <c r="CC203" i="3" s="1"/>
  <c r="CC223" i="3" s="1"/>
  <c r="CD161" i="3"/>
  <c r="CD203" i="3" s="1"/>
  <c r="CD223" i="3" s="1"/>
  <c r="CE161" i="3"/>
  <c r="CE203" i="3" s="1"/>
  <c r="CF161" i="3"/>
  <c r="CF203" i="3" s="1"/>
  <c r="CG161" i="3"/>
  <c r="CG203" i="3" s="1"/>
  <c r="CG223" i="3" s="1"/>
  <c r="CH161" i="3"/>
  <c r="CH203" i="3" s="1"/>
  <c r="CH223" i="3" s="1"/>
  <c r="CI161" i="3"/>
  <c r="CJ161" i="3"/>
  <c r="CJ203" i="3" s="1"/>
  <c r="CJ223" i="3" s="1"/>
  <c r="CK161" i="3"/>
  <c r="CK203" i="3" s="1"/>
  <c r="CK223" i="3" s="1"/>
  <c r="CL161" i="3"/>
  <c r="CL203" i="3" s="1"/>
  <c r="CL223" i="3" s="1"/>
  <c r="CM161" i="3"/>
  <c r="CM203" i="3" s="1"/>
  <c r="CN161" i="3"/>
  <c r="CN203" i="3" s="1"/>
  <c r="CO161" i="3"/>
  <c r="CO203" i="3" s="1"/>
  <c r="CO223" i="3" s="1"/>
  <c r="AA162" i="3"/>
  <c r="D23" i="8" s="1"/>
  <c r="AB162" i="3"/>
  <c r="AB204" i="3" s="1"/>
  <c r="AB224" i="3" s="1"/>
  <c r="AC162" i="3"/>
  <c r="AC204" i="3" s="1"/>
  <c r="AC224" i="3" s="1"/>
  <c r="AD162" i="3"/>
  <c r="AD204" i="3" s="1"/>
  <c r="AD224" i="3" s="1"/>
  <c r="AE162" i="3"/>
  <c r="AE204" i="3" s="1"/>
  <c r="AE224" i="3" s="1"/>
  <c r="AF162" i="3"/>
  <c r="AF204" i="3" s="1"/>
  <c r="AF224" i="3" s="1"/>
  <c r="AG162" i="3"/>
  <c r="AG204" i="3" s="1"/>
  <c r="AG224" i="3" s="1"/>
  <c r="AH162" i="3"/>
  <c r="AH204" i="3" s="1"/>
  <c r="AH224" i="3" s="1"/>
  <c r="AI162" i="3"/>
  <c r="AI204" i="3" s="1"/>
  <c r="AI224" i="3" s="1"/>
  <c r="AJ162" i="3"/>
  <c r="AJ204" i="3" s="1"/>
  <c r="AJ224" i="3" s="1"/>
  <c r="AK162" i="3"/>
  <c r="AK204" i="3" s="1"/>
  <c r="AK224" i="3" s="1"/>
  <c r="AL162" i="3"/>
  <c r="AL204" i="3" s="1"/>
  <c r="AL224" i="3" s="1"/>
  <c r="AM162" i="3"/>
  <c r="E23" i="8" s="1"/>
  <c r="AN162" i="3"/>
  <c r="AN204" i="3" s="1"/>
  <c r="AN224" i="3" s="1"/>
  <c r="AO162" i="3"/>
  <c r="AO204" i="3" s="1"/>
  <c r="AO224" i="3" s="1"/>
  <c r="AP162" i="3"/>
  <c r="AP204" i="3" s="1"/>
  <c r="AP224" i="3" s="1"/>
  <c r="AQ162" i="3"/>
  <c r="AQ204" i="3" s="1"/>
  <c r="AQ224" i="3" s="1"/>
  <c r="AR162" i="3"/>
  <c r="AR204" i="3" s="1"/>
  <c r="AR224" i="3" s="1"/>
  <c r="AS162" i="3"/>
  <c r="AS204" i="3" s="1"/>
  <c r="AS224" i="3" s="1"/>
  <c r="AT162" i="3"/>
  <c r="AT204" i="3" s="1"/>
  <c r="AT224" i="3" s="1"/>
  <c r="AU162" i="3"/>
  <c r="AU204" i="3" s="1"/>
  <c r="AU224" i="3" s="1"/>
  <c r="AV162" i="3"/>
  <c r="AV204" i="3" s="1"/>
  <c r="AV224" i="3" s="1"/>
  <c r="AW162" i="3"/>
  <c r="AW204" i="3" s="1"/>
  <c r="AW224" i="3" s="1"/>
  <c r="AX162" i="3"/>
  <c r="AX204" i="3" s="1"/>
  <c r="AX224" i="3" s="1"/>
  <c r="AY162" i="3"/>
  <c r="AZ162" i="3"/>
  <c r="D23" i="1" s="1"/>
  <c r="BA162" i="3"/>
  <c r="BA204" i="3" s="1"/>
  <c r="BA224" i="3" s="1"/>
  <c r="BB162" i="3"/>
  <c r="BB204" i="3" s="1"/>
  <c r="BB224" i="3" s="1"/>
  <c r="BC162" i="3"/>
  <c r="BC204" i="3" s="1"/>
  <c r="BC224" i="3" s="1"/>
  <c r="BD162" i="3"/>
  <c r="BD204" i="3" s="1"/>
  <c r="BD224" i="3" s="1"/>
  <c r="BE162" i="3"/>
  <c r="BE204" i="3" s="1"/>
  <c r="BE224" i="3" s="1"/>
  <c r="BF162" i="3"/>
  <c r="BF204" i="3" s="1"/>
  <c r="BF224" i="3" s="1"/>
  <c r="BN162" i="3"/>
  <c r="F23" i="1" s="1"/>
  <c r="BO162" i="3"/>
  <c r="BO204" i="3" s="1"/>
  <c r="BO224" i="3" s="1"/>
  <c r="BP162" i="3"/>
  <c r="BP204" i="3" s="1"/>
  <c r="BP224" i="3" s="1"/>
  <c r="BQ162" i="3"/>
  <c r="BQ204" i="3" s="1"/>
  <c r="BQ224" i="3" s="1"/>
  <c r="BR162" i="3"/>
  <c r="BR204" i="3" s="1"/>
  <c r="BR224" i="3" s="1"/>
  <c r="BS162" i="3"/>
  <c r="BS204" i="3" s="1"/>
  <c r="BS224" i="3" s="1"/>
  <c r="BT162" i="3"/>
  <c r="BT204" i="3" s="1"/>
  <c r="BT224" i="3" s="1"/>
  <c r="BU162" i="3"/>
  <c r="G23" i="1" s="1"/>
  <c r="BV162" i="3"/>
  <c r="BV204" i="3" s="1"/>
  <c r="BV224" i="3" s="1"/>
  <c r="BW162" i="3"/>
  <c r="BW204" i="3" s="1"/>
  <c r="BW224" i="3" s="1"/>
  <c r="BX162" i="3"/>
  <c r="BX204" i="3" s="1"/>
  <c r="BX224" i="3" s="1"/>
  <c r="BY162" i="3"/>
  <c r="BY204" i="3" s="1"/>
  <c r="BY224" i="3" s="1"/>
  <c r="BZ162" i="3"/>
  <c r="BZ204" i="3" s="1"/>
  <c r="BZ224" i="3" s="1"/>
  <c r="CA162" i="3"/>
  <c r="CA204" i="3" s="1"/>
  <c r="CA224" i="3" s="1"/>
  <c r="CB162" i="3"/>
  <c r="H23" i="1" s="1"/>
  <c r="CC162" i="3"/>
  <c r="CC204" i="3" s="1"/>
  <c r="CC224" i="3" s="1"/>
  <c r="CD162" i="3"/>
  <c r="CD204" i="3" s="1"/>
  <c r="CD224" i="3" s="1"/>
  <c r="CE162" i="3"/>
  <c r="CE204" i="3" s="1"/>
  <c r="CE224" i="3" s="1"/>
  <c r="CF162" i="3"/>
  <c r="CF204" i="3" s="1"/>
  <c r="CF224" i="3" s="1"/>
  <c r="CG162" i="3"/>
  <c r="CG204" i="3" s="1"/>
  <c r="CG224" i="3" s="1"/>
  <c r="CH162" i="3"/>
  <c r="CH204" i="3" s="1"/>
  <c r="CH224" i="3" s="1"/>
  <c r="CI162" i="3"/>
  <c r="I23" i="1" s="1"/>
  <c r="CJ162" i="3"/>
  <c r="CJ204" i="3" s="1"/>
  <c r="CJ224" i="3" s="1"/>
  <c r="CK162" i="3"/>
  <c r="CK204" i="3" s="1"/>
  <c r="CK224" i="3" s="1"/>
  <c r="CL162" i="3"/>
  <c r="CL204" i="3" s="1"/>
  <c r="CL224" i="3" s="1"/>
  <c r="CM162" i="3"/>
  <c r="CM204" i="3" s="1"/>
  <c r="CM224" i="3" s="1"/>
  <c r="CN162" i="3"/>
  <c r="CN204" i="3" s="1"/>
  <c r="CN224" i="3" s="1"/>
  <c r="CO162" i="3"/>
  <c r="CO204" i="3" s="1"/>
  <c r="CO224" i="3" s="1"/>
  <c r="AA163" i="3"/>
  <c r="D24" i="8" s="1"/>
  <c r="AB163" i="3"/>
  <c r="AB205" i="3" s="1"/>
  <c r="AC163" i="3"/>
  <c r="AC205" i="3" s="1"/>
  <c r="AD163" i="3"/>
  <c r="AD205" i="3" s="1"/>
  <c r="AD225" i="3" s="1"/>
  <c r="AE163" i="3"/>
  <c r="AE205" i="3" s="1"/>
  <c r="AE225" i="3" s="1"/>
  <c r="AF163" i="3"/>
  <c r="AF205" i="3" s="1"/>
  <c r="AF225" i="3" s="1"/>
  <c r="AG163" i="3"/>
  <c r="AG205" i="3" s="1"/>
  <c r="AG225" i="3" s="1"/>
  <c r="AH163" i="3"/>
  <c r="AH205" i="3" s="1"/>
  <c r="AH225" i="3" s="1"/>
  <c r="AI163" i="3"/>
  <c r="AI205" i="3" s="1"/>
  <c r="AI225" i="3" s="1"/>
  <c r="AJ163" i="3"/>
  <c r="AJ205" i="3" s="1"/>
  <c r="AK163" i="3"/>
  <c r="AK205" i="3" s="1"/>
  <c r="AL163" i="3"/>
  <c r="AL205" i="3" s="1"/>
  <c r="AL225" i="3" s="1"/>
  <c r="AM163" i="3"/>
  <c r="E24" i="8" s="1"/>
  <c r="AN163" i="3"/>
  <c r="AN205" i="3" s="1"/>
  <c r="AN225" i="3" s="1"/>
  <c r="AO163" i="3"/>
  <c r="AO205" i="3" s="1"/>
  <c r="AO225" i="3" s="1"/>
  <c r="AP163" i="3"/>
  <c r="AP205" i="3" s="1"/>
  <c r="AP225" i="3" s="1"/>
  <c r="AQ163" i="3"/>
  <c r="AQ205" i="3" s="1"/>
  <c r="AQ225" i="3" s="1"/>
  <c r="AR163" i="3"/>
  <c r="AR205" i="3" s="1"/>
  <c r="AS163" i="3"/>
  <c r="AS205" i="3" s="1"/>
  <c r="AT163" i="3"/>
  <c r="AT205" i="3" s="1"/>
  <c r="AT225" i="3" s="1"/>
  <c r="AU163" i="3"/>
  <c r="AU205" i="3" s="1"/>
  <c r="AU225" i="3" s="1"/>
  <c r="AV163" i="3"/>
  <c r="AV205" i="3" s="1"/>
  <c r="AV225" i="3" s="1"/>
  <c r="AW163" i="3"/>
  <c r="AW205" i="3" s="1"/>
  <c r="AW225" i="3" s="1"/>
  <c r="AX163" i="3"/>
  <c r="AX205" i="3" s="1"/>
  <c r="AX225" i="3" s="1"/>
  <c r="AY163" i="3"/>
  <c r="AZ163" i="3"/>
  <c r="BA163" i="3"/>
  <c r="BA205" i="3" s="1"/>
  <c r="BB163" i="3"/>
  <c r="BB205" i="3" s="1"/>
  <c r="BB225" i="3" s="1"/>
  <c r="BC163" i="3"/>
  <c r="BC205" i="3" s="1"/>
  <c r="BC225" i="3" s="1"/>
  <c r="BD163" i="3"/>
  <c r="BD205" i="3" s="1"/>
  <c r="BD225" i="3" s="1"/>
  <c r="BE163" i="3"/>
  <c r="BE205" i="3" s="1"/>
  <c r="BE225" i="3" s="1"/>
  <c r="BF163" i="3"/>
  <c r="BF205" i="3" s="1"/>
  <c r="BF225" i="3" s="1"/>
  <c r="BN163" i="3"/>
  <c r="F24" i="1" s="1"/>
  <c r="BO163" i="3"/>
  <c r="BO205" i="3" s="1"/>
  <c r="BP163" i="3"/>
  <c r="BP205" i="3" s="1"/>
  <c r="BQ163" i="3"/>
  <c r="BQ205" i="3" s="1"/>
  <c r="BQ225" i="3" s="1"/>
  <c r="BR163" i="3"/>
  <c r="BR205" i="3" s="1"/>
  <c r="BR225" i="3" s="1"/>
  <c r="BS163" i="3"/>
  <c r="BS205" i="3" s="1"/>
  <c r="BS225" i="3" s="1"/>
  <c r="BT163" i="3"/>
  <c r="BT205" i="3" s="1"/>
  <c r="BT225" i="3" s="1"/>
  <c r="BU163" i="3"/>
  <c r="G24" i="1" s="1"/>
  <c r="BV163" i="3"/>
  <c r="BV205" i="3" s="1"/>
  <c r="BV225" i="3" s="1"/>
  <c r="BW163" i="3"/>
  <c r="BW205" i="3" s="1"/>
  <c r="BX163" i="3"/>
  <c r="BX205" i="3" s="1"/>
  <c r="BY163" i="3"/>
  <c r="BY205" i="3" s="1"/>
  <c r="BY225" i="3" s="1"/>
  <c r="BZ163" i="3"/>
  <c r="BZ205" i="3" s="1"/>
  <c r="BZ225" i="3" s="1"/>
  <c r="CA163" i="3"/>
  <c r="CA205" i="3" s="1"/>
  <c r="CA225" i="3" s="1"/>
  <c r="CB163" i="3"/>
  <c r="H24" i="1" s="1"/>
  <c r="CC163" i="3"/>
  <c r="CC205" i="3" s="1"/>
  <c r="CC225" i="3" s="1"/>
  <c r="CD163" i="3"/>
  <c r="CD205" i="3" s="1"/>
  <c r="CD225" i="3" s="1"/>
  <c r="CE163" i="3"/>
  <c r="CE205" i="3" s="1"/>
  <c r="CF163" i="3"/>
  <c r="CF205" i="3" s="1"/>
  <c r="CG163" i="3"/>
  <c r="CG205" i="3" s="1"/>
  <c r="CG225" i="3" s="1"/>
  <c r="CH163" i="3"/>
  <c r="CH205" i="3" s="1"/>
  <c r="CH225" i="3" s="1"/>
  <c r="CI163" i="3"/>
  <c r="I24" i="1" s="1"/>
  <c r="CJ163" i="3"/>
  <c r="CJ205" i="3" s="1"/>
  <c r="CJ225" i="3" s="1"/>
  <c r="CK163" i="3"/>
  <c r="CK205" i="3" s="1"/>
  <c r="CK225" i="3" s="1"/>
  <c r="CL163" i="3"/>
  <c r="CL205" i="3" s="1"/>
  <c r="CL225" i="3" s="1"/>
  <c r="CM163" i="3"/>
  <c r="CM205" i="3" s="1"/>
  <c r="CN163" i="3"/>
  <c r="CN205" i="3" s="1"/>
  <c r="CO163" i="3"/>
  <c r="CO205" i="3" s="1"/>
  <c r="CO225" i="3" s="1"/>
  <c r="AA164" i="3"/>
  <c r="D25" i="8" s="1"/>
  <c r="AB164" i="3"/>
  <c r="AB206" i="3" s="1"/>
  <c r="AB226" i="3" s="1"/>
  <c r="AC164" i="3"/>
  <c r="AC206" i="3" s="1"/>
  <c r="AC226" i="3" s="1"/>
  <c r="AD164" i="3"/>
  <c r="AD206" i="3" s="1"/>
  <c r="AD226" i="3" s="1"/>
  <c r="AE164" i="3"/>
  <c r="AE206" i="3" s="1"/>
  <c r="AE226" i="3" s="1"/>
  <c r="AF164" i="3"/>
  <c r="AF206" i="3" s="1"/>
  <c r="AF226" i="3" s="1"/>
  <c r="AG164" i="3"/>
  <c r="AG206" i="3" s="1"/>
  <c r="AG226" i="3" s="1"/>
  <c r="AH164" i="3"/>
  <c r="AH206" i="3" s="1"/>
  <c r="AH226" i="3" s="1"/>
  <c r="AI164" i="3"/>
  <c r="AI206" i="3" s="1"/>
  <c r="AI226" i="3" s="1"/>
  <c r="AJ164" i="3"/>
  <c r="AJ206" i="3" s="1"/>
  <c r="AJ226" i="3" s="1"/>
  <c r="AK164" i="3"/>
  <c r="AK206" i="3" s="1"/>
  <c r="AK226" i="3" s="1"/>
  <c r="AL164" i="3"/>
  <c r="AL206" i="3" s="1"/>
  <c r="AL226" i="3" s="1"/>
  <c r="AM164" i="3"/>
  <c r="E25" i="8" s="1"/>
  <c r="AN164" i="3"/>
  <c r="AN206" i="3" s="1"/>
  <c r="AN226" i="3" s="1"/>
  <c r="AO164" i="3"/>
  <c r="AO206" i="3" s="1"/>
  <c r="AO226" i="3" s="1"/>
  <c r="AP164" i="3"/>
  <c r="AP206" i="3" s="1"/>
  <c r="AP226" i="3" s="1"/>
  <c r="AQ164" i="3"/>
  <c r="AQ206" i="3" s="1"/>
  <c r="AQ226" i="3" s="1"/>
  <c r="AR164" i="3"/>
  <c r="AR206" i="3" s="1"/>
  <c r="AR226" i="3" s="1"/>
  <c r="AS164" i="3"/>
  <c r="AS206" i="3" s="1"/>
  <c r="AS226" i="3" s="1"/>
  <c r="AT164" i="3"/>
  <c r="AT206" i="3" s="1"/>
  <c r="AT226" i="3" s="1"/>
  <c r="AU164" i="3"/>
  <c r="AU206" i="3" s="1"/>
  <c r="AU226" i="3" s="1"/>
  <c r="AV164" i="3"/>
  <c r="AV206" i="3" s="1"/>
  <c r="AV226" i="3" s="1"/>
  <c r="AW164" i="3"/>
  <c r="AW206" i="3" s="1"/>
  <c r="AW226" i="3" s="1"/>
  <c r="AX164" i="3"/>
  <c r="AX206" i="3" s="1"/>
  <c r="AX226" i="3" s="1"/>
  <c r="AY164" i="3"/>
  <c r="AZ164" i="3"/>
  <c r="D25" i="1" s="1"/>
  <c r="BA164" i="3"/>
  <c r="BA206" i="3" s="1"/>
  <c r="BA226" i="3" s="1"/>
  <c r="BB164" i="3"/>
  <c r="BB206" i="3" s="1"/>
  <c r="BB226" i="3" s="1"/>
  <c r="BC164" i="3"/>
  <c r="BC206" i="3" s="1"/>
  <c r="BC226" i="3" s="1"/>
  <c r="BD164" i="3"/>
  <c r="BD206" i="3" s="1"/>
  <c r="BD226" i="3" s="1"/>
  <c r="BE164" i="3"/>
  <c r="BE206" i="3" s="1"/>
  <c r="BE226" i="3" s="1"/>
  <c r="BF164" i="3"/>
  <c r="BF206" i="3" s="1"/>
  <c r="BF226" i="3" s="1"/>
  <c r="BN164" i="3"/>
  <c r="F25" i="1" s="1"/>
  <c r="BO164" i="3"/>
  <c r="BO206" i="3" s="1"/>
  <c r="BO226" i="3" s="1"/>
  <c r="BP164" i="3"/>
  <c r="BP206" i="3" s="1"/>
  <c r="BP226" i="3" s="1"/>
  <c r="BQ164" i="3"/>
  <c r="BQ206" i="3" s="1"/>
  <c r="BQ226" i="3" s="1"/>
  <c r="BR164" i="3"/>
  <c r="BR206" i="3" s="1"/>
  <c r="BR226" i="3" s="1"/>
  <c r="BS164" i="3"/>
  <c r="BS206" i="3" s="1"/>
  <c r="BS226" i="3" s="1"/>
  <c r="BT164" i="3"/>
  <c r="BT206" i="3" s="1"/>
  <c r="BT226" i="3" s="1"/>
  <c r="BU164" i="3"/>
  <c r="G25" i="1" s="1"/>
  <c r="BV164" i="3"/>
  <c r="BV206" i="3" s="1"/>
  <c r="BV226" i="3" s="1"/>
  <c r="BW164" i="3"/>
  <c r="BW206" i="3" s="1"/>
  <c r="BW226" i="3" s="1"/>
  <c r="BX164" i="3"/>
  <c r="BX206" i="3" s="1"/>
  <c r="BX226" i="3" s="1"/>
  <c r="BY164" i="3"/>
  <c r="BY206" i="3" s="1"/>
  <c r="BY226" i="3" s="1"/>
  <c r="BZ164" i="3"/>
  <c r="BZ206" i="3" s="1"/>
  <c r="BZ226" i="3" s="1"/>
  <c r="CA164" i="3"/>
  <c r="CA206" i="3" s="1"/>
  <c r="CA226" i="3" s="1"/>
  <c r="CB164" i="3"/>
  <c r="H25" i="1" s="1"/>
  <c r="CC164" i="3"/>
  <c r="CC206" i="3" s="1"/>
  <c r="CC226" i="3" s="1"/>
  <c r="CD164" i="3"/>
  <c r="CD206" i="3" s="1"/>
  <c r="CD226" i="3" s="1"/>
  <c r="CE164" i="3"/>
  <c r="CE206" i="3" s="1"/>
  <c r="CE226" i="3" s="1"/>
  <c r="CF164" i="3"/>
  <c r="CF206" i="3" s="1"/>
  <c r="CF226" i="3" s="1"/>
  <c r="CG164" i="3"/>
  <c r="CG206" i="3" s="1"/>
  <c r="CG226" i="3" s="1"/>
  <c r="CH164" i="3"/>
  <c r="CH206" i="3" s="1"/>
  <c r="CH226" i="3" s="1"/>
  <c r="CI164" i="3"/>
  <c r="I25" i="1" s="1"/>
  <c r="CJ164" i="3"/>
  <c r="CJ206" i="3" s="1"/>
  <c r="CJ226" i="3" s="1"/>
  <c r="CK164" i="3"/>
  <c r="CK206" i="3" s="1"/>
  <c r="CK226" i="3" s="1"/>
  <c r="CL164" i="3"/>
  <c r="CL206" i="3" s="1"/>
  <c r="CL226" i="3" s="1"/>
  <c r="CM164" i="3"/>
  <c r="CM206" i="3" s="1"/>
  <c r="CM226" i="3" s="1"/>
  <c r="CN164" i="3"/>
  <c r="CN206" i="3" s="1"/>
  <c r="CN226" i="3" s="1"/>
  <c r="CO164" i="3"/>
  <c r="CO206" i="3" s="1"/>
  <c r="CO226" i="3" s="1"/>
  <c r="AA165" i="3"/>
  <c r="D26" i="8" s="1"/>
  <c r="AB165" i="3"/>
  <c r="AB207" i="3" s="1"/>
  <c r="AC165" i="3"/>
  <c r="AC207" i="3" s="1"/>
  <c r="AD165" i="3"/>
  <c r="AD207" i="3" s="1"/>
  <c r="AD227" i="3" s="1"/>
  <c r="AE165" i="3"/>
  <c r="AE207" i="3" s="1"/>
  <c r="AE227" i="3" s="1"/>
  <c r="AF165" i="3"/>
  <c r="AF207" i="3" s="1"/>
  <c r="AF227" i="3" s="1"/>
  <c r="AG165" i="3"/>
  <c r="AG207" i="3" s="1"/>
  <c r="AG227" i="3" s="1"/>
  <c r="AH165" i="3"/>
  <c r="AH207" i="3" s="1"/>
  <c r="AH227" i="3" s="1"/>
  <c r="AI165" i="3"/>
  <c r="AI207" i="3" s="1"/>
  <c r="AI227" i="3" s="1"/>
  <c r="AJ165" i="3"/>
  <c r="AJ207" i="3" s="1"/>
  <c r="AK165" i="3"/>
  <c r="AK207" i="3" s="1"/>
  <c r="AL165" i="3"/>
  <c r="AL207" i="3" s="1"/>
  <c r="AL227" i="3" s="1"/>
  <c r="AM165" i="3"/>
  <c r="E26" i="8" s="1"/>
  <c r="AN165" i="3"/>
  <c r="AN207" i="3" s="1"/>
  <c r="AN227" i="3" s="1"/>
  <c r="AO165" i="3"/>
  <c r="AO207" i="3" s="1"/>
  <c r="AO227" i="3" s="1"/>
  <c r="AP165" i="3"/>
  <c r="AP207" i="3" s="1"/>
  <c r="AP227" i="3" s="1"/>
  <c r="AQ165" i="3"/>
  <c r="AQ207" i="3" s="1"/>
  <c r="AQ227" i="3" s="1"/>
  <c r="AR165" i="3"/>
  <c r="AR207" i="3" s="1"/>
  <c r="AS165" i="3"/>
  <c r="AS207" i="3" s="1"/>
  <c r="AT165" i="3"/>
  <c r="AT207" i="3" s="1"/>
  <c r="AT227" i="3" s="1"/>
  <c r="AU165" i="3"/>
  <c r="AU207" i="3" s="1"/>
  <c r="AU227" i="3" s="1"/>
  <c r="AV165" i="3"/>
  <c r="AV207" i="3" s="1"/>
  <c r="AV227" i="3" s="1"/>
  <c r="AW165" i="3"/>
  <c r="AW207" i="3" s="1"/>
  <c r="AW227" i="3" s="1"/>
  <c r="AX165" i="3"/>
  <c r="AX207" i="3" s="1"/>
  <c r="AX227" i="3" s="1"/>
  <c r="AY165" i="3"/>
  <c r="AZ165" i="3"/>
  <c r="BA165" i="3"/>
  <c r="BA207" i="3" s="1"/>
  <c r="BB165" i="3"/>
  <c r="BB207" i="3" s="1"/>
  <c r="BB227" i="3" s="1"/>
  <c r="BC165" i="3"/>
  <c r="BC207" i="3" s="1"/>
  <c r="BC227" i="3" s="1"/>
  <c r="BD165" i="3"/>
  <c r="BD207" i="3" s="1"/>
  <c r="BD227" i="3" s="1"/>
  <c r="BE165" i="3"/>
  <c r="BE207" i="3" s="1"/>
  <c r="BE227" i="3" s="1"/>
  <c r="BF165" i="3"/>
  <c r="BF207" i="3" s="1"/>
  <c r="BF227" i="3" s="1"/>
  <c r="BN165" i="3"/>
  <c r="F26" i="1" s="1"/>
  <c r="BO165" i="3"/>
  <c r="BO207" i="3" s="1"/>
  <c r="BP165" i="3"/>
  <c r="BP207" i="3" s="1"/>
  <c r="BQ165" i="3"/>
  <c r="BQ207" i="3" s="1"/>
  <c r="BQ227" i="3" s="1"/>
  <c r="BR165" i="3"/>
  <c r="BR207" i="3" s="1"/>
  <c r="BR227" i="3" s="1"/>
  <c r="BS165" i="3"/>
  <c r="BS207" i="3" s="1"/>
  <c r="BS227" i="3" s="1"/>
  <c r="BT165" i="3"/>
  <c r="BT207" i="3" s="1"/>
  <c r="BT227" i="3" s="1"/>
  <c r="BU165" i="3"/>
  <c r="G26" i="1" s="1"/>
  <c r="BV165" i="3"/>
  <c r="BV207" i="3" s="1"/>
  <c r="BV227" i="3" s="1"/>
  <c r="BW165" i="3"/>
  <c r="BW207" i="3" s="1"/>
  <c r="BX165" i="3"/>
  <c r="BX207" i="3" s="1"/>
  <c r="BY165" i="3"/>
  <c r="BY207" i="3" s="1"/>
  <c r="BY227" i="3" s="1"/>
  <c r="BZ165" i="3"/>
  <c r="BZ207" i="3" s="1"/>
  <c r="BZ227" i="3" s="1"/>
  <c r="CA165" i="3"/>
  <c r="CA207" i="3" s="1"/>
  <c r="CA227" i="3" s="1"/>
  <c r="CB165" i="3"/>
  <c r="H26" i="1" s="1"/>
  <c r="CC165" i="3"/>
  <c r="CC207" i="3" s="1"/>
  <c r="CC227" i="3" s="1"/>
  <c r="CD165" i="3"/>
  <c r="CD207" i="3" s="1"/>
  <c r="CD227" i="3" s="1"/>
  <c r="CE165" i="3"/>
  <c r="CE207" i="3" s="1"/>
  <c r="CF165" i="3"/>
  <c r="CF207" i="3" s="1"/>
  <c r="CG165" i="3"/>
  <c r="CG207" i="3" s="1"/>
  <c r="CG227" i="3" s="1"/>
  <c r="CH165" i="3"/>
  <c r="CH207" i="3" s="1"/>
  <c r="CH227" i="3" s="1"/>
  <c r="CI165" i="3"/>
  <c r="I26" i="1" s="1"/>
  <c r="CJ165" i="3"/>
  <c r="CJ207" i="3" s="1"/>
  <c r="CJ227" i="3" s="1"/>
  <c r="CK165" i="3"/>
  <c r="CK207" i="3" s="1"/>
  <c r="CK227" i="3" s="1"/>
  <c r="CL165" i="3"/>
  <c r="CL207" i="3" s="1"/>
  <c r="CL227" i="3" s="1"/>
  <c r="CM165" i="3"/>
  <c r="CM207" i="3" s="1"/>
  <c r="CN165" i="3"/>
  <c r="CN207" i="3" s="1"/>
  <c r="CO165" i="3"/>
  <c r="CO207" i="3" s="1"/>
  <c r="CO227" i="3" s="1"/>
  <c r="AA166" i="3"/>
  <c r="D28" i="8" s="1"/>
  <c r="AB166" i="3"/>
  <c r="AB208" i="3" s="1"/>
  <c r="AB228" i="3" s="1"/>
  <c r="AC166" i="3"/>
  <c r="AC208" i="3" s="1"/>
  <c r="AC228" i="3" s="1"/>
  <c r="AD166" i="3"/>
  <c r="AD208" i="3" s="1"/>
  <c r="AD228" i="3" s="1"/>
  <c r="AE166" i="3"/>
  <c r="AE208" i="3" s="1"/>
  <c r="AE228" i="3" s="1"/>
  <c r="AF166" i="3"/>
  <c r="AF208" i="3" s="1"/>
  <c r="AF228" i="3" s="1"/>
  <c r="AG166" i="3"/>
  <c r="AG208" i="3" s="1"/>
  <c r="AG228" i="3" s="1"/>
  <c r="AH166" i="3"/>
  <c r="AH208" i="3" s="1"/>
  <c r="AH228" i="3" s="1"/>
  <c r="AI166" i="3"/>
  <c r="AI208" i="3" s="1"/>
  <c r="AI228" i="3" s="1"/>
  <c r="AJ166" i="3"/>
  <c r="AJ208" i="3" s="1"/>
  <c r="AJ228" i="3" s="1"/>
  <c r="AK166" i="3"/>
  <c r="AK208" i="3" s="1"/>
  <c r="AK228" i="3" s="1"/>
  <c r="AL166" i="3"/>
  <c r="AL208" i="3" s="1"/>
  <c r="AL228" i="3" s="1"/>
  <c r="AM166" i="3"/>
  <c r="E28" i="8" s="1"/>
  <c r="AN166" i="3"/>
  <c r="AN208" i="3" s="1"/>
  <c r="AN228" i="3" s="1"/>
  <c r="AO166" i="3"/>
  <c r="AO208" i="3" s="1"/>
  <c r="AO228" i="3" s="1"/>
  <c r="AP166" i="3"/>
  <c r="AP208" i="3" s="1"/>
  <c r="AP228" i="3" s="1"/>
  <c r="AQ166" i="3"/>
  <c r="AQ208" i="3" s="1"/>
  <c r="AQ228" i="3" s="1"/>
  <c r="AR166" i="3"/>
  <c r="AR208" i="3" s="1"/>
  <c r="AR228" i="3" s="1"/>
  <c r="AS166" i="3"/>
  <c r="AS208" i="3" s="1"/>
  <c r="AS228" i="3" s="1"/>
  <c r="AT166" i="3"/>
  <c r="AT208" i="3" s="1"/>
  <c r="AT228" i="3" s="1"/>
  <c r="AU166" i="3"/>
  <c r="AU208" i="3" s="1"/>
  <c r="AU228" i="3" s="1"/>
  <c r="AV166" i="3"/>
  <c r="AV208" i="3" s="1"/>
  <c r="AV228" i="3" s="1"/>
  <c r="AW166" i="3"/>
  <c r="AW208" i="3" s="1"/>
  <c r="AW228" i="3" s="1"/>
  <c r="AX166" i="3"/>
  <c r="AX208" i="3" s="1"/>
  <c r="AX228" i="3" s="1"/>
  <c r="AY166" i="3"/>
  <c r="AZ166" i="3"/>
  <c r="D28" i="1" s="1"/>
  <c r="BA166" i="3"/>
  <c r="BA208" i="3" s="1"/>
  <c r="BA228" i="3" s="1"/>
  <c r="BB166" i="3"/>
  <c r="BB208" i="3" s="1"/>
  <c r="BB228" i="3" s="1"/>
  <c r="BC166" i="3"/>
  <c r="BC208" i="3" s="1"/>
  <c r="BC228" i="3" s="1"/>
  <c r="BD166" i="3"/>
  <c r="BD208" i="3" s="1"/>
  <c r="BD228" i="3" s="1"/>
  <c r="BE166" i="3"/>
  <c r="BE208" i="3" s="1"/>
  <c r="BE228" i="3" s="1"/>
  <c r="BF166" i="3"/>
  <c r="BF208" i="3" s="1"/>
  <c r="BF228" i="3" s="1"/>
  <c r="BN166" i="3"/>
  <c r="F28" i="1" s="1"/>
  <c r="BO166" i="3"/>
  <c r="BO208" i="3" s="1"/>
  <c r="BO228" i="3" s="1"/>
  <c r="BP166" i="3"/>
  <c r="BP208" i="3" s="1"/>
  <c r="BP228" i="3" s="1"/>
  <c r="BQ166" i="3"/>
  <c r="BQ208" i="3" s="1"/>
  <c r="BQ228" i="3" s="1"/>
  <c r="BR166" i="3"/>
  <c r="BR208" i="3" s="1"/>
  <c r="BR228" i="3" s="1"/>
  <c r="BS166" i="3"/>
  <c r="BS208" i="3" s="1"/>
  <c r="BS228" i="3" s="1"/>
  <c r="BT166" i="3"/>
  <c r="BT208" i="3" s="1"/>
  <c r="BT228" i="3" s="1"/>
  <c r="BU166" i="3"/>
  <c r="G28" i="1" s="1"/>
  <c r="BV166" i="3"/>
  <c r="BV208" i="3" s="1"/>
  <c r="BV228" i="3" s="1"/>
  <c r="BW166" i="3"/>
  <c r="BW208" i="3" s="1"/>
  <c r="BW228" i="3" s="1"/>
  <c r="BX166" i="3"/>
  <c r="BX208" i="3" s="1"/>
  <c r="BX228" i="3" s="1"/>
  <c r="BY166" i="3"/>
  <c r="BY208" i="3" s="1"/>
  <c r="BY228" i="3" s="1"/>
  <c r="BZ166" i="3"/>
  <c r="BZ208" i="3" s="1"/>
  <c r="BZ228" i="3" s="1"/>
  <c r="CA166" i="3"/>
  <c r="CA208" i="3" s="1"/>
  <c r="CA228" i="3" s="1"/>
  <c r="CB166" i="3"/>
  <c r="H28" i="1" s="1"/>
  <c r="CC166" i="3"/>
  <c r="CC208" i="3" s="1"/>
  <c r="CC228" i="3" s="1"/>
  <c r="CD166" i="3"/>
  <c r="CD208" i="3" s="1"/>
  <c r="CD228" i="3" s="1"/>
  <c r="CE166" i="3"/>
  <c r="CE208" i="3" s="1"/>
  <c r="CE228" i="3" s="1"/>
  <c r="CF166" i="3"/>
  <c r="CF208" i="3" s="1"/>
  <c r="CF228" i="3" s="1"/>
  <c r="CG166" i="3"/>
  <c r="CG208" i="3" s="1"/>
  <c r="CG228" i="3" s="1"/>
  <c r="CH166" i="3"/>
  <c r="CH208" i="3" s="1"/>
  <c r="CH228" i="3" s="1"/>
  <c r="CI166" i="3"/>
  <c r="I28" i="1" s="1"/>
  <c r="CJ166" i="3"/>
  <c r="CJ208" i="3" s="1"/>
  <c r="CJ228" i="3" s="1"/>
  <c r="CK166" i="3"/>
  <c r="CK208" i="3" s="1"/>
  <c r="CK228" i="3" s="1"/>
  <c r="CL166" i="3"/>
  <c r="CL208" i="3" s="1"/>
  <c r="CL228" i="3" s="1"/>
  <c r="CM166" i="3"/>
  <c r="CM208" i="3" s="1"/>
  <c r="CM228" i="3" s="1"/>
  <c r="CN166" i="3"/>
  <c r="CN208" i="3" s="1"/>
  <c r="CN228" i="3" s="1"/>
  <c r="CO166" i="3"/>
  <c r="CO208" i="3" s="1"/>
  <c r="CO228" i="3" s="1"/>
  <c r="AA167" i="3"/>
  <c r="D29" i="8" s="1"/>
  <c r="AB167" i="3"/>
  <c r="AB209" i="3" s="1"/>
  <c r="AC167" i="3"/>
  <c r="AC209" i="3" s="1"/>
  <c r="AD167" i="3"/>
  <c r="AD209" i="3" s="1"/>
  <c r="AD229" i="3" s="1"/>
  <c r="AE167" i="3"/>
  <c r="AE209" i="3" s="1"/>
  <c r="AE229" i="3" s="1"/>
  <c r="AF167" i="3"/>
  <c r="AF209" i="3" s="1"/>
  <c r="AF229" i="3" s="1"/>
  <c r="AG167" i="3"/>
  <c r="AG209" i="3" s="1"/>
  <c r="AG229" i="3" s="1"/>
  <c r="AH167" i="3"/>
  <c r="AH209" i="3" s="1"/>
  <c r="AH229" i="3" s="1"/>
  <c r="AI167" i="3"/>
  <c r="AI209" i="3" s="1"/>
  <c r="AI229" i="3" s="1"/>
  <c r="AJ167" i="3"/>
  <c r="AJ209" i="3" s="1"/>
  <c r="AK167" i="3"/>
  <c r="AK209" i="3" s="1"/>
  <c r="AL167" i="3"/>
  <c r="AL209" i="3" s="1"/>
  <c r="AL229" i="3" s="1"/>
  <c r="AM167" i="3"/>
  <c r="E29" i="8" s="1"/>
  <c r="AN167" i="3"/>
  <c r="AN209" i="3" s="1"/>
  <c r="AN229" i="3" s="1"/>
  <c r="AO167" i="3"/>
  <c r="AO209" i="3" s="1"/>
  <c r="AO229" i="3" s="1"/>
  <c r="AP167" i="3"/>
  <c r="AP209" i="3" s="1"/>
  <c r="AP229" i="3" s="1"/>
  <c r="AQ167" i="3"/>
  <c r="AQ209" i="3" s="1"/>
  <c r="AQ229" i="3" s="1"/>
  <c r="AR167" i="3"/>
  <c r="AR209" i="3" s="1"/>
  <c r="AS167" i="3"/>
  <c r="AS209" i="3" s="1"/>
  <c r="AT167" i="3"/>
  <c r="AT209" i="3" s="1"/>
  <c r="AT229" i="3" s="1"/>
  <c r="AU167" i="3"/>
  <c r="AU209" i="3" s="1"/>
  <c r="AU229" i="3" s="1"/>
  <c r="AV167" i="3"/>
  <c r="AV209" i="3" s="1"/>
  <c r="AV229" i="3" s="1"/>
  <c r="AW167" i="3"/>
  <c r="AW209" i="3" s="1"/>
  <c r="AW229" i="3" s="1"/>
  <c r="AX167" i="3"/>
  <c r="AX209" i="3" s="1"/>
  <c r="AX229" i="3" s="1"/>
  <c r="AY167" i="3"/>
  <c r="AZ167" i="3"/>
  <c r="D29" i="1" s="1"/>
  <c r="BA167" i="3"/>
  <c r="BA209" i="3" s="1"/>
  <c r="BB167" i="3"/>
  <c r="BB209" i="3" s="1"/>
  <c r="BB229" i="3" s="1"/>
  <c r="BC167" i="3"/>
  <c r="BC209" i="3" s="1"/>
  <c r="BC229" i="3" s="1"/>
  <c r="BD167" i="3"/>
  <c r="BD209" i="3" s="1"/>
  <c r="BD229" i="3" s="1"/>
  <c r="BE167" i="3"/>
  <c r="BE209" i="3" s="1"/>
  <c r="BE229" i="3" s="1"/>
  <c r="BF167" i="3"/>
  <c r="BF209" i="3" s="1"/>
  <c r="BF229" i="3" s="1"/>
  <c r="BN167" i="3"/>
  <c r="F29" i="1" s="1"/>
  <c r="BO167" i="3"/>
  <c r="BO209" i="3" s="1"/>
  <c r="BP167" i="3"/>
  <c r="BP209" i="3" s="1"/>
  <c r="BQ167" i="3"/>
  <c r="BQ209" i="3" s="1"/>
  <c r="BQ229" i="3" s="1"/>
  <c r="BR167" i="3"/>
  <c r="BR209" i="3" s="1"/>
  <c r="BR229" i="3" s="1"/>
  <c r="BS167" i="3"/>
  <c r="BS209" i="3" s="1"/>
  <c r="BS229" i="3" s="1"/>
  <c r="BT167" i="3"/>
  <c r="BT209" i="3" s="1"/>
  <c r="BT229" i="3" s="1"/>
  <c r="BU167" i="3"/>
  <c r="G29" i="1" s="1"/>
  <c r="BV167" i="3"/>
  <c r="BV209" i="3" s="1"/>
  <c r="BV229" i="3" s="1"/>
  <c r="BW167" i="3"/>
  <c r="BW209" i="3" s="1"/>
  <c r="BX167" i="3"/>
  <c r="BX209" i="3" s="1"/>
  <c r="BY167" i="3"/>
  <c r="BY209" i="3" s="1"/>
  <c r="BY229" i="3" s="1"/>
  <c r="BZ167" i="3"/>
  <c r="BZ209" i="3" s="1"/>
  <c r="BZ229" i="3" s="1"/>
  <c r="CA167" i="3"/>
  <c r="CA209" i="3" s="1"/>
  <c r="CA229" i="3" s="1"/>
  <c r="CB167" i="3"/>
  <c r="H29" i="1" s="1"/>
  <c r="CC167" i="3"/>
  <c r="CC209" i="3" s="1"/>
  <c r="CC229" i="3" s="1"/>
  <c r="CD167" i="3"/>
  <c r="CD209" i="3" s="1"/>
  <c r="CD229" i="3" s="1"/>
  <c r="CE167" i="3"/>
  <c r="CE209" i="3" s="1"/>
  <c r="CF167" i="3"/>
  <c r="CF209" i="3" s="1"/>
  <c r="CG167" i="3"/>
  <c r="CG209" i="3" s="1"/>
  <c r="CG229" i="3" s="1"/>
  <c r="CH167" i="3"/>
  <c r="CH209" i="3" s="1"/>
  <c r="CH229" i="3" s="1"/>
  <c r="CI167" i="3"/>
  <c r="I29" i="1" s="1"/>
  <c r="CJ167" i="3"/>
  <c r="CJ209" i="3" s="1"/>
  <c r="CJ229" i="3" s="1"/>
  <c r="CK167" i="3"/>
  <c r="CK209" i="3" s="1"/>
  <c r="CK229" i="3" s="1"/>
  <c r="CL167" i="3"/>
  <c r="CL209" i="3" s="1"/>
  <c r="CL229" i="3" s="1"/>
  <c r="CM167" i="3"/>
  <c r="CM209" i="3" s="1"/>
  <c r="CN167" i="3"/>
  <c r="CN209" i="3" s="1"/>
  <c r="CO167" i="3"/>
  <c r="CO209" i="3" s="1"/>
  <c r="CO229" i="3" s="1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52" i="3"/>
  <c r="C153" i="3"/>
  <c r="D153" i="3"/>
  <c r="E153" i="3"/>
  <c r="F153" i="3"/>
  <c r="F195" i="3" s="1"/>
  <c r="G153" i="3"/>
  <c r="G195" i="3" s="1"/>
  <c r="H153" i="3"/>
  <c r="I153" i="3"/>
  <c r="I195" i="3" s="1"/>
  <c r="J153" i="3"/>
  <c r="J195" i="3" s="1"/>
  <c r="K153" i="3"/>
  <c r="G47" i="10" s="1"/>
  <c r="L153" i="3"/>
  <c r="L195" i="3" s="1"/>
  <c r="L215" i="3" s="1"/>
  <c r="M153" i="3"/>
  <c r="M195" i="3" s="1"/>
  <c r="Q153" i="3"/>
  <c r="H47" i="10" s="1"/>
  <c r="R153" i="3"/>
  <c r="R195" i="3" s="1"/>
  <c r="S153" i="3"/>
  <c r="S195" i="3" s="1"/>
  <c r="S215" i="3" s="1"/>
  <c r="T153" i="3"/>
  <c r="U153" i="3"/>
  <c r="U195" i="3" s="1"/>
  <c r="V153" i="3"/>
  <c r="V195" i="3" s="1"/>
  <c r="W153" i="3"/>
  <c r="J47" i="10" s="1"/>
  <c r="X153" i="3"/>
  <c r="X195" i="3" s="1"/>
  <c r="Y153" i="3"/>
  <c r="Y195" i="3" s="1"/>
  <c r="C154" i="3"/>
  <c r="D154" i="3"/>
  <c r="E154" i="3"/>
  <c r="F154" i="3"/>
  <c r="F196" i="3" s="1"/>
  <c r="G154" i="3"/>
  <c r="G196" i="3" s="1"/>
  <c r="H154" i="3"/>
  <c r="I154" i="3"/>
  <c r="I196" i="3" s="1"/>
  <c r="J154" i="3"/>
  <c r="J196" i="3" s="1"/>
  <c r="K154" i="3"/>
  <c r="L154" i="3"/>
  <c r="L196" i="3" s="1"/>
  <c r="L216" i="3" s="1"/>
  <c r="M154" i="3"/>
  <c r="M196" i="3" s="1"/>
  <c r="Q154" i="3"/>
  <c r="H48" i="10" s="1"/>
  <c r="R154" i="3"/>
  <c r="R196" i="3" s="1"/>
  <c r="S154" i="3"/>
  <c r="S196" i="3" s="1"/>
  <c r="S216" i="3" s="1"/>
  <c r="T154" i="3"/>
  <c r="U154" i="3"/>
  <c r="U196" i="3" s="1"/>
  <c r="V154" i="3"/>
  <c r="V196" i="3" s="1"/>
  <c r="W154" i="3"/>
  <c r="X154" i="3"/>
  <c r="X196" i="3" s="1"/>
  <c r="Y154" i="3"/>
  <c r="Y196" i="3" s="1"/>
  <c r="C155" i="3"/>
  <c r="D155" i="3"/>
  <c r="E155" i="3"/>
  <c r="F155" i="3"/>
  <c r="F197" i="3" s="1"/>
  <c r="G155" i="3"/>
  <c r="G197" i="3" s="1"/>
  <c r="H155" i="3"/>
  <c r="I155" i="3"/>
  <c r="I197" i="3" s="1"/>
  <c r="J155" i="3"/>
  <c r="J197" i="3" s="1"/>
  <c r="K155" i="3"/>
  <c r="G49" i="10" s="1"/>
  <c r="L155" i="3"/>
  <c r="L197" i="3" s="1"/>
  <c r="L217" i="3" s="1"/>
  <c r="M155" i="3"/>
  <c r="M197" i="3" s="1"/>
  <c r="Q155" i="3"/>
  <c r="R155" i="3"/>
  <c r="R197" i="3" s="1"/>
  <c r="S155" i="3"/>
  <c r="S197" i="3" s="1"/>
  <c r="S217" i="3" s="1"/>
  <c r="T155" i="3"/>
  <c r="U155" i="3"/>
  <c r="U197" i="3" s="1"/>
  <c r="V155" i="3"/>
  <c r="V197" i="3" s="1"/>
  <c r="W155" i="3"/>
  <c r="X155" i="3"/>
  <c r="X197" i="3" s="1"/>
  <c r="Y155" i="3"/>
  <c r="Y197" i="3" s="1"/>
  <c r="C156" i="3"/>
  <c r="D156" i="3"/>
  <c r="E156" i="3"/>
  <c r="F156" i="3"/>
  <c r="F198" i="3" s="1"/>
  <c r="G156" i="3"/>
  <c r="G198" i="3" s="1"/>
  <c r="H156" i="3"/>
  <c r="I156" i="3"/>
  <c r="I198" i="3" s="1"/>
  <c r="J156" i="3"/>
  <c r="J198" i="3" s="1"/>
  <c r="K156" i="3"/>
  <c r="L156" i="3"/>
  <c r="L198" i="3" s="1"/>
  <c r="L218" i="3" s="1"/>
  <c r="M156" i="3"/>
  <c r="M198" i="3" s="1"/>
  <c r="Q156" i="3"/>
  <c r="R156" i="3"/>
  <c r="R198" i="3" s="1"/>
  <c r="S156" i="3"/>
  <c r="S198" i="3" s="1"/>
  <c r="S218" i="3" s="1"/>
  <c r="T156" i="3"/>
  <c r="U156" i="3"/>
  <c r="U198" i="3" s="1"/>
  <c r="V156" i="3"/>
  <c r="V198" i="3" s="1"/>
  <c r="W156" i="3"/>
  <c r="X156" i="3"/>
  <c r="X198" i="3" s="1"/>
  <c r="Y156" i="3"/>
  <c r="Y198" i="3" s="1"/>
  <c r="C157" i="3"/>
  <c r="D157" i="3"/>
  <c r="E157" i="3"/>
  <c r="F157" i="3"/>
  <c r="F199" i="3" s="1"/>
  <c r="G157" i="3"/>
  <c r="G199" i="3" s="1"/>
  <c r="H157" i="3"/>
  <c r="I157" i="3"/>
  <c r="I199" i="3" s="1"/>
  <c r="J157" i="3"/>
  <c r="J199" i="3" s="1"/>
  <c r="K157" i="3"/>
  <c r="L157" i="3"/>
  <c r="L199" i="3" s="1"/>
  <c r="L219" i="3" s="1"/>
  <c r="M157" i="3"/>
  <c r="M199" i="3" s="1"/>
  <c r="Q157" i="3"/>
  <c r="R157" i="3"/>
  <c r="R199" i="3" s="1"/>
  <c r="S157" i="3"/>
  <c r="S199" i="3" s="1"/>
  <c r="S219" i="3" s="1"/>
  <c r="T157" i="3"/>
  <c r="U157" i="3"/>
  <c r="U199" i="3" s="1"/>
  <c r="V157" i="3"/>
  <c r="V199" i="3" s="1"/>
  <c r="W157" i="3"/>
  <c r="X157" i="3"/>
  <c r="X199" i="3" s="1"/>
  <c r="Y157" i="3"/>
  <c r="Y199" i="3" s="1"/>
  <c r="C158" i="3"/>
  <c r="D158" i="3"/>
  <c r="E158" i="3"/>
  <c r="F158" i="3"/>
  <c r="F200" i="3" s="1"/>
  <c r="G158" i="3"/>
  <c r="G200" i="3" s="1"/>
  <c r="H158" i="3"/>
  <c r="I158" i="3"/>
  <c r="I200" i="3" s="1"/>
  <c r="J158" i="3"/>
  <c r="J200" i="3" s="1"/>
  <c r="K158" i="3"/>
  <c r="L158" i="3"/>
  <c r="L200" i="3" s="1"/>
  <c r="L220" i="3" s="1"/>
  <c r="M158" i="3"/>
  <c r="M200" i="3" s="1"/>
  <c r="Q158" i="3"/>
  <c r="R158" i="3"/>
  <c r="R200" i="3" s="1"/>
  <c r="S158" i="3"/>
  <c r="S200" i="3" s="1"/>
  <c r="S220" i="3" s="1"/>
  <c r="T158" i="3"/>
  <c r="U158" i="3"/>
  <c r="U200" i="3" s="1"/>
  <c r="V158" i="3"/>
  <c r="V200" i="3" s="1"/>
  <c r="W158" i="3"/>
  <c r="X158" i="3"/>
  <c r="X200" i="3" s="1"/>
  <c r="Y158" i="3"/>
  <c r="Y200" i="3" s="1"/>
  <c r="C159" i="3"/>
  <c r="D159" i="3"/>
  <c r="E159" i="3"/>
  <c r="F159" i="3"/>
  <c r="F201" i="3" s="1"/>
  <c r="G159" i="3"/>
  <c r="G201" i="3" s="1"/>
  <c r="H159" i="3"/>
  <c r="I159" i="3"/>
  <c r="I201" i="3" s="1"/>
  <c r="J159" i="3"/>
  <c r="J201" i="3" s="1"/>
  <c r="K159" i="3"/>
  <c r="G53" i="10" s="1"/>
  <c r="L159" i="3"/>
  <c r="L201" i="3" s="1"/>
  <c r="L221" i="3" s="1"/>
  <c r="M159" i="3"/>
  <c r="M201" i="3" s="1"/>
  <c r="Q159" i="3"/>
  <c r="H53" i="10" s="1"/>
  <c r="R159" i="3"/>
  <c r="R201" i="3" s="1"/>
  <c r="S159" i="3"/>
  <c r="S201" i="3" s="1"/>
  <c r="S221" i="3" s="1"/>
  <c r="T159" i="3"/>
  <c r="U159" i="3"/>
  <c r="U201" i="3" s="1"/>
  <c r="V159" i="3"/>
  <c r="V201" i="3" s="1"/>
  <c r="W159" i="3"/>
  <c r="X159" i="3"/>
  <c r="X201" i="3" s="1"/>
  <c r="Y159" i="3"/>
  <c r="Y201" i="3" s="1"/>
  <c r="C160" i="3"/>
  <c r="D160" i="3"/>
  <c r="E160" i="3"/>
  <c r="F160" i="3"/>
  <c r="F202" i="3" s="1"/>
  <c r="G160" i="3"/>
  <c r="G202" i="3" s="1"/>
  <c r="H160" i="3"/>
  <c r="I160" i="3"/>
  <c r="I202" i="3" s="1"/>
  <c r="J160" i="3"/>
  <c r="J202" i="3" s="1"/>
  <c r="K160" i="3"/>
  <c r="L160" i="3"/>
  <c r="L202" i="3" s="1"/>
  <c r="L222" i="3" s="1"/>
  <c r="M160" i="3"/>
  <c r="M202" i="3" s="1"/>
  <c r="Q160" i="3"/>
  <c r="H54" i="10" s="1"/>
  <c r="R160" i="3"/>
  <c r="R202" i="3" s="1"/>
  <c r="S160" i="3"/>
  <c r="S202" i="3" s="1"/>
  <c r="T160" i="3"/>
  <c r="U160" i="3"/>
  <c r="U202" i="3" s="1"/>
  <c r="V160" i="3"/>
  <c r="V202" i="3" s="1"/>
  <c r="W160" i="3"/>
  <c r="X160" i="3"/>
  <c r="X202" i="3" s="1"/>
  <c r="Y160" i="3"/>
  <c r="Y202" i="3" s="1"/>
  <c r="C161" i="3"/>
  <c r="D161" i="3"/>
  <c r="E161" i="3"/>
  <c r="F161" i="3"/>
  <c r="F203" i="3" s="1"/>
  <c r="G161" i="3"/>
  <c r="G203" i="3" s="1"/>
  <c r="H161" i="3"/>
  <c r="I161" i="3"/>
  <c r="I203" i="3" s="1"/>
  <c r="J161" i="3"/>
  <c r="J203" i="3" s="1"/>
  <c r="K161" i="3"/>
  <c r="L161" i="3"/>
  <c r="L203" i="3" s="1"/>
  <c r="L223" i="3" s="1"/>
  <c r="M161" i="3"/>
  <c r="M203" i="3" s="1"/>
  <c r="Q161" i="3"/>
  <c r="R161" i="3"/>
  <c r="R203" i="3" s="1"/>
  <c r="S161" i="3"/>
  <c r="S203" i="3" s="1"/>
  <c r="S223" i="3" s="1"/>
  <c r="T161" i="3"/>
  <c r="U161" i="3"/>
  <c r="U203" i="3" s="1"/>
  <c r="V161" i="3"/>
  <c r="V203" i="3" s="1"/>
  <c r="W161" i="3"/>
  <c r="X161" i="3"/>
  <c r="X203" i="3" s="1"/>
  <c r="Y161" i="3"/>
  <c r="Y203" i="3" s="1"/>
  <c r="C162" i="3"/>
  <c r="D162" i="3"/>
  <c r="E162" i="3"/>
  <c r="F162" i="3"/>
  <c r="F204" i="3" s="1"/>
  <c r="G162" i="3"/>
  <c r="G204" i="3" s="1"/>
  <c r="H162" i="3"/>
  <c r="I162" i="3"/>
  <c r="I204" i="3" s="1"/>
  <c r="J162" i="3"/>
  <c r="J204" i="3" s="1"/>
  <c r="K162" i="3"/>
  <c r="L162" i="3"/>
  <c r="L204" i="3" s="1"/>
  <c r="L224" i="3" s="1"/>
  <c r="M162" i="3"/>
  <c r="M204" i="3" s="1"/>
  <c r="Q162" i="3"/>
  <c r="R162" i="3"/>
  <c r="R204" i="3" s="1"/>
  <c r="S162" i="3"/>
  <c r="S204" i="3" s="1"/>
  <c r="S224" i="3" s="1"/>
  <c r="T162" i="3"/>
  <c r="I24" i="10" s="1"/>
  <c r="U162" i="3"/>
  <c r="U204" i="3" s="1"/>
  <c r="V162" i="3"/>
  <c r="V204" i="3" s="1"/>
  <c r="W162" i="3"/>
  <c r="X162" i="3"/>
  <c r="X204" i="3" s="1"/>
  <c r="Y162" i="3"/>
  <c r="Y204" i="3" s="1"/>
  <c r="C163" i="3"/>
  <c r="D163" i="3"/>
  <c r="E163" i="3"/>
  <c r="F163" i="3"/>
  <c r="F205" i="3" s="1"/>
  <c r="G163" i="3"/>
  <c r="G205" i="3" s="1"/>
  <c r="H163" i="3"/>
  <c r="I163" i="3"/>
  <c r="I205" i="3" s="1"/>
  <c r="J163" i="3"/>
  <c r="J205" i="3" s="1"/>
  <c r="K163" i="3"/>
  <c r="L163" i="3"/>
  <c r="L205" i="3" s="1"/>
  <c r="L225" i="3" s="1"/>
  <c r="M163" i="3"/>
  <c r="M205" i="3" s="1"/>
  <c r="Q163" i="3"/>
  <c r="R163" i="3"/>
  <c r="R205" i="3" s="1"/>
  <c r="S163" i="3"/>
  <c r="S205" i="3" s="1"/>
  <c r="S225" i="3" s="1"/>
  <c r="T163" i="3"/>
  <c r="U163" i="3"/>
  <c r="U205" i="3" s="1"/>
  <c r="V163" i="3"/>
  <c r="V205" i="3" s="1"/>
  <c r="W163" i="3"/>
  <c r="X163" i="3"/>
  <c r="X205" i="3" s="1"/>
  <c r="Y163" i="3"/>
  <c r="Y205" i="3" s="1"/>
  <c r="C164" i="3"/>
  <c r="D164" i="3"/>
  <c r="E164" i="3"/>
  <c r="F164" i="3"/>
  <c r="F206" i="3" s="1"/>
  <c r="G164" i="3"/>
  <c r="G206" i="3" s="1"/>
  <c r="H164" i="3"/>
  <c r="I164" i="3"/>
  <c r="I206" i="3" s="1"/>
  <c r="J164" i="3"/>
  <c r="J206" i="3" s="1"/>
  <c r="K164" i="3"/>
  <c r="L164" i="3"/>
  <c r="L206" i="3" s="1"/>
  <c r="L226" i="3" s="1"/>
  <c r="M164" i="3"/>
  <c r="M206" i="3" s="1"/>
  <c r="Q164" i="3"/>
  <c r="R164" i="3"/>
  <c r="R206" i="3" s="1"/>
  <c r="S164" i="3"/>
  <c r="S206" i="3" s="1"/>
  <c r="S226" i="3" s="1"/>
  <c r="T164" i="3"/>
  <c r="U164" i="3"/>
  <c r="U206" i="3" s="1"/>
  <c r="V164" i="3"/>
  <c r="V206" i="3" s="1"/>
  <c r="W164" i="3"/>
  <c r="X164" i="3"/>
  <c r="X206" i="3" s="1"/>
  <c r="Y164" i="3"/>
  <c r="Y206" i="3" s="1"/>
  <c r="C165" i="3"/>
  <c r="D165" i="3"/>
  <c r="D27" i="10" s="1"/>
  <c r="E165" i="3"/>
  <c r="F165" i="3"/>
  <c r="F207" i="3" s="1"/>
  <c r="G165" i="3"/>
  <c r="G207" i="3" s="1"/>
  <c r="H165" i="3"/>
  <c r="I165" i="3"/>
  <c r="I207" i="3" s="1"/>
  <c r="J165" i="3"/>
  <c r="J207" i="3" s="1"/>
  <c r="K165" i="3"/>
  <c r="L165" i="3"/>
  <c r="L207" i="3" s="1"/>
  <c r="L227" i="3" s="1"/>
  <c r="M165" i="3"/>
  <c r="M207" i="3" s="1"/>
  <c r="Q165" i="3"/>
  <c r="R165" i="3"/>
  <c r="R207" i="3" s="1"/>
  <c r="S165" i="3"/>
  <c r="S207" i="3" s="1"/>
  <c r="S227" i="3" s="1"/>
  <c r="T165" i="3"/>
  <c r="U165" i="3"/>
  <c r="U207" i="3" s="1"/>
  <c r="V165" i="3"/>
  <c r="V207" i="3" s="1"/>
  <c r="W165" i="3"/>
  <c r="J27" i="10" s="1"/>
  <c r="X165" i="3"/>
  <c r="X207" i="3" s="1"/>
  <c r="Y165" i="3"/>
  <c r="Y207" i="3" s="1"/>
  <c r="C166" i="3"/>
  <c r="D166" i="3"/>
  <c r="E166" i="3"/>
  <c r="F166" i="3"/>
  <c r="F208" i="3" s="1"/>
  <c r="G166" i="3"/>
  <c r="G208" i="3" s="1"/>
  <c r="H166" i="3"/>
  <c r="F29" i="10" s="1"/>
  <c r="I166" i="3"/>
  <c r="I208" i="3" s="1"/>
  <c r="J166" i="3"/>
  <c r="J208" i="3" s="1"/>
  <c r="K166" i="3"/>
  <c r="L166" i="3"/>
  <c r="L208" i="3" s="1"/>
  <c r="L228" i="3" s="1"/>
  <c r="M166" i="3"/>
  <c r="M208" i="3" s="1"/>
  <c r="Q166" i="3"/>
  <c r="R166" i="3"/>
  <c r="R208" i="3" s="1"/>
  <c r="S166" i="3"/>
  <c r="S208" i="3" s="1"/>
  <c r="S228" i="3" s="1"/>
  <c r="T166" i="3"/>
  <c r="U166" i="3"/>
  <c r="U208" i="3" s="1"/>
  <c r="V166" i="3"/>
  <c r="V208" i="3" s="1"/>
  <c r="W166" i="3"/>
  <c r="X166" i="3"/>
  <c r="X208" i="3" s="1"/>
  <c r="Y166" i="3"/>
  <c r="Y208" i="3" s="1"/>
  <c r="C167" i="3"/>
  <c r="D167" i="3"/>
  <c r="D30" i="10" s="1"/>
  <c r="E167" i="3"/>
  <c r="F167" i="3"/>
  <c r="F209" i="3" s="1"/>
  <c r="G167" i="3"/>
  <c r="G209" i="3" s="1"/>
  <c r="H167" i="3"/>
  <c r="I167" i="3"/>
  <c r="I209" i="3" s="1"/>
  <c r="J167" i="3"/>
  <c r="J209" i="3" s="1"/>
  <c r="K167" i="3"/>
  <c r="L167" i="3"/>
  <c r="L209" i="3" s="1"/>
  <c r="L229" i="3" s="1"/>
  <c r="M167" i="3"/>
  <c r="M209" i="3" s="1"/>
  <c r="Q167" i="3"/>
  <c r="R167" i="3"/>
  <c r="R209" i="3" s="1"/>
  <c r="S167" i="3"/>
  <c r="S209" i="3" s="1"/>
  <c r="S229" i="3" s="1"/>
  <c r="T167" i="3"/>
  <c r="U167" i="3"/>
  <c r="U209" i="3" s="1"/>
  <c r="V167" i="3"/>
  <c r="V209" i="3" s="1"/>
  <c r="W167" i="3"/>
  <c r="J30" i="10" s="1"/>
  <c r="X167" i="3"/>
  <c r="X209" i="3" s="1"/>
  <c r="Y167" i="3"/>
  <c r="Y209" i="3" s="1"/>
  <c r="D152" i="3"/>
  <c r="E152" i="3"/>
  <c r="F152" i="3"/>
  <c r="F194" i="3" s="1"/>
  <c r="G152" i="3"/>
  <c r="G194" i="3" s="1"/>
  <c r="H152" i="3"/>
  <c r="I152" i="3"/>
  <c r="I194" i="3" s="1"/>
  <c r="J152" i="3"/>
  <c r="J194" i="3" s="1"/>
  <c r="K152" i="3"/>
  <c r="L152" i="3"/>
  <c r="L194" i="3" s="1"/>
  <c r="M152" i="3"/>
  <c r="M194" i="3" s="1"/>
  <c r="Q152" i="3"/>
  <c r="R152" i="3"/>
  <c r="R194" i="3" s="1"/>
  <c r="S152" i="3"/>
  <c r="S194" i="3" s="1"/>
  <c r="T152" i="3"/>
  <c r="U152" i="3"/>
  <c r="U194" i="3" s="1"/>
  <c r="V152" i="3"/>
  <c r="V194" i="3" s="1"/>
  <c r="W152" i="3"/>
  <c r="X152" i="3"/>
  <c r="X194" i="3" s="1"/>
  <c r="Y152" i="3"/>
  <c r="Y194" i="3" s="1"/>
  <c r="C152" i="3"/>
  <c r="DE46" i="3"/>
  <c r="DE59" i="3" s="1"/>
  <c r="DF46" i="3"/>
  <c r="DF59" i="3" s="1"/>
  <c r="DG46" i="3"/>
  <c r="DG59" i="3" s="1"/>
  <c r="DH46" i="3"/>
  <c r="DH59" i="3" s="1"/>
  <c r="DI46" i="3"/>
  <c r="DI59" i="3" s="1"/>
  <c r="DJ46" i="3"/>
  <c r="DJ59" i="3" s="1"/>
  <c r="DK46" i="3"/>
  <c r="DL46" i="3"/>
  <c r="DM46" i="3"/>
  <c r="DN46" i="3"/>
  <c r="DN59" i="3" s="1"/>
  <c r="DO46" i="3"/>
  <c r="DO59" i="3" s="1"/>
  <c r="DP46" i="3"/>
  <c r="DP59" i="3" s="1"/>
  <c r="DQ46" i="3"/>
  <c r="DQ59" i="3" s="1"/>
  <c r="DR46" i="3"/>
  <c r="DR59" i="3" s="1"/>
  <c r="DS46" i="3"/>
  <c r="DS59" i="3" s="1"/>
  <c r="DT46" i="3"/>
  <c r="DT59" i="3" s="1"/>
  <c r="DU46" i="3"/>
  <c r="DU59" i="3" s="1"/>
  <c r="DV46" i="3"/>
  <c r="DW46" i="3"/>
  <c r="DW59" i="3" s="1"/>
  <c r="DX46" i="3"/>
  <c r="DX59" i="3" s="1"/>
  <c r="DY46" i="3"/>
  <c r="DY59" i="3" s="1"/>
  <c r="DZ46" i="3"/>
  <c r="DZ59" i="3" s="1"/>
  <c r="EA46" i="3"/>
  <c r="EA59" i="3" s="1"/>
  <c r="EB46" i="3"/>
  <c r="EB59" i="3" s="1"/>
  <c r="EC46" i="3"/>
  <c r="EC59" i="3" s="1"/>
  <c r="ED46" i="3"/>
  <c r="ED59" i="3" s="1"/>
  <c r="EE46" i="3"/>
  <c r="EF46" i="3"/>
  <c r="EF59" i="3" s="1"/>
  <c r="EG46" i="3"/>
  <c r="EG59" i="3" s="1"/>
  <c r="EH46" i="3"/>
  <c r="EH59" i="3" s="1"/>
  <c r="EI46" i="3"/>
  <c r="EI59" i="3" s="1"/>
  <c r="EJ46" i="3"/>
  <c r="EJ59" i="3" s="1"/>
  <c r="EK46" i="3"/>
  <c r="EK59" i="3" s="1"/>
  <c r="EL46" i="3"/>
  <c r="EL59" i="3" s="1"/>
  <c r="EM46" i="3"/>
  <c r="EM59" i="3" s="1"/>
  <c r="EN46" i="3"/>
  <c r="EO46" i="3"/>
  <c r="EO59" i="3" s="1"/>
  <c r="EP46" i="3"/>
  <c r="EP59" i="3" s="1"/>
  <c r="EQ46" i="3"/>
  <c r="EQ59" i="3" s="1"/>
  <c r="ER46" i="3"/>
  <c r="ER59" i="3" s="1"/>
  <c r="ES46" i="3"/>
  <c r="ES59" i="3" s="1"/>
  <c r="ET46" i="3"/>
  <c r="ET59" i="3" s="1"/>
  <c r="EU46" i="3"/>
  <c r="EU59" i="3" s="1"/>
  <c r="EV46" i="3"/>
  <c r="EV59" i="3" s="1"/>
  <c r="EW46" i="3"/>
  <c r="EX46" i="3"/>
  <c r="EX59" i="3" s="1"/>
  <c r="EY46" i="3"/>
  <c r="EY59" i="3" s="1"/>
  <c r="EZ46" i="3"/>
  <c r="EZ59" i="3" s="1"/>
  <c r="FA46" i="3"/>
  <c r="FA59" i="3" s="1"/>
  <c r="FB46" i="3"/>
  <c r="FB59" i="3" s="1"/>
  <c r="FC46" i="3"/>
  <c r="FC59" i="3" s="1"/>
  <c r="FD46" i="3"/>
  <c r="FD59" i="3" s="1"/>
  <c r="FE46" i="3"/>
  <c r="FE59" i="3" s="1"/>
  <c r="FF46" i="3"/>
  <c r="FG46" i="3"/>
  <c r="FG59" i="3" s="1"/>
  <c r="FH46" i="3"/>
  <c r="FH59" i="3" s="1"/>
  <c r="FI46" i="3"/>
  <c r="FI59" i="3" s="1"/>
  <c r="FJ46" i="3"/>
  <c r="FJ59" i="3" s="1"/>
  <c r="FK46" i="3"/>
  <c r="FK59" i="3" s="1"/>
  <c r="FL46" i="3"/>
  <c r="FL59" i="3" s="1"/>
  <c r="FM46" i="3"/>
  <c r="FM59" i="3" s="1"/>
  <c r="FN46" i="3"/>
  <c r="FN59" i="3" s="1"/>
  <c r="FO46" i="3"/>
  <c r="FP46" i="3"/>
  <c r="FP59" i="3" s="1"/>
  <c r="FQ46" i="3"/>
  <c r="FQ59" i="3" s="1"/>
  <c r="FR46" i="3"/>
  <c r="FR59" i="3" s="1"/>
  <c r="FS46" i="3"/>
  <c r="FS59" i="3" s="1"/>
  <c r="FT46" i="3"/>
  <c r="FT59" i="3" s="1"/>
  <c r="FU46" i="3"/>
  <c r="FU59" i="3" s="1"/>
  <c r="FV46" i="3"/>
  <c r="FV59" i="3" s="1"/>
  <c r="FW46" i="3"/>
  <c r="FW59" i="3" s="1"/>
  <c r="FX46" i="3"/>
  <c r="FY46" i="3"/>
  <c r="FY59" i="3" s="1"/>
  <c r="FZ46" i="3"/>
  <c r="FZ59" i="3" s="1"/>
  <c r="GA46" i="3"/>
  <c r="GA59" i="3" s="1"/>
  <c r="GB46" i="3"/>
  <c r="GB59" i="3" s="1"/>
  <c r="GC46" i="3"/>
  <c r="GC59" i="3" s="1"/>
  <c r="GD46" i="3"/>
  <c r="GD59" i="3" s="1"/>
  <c r="GE46" i="3"/>
  <c r="GE59" i="3" s="1"/>
  <c r="GF46" i="3"/>
  <c r="GF59" i="3" s="1"/>
  <c r="GG46" i="3"/>
  <c r="GH46" i="3"/>
  <c r="GH59" i="3" s="1"/>
  <c r="GI46" i="3"/>
  <c r="GI59" i="3" s="1"/>
  <c r="GJ46" i="3"/>
  <c r="GJ59" i="3" s="1"/>
  <c r="GK46" i="3"/>
  <c r="GK59" i="3" s="1"/>
  <c r="GL46" i="3"/>
  <c r="GL59" i="3" s="1"/>
  <c r="GM46" i="3"/>
  <c r="GM59" i="3" s="1"/>
  <c r="GN46" i="3"/>
  <c r="GN59" i="3" s="1"/>
  <c r="GO46" i="3"/>
  <c r="GO59" i="3" s="1"/>
  <c r="GP46" i="3"/>
  <c r="GQ46" i="3"/>
  <c r="GQ59" i="3" s="1"/>
  <c r="GR46" i="3"/>
  <c r="GR59" i="3" s="1"/>
  <c r="GS46" i="3"/>
  <c r="GS59" i="3" s="1"/>
  <c r="GT46" i="3"/>
  <c r="GT59" i="3" s="1"/>
  <c r="GU46" i="3"/>
  <c r="GU59" i="3" s="1"/>
  <c r="GV46" i="3"/>
  <c r="GV59" i="3" s="1"/>
  <c r="GW46" i="3"/>
  <c r="GW59" i="3" s="1"/>
  <c r="GX46" i="3"/>
  <c r="GX59" i="3" s="1"/>
  <c r="GY46" i="3"/>
  <c r="GZ46" i="3"/>
  <c r="GZ59" i="3" s="1"/>
  <c r="HA46" i="3"/>
  <c r="HA59" i="3" s="1"/>
  <c r="HB46" i="3"/>
  <c r="HB59" i="3" s="1"/>
  <c r="HC46" i="3"/>
  <c r="HC59" i="3" s="1"/>
  <c r="HD46" i="3"/>
  <c r="HD59" i="3" s="1"/>
  <c r="HE46" i="3"/>
  <c r="HE59" i="3" s="1"/>
  <c r="HF46" i="3"/>
  <c r="HF59" i="3" s="1"/>
  <c r="HG46" i="3"/>
  <c r="HG59" i="3" s="1"/>
  <c r="HH46" i="3"/>
  <c r="HH59" i="3" s="1"/>
  <c r="DE47" i="3"/>
  <c r="DE55" i="3" s="1"/>
  <c r="DE58" i="3" s="1"/>
  <c r="DF47" i="3"/>
  <c r="DF55" i="3" s="1"/>
  <c r="DF58" i="3" s="1"/>
  <c r="DG47" i="3"/>
  <c r="DG55" i="3" s="1"/>
  <c r="DG58" i="3" s="1"/>
  <c r="DH47" i="3"/>
  <c r="DH55" i="3" s="1"/>
  <c r="DH58" i="3" s="1"/>
  <c r="DI47" i="3"/>
  <c r="DI55" i="3" s="1"/>
  <c r="DI58" i="3" s="1"/>
  <c r="DJ47" i="3"/>
  <c r="DJ55" i="3" s="1"/>
  <c r="DJ58" i="3" s="1"/>
  <c r="DK47" i="3"/>
  <c r="DL47" i="3"/>
  <c r="D7" i="12" s="1"/>
  <c r="DM47" i="3"/>
  <c r="E7" i="12" s="1"/>
  <c r="DN47" i="3"/>
  <c r="DN55" i="3" s="1"/>
  <c r="DN58" i="3" s="1"/>
  <c r="DO47" i="3"/>
  <c r="DO55" i="3" s="1"/>
  <c r="DO58" i="3" s="1"/>
  <c r="DP47" i="3"/>
  <c r="DP55" i="3" s="1"/>
  <c r="DP58" i="3" s="1"/>
  <c r="DQ47" i="3"/>
  <c r="DQ55" i="3" s="1"/>
  <c r="DQ58" i="3" s="1"/>
  <c r="DR47" i="3"/>
  <c r="DR55" i="3" s="1"/>
  <c r="DR58" i="3" s="1"/>
  <c r="DS47" i="3"/>
  <c r="DS55" i="3" s="1"/>
  <c r="DS58" i="3" s="1"/>
  <c r="DT47" i="3"/>
  <c r="DT55" i="3" s="1"/>
  <c r="DT58" i="3" s="1"/>
  <c r="DU47" i="3"/>
  <c r="DU55" i="3" s="1"/>
  <c r="DU58" i="3" s="1"/>
  <c r="DV47" i="3"/>
  <c r="F7" i="12" s="1"/>
  <c r="DW47" i="3"/>
  <c r="DW55" i="3" s="1"/>
  <c r="DW58" i="3" s="1"/>
  <c r="DX47" i="3"/>
  <c r="DX55" i="3" s="1"/>
  <c r="DX58" i="3" s="1"/>
  <c r="DY47" i="3"/>
  <c r="DY55" i="3" s="1"/>
  <c r="DY58" i="3" s="1"/>
  <c r="DZ47" i="3"/>
  <c r="DZ55" i="3" s="1"/>
  <c r="DZ58" i="3" s="1"/>
  <c r="EA47" i="3"/>
  <c r="EA55" i="3" s="1"/>
  <c r="EA58" i="3" s="1"/>
  <c r="EB47" i="3"/>
  <c r="EB55" i="3" s="1"/>
  <c r="EB58" i="3" s="1"/>
  <c r="EC47" i="3"/>
  <c r="EC55" i="3" s="1"/>
  <c r="EC58" i="3" s="1"/>
  <c r="ED47" i="3"/>
  <c r="ED55" i="3" s="1"/>
  <c r="ED58" i="3" s="1"/>
  <c r="EE47" i="3"/>
  <c r="G7" i="12" s="1"/>
  <c r="EF47" i="3"/>
  <c r="EF55" i="3" s="1"/>
  <c r="EF58" i="3" s="1"/>
  <c r="EG47" i="3"/>
  <c r="EG55" i="3" s="1"/>
  <c r="EG58" i="3" s="1"/>
  <c r="EH47" i="3"/>
  <c r="EH55" i="3" s="1"/>
  <c r="EH58" i="3" s="1"/>
  <c r="EI47" i="3"/>
  <c r="EI55" i="3" s="1"/>
  <c r="EI58" i="3" s="1"/>
  <c r="EJ47" i="3"/>
  <c r="EJ55" i="3" s="1"/>
  <c r="EJ58" i="3" s="1"/>
  <c r="EK47" i="3"/>
  <c r="EK55" i="3" s="1"/>
  <c r="EK58" i="3" s="1"/>
  <c r="EL47" i="3"/>
  <c r="EL55" i="3" s="1"/>
  <c r="EL58" i="3" s="1"/>
  <c r="EM47" i="3"/>
  <c r="EM55" i="3" s="1"/>
  <c r="EM58" i="3" s="1"/>
  <c r="EN47" i="3"/>
  <c r="H7" i="12" s="1"/>
  <c r="EO47" i="3"/>
  <c r="EO55" i="3" s="1"/>
  <c r="EO58" i="3" s="1"/>
  <c r="EP47" i="3"/>
  <c r="EP55" i="3" s="1"/>
  <c r="EP58" i="3" s="1"/>
  <c r="EQ47" i="3"/>
  <c r="EQ55" i="3" s="1"/>
  <c r="EQ58" i="3" s="1"/>
  <c r="ER47" i="3"/>
  <c r="ER55" i="3" s="1"/>
  <c r="ER58" i="3" s="1"/>
  <c r="ES47" i="3"/>
  <c r="ES55" i="3" s="1"/>
  <c r="ES58" i="3" s="1"/>
  <c r="ET47" i="3"/>
  <c r="ET55" i="3" s="1"/>
  <c r="ET58" i="3" s="1"/>
  <c r="EU47" i="3"/>
  <c r="EU55" i="3" s="1"/>
  <c r="EU58" i="3" s="1"/>
  <c r="EV47" i="3"/>
  <c r="EV55" i="3" s="1"/>
  <c r="EV58" i="3" s="1"/>
  <c r="EW47" i="3"/>
  <c r="I7" i="12" s="1"/>
  <c r="EX47" i="3"/>
  <c r="EX55" i="3" s="1"/>
  <c r="EX58" i="3" s="1"/>
  <c r="EY47" i="3"/>
  <c r="EY55" i="3" s="1"/>
  <c r="EY58" i="3" s="1"/>
  <c r="EZ47" i="3"/>
  <c r="EZ55" i="3" s="1"/>
  <c r="EZ58" i="3" s="1"/>
  <c r="FA47" i="3"/>
  <c r="FA55" i="3" s="1"/>
  <c r="FA58" i="3" s="1"/>
  <c r="FB47" i="3"/>
  <c r="FB55" i="3" s="1"/>
  <c r="FB58" i="3" s="1"/>
  <c r="FC47" i="3"/>
  <c r="FC55" i="3" s="1"/>
  <c r="FC58" i="3" s="1"/>
  <c r="FD47" i="3"/>
  <c r="FD55" i="3" s="1"/>
  <c r="FD58" i="3" s="1"/>
  <c r="FE47" i="3"/>
  <c r="FE55" i="3" s="1"/>
  <c r="FE58" i="3" s="1"/>
  <c r="FF47" i="3"/>
  <c r="J7" i="12" s="1"/>
  <c r="FG47" i="3"/>
  <c r="FG55" i="3" s="1"/>
  <c r="FG58" i="3" s="1"/>
  <c r="FH47" i="3"/>
  <c r="FH55" i="3" s="1"/>
  <c r="FH58" i="3" s="1"/>
  <c r="FI47" i="3"/>
  <c r="FI55" i="3" s="1"/>
  <c r="FI58" i="3" s="1"/>
  <c r="FJ47" i="3"/>
  <c r="FJ55" i="3" s="1"/>
  <c r="FJ58" i="3" s="1"/>
  <c r="FK47" i="3"/>
  <c r="FK55" i="3" s="1"/>
  <c r="FK58" i="3" s="1"/>
  <c r="FL47" i="3"/>
  <c r="FL55" i="3" s="1"/>
  <c r="FL58" i="3" s="1"/>
  <c r="FM47" i="3"/>
  <c r="FM55" i="3" s="1"/>
  <c r="FM58" i="3" s="1"/>
  <c r="FN47" i="3"/>
  <c r="FN55" i="3" s="1"/>
  <c r="FN58" i="3" s="1"/>
  <c r="FO47" i="3"/>
  <c r="K7" i="12" s="1"/>
  <c r="FP47" i="3"/>
  <c r="FP55" i="3" s="1"/>
  <c r="FP58" i="3" s="1"/>
  <c r="FQ47" i="3"/>
  <c r="FQ55" i="3" s="1"/>
  <c r="FQ58" i="3" s="1"/>
  <c r="FR47" i="3"/>
  <c r="FR55" i="3" s="1"/>
  <c r="FR58" i="3" s="1"/>
  <c r="FS47" i="3"/>
  <c r="FS55" i="3" s="1"/>
  <c r="FS58" i="3" s="1"/>
  <c r="FT47" i="3"/>
  <c r="FT55" i="3" s="1"/>
  <c r="FT58" i="3" s="1"/>
  <c r="FU47" i="3"/>
  <c r="FU55" i="3" s="1"/>
  <c r="FU58" i="3" s="1"/>
  <c r="FV47" i="3"/>
  <c r="FV55" i="3" s="1"/>
  <c r="FV58" i="3" s="1"/>
  <c r="FW47" i="3"/>
  <c r="FW55" i="3" s="1"/>
  <c r="FW58" i="3" s="1"/>
  <c r="FX47" i="3"/>
  <c r="L7" i="12" s="1"/>
  <c r="FY47" i="3"/>
  <c r="FY55" i="3" s="1"/>
  <c r="FY58" i="3" s="1"/>
  <c r="FZ47" i="3"/>
  <c r="FZ55" i="3" s="1"/>
  <c r="FZ58" i="3" s="1"/>
  <c r="GA47" i="3"/>
  <c r="GA55" i="3" s="1"/>
  <c r="GA58" i="3" s="1"/>
  <c r="GB47" i="3"/>
  <c r="GB55" i="3" s="1"/>
  <c r="GB58" i="3" s="1"/>
  <c r="GC47" i="3"/>
  <c r="GC55" i="3" s="1"/>
  <c r="GC58" i="3" s="1"/>
  <c r="GD47" i="3"/>
  <c r="GD55" i="3" s="1"/>
  <c r="GD58" i="3" s="1"/>
  <c r="GE47" i="3"/>
  <c r="GE55" i="3" s="1"/>
  <c r="GE58" i="3" s="1"/>
  <c r="GF47" i="3"/>
  <c r="GF55" i="3" s="1"/>
  <c r="GF58" i="3" s="1"/>
  <c r="GG47" i="3"/>
  <c r="M7" i="12" s="1"/>
  <c r="GH47" i="3"/>
  <c r="GH55" i="3" s="1"/>
  <c r="GH58" i="3" s="1"/>
  <c r="GI47" i="3"/>
  <c r="GI55" i="3" s="1"/>
  <c r="GI58" i="3" s="1"/>
  <c r="GJ47" i="3"/>
  <c r="GJ55" i="3" s="1"/>
  <c r="GJ58" i="3" s="1"/>
  <c r="GK47" i="3"/>
  <c r="GK55" i="3" s="1"/>
  <c r="GK58" i="3" s="1"/>
  <c r="GL47" i="3"/>
  <c r="GL55" i="3" s="1"/>
  <c r="GL58" i="3" s="1"/>
  <c r="GM47" i="3"/>
  <c r="GM55" i="3" s="1"/>
  <c r="GM58" i="3" s="1"/>
  <c r="GN47" i="3"/>
  <c r="GN55" i="3" s="1"/>
  <c r="GN58" i="3" s="1"/>
  <c r="GO47" i="3"/>
  <c r="GO55" i="3" s="1"/>
  <c r="GO58" i="3" s="1"/>
  <c r="GP47" i="3"/>
  <c r="N7" i="12" s="1"/>
  <c r="GQ47" i="3"/>
  <c r="GQ55" i="3" s="1"/>
  <c r="GQ58" i="3" s="1"/>
  <c r="GR47" i="3"/>
  <c r="GR55" i="3" s="1"/>
  <c r="GR58" i="3" s="1"/>
  <c r="GS47" i="3"/>
  <c r="GS55" i="3" s="1"/>
  <c r="GS58" i="3" s="1"/>
  <c r="GT47" i="3"/>
  <c r="GT55" i="3" s="1"/>
  <c r="GT58" i="3" s="1"/>
  <c r="GU47" i="3"/>
  <c r="GU55" i="3" s="1"/>
  <c r="GU58" i="3" s="1"/>
  <c r="GV47" i="3"/>
  <c r="GV55" i="3" s="1"/>
  <c r="GV58" i="3" s="1"/>
  <c r="GW47" i="3"/>
  <c r="GW55" i="3" s="1"/>
  <c r="GW58" i="3" s="1"/>
  <c r="GX47" i="3"/>
  <c r="GX55" i="3" s="1"/>
  <c r="GX58" i="3" s="1"/>
  <c r="GY47" i="3"/>
  <c r="O7" i="12" s="1"/>
  <c r="GZ47" i="3"/>
  <c r="GZ55" i="3" s="1"/>
  <c r="GZ58" i="3" s="1"/>
  <c r="HA47" i="3"/>
  <c r="HA55" i="3" s="1"/>
  <c r="HA58" i="3" s="1"/>
  <c r="HB47" i="3"/>
  <c r="HB55" i="3" s="1"/>
  <c r="HB58" i="3" s="1"/>
  <c r="HC47" i="3"/>
  <c r="HC55" i="3" s="1"/>
  <c r="HC58" i="3" s="1"/>
  <c r="HD47" i="3"/>
  <c r="HD55" i="3" s="1"/>
  <c r="HD58" i="3" s="1"/>
  <c r="HE47" i="3"/>
  <c r="HE55" i="3" s="1"/>
  <c r="HE58" i="3" s="1"/>
  <c r="HF47" i="3"/>
  <c r="HF55" i="3" s="1"/>
  <c r="HF58" i="3" s="1"/>
  <c r="HG47" i="3"/>
  <c r="HG55" i="3" s="1"/>
  <c r="HG58" i="3" s="1"/>
  <c r="HH47" i="3"/>
  <c r="HH55" i="3" s="1"/>
  <c r="HH58" i="3" s="1"/>
  <c r="DE48" i="3"/>
  <c r="DF48" i="3"/>
  <c r="DG48" i="3"/>
  <c r="DH48" i="3"/>
  <c r="DI48" i="3"/>
  <c r="DJ48" i="3"/>
  <c r="DK48" i="3"/>
  <c r="G10" i="19" s="1"/>
  <c r="DL48" i="3"/>
  <c r="D10" i="12" s="1"/>
  <c r="DM48" i="3"/>
  <c r="E10" i="12" s="1"/>
  <c r="DN48" i="3"/>
  <c r="DO48" i="3"/>
  <c r="DP48" i="3"/>
  <c r="DQ48" i="3"/>
  <c r="DR48" i="3"/>
  <c r="DS48" i="3"/>
  <c r="DT48" i="3"/>
  <c r="DU48" i="3"/>
  <c r="DV48" i="3"/>
  <c r="F10" i="12" s="1"/>
  <c r="DW48" i="3"/>
  <c r="DX48" i="3"/>
  <c r="DY48" i="3"/>
  <c r="DZ48" i="3"/>
  <c r="EA48" i="3"/>
  <c r="EB48" i="3"/>
  <c r="EC48" i="3"/>
  <c r="ED48" i="3"/>
  <c r="EE48" i="3"/>
  <c r="G10" i="12" s="1"/>
  <c r="EF48" i="3"/>
  <c r="EG48" i="3"/>
  <c r="EH48" i="3"/>
  <c r="EI48" i="3"/>
  <c r="EJ48" i="3"/>
  <c r="EK48" i="3"/>
  <c r="EL48" i="3"/>
  <c r="EM48" i="3"/>
  <c r="EN48" i="3"/>
  <c r="H10" i="12" s="1"/>
  <c r="EO48" i="3"/>
  <c r="EP48" i="3"/>
  <c r="EQ48" i="3"/>
  <c r="ER48" i="3"/>
  <c r="ES48" i="3"/>
  <c r="ET48" i="3"/>
  <c r="EU48" i="3"/>
  <c r="EV48" i="3"/>
  <c r="EW48" i="3"/>
  <c r="I10" i="12" s="1"/>
  <c r="EX48" i="3"/>
  <c r="EY48" i="3"/>
  <c r="EZ48" i="3"/>
  <c r="FA48" i="3"/>
  <c r="FB48" i="3"/>
  <c r="FC48" i="3"/>
  <c r="FD48" i="3"/>
  <c r="FE48" i="3"/>
  <c r="FF48" i="3"/>
  <c r="J10" i="12" s="1"/>
  <c r="FG48" i="3"/>
  <c r="FH48" i="3"/>
  <c r="FI48" i="3"/>
  <c r="FJ48" i="3"/>
  <c r="FK48" i="3"/>
  <c r="FL48" i="3"/>
  <c r="FM48" i="3"/>
  <c r="FN48" i="3"/>
  <c r="FO48" i="3"/>
  <c r="K10" i="12" s="1"/>
  <c r="FP48" i="3"/>
  <c r="FQ48" i="3"/>
  <c r="FR48" i="3"/>
  <c r="FS48" i="3"/>
  <c r="FT48" i="3"/>
  <c r="FU48" i="3"/>
  <c r="FV48" i="3"/>
  <c r="FW48" i="3"/>
  <c r="FX48" i="3"/>
  <c r="L10" i="12" s="1"/>
  <c r="FY48" i="3"/>
  <c r="FZ48" i="3"/>
  <c r="GA48" i="3"/>
  <c r="GB48" i="3"/>
  <c r="GC48" i="3"/>
  <c r="GD48" i="3"/>
  <c r="GE48" i="3"/>
  <c r="GF48" i="3"/>
  <c r="GG48" i="3"/>
  <c r="M10" i="12" s="1"/>
  <c r="GH48" i="3"/>
  <c r="GI48" i="3"/>
  <c r="GJ48" i="3"/>
  <c r="GK48" i="3"/>
  <c r="GL48" i="3"/>
  <c r="GM48" i="3"/>
  <c r="GN48" i="3"/>
  <c r="GO48" i="3"/>
  <c r="GP48" i="3"/>
  <c r="N10" i="12" s="1"/>
  <c r="GQ48" i="3"/>
  <c r="GR48" i="3"/>
  <c r="GS48" i="3"/>
  <c r="GT48" i="3"/>
  <c r="GU48" i="3"/>
  <c r="GV48" i="3"/>
  <c r="GW48" i="3"/>
  <c r="GX48" i="3"/>
  <c r="GY48" i="3"/>
  <c r="O10" i="12" s="1"/>
  <c r="GZ48" i="3"/>
  <c r="HA48" i="3"/>
  <c r="HB48" i="3"/>
  <c r="HC48" i="3"/>
  <c r="HD48" i="3"/>
  <c r="HE48" i="3"/>
  <c r="HF48" i="3"/>
  <c r="HG48" i="3"/>
  <c r="HH48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O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DE50" i="3"/>
  <c r="DF50" i="3"/>
  <c r="DG50" i="3"/>
  <c r="DH50" i="3"/>
  <c r="DI50" i="3"/>
  <c r="DJ50" i="3"/>
  <c r="DK50" i="3"/>
  <c r="G12" i="19" s="1"/>
  <c r="DL50" i="3"/>
  <c r="D12" i="12" s="1"/>
  <c r="DM50" i="3"/>
  <c r="E12" i="12" s="1"/>
  <c r="DN50" i="3"/>
  <c r="DO50" i="3"/>
  <c r="DP50" i="3"/>
  <c r="DQ50" i="3"/>
  <c r="DR50" i="3"/>
  <c r="DS50" i="3"/>
  <c r="DT50" i="3"/>
  <c r="DU50" i="3"/>
  <c r="DV50" i="3"/>
  <c r="F12" i="12" s="1"/>
  <c r="DW50" i="3"/>
  <c r="DX50" i="3"/>
  <c r="DY50" i="3"/>
  <c r="DZ50" i="3"/>
  <c r="EA50" i="3"/>
  <c r="EB50" i="3"/>
  <c r="EC50" i="3"/>
  <c r="ED50" i="3"/>
  <c r="EE50" i="3"/>
  <c r="G12" i="12" s="1"/>
  <c r="EF50" i="3"/>
  <c r="EG50" i="3"/>
  <c r="EH50" i="3"/>
  <c r="EI50" i="3"/>
  <c r="EJ50" i="3"/>
  <c r="EK50" i="3"/>
  <c r="EL50" i="3"/>
  <c r="EM50" i="3"/>
  <c r="EN50" i="3"/>
  <c r="H12" i="12" s="1"/>
  <c r="EO50" i="3"/>
  <c r="EP50" i="3"/>
  <c r="EQ50" i="3"/>
  <c r="ER50" i="3"/>
  <c r="ES50" i="3"/>
  <c r="ET50" i="3"/>
  <c r="EU50" i="3"/>
  <c r="EV50" i="3"/>
  <c r="EW50" i="3"/>
  <c r="I12" i="12" s="1"/>
  <c r="EX50" i="3"/>
  <c r="EY50" i="3"/>
  <c r="EZ50" i="3"/>
  <c r="FA50" i="3"/>
  <c r="FB50" i="3"/>
  <c r="FC50" i="3"/>
  <c r="FD50" i="3"/>
  <c r="FE50" i="3"/>
  <c r="FF50" i="3"/>
  <c r="J12" i="12" s="1"/>
  <c r="FG50" i="3"/>
  <c r="FH50" i="3"/>
  <c r="FI50" i="3"/>
  <c r="FJ50" i="3"/>
  <c r="FK50" i="3"/>
  <c r="FL50" i="3"/>
  <c r="FM50" i="3"/>
  <c r="FN50" i="3"/>
  <c r="FO50" i="3"/>
  <c r="K12" i="12" s="1"/>
  <c r="FP50" i="3"/>
  <c r="FQ50" i="3"/>
  <c r="FR50" i="3"/>
  <c r="FS50" i="3"/>
  <c r="FT50" i="3"/>
  <c r="FU50" i="3"/>
  <c r="FV50" i="3"/>
  <c r="FW50" i="3"/>
  <c r="FX50" i="3"/>
  <c r="L12" i="12" s="1"/>
  <c r="FY50" i="3"/>
  <c r="FZ50" i="3"/>
  <c r="GA50" i="3"/>
  <c r="GB50" i="3"/>
  <c r="GC50" i="3"/>
  <c r="GD50" i="3"/>
  <c r="GE50" i="3"/>
  <c r="GF50" i="3"/>
  <c r="GG50" i="3"/>
  <c r="M12" i="12" s="1"/>
  <c r="GH50" i="3"/>
  <c r="GI50" i="3"/>
  <c r="GJ50" i="3"/>
  <c r="GK50" i="3"/>
  <c r="GL50" i="3"/>
  <c r="GM50" i="3"/>
  <c r="GN50" i="3"/>
  <c r="GO50" i="3"/>
  <c r="GP50" i="3"/>
  <c r="N12" i="12" s="1"/>
  <c r="GQ50" i="3"/>
  <c r="GR50" i="3"/>
  <c r="GS50" i="3"/>
  <c r="GT50" i="3"/>
  <c r="GU50" i="3"/>
  <c r="GV50" i="3"/>
  <c r="GW50" i="3"/>
  <c r="GX50" i="3"/>
  <c r="GY50" i="3"/>
  <c r="O12" i="12" s="1"/>
  <c r="GZ50" i="3"/>
  <c r="HA50" i="3"/>
  <c r="HB50" i="3"/>
  <c r="HC50" i="3"/>
  <c r="HD50" i="3"/>
  <c r="HE50" i="3"/>
  <c r="HF50" i="3"/>
  <c r="HG50" i="3"/>
  <c r="HH50" i="3"/>
  <c r="DE51" i="3"/>
  <c r="DF51" i="3"/>
  <c r="DG51" i="3"/>
  <c r="DH51" i="3"/>
  <c r="DI51" i="3"/>
  <c r="DJ51" i="3"/>
  <c r="DK51" i="3"/>
  <c r="G11" i="19" s="1"/>
  <c r="DL51" i="3"/>
  <c r="D11" i="12" s="1"/>
  <c r="DM51" i="3"/>
  <c r="E11" i="12" s="1"/>
  <c r="DN51" i="3"/>
  <c r="DO51" i="3"/>
  <c r="DP51" i="3"/>
  <c r="DQ51" i="3"/>
  <c r="DR51" i="3"/>
  <c r="DS51" i="3"/>
  <c r="DT51" i="3"/>
  <c r="DU51" i="3"/>
  <c r="DV51" i="3"/>
  <c r="F11" i="12" s="1"/>
  <c r="DW51" i="3"/>
  <c r="DX51" i="3"/>
  <c r="DY51" i="3"/>
  <c r="DZ51" i="3"/>
  <c r="EA51" i="3"/>
  <c r="EB51" i="3"/>
  <c r="EC51" i="3"/>
  <c r="ED51" i="3"/>
  <c r="EE51" i="3"/>
  <c r="G11" i="12" s="1"/>
  <c r="EF51" i="3"/>
  <c r="EG51" i="3"/>
  <c r="EH51" i="3"/>
  <c r="EI51" i="3"/>
  <c r="EJ51" i="3"/>
  <c r="EK51" i="3"/>
  <c r="EL51" i="3"/>
  <c r="EM51" i="3"/>
  <c r="EN51" i="3"/>
  <c r="H11" i="12" s="1"/>
  <c r="EO51" i="3"/>
  <c r="EP51" i="3"/>
  <c r="EQ51" i="3"/>
  <c r="ER51" i="3"/>
  <c r="ES51" i="3"/>
  <c r="ET51" i="3"/>
  <c r="EU51" i="3"/>
  <c r="EV51" i="3"/>
  <c r="EW51" i="3"/>
  <c r="I11" i="12" s="1"/>
  <c r="EX51" i="3"/>
  <c r="EY51" i="3"/>
  <c r="EZ51" i="3"/>
  <c r="FA51" i="3"/>
  <c r="FB51" i="3"/>
  <c r="FC51" i="3"/>
  <c r="FD51" i="3"/>
  <c r="FE51" i="3"/>
  <c r="FF51" i="3"/>
  <c r="J11" i="12" s="1"/>
  <c r="FG51" i="3"/>
  <c r="FH51" i="3"/>
  <c r="FI51" i="3"/>
  <c r="FJ51" i="3"/>
  <c r="FK51" i="3"/>
  <c r="FL51" i="3"/>
  <c r="FM51" i="3"/>
  <c r="FN51" i="3"/>
  <c r="FO51" i="3"/>
  <c r="K11" i="12" s="1"/>
  <c r="FP51" i="3"/>
  <c r="FQ51" i="3"/>
  <c r="FR51" i="3"/>
  <c r="FS51" i="3"/>
  <c r="FT51" i="3"/>
  <c r="FU51" i="3"/>
  <c r="FV51" i="3"/>
  <c r="FW51" i="3"/>
  <c r="FX51" i="3"/>
  <c r="L11" i="12" s="1"/>
  <c r="FY51" i="3"/>
  <c r="FZ51" i="3"/>
  <c r="GA51" i="3"/>
  <c r="GB51" i="3"/>
  <c r="GC51" i="3"/>
  <c r="GD51" i="3"/>
  <c r="GE51" i="3"/>
  <c r="GF51" i="3"/>
  <c r="GG51" i="3"/>
  <c r="M11" i="12" s="1"/>
  <c r="GH51" i="3"/>
  <c r="GI51" i="3"/>
  <c r="GJ51" i="3"/>
  <c r="GK51" i="3"/>
  <c r="GL51" i="3"/>
  <c r="GM51" i="3"/>
  <c r="GN51" i="3"/>
  <c r="GO51" i="3"/>
  <c r="GP51" i="3"/>
  <c r="N11" i="12" s="1"/>
  <c r="GQ51" i="3"/>
  <c r="GR51" i="3"/>
  <c r="GS51" i="3"/>
  <c r="GT51" i="3"/>
  <c r="GU51" i="3"/>
  <c r="GV51" i="3"/>
  <c r="GW51" i="3"/>
  <c r="GX51" i="3"/>
  <c r="GY51" i="3"/>
  <c r="O11" i="12" s="1"/>
  <c r="GZ51" i="3"/>
  <c r="HA51" i="3"/>
  <c r="HB51" i="3"/>
  <c r="HC51" i="3"/>
  <c r="HD51" i="3"/>
  <c r="HE51" i="3"/>
  <c r="HF51" i="3"/>
  <c r="HG51" i="3"/>
  <c r="HH51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O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DE53" i="3"/>
  <c r="DF53" i="3"/>
  <c r="DG53" i="3"/>
  <c r="DH53" i="3"/>
  <c r="DI53" i="3"/>
  <c r="DJ53" i="3"/>
  <c r="DK53" i="3"/>
  <c r="G14" i="19" s="1"/>
  <c r="DL53" i="3"/>
  <c r="D14" i="12" s="1"/>
  <c r="DM53" i="3"/>
  <c r="E14" i="12" s="1"/>
  <c r="DN53" i="3"/>
  <c r="DO53" i="3"/>
  <c r="DP53" i="3"/>
  <c r="DQ53" i="3"/>
  <c r="DR53" i="3"/>
  <c r="DS53" i="3"/>
  <c r="DT53" i="3"/>
  <c r="DU53" i="3"/>
  <c r="DV53" i="3"/>
  <c r="F14" i="12" s="1"/>
  <c r="DW53" i="3"/>
  <c r="DX53" i="3"/>
  <c r="DY53" i="3"/>
  <c r="DZ53" i="3"/>
  <c r="EA53" i="3"/>
  <c r="EB53" i="3"/>
  <c r="EC53" i="3"/>
  <c r="ED53" i="3"/>
  <c r="EE53" i="3"/>
  <c r="G14" i="12" s="1"/>
  <c r="EF53" i="3"/>
  <c r="EG53" i="3"/>
  <c r="EH53" i="3"/>
  <c r="EI53" i="3"/>
  <c r="EJ53" i="3"/>
  <c r="EK53" i="3"/>
  <c r="EL53" i="3"/>
  <c r="EM53" i="3"/>
  <c r="EN53" i="3"/>
  <c r="H14" i="12" s="1"/>
  <c r="EO53" i="3"/>
  <c r="EP53" i="3"/>
  <c r="EQ53" i="3"/>
  <c r="ER53" i="3"/>
  <c r="ES53" i="3"/>
  <c r="ET53" i="3"/>
  <c r="EU53" i="3"/>
  <c r="EV53" i="3"/>
  <c r="EW53" i="3"/>
  <c r="I14" i="12" s="1"/>
  <c r="EX53" i="3"/>
  <c r="EY53" i="3"/>
  <c r="EZ53" i="3"/>
  <c r="FA53" i="3"/>
  <c r="FB53" i="3"/>
  <c r="FC53" i="3"/>
  <c r="FD53" i="3"/>
  <c r="FE53" i="3"/>
  <c r="FF53" i="3"/>
  <c r="J14" i="12" s="1"/>
  <c r="FG53" i="3"/>
  <c r="FH53" i="3"/>
  <c r="FI53" i="3"/>
  <c r="FJ53" i="3"/>
  <c r="FK53" i="3"/>
  <c r="FL53" i="3"/>
  <c r="FM53" i="3"/>
  <c r="FN53" i="3"/>
  <c r="FO53" i="3"/>
  <c r="K14" i="12" s="1"/>
  <c r="FP53" i="3"/>
  <c r="FQ53" i="3"/>
  <c r="FR53" i="3"/>
  <c r="FS53" i="3"/>
  <c r="FT53" i="3"/>
  <c r="FU53" i="3"/>
  <c r="FV53" i="3"/>
  <c r="FW53" i="3"/>
  <c r="FX53" i="3"/>
  <c r="L14" i="12" s="1"/>
  <c r="FY53" i="3"/>
  <c r="FZ53" i="3"/>
  <c r="GA53" i="3"/>
  <c r="GB53" i="3"/>
  <c r="GC53" i="3"/>
  <c r="GD53" i="3"/>
  <c r="GE53" i="3"/>
  <c r="GF53" i="3"/>
  <c r="GG53" i="3"/>
  <c r="M14" i="12" s="1"/>
  <c r="GH53" i="3"/>
  <c r="GI53" i="3"/>
  <c r="GJ53" i="3"/>
  <c r="GK53" i="3"/>
  <c r="GL53" i="3"/>
  <c r="GM53" i="3"/>
  <c r="GN53" i="3"/>
  <c r="GO53" i="3"/>
  <c r="GP53" i="3"/>
  <c r="N14" i="12" s="1"/>
  <c r="GQ53" i="3"/>
  <c r="GR53" i="3"/>
  <c r="GS53" i="3"/>
  <c r="GT53" i="3"/>
  <c r="GU53" i="3"/>
  <c r="GV53" i="3"/>
  <c r="GW53" i="3"/>
  <c r="GX53" i="3"/>
  <c r="GY53" i="3"/>
  <c r="O14" i="12" s="1"/>
  <c r="GZ53" i="3"/>
  <c r="HA53" i="3"/>
  <c r="HB53" i="3"/>
  <c r="HC53" i="3"/>
  <c r="HD53" i="3"/>
  <c r="HE53" i="3"/>
  <c r="HF53" i="3"/>
  <c r="HG53" i="3"/>
  <c r="HH53" i="3"/>
  <c r="DD47" i="3"/>
  <c r="H7" i="19" s="1"/>
  <c r="I40" i="23" s="1"/>
  <c r="DD48" i="3"/>
  <c r="H10" i="19" s="1"/>
  <c r="DD49" i="3"/>
  <c r="DD50" i="3"/>
  <c r="H12" i="19" s="1"/>
  <c r="DD51" i="3"/>
  <c r="H11" i="19" s="1"/>
  <c r="DD52" i="3"/>
  <c r="DD53" i="3"/>
  <c r="H14" i="19" s="1"/>
  <c r="DD46" i="3"/>
  <c r="CQ46" i="3"/>
  <c r="CQ59" i="3" s="1"/>
  <c r="CR46" i="3"/>
  <c r="CR59" i="3" s="1"/>
  <c r="CS46" i="3"/>
  <c r="CS59" i="3" s="1"/>
  <c r="CT46" i="3"/>
  <c r="CT59" i="3" s="1"/>
  <c r="CU46" i="3"/>
  <c r="CU59" i="3" s="1"/>
  <c r="CV46" i="3"/>
  <c r="CV59" i="3" s="1"/>
  <c r="CW46" i="3"/>
  <c r="CX46" i="3"/>
  <c r="CX59" i="3" s="1"/>
  <c r="CY46" i="3"/>
  <c r="CY59" i="3" s="1"/>
  <c r="CZ46" i="3"/>
  <c r="CZ59" i="3" s="1"/>
  <c r="DA46" i="3"/>
  <c r="DA59" i="3" s="1"/>
  <c r="DB46" i="3"/>
  <c r="DB59" i="3" s="1"/>
  <c r="DC46" i="3"/>
  <c r="DC59" i="3" s="1"/>
  <c r="CQ47" i="3"/>
  <c r="CQ55" i="3" s="1"/>
  <c r="CQ58" i="3" s="1"/>
  <c r="CR47" i="3"/>
  <c r="CR55" i="3" s="1"/>
  <c r="CR58" i="3" s="1"/>
  <c r="CS47" i="3"/>
  <c r="CS55" i="3" s="1"/>
  <c r="CS58" i="3" s="1"/>
  <c r="CT47" i="3"/>
  <c r="CT55" i="3" s="1"/>
  <c r="CT58" i="3" s="1"/>
  <c r="CU47" i="3"/>
  <c r="CU55" i="3" s="1"/>
  <c r="CU58" i="3" s="1"/>
  <c r="CV47" i="3"/>
  <c r="CV55" i="3" s="1"/>
  <c r="CV58" i="3" s="1"/>
  <c r="CW47" i="3"/>
  <c r="CX47" i="3"/>
  <c r="CX55" i="3" s="1"/>
  <c r="CX58" i="3" s="1"/>
  <c r="CY47" i="3"/>
  <c r="CY55" i="3" s="1"/>
  <c r="CY58" i="3" s="1"/>
  <c r="CZ47" i="3"/>
  <c r="CZ55" i="3" s="1"/>
  <c r="CZ58" i="3" s="1"/>
  <c r="DA47" i="3"/>
  <c r="DA55" i="3" s="1"/>
  <c r="DA58" i="3" s="1"/>
  <c r="DB47" i="3"/>
  <c r="DB55" i="3" s="1"/>
  <c r="DB58" i="3" s="1"/>
  <c r="DC47" i="3"/>
  <c r="DC55" i="3" s="1"/>
  <c r="DC58" i="3" s="1"/>
  <c r="CQ48" i="3"/>
  <c r="CR48" i="3"/>
  <c r="CS48" i="3"/>
  <c r="CT48" i="3"/>
  <c r="CU48" i="3"/>
  <c r="CV48" i="3"/>
  <c r="CW48" i="3"/>
  <c r="J10" i="19" s="1"/>
  <c r="CX48" i="3"/>
  <c r="CY48" i="3"/>
  <c r="CZ48" i="3"/>
  <c r="DA48" i="3"/>
  <c r="DB48" i="3"/>
  <c r="DC48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CQ51" i="3"/>
  <c r="CR51" i="3"/>
  <c r="CS51" i="3"/>
  <c r="CT51" i="3"/>
  <c r="CU51" i="3"/>
  <c r="CV51" i="3"/>
  <c r="CW51" i="3"/>
  <c r="J11" i="19" s="1"/>
  <c r="CX51" i="3"/>
  <c r="CY51" i="3"/>
  <c r="CZ51" i="3"/>
  <c r="DA51" i="3"/>
  <c r="DB51" i="3"/>
  <c r="DC51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CQ53" i="3"/>
  <c r="CR53" i="3"/>
  <c r="CS53" i="3"/>
  <c r="CT53" i="3"/>
  <c r="CU53" i="3"/>
  <c r="CV53" i="3"/>
  <c r="CW53" i="3"/>
  <c r="J14" i="19" s="1"/>
  <c r="CX53" i="3"/>
  <c r="CY53" i="3"/>
  <c r="CZ53" i="3"/>
  <c r="DA53" i="3"/>
  <c r="DB53" i="3"/>
  <c r="DC53" i="3"/>
  <c r="CP47" i="3"/>
  <c r="CP48" i="3"/>
  <c r="CP49" i="3"/>
  <c r="CP50" i="3"/>
  <c r="CP51" i="3"/>
  <c r="I11" i="19" s="1"/>
  <c r="CP52" i="3"/>
  <c r="CP53" i="3"/>
  <c r="I14" i="19" s="1"/>
  <c r="CP46" i="3"/>
  <c r="AA46" i="3"/>
  <c r="AB46" i="3"/>
  <c r="AB59" i="3" s="1"/>
  <c r="AC46" i="3"/>
  <c r="AC59" i="3" s="1"/>
  <c r="AD46" i="3"/>
  <c r="AD59" i="3" s="1"/>
  <c r="AE46" i="3"/>
  <c r="AE59" i="3" s="1"/>
  <c r="AF46" i="3"/>
  <c r="AF59" i="3" s="1"/>
  <c r="AG46" i="3"/>
  <c r="AG59" i="3" s="1"/>
  <c r="AH46" i="3"/>
  <c r="AH59" i="3" s="1"/>
  <c r="AI46" i="3"/>
  <c r="AI59" i="3" s="1"/>
  <c r="AJ46" i="3"/>
  <c r="AJ59" i="3" s="1"/>
  <c r="AK46" i="3"/>
  <c r="AK59" i="3" s="1"/>
  <c r="AL46" i="3"/>
  <c r="AL59" i="3" s="1"/>
  <c r="AM46" i="3"/>
  <c r="AN46" i="3"/>
  <c r="AN59" i="3" s="1"/>
  <c r="AO46" i="3"/>
  <c r="AO59" i="3" s="1"/>
  <c r="AP46" i="3"/>
  <c r="AP59" i="3" s="1"/>
  <c r="AQ46" i="3"/>
  <c r="AQ59" i="3" s="1"/>
  <c r="AR46" i="3"/>
  <c r="AR59" i="3" s="1"/>
  <c r="AS46" i="3"/>
  <c r="AS59" i="3" s="1"/>
  <c r="AT46" i="3"/>
  <c r="AT59" i="3" s="1"/>
  <c r="AU46" i="3"/>
  <c r="AU59" i="3" s="1"/>
  <c r="AV46" i="3"/>
  <c r="AV59" i="3" s="1"/>
  <c r="AW46" i="3"/>
  <c r="AW59" i="3" s="1"/>
  <c r="AX46" i="3"/>
  <c r="AX59" i="3" s="1"/>
  <c r="AY46" i="3"/>
  <c r="AZ46" i="3"/>
  <c r="BA46" i="3"/>
  <c r="BA59" i="3" s="1"/>
  <c r="BB46" i="3"/>
  <c r="BB59" i="3" s="1"/>
  <c r="BC46" i="3"/>
  <c r="BC59" i="3" s="1"/>
  <c r="BD46" i="3"/>
  <c r="BD59" i="3" s="1"/>
  <c r="BE46" i="3"/>
  <c r="BE59" i="3" s="1"/>
  <c r="BF46" i="3"/>
  <c r="BF59" i="3" s="1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AA47" i="3"/>
  <c r="D7" i="8" s="1"/>
  <c r="AB47" i="3"/>
  <c r="AB55" i="3" s="1"/>
  <c r="AB58" i="3" s="1"/>
  <c r="AC47" i="3"/>
  <c r="AC55" i="3" s="1"/>
  <c r="AC58" i="3" s="1"/>
  <c r="AD47" i="3"/>
  <c r="AD55" i="3" s="1"/>
  <c r="AD58" i="3" s="1"/>
  <c r="AE47" i="3"/>
  <c r="AE55" i="3" s="1"/>
  <c r="AE58" i="3" s="1"/>
  <c r="AF47" i="3"/>
  <c r="AF55" i="3" s="1"/>
  <c r="AF58" i="3" s="1"/>
  <c r="AG47" i="3"/>
  <c r="AG55" i="3" s="1"/>
  <c r="AG58" i="3" s="1"/>
  <c r="AH47" i="3"/>
  <c r="AH55" i="3" s="1"/>
  <c r="AH58" i="3" s="1"/>
  <c r="AI47" i="3"/>
  <c r="AI55" i="3" s="1"/>
  <c r="AI58" i="3" s="1"/>
  <c r="AJ47" i="3"/>
  <c r="AJ55" i="3" s="1"/>
  <c r="AJ58" i="3" s="1"/>
  <c r="AK47" i="3"/>
  <c r="AK55" i="3" s="1"/>
  <c r="AK58" i="3" s="1"/>
  <c r="AL47" i="3"/>
  <c r="AL55" i="3" s="1"/>
  <c r="AL58" i="3" s="1"/>
  <c r="AM47" i="3"/>
  <c r="E7" i="8" s="1"/>
  <c r="AN47" i="3"/>
  <c r="AN55" i="3" s="1"/>
  <c r="AN58" i="3" s="1"/>
  <c r="AO47" i="3"/>
  <c r="AO55" i="3" s="1"/>
  <c r="AO58" i="3" s="1"/>
  <c r="AP47" i="3"/>
  <c r="AP55" i="3" s="1"/>
  <c r="AP58" i="3" s="1"/>
  <c r="AQ47" i="3"/>
  <c r="AQ55" i="3" s="1"/>
  <c r="AQ58" i="3" s="1"/>
  <c r="AR47" i="3"/>
  <c r="AR55" i="3" s="1"/>
  <c r="AR58" i="3" s="1"/>
  <c r="AS47" i="3"/>
  <c r="AS55" i="3" s="1"/>
  <c r="AS58" i="3" s="1"/>
  <c r="AT47" i="3"/>
  <c r="AT55" i="3" s="1"/>
  <c r="AT58" i="3" s="1"/>
  <c r="AU47" i="3"/>
  <c r="AU55" i="3" s="1"/>
  <c r="AU58" i="3" s="1"/>
  <c r="AV47" i="3"/>
  <c r="AV55" i="3" s="1"/>
  <c r="AV58" i="3" s="1"/>
  <c r="AW47" i="3"/>
  <c r="AW55" i="3" s="1"/>
  <c r="AW58" i="3" s="1"/>
  <c r="AX47" i="3"/>
  <c r="AX55" i="3" s="1"/>
  <c r="AX58" i="3" s="1"/>
  <c r="AY47" i="3"/>
  <c r="D7" i="19" s="1"/>
  <c r="E40" i="23" s="1"/>
  <c r="AZ47" i="3"/>
  <c r="D7" i="1" s="1"/>
  <c r="BA47" i="3"/>
  <c r="BA55" i="3" s="1"/>
  <c r="BA58" i="3" s="1"/>
  <c r="BB47" i="3"/>
  <c r="BB55" i="3" s="1"/>
  <c r="BB58" i="3" s="1"/>
  <c r="BC47" i="3"/>
  <c r="BC55" i="3" s="1"/>
  <c r="BC58" i="3" s="1"/>
  <c r="BD47" i="3"/>
  <c r="BD55" i="3" s="1"/>
  <c r="BD58" i="3" s="1"/>
  <c r="BE47" i="3"/>
  <c r="BE55" i="3" s="1"/>
  <c r="BE58" i="3" s="1"/>
  <c r="BF47" i="3"/>
  <c r="BF55" i="3" s="1"/>
  <c r="BF58" i="3" s="1"/>
  <c r="BN47" i="3"/>
  <c r="F7" i="1" s="1"/>
  <c r="BO47" i="3"/>
  <c r="BO55" i="3" s="1"/>
  <c r="BP47" i="3"/>
  <c r="BP55" i="3" s="1"/>
  <c r="BQ47" i="3"/>
  <c r="BQ55" i="3" s="1"/>
  <c r="BR47" i="3"/>
  <c r="BR55" i="3" s="1"/>
  <c r="BS47" i="3"/>
  <c r="BS55" i="3" s="1"/>
  <c r="BT47" i="3"/>
  <c r="BT55" i="3" s="1"/>
  <c r="BU47" i="3"/>
  <c r="G7" i="1" s="1"/>
  <c r="BV47" i="3"/>
  <c r="BV55" i="3" s="1"/>
  <c r="BW47" i="3"/>
  <c r="BW55" i="3" s="1"/>
  <c r="BX47" i="3"/>
  <c r="BX55" i="3" s="1"/>
  <c r="BY47" i="3"/>
  <c r="BY55" i="3" s="1"/>
  <c r="BZ47" i="3"/>
  <c r="BZ55" i="3" s="1"/>
  <c r="CA47" i="3"/>
  <c r="CA55" i="3" s="1"/>
  <c r="CB47" i="3"/>
  <c r="H7" i="1" s="1"/>
  <c r="CC47" i="3"/>
  <c r="CC55" i="3" s="1"/>
  <c r="CD47" i="3"/>
  <c r="CD55" i="3" s="1"/>
  <c r="CE47" i="3"/>
  <c r="CE55" i="3" s="1"/>
  <c r="CF47" i="3"/>
  <c r="CF55" i="3" s="1"/>
  <c r="CG47" i="3"/>
  <c r="CG55" i="3" s="1"/>
  <c r="CH47" i="3"/>
  <c r="CH55" i="3" s="1"/>
  <c r="CI47" i="3"/>
  <c r="I7" i="1" s="1"/>
  <c r="CJ47" i="3"/>
  <c r="CJ55" i="3" s="1"/>
  <c r="CK47" i="3"/>
  <c r="CK55" i="3" s="1"/>
  <c r="CL47" i="3"/>
  <c r="CL55" i="3" s="1"/>
  <c r="CM47" i="3"/>
  <c r="CM55" i="3" s="1"/>
  <c r="CN47" i="3"/>
  <c r="CN55" i="3" s="1"/>
  <c r="CO47" i="3"/>
  <c r="CO55" i="3" s="1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AA50" i="3"/>
  <c r="D12" i="8" s="1"/>
  <c r="AB50" i="3"/>
  <c r="AC50" i="3"/>
  <c r="AD50" i="3"/>
  <c r="AE50" i="3"/>
  <c r="AF50" i="3"/>
  <c r="AG50" i="3"/>
  <c r="AH50" i="3"/>
  <c r="AI50" i="3"/>
  <c r="AJ50" i="3"/>
  <c r="AK50" i="3"/>
  <c r="AL50" i="3"/>
  <c r="AM50" i="3"/>
  <c r="E12" i="8" s="1"/>
  <c r="AN50" i="3"/>
  <c r="AO50" i="3"/>
  <c r="AP50" i="3"/>
  <c r="AQ50" i="3"/>
  <c r="AR50" i="3"/>
  <c r="AS50" i="3"/>
  <c r="AT50" i="3"/>
  <c r="AU50" i="3"/>
  <c r="AV50" i="3"/>
  <c r="AW50" i="3"/>
  <c r="AX50" i="3"/>
  <c r="AY50" i="3"/>
  <c r="D12" i="19" s="1"/>
  <c r="AZ50" i="3"/>
  <c r="D12" i="1" s="1"/>
  <c r="BA50" i="3"/>
  <c r="BB50" i="3"/>
  <c r="BC50" i="3"/>
  <c r="BD50" i="3"/>
  <c r="BE50" i="3"/>
  <c r="BF50" i="3"/>
  <c r="BN50" i="3"/>
  <c r="F12" i="1" s="1"/>
  <c r="BO50" i="3"/>
  <c r="BP50" i="3"/>
  <c r="BQ50" i="3"/>
  <c r="BR50" i="3"/>
  <c r="BS50" i="3"/>
  <c r="BT50" i="3"/>
  <c r="BU50" i="3"/>
  <c r="G12" i="1" s="1"/>
  <c r="BV50" i="3"/>
  <c r="BW50" i="3"/>
  <c r="BX50" i="3"/>
  <c r="BY50" i="3"/>
  <c r="BZ50" i="3"/>
  <c r="CA50" i="3"/>
  <c r="CB50" i="3"/>
  <c r="H12" i="1" s="1"/>
  <c r="CC50" i="3"/>
  <c r="CD50" i="3"/>
  <c r="CE50" i="3"/>
  <c r="CF50" i="3"/>
  <c r="CG50" i="3"/>
  <c r="CH50" i="3"/>
  <c r="CI50" i="3"/>
  <c r="I12" i="1" s="1"/>
  <c r="CJ50" i="3"/>
  <c r="CK50" i="3"/>
  <c r="CL50" i="3"/>
  <c r="CM50" i="3"/>
  <c r="CN50" i="3"/>
  <c r="CO50" i="3"/>
  <c r="AA51" i="3"/>
  <c r="D11" i="8" s="1"/>
  <c r="AB51" i="3"/>
  <c r="AC51" i="3"/>
  <c r="AD51" i="3"/>
  <c r="AE51" i="3"/>
  <c r="AF51" i="3"/>
  <c r="AG51" i="3"/>
  <c r="AH51" i="3"/>
  <c r="AI51" i="3"/>
  <c r="AJ51" i="3"/>
  <c r="AK51" i="3"/>
  <c r="AL51" i="3"/>
  <c r="AM51" i="3"/>
  <c r="E11" i="8" s="1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D11" i="1" s="1"/>
  <c r="BA51" i="3"/>
  <c r="BB51" i="3"/>
  <c r="BC51" i="3"/>
  <c r="BD51" i="3"/>
  <c r="BE51" i="3"/>
  <c r="BF51" i="3"/>
  <c r="BN51" i="3"/>
  <c r="F11" i="1" s="1"/>
  <c r="BO51" i="3"/>
  <c r="BP51" i="3"/>
  <c r="BQ51" i="3"/>
  <c r="BR51" i="3"/>
  <c r="BS51" i="3"/>
  <c r="BT51" i="3"/>
  <c r="BU51" i="3"/>
  <c r="G11" i="1" s="1"/>
  <c r="BV51" i="3"/>
  <c r="BW51" i="3"/>
  <c r="BX51" i="3"/>
  <c r="BY51" i="3"/>
  <c r="BZ51" i="3"/>
  <c r="CA51" i="3"/>
  <c r="CB51" i="3"/>
  <c r="H11" i="1" s="1"/>
  <c r="CC51" i="3"/>
  <c r="CD51" i="3"/>
  <c r="CE51" i="3"/>
  <c r="CF51" i="3"/>
  <c r="CG51" i="3"/>
  <c r="CH51" i="3"/>
  <c r="CI51" i="3"/>
  <c r="I11" i="1" s="1"/>
  <c r="CJ51" i="3"/>
  <c r="CK51" i="3"/>
  <c r="CL51" i="3"/>
  <c r="CM51" i="3"/>
  <c r="CN51" i="3"/>
  <c r="CO51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AA53" i="3"/>
  <c r="D14" i="8" s="1"/>
  <c r="AB53" i="3"/>
  <c r="AC53" i="3"/>
  <c r="AD53" i="3"/>
  <c r="AE53" i="3"/>
  <c r="AF53" i="3"/>
  <c r="AG53" i="3"/>
  <c r="AH53" i="3"/>
  <c r="AI53" i="3"/>
  <c r="AJ53" i="3"/>
  <c r="AK53" i="3"/>
  <c r="AL53" i="3"/>
  <c r="AM53" i="3"/>
  <c r="E14" i="8" s="1"/>
  <c r="AN53" i="3"/>
  <c r="AO53" i="3"/>
  <c r="AP53" i="3"/>
  <c r="AQ53" i="3"/>
  <c r="AR53" i="3"/>
  <c r="AS53" i="3"/>
  <c r="AT53" i="3"/>
  <c r="AU53" i="3"/>
  <c r="AV53" i="3"/>
  <c r="AW53" i="3"/>
  <c r="AX53" i="3"/>
  <c r="AY53" i="3"/>
  <c r="D14" i="19" s="1"/>
  <c r="AZ53" i="3"/>
  <c r="D14" i="1" s="1"/>
  <c r="BA53" i="3"/>
  <c r="BB53" i="3"/>
  <c r="BC53" i="3"/>
  <c r="BD53" i="3"/>
  <c r="BE53" i="3"/>
  <c r="BF53" i="3"/>
  <c r="BN53" i="3"/>
  <c r="F14" i="1" s="1"/>
  <c r="BO53" i="3"/>
  <c r="BP53" i="3"/>
  <c r="BQ53" i="3"/>
  <c r="BR53" i="3"/>
  <c r="BS53" i="3"/>
  <c r="BT53" i="3"/>
  <c r="BU53" i="3"/>
  <c r="G14" i="1" s="1"/>
  <c r="BV53" i="3"/>
  <c r="BW53" i="3"/>
  <c r="BX53" i="3"/>
  <c r="BY53" i="3"/>
  <c r="BZ53" i="3"/>
  <c r="CA53" i="3"/>
  <c r="CB53" i="3"/>
  <c r="H14" i="1" s="1"/>
  <c r="CC53" i="3"/>
  <c r="CD53" i="3"/>
  <c r="CE53" i="3"/>
  <c r="CF53" i="3"/>
  <c r="CG53" i="3"/>
  <c r="CH53" i="3"/>
  <c r="CI53" i="3"/>
  <c r="I14" i="1" s="1"/>
  <c r="CJ53" i="3"/>
  <c r="CK53" i="3"/>
  <c r="CL53" i="3"/>
  <c r="CM53" i="3"/>
  <c r="CN53" i="3"/>
  <c r="CO53" i="3"/>
  <c r="Z47" i="3"/>
  <c r="Z49" i="3"/>
  <c r="Z50" i="3"/>
  <c r="E12" i="19" s="1"/>
  <c r="Z51" i="3"/>
  <c r="E11" i="19" s="1"/>
  <c r="Z52" i="3"/>
  <c r="Z53" i="3"/>
  <c r="Z46" i="3"/>
  <c r="C47" i="3"/>
  <c r="F7" i="19" s="1"/>
  <c r="G40" i="23" s="1"/>
  <c r="D47" i="3"/>
  <c r="D7" i="10" s="1"/>
  <c r="E47" i="3"/>
  <c r="E7" i="10" s="1"/>
  <c r="F47" i="3"/>
  <c r="F55" i="3" s="1"/>
  <c r="G47" i="3"/>
  <c r="G55" i="3" s="1"/>
  <c r="G58" i="3" s="1"/>
  <c r="H47" i="3"/>
  <c r="F7" i="10" s="1"/>
  <c r="I47" i="3"/>
  <c r="I55" i="3" s="1"/>
  <c r="J47" i="3"/>
  <c r="J55" i="3" s="1"/>
  <c r="J58" i="3" s="1"/>
  <c r="K47" i="3"/>
  <c r="G7" i="10" s="1"/>
  <c r="L47" i="3"/>
  <c r="L55" i="3" s="1"/>
  <c r="L58" i="3" s="1"/>
  <c r="M47" i="3"/>
  <c r="M55" i="3" s="1"/>
  <c r="M58" i="3" s="1"/>
  <c r="Q47" i="3"/>
  <c r="H7" i="10" s="1"/>
  <c r="R47" i="3"/>
  <c r="R55" i="3" s="1"/>
  <c r="S47" i="3"/>
  <c r="S55" i="3" s="1"/>
  <c r="S58" i="3" s="1"/>
  <c r="T47" i="3"/>
  <c r="I7" i="10" s="1"/>
  <c r="U47" i="3"/>
  <c r="U55" i="3" s="1"/>
  <c r="V47" i="3"/>
  <c r="V55" i="3" s="1"/>
  <c r="V58" i="3" s="1"/>
  <c r="W47" i="3"/>
  <c r="J7" i="10" s="1"/>
  <c r="X47" i="3"/>
  <c r="X55" i="3" s="1"/>
  <c r="Y47" i="3"/>
  <c r="Y55" i="3" s="1"/>
  <c r="Y58" i="3" s="1"/>
  <c r="C49" i="3"/>
  <c r="D49" i="3"/>
  <c r="E49" i="3"/>
  <c r="F49" i="3"/>
  <c r="G49" i="3"/>
  <c r="H49" i="3"/>
  <c r="I49" i="3"/>
  <c r="J49" i="3"/>
  <c r="K49" i="3"/>
  <c r="L49" i="3"/>
  <c r="M49" i="3"/>
  <c r="Q49" i="3"/>
  <c r="R49" i="3"/>
  <c r="S49" i="3"/>
  <c r="T49" i="3"/>
  <c r="U49" i="3"/>
  <c r="V49" i="3"/>
  <c r="W49" i="3"/>
  <c r="X49" i="3"/>
  <c r="Y49" i="3"/>
  <c r="C50" i="3"/>
  <c r="F12" i="19" s="1"/>
  <c r="D50" i="3"/>
  <c r="D12" i="10" s="1"/>
  <c r="E50" i="3"/>
  <c r="E12" i="10" s="1"/>
  <c r="F50" i="3"/>
  <c r="G50" i="3"/>
  <c r="H50" i="3"/>
  <c r="F12" i="10" s="1"/>
  <c r="I50" i="3"/>
  <c r="J50" i="3"/>
  <c r="K50" i="3"/>
  <c r="G12" i="10" s="1"/>
  <c r="L50" i="3"/>
  <c r="M50" i="3"/>
  <c r="Q50" i="3"/>
  <c r="H12" i="10" s="1"/>
  <c r="R50" i="3"/>
  <c r="S50" i="3"/>
  <c r="T50" i="3"/>
  <c r="I12" i="10" s="1"/>
  <c r="U50" i="3"/>
  <c r="V50" i="3"/>
  <c r="W50" i="3"/>
  <c r="J12" i="10" s="1"/>
  <c r="X50" i="3"/>
  <c r="Y50" i="3"/>
  <c r="C51" i="3"/>
  <c r="D51" i="3"/>
  <c r="D11" i="10" s="1"/>
  <c r="E51" i="3"/>
  <c r="E11" i="10" s="1"/>
  <c r="F51" i="3"/>
  <c r="G51" i="3"/>
  <c r="H51" i="3"/>
  <c r="F11" i="10" s="1"/>
  <c r="I51" i="3"/>
  <c r="J51" i="3"/>
  <c r="K51" i="3"/>
  <c r="G11" i="10" s="1"/>
  <c r="L51" i="3"/>
  <c r="M51" i="3"/>
  <c r="Q51" i="3"/>
  <c r="H11" i="10" s="1"/>
  <c r="R51" i="3"/>
  <c r="S51" i="3"/>
  <c r="T51" i="3"/>
  <c r="I11" i="10" s="1"/>
  <c r="U51" i="3"/>
  <c r="V51" i="3"/>
  <c r="W51" i="3"/>
  <c r="J11" i="10" s="1"/>
  <c r="X51" i="3"/>
  <c r="Y51" i="3"/>
  <c r="C52" i="3"/>
  <c r="D52" i="3"/>
  <c r="E52" i="3"/>
  <c r="F52" i="3"/>
  <c r="G52" i="3"/>
  <c r="H52" i="3"/>
  <c r="I52" i="3"/>
  <c r="J52" i="3"/>
  <c r="K52" i="3"/>
  <c r="L52" i="3"/>
  <c r="M52" i="3"/>
  <c r="Q52" i="3"/>
  <c r="R52" i="3"/>
  <c r="S52" i="3"/>
  <c r="T52" i="3"/>
  <c r="U52" i="3"/>
  <c r="V52" i="3"/>
  <c r="W52" i="3"/>
  <c r="X52" i="3"/>
  <c r="Y52" i="3"/>
  <c r="C53" i="3"/>
  <c r="D53" i="3"/>
  <c r="D14" i="10" s="1"/>
  <c r="E53" i="3"/>
  <c r="E14" i="10" s="1"/>
  <c r="F53" i="3"/>
  <c r="G53" i="3"/>
  <c r="H53" i="3"/>
  <c r="F14" i="10" s="1"/>
  <c r="I53" i="3"/>
  <c r="J53" i="3"/>
  <c r="K53" i="3"/>
  <c r="G14" i="10" s="1"/>
  <c r="L53" i="3"/>
  <c r="M53" i="3"/>
  <c r="Q53" i="3"/>
  <c r="H14" i="10" s="1"/>
  <c r="R53" i="3"/>
  <c r="S53" i="3"/>
  <c r="T53" i="3"/>
  <c r="I14" i="10" s="1"/>
  <c r="U53" i="3"/>
  <c r="V53" i="3"/>
  <c r="W53" i="3"/>
  <c r="J14" i="10" s="1"/>
  <c r="X53" i="3"/>
  <c r="Y53" i="3"/>
  <c r="D46" i="3"/>
  <c r="D9" i="10" s="1"/>
  <c r="E10" i="20" s="1"/>
  <c r="K10" i="20" s="1"/>
  <c r="E46" i="3"/>
  <c r="E9" i="10" s="1"/>
  <c r="F46" i="3"/>
  <c r="G46" i="3"/>
  <c r="H46" i="3"/>
  <c r="F9" i="10" s="1"/>
  <c r="I46" i="3"/>
  <c r="J46" i="3"/>
  <c r="K46" i="3"/>
  <c r="G9" i="10" s="1"/>
  <c r="L46" i="3"/>
  <c r="M46" i="3"/>
  <c r="Q46" i="3"/>
  <c r="H9" i="10" s="1"/>
  <c r="E12" i="20" s="1"/>
  <c r="K12" i="20" s="1"/>
  <c r="R46" i="3"/>
  <c r="S46" i="3"/>
  <c r="T46" i="3"/>
  <c r="I9" i="10" s="1"/>
  <c r="E11" i="20" s="1"/>
  <c r="K11" i="20" s="1"/>
  <c r="U46" i="3"/>
  <c r="V46" i="3"/>
  <c r="W46" i="3"/>
  <c r="J9" i="10" s="1"/>
  <c r="E13" i="20" s="1"/>
  <c r="K13" i="20" s="1"/>
  <c r="X46" i="3"/>
  <c r="Y46" i="3"/>
  <c r="C46" i="3"/>
  <c r="B49" i="3"/>
  <c r="B50" i="3"/>
  <c r="C12" i="19" s="1"/>
  <c r="B51" i="3"/>
  <c r="C11" i="19" s="1"/>
  <c r="B52" i="3"/>
  <c r="B53" i="3"/>
  <c r="C14" i="19" s="1"/>
  <c r="E24" i="10" l="1"/>
  <c r="CN229" i="3"/>
  <c r="CF229" i="3"/>
  <c r="BX229" i="3"/>
  <c r="BP229" i="3"/>
  <c r="BA229" i="3"/>
  <c r="AS229" i="3"/>
  <c r="AK229" i="3"/>
  <c r="AC229" i="3"/>
  <c r="CN227" i="3"/>
  <c r="CF227" i="3"/>
  <c r="BX227" i="3"/>
  <c r="BP227" i="3"/>
  <c r="BA227" i="3"/>
  <c r="AS227" i="3"/>
  <c r="AK227" i="3"/>
  <c r="AC227" i="3"/>
  <c r="CN225" i="3"/>
  <c r="CF225" i="3"/>
  <c r="BX225" i="3"/>
  <c r="BP225" i="3"/>
  <c r="BA225" i="3"/>
  <c r="AS225" i="3"/>
  <c r="F30" i="10"/>
  <c r="J29" i="10"/>
  <c r="D29" i="10"/>
  <c r="F27" i="10"/>
  <c r="J24" i="10"/>
  <c r="J48" i="10"/>
  <c r="CM229" i="3"/>
  <c r="CE229" i="3"/>
  <c r="BW229" i="3"/>
  <c r="BO229" i="3"/>
  <c r="AR229" i="3"/>
  <c r="AJ229" i="3"/>
  <c r="AB229" i="3"/>
  <c r="CM227" i="3"/>
  <c r="CE227" i="3"/>
  <c r="BW227" i="3"/>
  <c r="BO227" i="3"/>
  <c r="D26" i="1"/>
  <c r="AR227" i="3"/>
  <c r="AJ227" i="3"/>
  <c r="AB227" i="3"/>
  <c r="CM225" i="3"/>
  <c r="CE225" i="3"/>
  <c r="BW225" i="3"/>
  <c r="BO225" i="3"/>
  <c r="D24" i="1"/>
  <c r="AR225" i="3"/>
  <c r="AJ225" i="3"/>
  <c r="AB225" i="3"/>
  <c r="G24" i="10"/>
  <c r="G54" i="10"/>
  <c r="G52" i="10"/>
  <c r="G48" i="10"/>
  <c r="AK225" i="3"/>
  <c r="AC225" i="3"/>
  <c r="CN223" i="3"/>
  <c r="CF223" i="3"/>
  <c r="BX223" i="3"/>
  <c r="BP223" i="3"/>
  <c r="BA223" i="3"/>
  <c r="AS223" i="3"/>
  <c r="AK223" i="3"/>
  <c r="AC223" i="3"/>
  <c r="CN221" i="3"/>
  <c r="CF221" i="3"/>
  <c r="BX221" i="3"/>
  <c r="BP221" i="3"/>
  <c r="BA221" i="3"/>
  <c r="AS221" i="3"/>
  <c r="AK221" i="3"/>
  <c r="AC221" i="3"/>
  <c r="CN219" i="3"/>
  <c r="CF219" i="3"/>
  <c r="BX219" i="3"/>
  <c r="BP219" i="3"/>
  <c r="BA219" i="3"/>
  <c r="AS219" i="3"/>
  <c r="AK219" i="3"/>
  <c r="AC219" i="3"/>
  <c r="CN217" i="3"/>
  <c r="CF217" i="3"/>
  <c r="BX217" i="3"/>
  <c r="BP217" i="3"/>
  <c r="BA217" i="3"/>
  <c r="AS217" i="3"/>
  <c r="AK217" i="3"/>
  <c r="AC217" i="3"/>
  <c r="CN215" i="3"/>
  <c r="CF215" i="3"/>
  <c r="BX215" i="3"/>
  <c r="BP215" i="3"/>
  <c r="BA215" i="3"/>
  <c r="AS215" i="3"/>
  <c r="AK215" i="3"/>
  <c r="AC215" i="3"/>
  <c r="C50" i="14"/>
  <c r="C29" i="7"/>
  <c r="C53" i="7"/>
  <c r="N30" i="12"/>
  <c r="F30" i="12"/>
  <c r="N27" i="12"/>
  <c r="F27" i="12"/>
  <c r="N25" i="12"/>
  <c r="F25" i="12"/>
  <c r="HF223" i="3"/>
  <c r="GX223" i="3"/>
  <c r="N23" i="12"/>
  <c r="GH223" i="3"/>
  <c r="FZ223" i="3"/>
  <c r="FR223" i="3"/>
  <c r="FJ223" i="3"/>
  <c r="FB223" i="3"/>
  <c r="ET223" i="3"/>
  <c r="EL223" i="3"/>
  <c r="ED223" i="3"/>
  <c r="F23" i="12"/>
  <c r="DN223" i="3"/>
  <c r="DF223" i="3"/>
  <c r="N54" i="12"/>
  <c r="F54" i="12"/>
  <c r="N52" i="12"/>
  <c r="F52" i="12"/>
  <c r="N50" i="12"/>
  <c r="F50" i="12"/>
  <c r="HF215" i="3"/>
  <c r="GX215" i="3"/>
  <c r="N48" i="12"/>
  <c r="GH215" i="3"/>
  <c r="FZ215" i="3"/>
  <c r="FR215" i="3"/>
  <c r="FJ215" i="3"/>
  <c r="FB215" i="3"/>
  <c r="ET215" i="3"/>
  <c r="EL215" i="3"/>
  <c r="ED215" i="3"/>
  <c r="F48" i="12"/>
  <c r="DN215" i="3"/>
  <c r="DF215" i="3"/>
  <c r="CM223" i="3"/>
  <c r="CE223" i="3"/>
  <c r="BW223" i="3"/>
  <c r="BO223" i="3"/>
  <c r="AR223" i="3"/>
  <c r="AJ223" i="3"/>
  <c r="AB223" i="3"/>
  <c r="CM221" i="3"/>
  <c r="CE221" i="3"/>
  <c r="BW221" i="3"/>
  <c r="BO221" i="3"/>
  <c r="D52" i="1"/>
  <c r="AR221" i="3"/>
  <c r="AJ221" i="3"/>
  <c r="AB221" i="3"/>
  <c r="CM219" i="3"/>
  <c r="CE219" i="3"/>
  <c r="BW219" i="3"/>
  <c r="BO219" i="3"/>
  <c r="D50" i="1"/>
  <c r="AR219" i="3"/>
  <c r="AJ219" i="3"/>
  <c r="AB219" i="3"/>
  <c r="CM217" i="3"/>
  <c r="CE217" i="3"/>
  <c r="BO217" i="3"/>
  <c r="D48" i="1"/>
  <c r="AR217" i="3"/>
  <c r="AJ217" i="3"/>
  <c r="AB217" i="3"/>
  <c r="CM215" i="3"/>
  <c r="CE215" i="3"/>
  <c r="BW215" i="3"/>
  <c r="BO215" i="3"/>
  <c r="D46" i="1"/>
  <c r="AR215" i="3"/>
  <c r="AJ215" i="3"/>
  <c r="AB215" i="3"/>
  <c r="M30" i="12"/>
  <c r="E30" i="12"/>
  <c r="M27" i="12"/>
  <c r="E27" i="12"/>
  <c r="M25" i="12"/>
  <c r="E25" i="12"/>
  <c r="HE223" i="3"/>
  <c r="GW223" i="3"/>
  <c r="GO223" i="3"/>
  <c r="M23" i="12"/>
  <c r="FY223" i="3"/>
  <c r="FQ223" i="3"/>
  <c r="FI223" i="3"/>
  <c r="FA223" i="3"/>
  <c r="ES223" i="3"/>
  <c r="EK223" i="3"/>
  <c r="EC223" i="3"/>
  <c r="DU223" i="3"/>
  <c r="E23" i="12"/>
  <c r="DE223" i="3"/>
  <c r="M54" i="12"/>
  <c r="E54" i="12"/>
  <c r="M52" i="12"/>
  <c r="E52" i="12"/>
  <c r="M50" i="12"/>
  <c r="E50" i="12"/>
  <c r="HE215" i="3"/>
  <c r="GW215" i="3"/>
  <c r="GO215" i="3"/>
  <c r="M48" i="12"/>
  <c r="FY215" i="3"/>
  <c r="FQ215" i="3"/>
  <c r="FI215" i="3"/>
  <c r="FA215" i="3"/>
  <c r="ES215" i="3"/>
  <c r="EK215" i="3"/>
  <c r="EC215" i="3"/>
  <c r="DU215" i="3"/>
  <c r="E48" i="12"/>
  <c r="DE215" i="3"/>
  <c r="F46" i="1"/>
  <c r="D46" i="8"/>
  <c r="D48" i="12"/>
  <c r="CO214" i="3"/>
  <c r="CG214" i="3"/>
  <c r="BY214" i="3"/>
  <c r="BQ214" i="3"/>
  <c r="BB214" i="3"/>
  <c r="AT214" i="3"/>
  <c r="AL214" i="3"/>
  <c r="AD214" i="3"/>
  <c r="HG226" i="3"/>
  <c r="GQ226" i="3"/>
  <c r="GI226" i="3"/>
  <c r="GA226" i="3"/>
  <c r="K48" i="12"/>
  <c r="CN214" i="3"/>
  <c r="BW217" i="3"/>
  <c r="CJ214" i="3"/>
  <c r="CF214" i="3"/>
  <c r="BX214" i="3"/>
  <c r="BT214" i="3"/>
  <c r="BP214" i="3"/>
  <c r="BE214" i="3"/>
  <c r="BA214" i="3"/>
  <c r="AW214" i="3"/>
  <c r="AS214" i="3"/>
  <c r="AO214" i="3"/>
  <c r="AK214" i="3"/>
  <c r="AG214" i="3"/>
  <c r="AC214" i="3"/>
  <c r="HF226" i="3"/>
  <c r="HB226" i="3"/>
  <c r="GX226" i="3"/>
  <c r="GT226" i="3"/>
  <c r="GL226" i="3"/>
  <c r="GH226" i="3"/>
  <c r="GD226" i="3"/>
  <c r="FZ226" i="3"/>
  <c r="FV226" i="3"/>
  <c r="FR226" i="3"/>
  <c r="FN226" i="3"/>
  <c r="FJ226" i="3"/>
  <c r="FB226" i="3"/>
  <c r="EX226" i="3"/>
  <c r="ET226" i="3"/>
  <c r="EP226" i="3"/>
  <c r="EL226" i="3"/>
  <c r="EH226" i="3"/>
  <c r="ED226" i="3"/>
  <c r="DZ226" i="3"/>
  <c r="DR226" i="3"/>
  <c r="DN226" i="3"/>
  <c r="DJ226" i="3"/>
  <c r="DF226" i="3"/>
  <c r="HF222" i="3"/>
  <c r="HB222" i="3"/>
  <c r="GX222" i="3"/>
  <c r="GT222" i="3"/>
  <c r="GL222" i="3"/>
  <c r="GH222" i="3"/>
  <c r="GD222" i="3"/>
  <c r="FZ222" i="3"/>
  <c r="FV222" i="3"/>
  <c r="FR222" i="3"/>
  <c r="FN222" i="3"/>
  <c r="FJ222" i="3"/>
  <c r="FB222" i="3"/>
  <c r="EX222" i="3"/>
  <c r="ET222" i="3"/>
  <c r="EP222" i="3"/>
  <c r="EL222" i="3"/>
  <c r="EH222" i="3"/>
  <c r="ED222" i="3"/>
  <c r="DZ222" i="3"/>
  <c r="DR222" i="3"/>
  <c r="DN222" i="3"/>
  <c r="DJ222" i="3"/>
  <c r="DF222" i="3"/>
  <c r="HF218" i="3"/>
  <c r="HB218" i="3"/>
  <c r="GX218" i="3"/>
  <c r="GT218" i="3"/>
  <c r="GL218" i="3"/>
  <c r="GH218" i="3"/>
  <c r="GD218" i="3"/>
  <c r="FZ218" i="3"/>
  <c r="FV218" i="3"/>
  <c r="FR218" i="3"/>
  <c r="FN218" i="3"/>
  <c r="FJ218" i="3"/>
  <c r="FB218" i="3"/>
  <c r="EX218" i="3"/>
  <c r="ET218" i="3"/>
  <c r="EP218" i="3"/>
  <c r="EL218" i="3"/>
  <c r="EH218" i="3"/>
  <c r="ED218" i="3"/>
  <c r="DZ218" i="3"/>
  <c r="DR218" i="3"/>
  <c r="DN218" i="3"/>
  <c r="DJ218" i="3"/>
  <c r="DF218" i="3"/>
  <c r="C30" i="13"/>
  <c r="C25" i="13"/>
  <c r="C54" i="13"/>
  <c r="C26" i="14"/>
  <c r="F24" i="10"/>
  <c r="C29" i="13"/>
  <c r="C30" i="14"/>
  <c r="C25" i="14"/>
  <c r="DC222" i="3"/>
  <c r="J28" i="19"/>
  <c r="C27" i="14"/>
  <c r="G51" i="10"/>
  <c r="C27" i="13"/>
  <c r="C23" i="13"/>
  <c r="C29" i="14"/>
  <c r="C24" i="14"/>
  <c r="J26" i="10"/>
  <c r="F26" i="10"/>
  <c r="D26" i="10"/>
  <c r="I54" i="10"/>
  <c r="I53" i="10"/>
  <c r="I51" i="10"/>
  <c r="I50" i="10"/>
  <c r="J52" i="10"/>
  <c r="J50" i="10"/>
  <c r="J49" i="10"/>
  <c r="G50" i="10"/>
  <c r="J25" i="10"/>
  <c r="C52" i="8"/>
  <c r="C29" i="8"/>
  <c r="C48" i="8"/>
  <c r="C28" i="8"/>
  <c r="C23" i="8"/>
  <c r="C51" i="8"/>
  <c r="C47" i="8"/>
  <c r="C24" i="8"/>
  <c r="J53" i="10"/>
  <c r="H27" i="10"/>
  <c r="C26" i="8"/>
  <c r="C50" i="8"/>
  <c r="C46" i="8"/>
  <c r="F47" i="10"/>
  <c r="G30" i="10"/>
  <c r="H24" i="10"/>
  <c r="H52" i="10"/>
  <c r="H49" i="10"/>
  <c r="I30" i="10"/>
  <c r="E30" i="10"/>
  <c r="I29" i="10"/>
  <c r="E29" i="10"/>
  <c r="I27" i="10"/>
  <c r="E27" i="10"/>
  <c r="I26" i="10"/>
  <c r="E26" i="10"/>
  <c r="I25" i="10"/>
  <c r="E25" i="10"/>
  <c r="E54" i="10"/>
  <c r="E53" i="10"/>
  <c r="I52" i="10"/>
  <c r="E52" i="10"/>
  <c r="E51" i="10"/>
  <c r="E50" i="10"/>
  <c r="I49" i="10"/>
  <c r="E49" i="10"/>
  <c r="I48" i="10"/>
  <c r="E48" i="10"/>
  <c r="I47" i="10"/>
  <c r="E47" i="10"/>
  <c r="C50" i="13"/>
  <c r="F25" i="10"/>
  <c r="D25" i="10"/>
  <c r="D24" i="10"/>
  <c r="J54" i="10"/>
  <c r="F54" i="10"/>
  <c r="D54" i="10"/>
  <c r="F53" i="10"/>
  <c r="D53" i="10"/>
  <c r="F52" i="10"/>
  <c r="D52" i="10"/>
  <c r="J51" i="10"/>
  <c r="F51" i="10"/>
  <c r="D51" i="10"/>
  <c r="F50" i="10"/>
  <c r="D50" i="10"/>
  <c r="F49" i="10"/>
  <c r="D49" i="10"/>
  <c r="F48" i="10"/>
  <c r="D48" i="10"/>
  <c r="D47" i="10"/>
  <c r="C24" i="13"/>
  <c r="C53" i="13"/>
  <c r="C49" i="13"/>
  <c r="C30" i="10"/>
  <c r="G29" i="10"/>
  <c r="C29" i="10"/>
  <c r="G27" i="10"/>
  <c r="C27" i="10"/>
  <c r="G26" i="10"/>
  <c r="C26" i="10"/>
  <c r="G25" i="10"/>
  <c r="C25" i="10"/>
  <c r="C24" i="10"/>
  <c r="C54" i="10"/>
  <c r="C53" i="10"/>
  <c r="C52" i="10"/>
  <c r="C51" i="10"/>
  <c r="C50" i="10"/>
  <c r="C49" i="10"/>
  <c r="C48" i="10"/>
  <c r="C47" i="10"/>
  <c r="C52" i="13"/>
  <c r="C48" i="13"/>
  <c r="H30" i="10"/>
  <c r="H29" i="10"/>
  <c r="H26" i="10"/>
  <c r="H25" i="10"/>
  <c r="H51" i="10"/>
  <c r="H50" i="10"/>
  <c r="C26" i="13"/>
  <c r="C55" i="13"/>
  <c r="C51" i="13"/>
  <c r="J53" i="19"/>
  <c r="C51" i="14"/>
  <c r="C27" i="7"/>
  <c r="C23" i="7"/>
  <c r="C52" i="7"/>
  <c r="C48" i="7"/>
  <c r="D31" i="19"/>
  <c r="C29" i="1"/>
  <c r="D30" i="19"/>
  <c r="C28" i="1"/>
  <c r="D28" i="19"/>
  <c r="C26" i="1"/>
  <c r="D27" i="19"/>
  <c r="C25" i="1"/>
  <c r="D26" i="19"/>
  <c r="C24" i="1"/>
  <c r="D25" i="19"/>
  <c r="C23" i="1"/>
  <c r="D57" i="19"/>
  <c r="C53" i="1"/>
  <c r="D56" i="19"/>
  <c r="C52" i="1"/>
  <c r="D55" i="19"/>
  <c r="C51" i="1"/>
  <c r="D54" i="19"/>
  <c r="C50" i="1"/>
  <c r="D53" i="19"/>
  <c r="C49" i="1"/>
  <c r="D52" i="19"/>
  <c r="C48" i="1"/>
  <c r="D51" i="19"/>
  <c r="C47" i="1"/>
  <c r="D50" i="19"/>
  <c r="C46" i="1"/>
  <c r="C26" i="7"/>
  <c r="C55" i="7"/>
  <c r="C51" i="7"/>
  <c r="C25" i="8"/>
  <c r="C53" i="8"/>
  <c r="C49" i="8"/>
  <c r="C30" i="7"/>
  <c r="C25" i="7"/>
  <c r="C54" i="7"/>
  <c r="C50" i="7"/>
  <c r="G31" i="19"/>
  <c r="C30" i="12"/>
  <c r="G30" i="19"/>
  <c r="C29" i="12"/>
  <c r="G28" i="19"/>
  <c r="C27" i="12"/>
  <c r="G27" i="19"/>
  <c r="C26" i="12"/>
  <c r="G26" i="19"/>
  <c r="C25" i="12"/>
  <c r="G25" i="19"/>
  <c r="C24" i="12"/>
  <c r="G24" i="19"/>
  <c r="C23" i="12"/>
  <c r="G57" i="19"/>
  <c r="C55" i="12"/>
  <c r="G56" i="19"/>
  <c r="C54" i="12"/>
  <c r="G55" i="19"/>
  <c r="C53" i="12"/>
  <c r="G54" i="19"/>
  <c r="C52" i="12"/>
  <c r="G53" i="19"/>
  <c r="C51" i="12"/>
  <c r="G52" i="19"/>
  <c r="C50" i="12"/>
  <c r="G51" i="19"/>
  <c r="C49" i="12"/>
  <c r="G50" i="19"/>
  <c r="C48" i="12"/>
  <c r="H28" i="19"/>
  <c r="B153" i="3"/>
  <c r="H30" i="19"/>
  <c r="H25" i="19"/>
  <c r="H55" i="19"/>
  <c r="H51" i="19"/>
  <c r="HF229" i="3"/>
  <c r="HB229" i="3"/>
  <c r="GX229" i="3"/>
  <c r="GT229" i="3"/>
  <c r="GL229" i="3"/>
  <c r="GH229" i="3"/>
  <c r="GD229" i="3"/>
  <c r="FZ229" i="3"/>
  <c r="FV229" i="3"/>
  <c r="FR229" i="3"/>
  <c r="FN229" i="3"/>
  <c r="FJ229" i="3"/>
  <c r="FB229" i="3"/>
  <c r="EX229" i="3"/>
  <c r="ET229" i="3"/>
  <c r="EP229" i="3"/>
  <c r="EL229" i="3"/>
  <c r="EH229" i="3"/>
  <c r="ED229" i="3"/>
  <c r="DZ229" i="3"/>
  <c r="DR229" i="3"/>
  <c r="DN229" i="3"/>
  <c r="DJ229" i="3"/>
  <c r="DF229" i="3"/>
  <c r="HF225" i="3"/>
  <c r="HB225" i="3"/>
  <c r="GX225" i="3"/>
  <c r="GT225" i="3"/>
  <c r="GL225" i="3"/>
  <c r="GH225" i="3"/>
  <c r="GD225" i="3"/>
  <c r="FZ225" i="3"/>
  <c r="FV225" i="3"/>
  <c r="FR225" i="3"/>
  <c r="FN225" i="3"/>
  <c r="FJ225" i="3"/>
  <c r="FB225" i="3"/>
  <c r="EX225" i="3"/>
  <c r="ET225" i="3"/>
  <c r="EP225" i="3"/>
  <c r="EL225" i="3"/>
  <c r="EH225" i="3"/>
  <c r="ED225" i="3"/>
  <c r="DZ225" i="3"/>
  <c r="DR225" i="3"/>
  <c r="DN225" i="3"/>
  <c r="DJ225" i="3"/>
  <c r="DF225" i="3"/>
  <c r="HF221" i="3"/>
  <c r="HB221" i="3"/>
  <c r="GX221" i="3"/>
  <c r="GT221" i="3"/>
  <c r="GL221" i="3"/>
  <c r="GH221" i="3"/>
  <c r="GD221" i="3"/>
  <c r="FZ221" i="3"/>
  <c r="FV221" i="3"/>
  <c r="FR221" i="3"/>
  <c r="FN221" i="3"/>
  <c r="FJ221" i="3"/>
  <c r="FB221" i="3"/>
  <c r="EX221" i="3"/>
  <c r="ET221" i="3"/>
  <c r="EP221" i="3"/>
  <c r="EL221" i="3"/>
  <c r="EH221" i="3"/>
  <c r="ED221" i="3"/>
  <c r="DZ221" i="3"/>
  <c r="DR221" i="3"/>
  <c r="DN221" i="3"/>
  <c r="DJ221" i="3"/>
  <c r="DF221" i="3"/>
  <c r="HF217" i="3"/>
  <c r="HB217" i="3"/>
  <c r="GX217" i="3"/>
  <c r="GT217" i="3"/>
  <c r="GL217" i="3"/>
  <c r="E209" i="3"/>
  <c r="E208" i="3"/>
  <c r="E228" i="3" s="1"/>
  <c r="E40" i="10" s="1"/>
  <c r="E207" i="3"/>
  <c r="E227" i="3" s="1"/>
  <c r="E38" i="10" s="1"/>
  <c r="E206" i="3"/>
  <c r="E205" i="3"/>
  <c r="E225" i="3" s="1"/>
  <c r="E36" i="10" s="1"/>
  <c r="E204" i="3"/>
  <c r="E224" i="3" s="1"/>
  <c r="E35" i="10" s="1"/>
  <c r="E203" i="3"/>
  <c r="E223" i="3" s="1"/>
  <c r="E202" i="3"/>
  <c r="E201" i="3"/>
  <c r="E200" i="3"/>
  <c r="E220" i="3" s="1"/>
  <c r="E64" i="10" s="1"/>
  <c r="E199" i="3"/>
  <c r="E198" i="3"/>
  <c r="E197" i="3"/>
  <c r="E217" i="3" s="1"/>
  <c r="E61" i="10" s="1"/>
  <c r="E196" i="3"/>
  <c r="E216" i="3" s="1"/>
  <c r="E60" i="10" s="1"/>
  <c r="H31" i="19"/>
  <c r="H26" i="19"/>
  <c r="H56" i="19"/>
  <c r="H52" i="19"/>
  <c r="HG228" i="3"/>
  <c r="HC228" i="3"/>
  <c r="GU228" i="3"/>
  <c r="GQ228" i="3"/>
  <c r="GM228" i="3"/>
  <c r="GI228" i="3"/>
  <c r="GE228" i="3"/>
  <c r="GA228" i="3"/>
  <c r="FW228" i="3"/>
  <c r="FS228" i="3"/>
  <c r="FK228" i="3"/>
  <c r="FG228" i="3"/>
  <c r="FC228" i="3"/>
  <c r="EY228" i="3"/>
  <c r="EU228" i="3"/>
  <c r="EQ228" i="3"/>
  <c r="EM228" i="3"/>
  <c r="EI228" i="3"/>
  <c r="EA228" i="3"/>
  <c r="DW228" i="3"/>
  <c r="DS228" i="3"/>
  <c r="DO228" i="3"/>
  <c r="DG228" i="3"/>
  <c r="FW226" i="3"/>
  <c r="FS226" i="3"/>
  <c r="FK226" i="3"/>
  <c r="FG226" i="3"/>
  <c r="FC226" i="3"/>
  <c r="EY226" i="3"/>
  <c r="EU226" i="3"/>
  <c r="EQ226" i="3"/>
  <c r="EM226" i="3"/>
  <c r="EI226" i="3"/>
  <c r="EA226" i="3"/>
  <c r="DW226" i="3"/>
  <c r="DS226" i="3"/>
  <c r="DO226" i="3"/>
  <c r="DG226" i="3"/>
  <c r="HG224" i="3"/>
  <c r="HC224" i="3"/>
  <c r="GU224" i="3"/>
  <c r="GQ224" i="3"/>
  <c r="GM224" i="3"/>
  <c r="GI224" i="3"/>
  <c r="GE224" i="3"/>
  <c r="HE222" i="3"/>
  <c r="HA222" i="3"/>
  <c r="GW222" i="3"/>
  <c r="GS222" i="3"/>
  <c r="GO222" i="3"/>
  <c r="GK222" i="3"/>
  <c r="GC222" i="3"/>
  <c r="FY222" i="3"/>
  <c r="FU222" i="3"/>
  <c r="FQ222" i="3"/>
  <c r="FM222" i="3"/>
  <c r="FI222" i="3"/>
  <c r="FE222" i="3"/>
  <c r="FA222" i="3"/>
  <c r="ES222" i="3"/>
  <c r="EO222" i="3"/>
  <c r="EK222" i="3"/>
  <c r="EG222" i="3"/>
  <c r="EC222" i="3"/>
  <c r="DY222" i="3"/>
  <c r="DU222" i="3"/>
  <c r="DQ222" i="3"/>
  <c r="DI222" i="3"/>
  <c r="DE222" i="3"/>
  <c r="HE218" i="3"/>
  <c r="HA218" i="3"/>
  <c r="GW218" i="3"/>
  <c r="GS218" i="3"/>
  <c r="GO218" i="3"/>
  <c r="GK218" i="3"/>
  <c r="GC218" i="3"/>
  <c r="FY218" i="3"/>
  <c r="FU218" i="3"/>
  <c r="FQ218" i="3"/>
  <c r="FM218" i="3"/>
  <c r="FI218" i="3"/>
  <c r="FE218" i="3"/>
  <c r="FA218" i="3"/>
  <c r="ES218" i="3"/>
  <c r="EO218" i="3"/>
  <c r="EK218" i="3"/>
  <c r="EG218" i="3"/>
  <c r="EC218" i="3"/>
  <c r="DY218" i="3"/>
  <c r="DU218" i="3"/>
  <c r="DQ218" i="3"/>
  <c r="DI218" i="3"/>
  <c r="DE218" i="3"/>
  <c r="GA224" i="3"/>
  <c r="FW224" i="3"/>
  <c r="FS224" i="3"/>
  <c r="FK224" i="3"/>
  <c r="FG224" i="3"/>
  <c r="FC224" i="3"/>
  <c r="EY224" i="3"/>
  <c r="EU224" i="3"/>
  <c r="EQ224" i="3"/>
  <c r="EM224" i="3"/>
  <c r="EI224" i="3"/>
  <c r="EA224" i="3"/>
  <c r="DW224" i="3"/>
  <c r="DS224" i="3"/>
  <c r="DO224" i="3"/>
  <c r="DG224" i="3"/>
  <c r="HG222" i="3"/>
  <c r="HC222" i="3"/>
  <c r="GU222" i="3"/>
  <c r="GQ222" i="3"/>
  <c r="GM222" i="3"/>
  <c r="GI222" i="3"/>
  <c r="GE222" i="3"/>
  <c r="GA222" i="3"/>
  <c r="FW222" i="3"/>
  <c r="FS222" i="3"/>
  <c r="FK222" i="3"/>
  <c r="FG222" i="3"/>
  <c r="FC222" i="3"/>
  <c r="EY222" i="3"/>
  <c r="EU222" i="3"/>
  <c r="EQ222" i="3"/>
  <c r="EM222" i="3"/>
  <c r="EI222" i="3"/>
  <c r="EA222" i="3"/>
  <c r="DW222" i="3"/>
  <c r="DS222" i="3"/>
  <c r="DO222" i="3"/>
  <c r="DG222" i="3"/>
  <c r="HG220" i="3"/>
  <c r="HC220" i="3"/>
  <c r="GU220" i="3"/>
  <c r="GQ220" i="3"/>
  <c r="GM220" i="3"/>
  <c r="GI220" i="3"/>
  <c r="GE220" i="3"/>
  <c r="GA220" i="3"/>
  <c r="FW220" i="3"/>
  <c r="FS220" i="3"/>
  <c r="FK220" i="3"/>
  <c r="FG220" i="3"/>
  <c r="FC220" i="3"/>
  <c r="EY220" i="3"/>
  <c r="EU220" i="3"/>
  <c r="EQ220" i="3"/>
  <c r="EM220" i="3"/>
  <c r="EI220" i="3"/>
  <c r="EA220" i="3"/>
  <c r="DW220" i="3"/>
  <c r="DS220" i="3"/>
  <c r="DO220" i="3"/>
  <c r="DG220" i="3"/>
  <c r="HG218" i="3"/>
  <c r="HC218" i="3"/>
  <c r="GU218" i="3"/>
  <c r="GQ218" i="3"/>
  <c r="GM218" i="3"/>
  <c r="GI218" i="3"/>
  <c r="GE218" i="3"/>
  <c r="GA218" i="3"/>
  <c r="FW218" i="3"/>
  <c r="FS218" i="3"/>
  <c r="FK218" i="3"/>
  <c r="FG218" i="3"/>
  <c r="FC218" i="3"/>
  <c r="EY218" i="3"/>
  <c r="EU218" i="3"/>
  <c r="EQ218" i="3"/>
  <c r="EM218" i="3"/>
  <c r="EI218" i="3"/>
  <c r="EA218" i="3"/>
  <c r="DW218" i="3"/>
  <c r="DS218" i="3"/>
  <c r="DO218" i="3"/>
  <c r="DG218" i="3"/>
  <c r="E195" i="3"/>
  <c r="BN22" i="3"/>
  <c r="BN59" i="3" s="1"/>
  <c r="F16" i="1" s="1"/>
  <c r="BM48" i="3"/>
  <c r="BM59" i="3"/>
  <c r="BM58" i="3"/>
  <c r="HH228" i="3"/>
  <c r="HD228" i="3"/>
  <c r="GZ228" i="3"/>
  <c r="GV228" i="3"/>
  <c r="GR228" i="3"/>
  <c r="GN228" i="3"/>
  <c r="GJ228" i="3"/>
  <c r="GF228" i="3"/>
  <c r="GB228" i="3"/>
  <c r="FT228" i="3"/>
  <c r="FP228" i="3"/>
  <c r="FL228" i="3"/>
  <c r="FH228" i="3"/>
  <c r="FD228" i="3"/>
  <c r="EZ228" i="3"/>
  <c r="EV228" i="3"/>
  <c r="ER228" i="3"/>
  <c r="EJ228" i="3"/>
  <c r="EF228" i="3"/>
  <c r="EB228" i="3"/>
  <c r="DX228" i="3"/>
  <c r="DT228" i="3"/>
  <c r="DP228" i="3"/>
  <c r="DH228" i="3"/>
  <c r="HH224" i="3"/>
  <c r="HD224" i="3"/>
  <c r="GZ224" i="3"/>
  <c r="GV224" i="3"/>
  <c r="GR224" i="3"/>
  <c r="GN224" i="3"/>
  <c r="GJ224" i="3"/>
  <c r="GF224" i="3"/>
  <c r="GB224" i="3"/>
  <c r="FT224" i="3"/>
  <c r="FP224" i="3"/>
  <c r="FL224" i="3"/>
  <c r="FH224" i="3"/>
  <c r="FD224" i="3"/>
  <c r="EZ224" i="3"/>
  <c r="EV224" i="3"/>
  <c r="ER224" i="3"/>
  <c r="EJ224" i="3"/>
  <c r="EF224" i="3"/>
  <c r="EB224" i="3"/>
  <c r="DX224" i="3"/>
  <c r="DT224" i="3"/>
  <c r="DP224" i="3"/>
  <c r="DH224" i="3"/>
  <c r="HH220" i="3"/>
  <c r="HD220" i="3"/>
  <c r="GZ220" i="3"/>
  <c r="GV220" i="3"/>
  <c r="GR220" i="3"/>
  <c r="GN220" i="3"/>
  <c r="GJ220" i="3"/>
  <c r="GF220" i="3"/>
  <c r="GB220" i="3"/>
  <c r="FT220" i="3"/>
  <c r="FP220" i="3"/>
  <c r="FL220" i="3"/>
  <c r="FH220" i="3"/>
  <c r="FD220" i="3"/>
  <c r="EZ220" i="3"/>
  <c r="EV220" i="3"/>
  <c r="ER220" i="3"/>
  <c r="EJ220" i="3"/>
  <c r="EF220" i="3"/>
  <c r="EB220" i="3"/>
  <c r="DX220" i="3"/>
  <c r="DT220" i="3"/>
  <c r="DP220" i="3"/>
  <c r="DH220" i="3"/>
  <c r="HH216" i="3"/>
  <c r="HD216" i="3"/>
  <c r="GZ216" i="3"/>
  <c r="GV216" i="3"/>
  <c r="GR216" i="3"/>
  <c r="GN216" i="3"/>
  <c r="GJ216" i="3"/>
  <c r="GF216" i="3"/>
  <c r="GB216" i="3"/>
  <c r="FT216" i="3"/>
  <c r="FP216" i="3"/>
  <c r="FL216" i="3"/>
  <c r="FH216" i="3"/>
  <c r="FD216" i="3"/>
  <c r="EZ216" i="3"/>
  <c r="EV216" i="3"/>
  <c r="ER216" i="3"/>
  <c r="EJ216" i="3"/>
  <c r="EF216" i="3"/>
  <c r="EB216" i="3"/>
  <c r="DX216" i="3"/>
  <c r="DT216" i="3"/>
  <c r="DP216" i="3"/>
  <c r="DH216" i="3"/>
  <c r="HG229" i="3"/>
  <c r="HC229" i="3"/>
  <c r="GU229" i="3"/>
  <c r="GQ229" i="3"/>
  <c r="GM229" i="3"/>
  <c r="GI229" i="3"/>
  <c r="GE229" i="3"/>
  <c r="GA229" i="3"/>
  <c r="FW229" i="3"/>
  <c r="FS229" i="3"/>
  <c r="FK229" i="3"/>
  <c r="FG229" i="3"/>
  <c r="FC229" i="3"/>
  <c r="EY229" i="3"/>
  <c r="EU229" i="3"/>
  <c r="EQ229" i="3"/>
  <c r="EM229" i="3"/>
  <c r="EI229" i="3"/>
  <c r="EA229" i="3"/>
  <c r="DW229" i="3"/>
  <c r="DS229" i="3"/>
  <c r="DO229" i="3"/>
  <c r="DG229" i="3"/>
  <c r="HG225" i="3"/>
  <c r="HC225" i="3"/>
  <c r="GU225" i="3"/>
  <c r="GQ225" i="3"/>
  <c r="GM225" i="3"/>
  <c r="GI225" i="3"/>
  <c r="GE225" i="3"/>
  <c r="GA225" i="3"/>
  <c r="FW225" i="3"/>
  <c r="FS225" i="3"/>
  <c r="FK225" i="3"/>
  <c r="FG225" i="3"/>
  <c r="FC225" i="3"/>
  <c r="EY225" i="3"/>
  <c r="EU225" i="3"/>
  <c r="EQ225" i="3"/>
  <c r="EM225" i="3"/>
  <c r="EI225" i="3"/>
  <c r="EA225" i="3"/>
  <c r="DW225" i="3"/>
  <c r="DS225" i="3"/>
  <c r="DO225" i="3"/>
  <c r="DG225" i="3"/>
  <c r="HG221" i="3"/>
  <c r="HC221" i="3"/>
  <c r="GU221" i="3"/>
  <c r="GQ221" i="3"/>
  <c r="GM221" i="3"/>
  <c r="GI221" i="3"/>
  <c r="GE221" i="3"/>
  <c r="GA221" i="3"/>
  <c r="FW221" i="3"/>
  <c r="FS221" i="3"/>
  <c r="FK221" i="3"/>
  <c r="FG221" i="3"/>
  <c r="FC221" i="3"/>
  <c r="EY221" i="3"/>
  <c r="EU221" i="3"/>
  <c r="EQ221" i="3"/>
  <c r="EM221" i="3"/>
  <c r="EI221" i="3"/>
  <c r="EA221" i="3"/>
  <c r="DW221" i="3"/>
  <c r="DS221" i="3"/>
  <c r="DO221" i="3"/>
  <c r="DG221" i="3"/>
  <c r="HG217" i="3"/>
  <c r="HC217" i="3"/>
  <c r="GU217" i="3"/>
  <c r="GQ217" i="3"/>
  <c r="GM217" i="3"/>
  <c r="GI217" i="3"/>
  <c r="GE217" i="3"/>
  <c r="GA217" i="3"/>
  <c r="FW217" i="3"/>
  <c r="FS217" i="3"/>
  <c r="FK217" i="3"/>
  <c r="FG217" i="3"/>
  <c r="FC217" i="3"/>
  <c r="EY217" i="3"/>
  <c r="EU217" i="3"/>
  <c r="EQ217" i="3"/>
  <c r="EM217" i="3"/>
  <c r="EI217" i="3"/>
  <c r="EA217" i="3"/>
  <c r="DW217" i="3"/>
  <c r="DS217" i="3"/>
  <c r="DO217" i="3"/>
  <c r="DG217" i="3"/>
  <c r="HG216" i="3"/>
  <c r="HC216" i="3"/>
  <c r="GU216" i="3"/>
  <c r="GQ216" i="3"/>
  <c r="GM216" i="3"/>
  <c r="GI216" i="3"/>
  <c r="GE216" i="3"/>
  <c r="GA216" i="3"/>
  <c r="FW216" i="3"/>
  <c r="FS216" i="3"/>
  <c r="FK216" i="3"/>
  <c r="FG216" i="3"/>
  <c r="FC216" i="3"/>
  <c r="EY216" i="3"/>
  <c r="EU216" i="3"/>
  <c r="EQ216" i="3"/>
  <c r="EM216" i="3"/>
  <c r="EI216" i="3"/>
  <c r="EA216" i="3"/>
  <c r="DW216" i="3"/>
  <c r="DS216" i="3"/>
  <c r="DO216" i="3"/>
  <c r="DG216" i="3"/>
  <c r="HG214" i="3"/>
  <c r="HC214" i="3"/>
  <c r="GU214" i="3"/>
  <c r="GQ214" i="3"/>
  <c r="GM214" i="3"/>
  <c r="GI214" i="3"/>
  <c r="GE214" i="3"/>
  <c r="GA214" i="3"/>
  <c r="FW214" i="3"/>
  <c r="FS214" i="3"/>
  <c r="FK214" i="3"/>
  <c r="FG214" i="3"/>
  <c r="FC214" i="3"/>
  <c r="EY214" i="3"/>
  <c r="EU214" i="3"/>
  <c r="EQ214" i="3"/>
  <c r="EM214" i="3"/>
  <c r="EI214" i="3"/>
  <c r="EA214" i="3"/>
  <c r="DW214" i="3"/>
  <c r="DS214" i="3"/>
  <c r="DO214" i="3"/>
  <c r="DG214" i="3"/>
  <c r="CZ214" i="3"/>
  <c r="CV214" i="3"/>
  <c r="CR214" i="3"/>
  <c r="DA226" i="3"/>
  <c r="CS226" i="3"/>
  <c r="DA225" i="3"/>
  <c r="CS225" i="3"/>
  <c r="DA224" i="3"/>
  <c r="CS224" i="3"/>
  <c r="DA221" i="3"/>
  <c r="CS221" i="3"/>
  <c r="DA220" i="3"/>
  <c r="CS220" i="3"/>
  <c r="DA219" i="3"/>
  <c r="CS219" i="3"/>
  <c r="DA217" i="3"/>
  <c r="CS217" i="3"/>
  <c r="DA216" i="3"/>
  <c r="CS216" i="3"/>
  <c r="DA215" i="3"/>
  <c r="CS215" i="3"/>
  <c r="DA229" i="3"/>
  <c r="CS229" i="3"/>
  <c r="DA228" i="3"/>
  <c r="CS228" i="3"/>
  <c r="GH217" i="3"/>
  <c r="GD217" i="3"/>
  <c r="FZ217" i="3"/>
  <c r="FV217" i="3"/>
  <c r="FR217" i="3"/>
  <c r="FN217" i="3"/>
  <c r="FJ217" i="3"/>
  <c r="FB217" i="3"/>
  <c r="EX217" i="3"/>
  <c r="ET217" i="3"/>
  <c r="EP217" i="3"/>
  <c r="EL217" i="3"/>
  <c r="EH217" i="3"/>
  <c r="ED217" i="3"/>
  <c r="DZ217" i="3"/>
  <c r="DR217" i="3"/>
  <c r="DN217" i="3"/>
  <c r="DJ217" i="3"/>
  <c r="DF217" i="3"/>
  <c r="HF214" i="3"/>
  <c r="HB214" i="3"/>
  <c r="GX214" i="3"/>
  <c r="GT214" i="3"/>
  <c r="GL214" i="3"/>
  <c r="GH214" i="3"/>
  <c r="GD214" i="3"/>
  <c r="FZ214" i="3"/>
  <c r="FV214" i="3"/>
  <c r="FR214" i="3"/>
  <c r="FN214" i="3"/>
  <c r="FJ214" i="3"/>
  <c r="FB214" i="3"/>
  <c r="EX214" i="3"/>
  <c r="ET214" i="3"/>
  <c r="EP214" i="3"/>
  <c r="EL214" i="3"/>
  <c r="EH214" i="3"/>
  <c r="ED214" i="3"/>
  <c r="DZ214" i="3"/>
  <c r="DR214" i="3"/>
  <c r="DN214" i="3"/>
  <c r="DJ214" i="3"/>
  <c r="DF214" i="3"/>
  <c r="V214" i="3"/>
  <c r="R214" i="3"/>
  <c r="G214" i="3"/>
  <c r="F31" i="19"/>
  <c r="F30" i="19"/>
  <c r="I57" i="19"/>
  <c r="J57" i="19"/>
  <c r="DA227" i="3"/>
  <c r="CS227" i="3"/>
  <c r="DA223" i="3"/>
  <c r="CS223" i="3"/>
  <c r="DA222" i="3"/>
  <c r="CS222" i="3"/>
  <c r="DA218" i="3"/>
  <c r="CS218" i="3"/>
  <c r="I27" i="19"/>
  <c r="I53" i="19"/>
  <c r="J24" i="19"/>
  <c r="I31" i="19"/>
  <c r="I26" i="19"/>
  <c r="I56" i="19"/>
  <c r="I52" i="19"/>
  <c r="J27" i="19"/>
  <c r="J56" i="19"/>
  <c r="J52" i="19"/>
  <c r="CY214" i="3"/>
  <c r="CU214" i="3"/>
  <c r="CQ214" i="3"/>
  <c r="CZ227" i="3"/>
  <c r="CV227" i="3"/>
  <c r="CR227" i="3"/>
  <c r="CZ226" i="3"/>
  <c r="CV226" i="3"/>
  <c r="CR226" i="3"/>
  <c r="CZ225" i="3"/>
  <c r="CV225" i="3"/>
  <c r="CR225" i="3"/>
  <c r="CZ224" i="3"/>
  <c r="CV224" i="3"/>
  <c r="CR224" i="3"/>
  <c r="CZ223" i="3"/>
  <c r="CV223" i="3"/>
  <c r="CR223" i="3"/>
  <c r="CZ222" i="3"/>
  <c r="CV222" i="3"/>
  <c r="CR222" i="3"/>
  <c r="CZ221" i="3"/>
  <c r="CV221" i="3"/>
  <c r="CR221" i="3"/>
  <c r="CZ220" i="3"/>
  <c r="CV220" i="3"/>
  <c r="CR220" i="3"/>
  <c r="CZ219" i="3"/>
  <c r="CV219" i="3"/>
  <c r="CR219" i="3"/>
  <c r="CZ218" i="3"/>
  <c r="CV218" i="3"/>
  <c r="CR218" i="3"/>
  <c r="CZ217" i="3"/>
  <c r="CV217" i="3"/>
  <c r="CR217" i="3"/>
  <c r="CZ216" i="3"/>
  <c r="CV216" i="3"/>
  <c r="CR216" i="3"/>
  <c r="CZ215" i="3"/>
  <c r="CV215" i="3"/>
  <c r="CR215" i="3"/>
  <c r="CZ229" i="3"/>
  <c r="CV229" i="3"/>
  <c r="CR229" i="3"/>
  <c r="CZ228" i="3"/>
  <c r="CV228" i="3"/>
  <c r="CR228" i="3"/>
  <c r="I30" i="19"/>
  <c r="I25" i="19"/>
  <c r="I55" i="19"/>
  <c r="I51" i="19"/>
  <c r="J31" i="19"/>
  <c r="J26" i="19"/>
  <c r="J55" i="19"/>
  <c r="J51" i="19"/>
  <c r="DC214" i="3"/>
  <c r="CX214" i="3"/>
  <c r="CT214" i="3"/>
  <c r="DC227" i="3"/>
  <c r="CY227" i="3"/>
  <c r="CU227" i="3"/>
  <c r="CQ227" i="3"/>
  <c r="DC226" i="3"/>
  <c r="CY226" i="3"/>
  <c r="CU226" i="3"/>
  <c r="CQ226" i="3"/>
  <c r="DC225" i="3"/>
  <c r="CY225" i="3"/>
  <c r="CU225" i="3"/>
  <c r="CQ225" i="3"/>
  <c r="DC224" i="3"/>
  <c r="CY224" i="3"/>
  <c r="CU224" i="3"/>
  <c r="CQ224" i="3"/>
  <c r="DC223" i="3"/>
  <c r="CY223" i="3"/>
  <c r="CU223" i="3"/>
  <c r="CQ223" i="3"/>
  <c r="CY222" i="3"/>
  <c r="CU222" i="3"/>
  <c r="CQ222" i="3"/>
  <c r="DC221" i="3"/>
  <c r="CY221" i="3"/>
  <c r="CU221" i="3"/>
  <c r="CQ221" i="3"/>
  <c r="DC220" i="3"/>
  <c r="CY220" i="3"/>
  <c r="CU220" i="3"/>
  <c r="CQ220" i="3"/>
  <c r="DC219" i="3"/>
  <c r="CY219" i="3"/>
  <c r="CU219" i="3"/>
  <c r="CQ219" i="3"/>
  <c r="DC218" i="3"/>
  <c r="CY218" i="3"/>
  <c r="CU218" i="3"/>
  <c r="CQ218" i="3"/>
  <c r="DC217" i="3"/>
  <c r="CY217" i="3"/>
  <c r="CU217" i="3"/>
  <c r="CQ217" i="3"/>
  <c r="DC216" i="3"/>
  <c r="CY216" i="3"/>
  <c r="CU216" i="3"/>
  <c r="CQ216" i="3"/>
  <c r="DC215" i="3"/>
  <c r="CY215" i="3"/>
  <c r="CU215" i="3"/>
  <c r="CQ215" i="3"/>
  <c r="DC229" i="3"/>
  <c r="CY229" i="3"/>
  <c r="CU229" i="3"/>
  <c r="CQ229" i="3"/>
  <c r="DC228" i="3"/>
  <c r="CY228" i="3"/>
  <c r="CU228" i="3"/>
  <c r="CQ228" i="3"/>
  <c r="F28" i="19"/>
  <c r="F27" i="19"/>
  <c r="F26" i="19"/>
  <c r="F25" i="19"/>
  <c r="F24" i="19"/>
  <c r="F57" i="19"/>
  <c r="F56" i="19"/>
  <c r="F55" i="19"/>
  <c r="F54" i="19"/>
  <c r="F53" i="19"/>
  <c r="F52" i="19"/>
  <c r="F51" i="19"/>
  <c r="F50" i="19"/>
  <c r="I28" i="19"/>
  <c r="I24" i="19"/>
  <c r="I54" i="19"/>
  <c r="I50" i="19"/>
  <c r="J30" i="19"/>
  <c r="J25" i="19"/>
  <c r="J54" i="19"/>
  <c r="J50" i="19"/>
  <c r="DB214" i="3"/>
  <c r="CS214" i="3"/>
  <c r="DB227" i="3"/>
  <c r="CX227" i="3"/>
  <c r="CT227" i="3"/>
  <c r="DB226" i="3"/>
  <c r="CX226" i="3"/>
  <c r="CT226" i="3"/>
  <c r="DB225" i="3"/>
  <c r="CX225" i="3"/>
  <c r="CT225" i="3"/>
  <c r="DB224" i="3"/>
  <c r="CX224" i="3"/>
  <c r="CT224" i="3"/>
  <c r="DB223" i="3"/>
  <c r="CX223" i="3"/>
  <c r="CT223" i="3"/>
  <c r="DB222" i="3"/>
  <c r="CX222" i="3"/>
  <c r="CT222" i="3"/>
  <c r="DB221" i="3"/>
  <c r="CX221" i="3"/>
  <c r="CT221" i="3"/>
  <c r="DB220" i="3"/>
  <c r="CX220" i="3"/>
  <c r="CT220" i="3"/>
  <c r="DB219" i="3"/>
  <c r="CX219" i="3"/>
  <c r="CT219" i="3"/>
  <c r="DB218" i="3"/>
  <c r="CX218" i="3"/>
  <c r="CT218" i="3"/>
  <c r="DB217" i="3"/>
  <c r="CX217" i="3"/>
  <c r="CT217" i="3"/>
  <c r="DB216" i="3"/>
  <c r="CX216" i="3"/>
  <c r="CT216" i="3"/>
  <c r="DB215" i="3"/>
  <c r="CX215" i="3"/>
  <c r="CT215" i="3"/>
  <c r="DB229" i="3"/>
  <c r="CX229" i="3"/>
  <c r="CT229" i="3"/>
  <c r="DB228" i="3"/>
  <c r="CX228" i="3"/>
  <c r="CT228" i="3"/>
  <c r="DA214" i="3"/>
  <c r="I9" i="19"/>
  <c r="C9" i="13"/>
  <c r="C12" i="13"/>
  <c r="I12" i="19"/>
  <c r="C7" i="14"/>
  <c r="J7" i="19"/>
  <c r="K40" i="23" s="1"/>
  <c r="F9" i="19"/>
  <c r="C9" i="10"/>
  <c r="C12" i="14"/>
  <c r="J12" i="19"/>
  <c r="J9" i="19"/>
  <c r="C9" i="14"/>
  <c r="C10" i="13"/>
  <c r="I10" i="19"/>
  <c r="C7" i="13"/>
  <c r="I7" i="19"/>
  <c r="J40" i="23" s="1"/>
  <c r="C10" i="10"/>
  <c r="F10" i="19"/>
  <c r="HB228" i="3"/>
  <c r="GT228" i="3"/>
  <c r="GH228" i="3"/>
  <c r="FZ228" i="3"/>
  <c r="FN228" i="3"/>
  <c r="FB228" i="3"/>
  <c r="ET228" i="3"/>
  <c r="EL228" i="3"/>
  <c r="ED228" i="3"/>
  <c r="DR228" i="3"/>
  <c r="DN228" i="3"/>
  <c r="DF228" i="3"/>
  <c r="HF224" i="3"/>
  <c r="GX224" i="3"/>
  <c r="GL224" i="3"/>
  <c r="GD224" i="3"/>
  <c r="FV224" i="3"/>
  <c r="FJ224" i="3"/>
  <c r="EX224" i="3"/>
  <c r="EP224" i="3"/>
  <c r="EH224" i="3"/>
  <c r="DZ224" i="3"/>
  <c r="DR224" i="3"/>
  <c r="DJ224" i="3"/>
  <c r="DF224" i="3"/>
  <c r="HF220" i="3"/>
  <c r="GT220" i="3"/>
  <c r="GL220" i="3"/>
  <c r="FZ220" i="3"/>
  <c r="FN220" i="3"/>
  <c r="FB220" i="3"/>
  <c r="ET220" i="3"/>
  <c r="EP220" i="3"/>
  <c r="EH220" i="3"/>
  <c r="DZ220" i="3"/>
  <c r="DN220" i="3"/>
  <c r="DJ220" i="3"/>
  <c r="DF220" i="3"/>
  <c r="HF216" i="3"/>
  <c r="HB216" i="3"/>
  <c r="GX216" i="3"/>
  <c r="GT216" i="3"/>
  <c r="GL216" i="3"/>
  <c r="GH216" i="3"/>
  <c r="GD216" i="3"/>
  <c r="FZ216" i="3"/>
  <c r="FV216" i="3"/>
  <c r="FR216" i="3"/>
  <c r="FN216" i="3"/>
  <c r="FJ216" i="3"/>
  <c r="FB216" i="3"/>
  <c r="EX216" i="3"/>
  <c r="ET216" i="3"/>
  <c r="EP216" i="3"/>
  <c r="EL216" i="3"/>
  <c r="EH216" i="3"/>
  <c r="ED216" i="3"/>
  <c r="DZ216" i="3"/>
  <c r="DR216" i="3"/>
  <c r="DN216" i="3"/>
  <c r="DJ216" i="3"/>
  <c r="DF216" i="3"/>
  <c r="HF228" i="3"/>
  <c r="GX228" i="3"/>
  <c r="GL228" i="3"/>
  <c r="GD228" i="3"/>
  <c r="FV228" i="3"/>
  <c r="FR228" i="3"/>
  <c r="FJ228" i="3"/>
  <c r="EX228" i="3"/>
  <c r="EP228" i="3"/>
  <c r="EH228" i="3"/>
  <c r="DZ228" i="3"/>
  <c r="DJ228" i="3"/>
  <c r="HB224" i="3"/>
  <c r="GT224" i="3"/>
  <c r="GH224" i="3"/>
  <c r="FZ224" i="3"/>
  <c r="FR224" i="3"/>
  <c r="FN224" i="3"/>
  <c r="FB224" i="3"/>
  <c r="ET224" i="3"/>
  <c r="EL224" i="3"/>
  <c r="ED224" i="3"/>
  <c r="DN224" i="3"/>
  <c r="HB220" i="3"/>
  <c r="GX220" i="3"/>
  <c r="GH220" i="3"/>
  <c r="GD220" i="3"/>
  <c r="FV220" i="3"/>
  <c r="FR220" i="3"/>
  <c r="FJ220" i="3"/>
  <c r="EX220" i="3"/>
  <c r="EL220" i="3"/>
  <c r="ED220" i="3"/>
  <c r="DR220" i="3"/>
  <c r="HE229" i="3"/>
  <c r="HA229" i="3"/>
  <c r="GW229" i="3"/>
  <c r="GS229" i="3"/>
  <c r="GO229" i="3"/>
  <c r="GK229" i="3"/>
  <c r="GC229" i="3"/>
  <c r="FY229" i="3"/>
  <c r="FU229" i="3"/>
  <c r="FQ229" i="3"/>
  <c r="FM229" i="3"/>
  <c r="FI229" i="3"/>
  <c r="FE229" i="3"/>
  <c r="FA229" i="3"/>
  <c r="ES229" i="3"/>
  <c r="EO229" i="3"/>
  <c r="EK229" i="3"/>
  <c r="EG229" i="3"/>
  <c r="EC229" i="3"/>
  <c r="DY229" i="3"/>
  <c r="DU229" i="3"/>
  <c r="DQ229" i="3"/>
  <c r="DI229" i="3"/>
  <c r="DE229" i="3"/>
  <c r="HE228" i="3"/>
  <c r="HA228" i="3"/>
  <c r="GW228" i="3"/>
  <c r="GS228" i="3"/>
  <c r="GO228" i="3"/>
  <c r="GK228" i="3"/>
  <c r="GC228" i="3"/>
  <c r="FY228" i="3"/>
  <c r="FU228" i="3"/>
  <c r="FQ228" i="3"/>
  <c r="FM228" i="3"/>
  <c r="FI228" i="3"/>
  <c r="FE228" i="3"/>
  <c r="FA228" i="3"/>
  <c r="ES228" i="3"/>
  <c r="EO228" i="3"/>
  <c r="EK228" i="3"/>
  <c r="EG228" i="3"/>
  <c r="EC228" i="3"/>
  <c r="DY228" i="3"/>
  <c r="DU228" i="3"/>
  <c r="DQ228" i="3"/>
  <c r="DI228" i="3"/>
  <c r="DE228" i="3"/>
  <c r="DG215" i="3"/>
  <c r="HH229" i="3"/>
  <c r="HD229" i="3"/>
  <c r="GZ229" i="3"/>
  <c r="GV229" i="3"/>
  <c r="GR229" i="3"/>
  <c r="GN229" i="3"/>
  <c r="GJ229" i="3"/>
  <c r="GF229" i="3"/>
  <c r="GB229" i="3"/>
  <c r="FT229" i="3"/>
  <c r="FP229" i="3"/>
  <c r="FL229" i="3"/>
  <c r="FH229" i="3"/>
  <c r="FD229" i="3"/>
  <c r="EZ229" i="3"/>
  <c r="EV229" i="3"/>
  <c r="ER229" i="3"/>
  <c r="EJ229" i="3"/>
  <c r="EF229" i="3"/>
  <c r="EB229" i="3"/>
  <c r="DX229" i="3"/>
  <c r="DT229" i="3"/>
  <c r="DP229" i="3"/>
  <c r="DH229" i="3"/>
  <c r="HH226" i="3"/>
  <c r="HD226" i="3"/>
  <c r="GZ226" i="3"/>
  <c r="GV226" i="3"/>
  <c r="GR226" i="3"/>
  <c r="GN226" i="3"/>
  <c r="GJ226" i="3"/>
  <c r="GF226" i="3"/>
  <c r="GB226" i="3"/>
  <c r="FT226" i="3"/>
  <c r="FP226" i="3"/>
  <c r="HE225" i="3"/>
  <c r="HA225" i="3"/>
  <c r="GW225" i="3"/>
  <c r="GS225" i="3"/>
  <c r="GO225" i="3"/>
  <c r="GK225" i="3"/>
  <c r="GC225" i="3"/>
  <c r="FY225" i="3"/>
  <c r="FU225" i="3"/>
  <c r="FQ225" i="3"/>
  <c r="FM225" i="3"/>
  <c r="FI225" i="3"/>
  <c r="FE225" i="3"/>
  <c r="FA225" i="3"/>
  <c r="ES225" i="3"/>
  <c r="EO225" i="3"/>
  <c r="EK225" i="3"/>
  <c r="EG225" i="3"/>
  <c r="EC225" i="3"/>
  <c r="DY225" i="3"/>
  <c r="DU225" i="3"/>
  <c r="DQ225" i="3"/>
  <c r="DI225" i="3"/>
  <c r="DE225" i="3"/>
  <c r="HE224" i="3"/>
  <c r="HA224" i="3"/>
  <c r="GW224" i="3"/>
  <c r="GS224" i="3"/>
  <c r="GO224" i="3"/>
  <c r="GK224" i="3"/>
  <c r="GC224" i="3"/>
  <c r="FY224" i="3"/>
  <c r="FU224" i="3"/>
  <c r="FQ224" i="3"/>
  <c r="FM224" i="3"/>
  <c r="FI224" i="3"/>
  <c r="FE224" i="3"/>
  <c r="FA224" i="3"/>
  <c r="ES224" i="3"/>
  <c r="EO224" i="3"/>
  <c r="EK224" i="3"/>
  <c r="EG224" i="3"/>
  <c r="EC224" i="3"/>
  <c r="DY224" i="3"/>
  <c r="DU224" i="3"/>
  <c r="DQ224" i="3"/>
  <c r="DI224" i="3"/>
  <c r="DE224" i="3"/>
  <c r="HE221" i="3"/>
  <c r="HA221" i="3"/>
  <c r="GW221" i="3"/>
  <c r="GS221" i="3"/>
  <c r="GO221" i="3"/>
  <c r="GK221" i="3"/>
  <c r="GC221" i="3"/>
  <c r="FY221" i="3"/>
  <c r="FU221" i="3"/>
  <c r="FQ221" i="3"/>
  <c r="FM221" i="3"/>
  <c r="FI221" i="3"/>
  <c r="FE221" i="3"/>
  <c r="FA221" i="3"/>
  <c r="ES221" i="3"/>
  <c r="EO221" i="3"/>
  <c r="EK221" i="3"/>
  <c r="EG221" i="3"/>
  <c r="EC221" i="3"/>
  <c r="DY221" i="3"/>
  <c r="DU221" i="3"/>
  <c r="DQ221" i="3"/>
  <c r="DI221" i="3"/>
  <c r="DE221" i="3"/>
  <c r="HE220" i="3"/>
  <c r="HA220" i="3"/>
  <c r="GW220" i="3"/>
  <c r="GS220" i="3"/>
  <c r="GO220" i="3"/>
  <c r="GK220" i="3"/>
  <c r="GC220" i="3"/>
  <c r="FY220" i="3"/>
  <c r="FU220" i="3"/>
  <c r="FQ220" i="3"/>
  <c r="FM220" i="3"/>
  <c r="FL226" i="3"/>
  <c r="FH226" i="3"/>
  <c r="FD226" i="3"/>
  <c r="EZ226" i="3"/>
  <c r="EV226" i="3"/>
  <c r="ER226" i="3"/>
  <c r="EJ226" i="3"/>
  <c r="EF226" i="3"/>
  <c r="EB226" i="3"/>
  <c r="DX226" i="3"/>
  <c r="DT226" i="3"/>
  <c r="DP226" i="3"/>
  <c r="DH226" i="3"/>
  <c r="HH225" i="3"/>
  <c r="HD225" i="3"/>
  <c r="GZ225" i="3"/>
  <c r="GV225" i="3"/>
  <c r="GR225" i="3"/>
  <c r="GN225" i="3"/>
  <c r="GJ225" i="3"/>
  <c r="GF225" i="3"/>
  <c r="GB225" i="3"/>
  <c r="FT225" i="3"/>
  <c r="FP225" i="3"/>
  <c r="FL225" i="3"/>
  <c r="FH225" i="3"/>
  <c r="FD225" i="3"/>
  <c r="EZ225" i="3"/>
  <c r="EV225" i="3"/>
  <c r="ER225" i="3"/>
  <c r="EJ225" i="3"/>
  <c r="EF225" i="3"/>
  <c r="EB225" i="3"/>
  <c r="DX225" i="3"/>
  <c r="DT225" i="3"/>
  <c r="DP225" i="3"/>
  <c r="DH225" i="3"/>
  <c r="HH222" i="3"/>
  <c r="HD222" i="3"/>
  <c r="GZ222" i="3"/>
  <c r="GV222" i="3"/>
  <c r="GR222" i="3"/>
  <c r="GN222" i="3"/>
  <c r="GJ222" i="3"/>
  <c r="GF222" i="3"/>
  <c r="GB222" i="3"/>
  <c r="FT222" i="3"/>
  <c r="FP222" i="3"/>
  <c r="FL222" i="3"/>
  <c r="FH222" i="3"/>
  <c r="FD222" i="3"/>
  <c r="EZ222" i="3"/>
  <c r="EV222" i="3"/>
  <c r="ER222" i="3"/>
  <c r="EJ222" i="3"/>
  <c r="EF222" i="3"/>
  <c r="EB222" i="3"/>
  <c r="DX222" i="3"/>
  <c r="DT222" i="3"/>
  <c r="DP222" i="3"/>
  <c r="DH222" i="3"/>
  <c r="HH221" i="3"/>
  <c r="HD221" i="3"/>
  <c r="GZ221" i="3"/>
  <c r="GV221" i="3"/>
  <c r="GR221" i="3"/>
  <c r="GN221" i="3"/>
  <c r="GJ221" i="3"/>
  <c r="GF221" i="3"/>
  <c r="GB221" i="3"/>
  <c r="FT221" i="3"/>
  <c r="FP221" i="3"/>
  <c r="FL221" i="3"/>
  <c r="FH221" i="3"/>
  <c r="FD221" i="3"/>
  <c r="EZ221" i="3"/>
  <c r="EV221" i="3"/>
  <c r="ER221" i="3"/>
  <c r="EJ221" i="3"/>
  <c r="EF221" i="3"/>
  <c r="EB221" i="3"/>
  <c r="DX221" i="3"/>
  <c r="DT221" i="3"/>
  <c r="DP221" i="3"/>
  <c r="DH221" i="3"/>
  <c r="FI220" i="3"/>
  <c r="FE220" i="3"/>
  <c r="FA220" i="3"/>
  <c r="ES220" i="3"/>
  <c r="EO220" i="3"/>
  <c r="EK220" i="3"/>
  <c r="EG220" i="3"/>
  <c r="EC220" i="3"/>
  <c r="DY220" i="3"/>
  <c r="DU220" i="3"/>
  <c r="DQ220" i="3"/>
  <c r="DI220" i="3"/>
  <c r="DE220" i="3"/>
  <c r="HE217" i="3"/>
  <c r="HA217" i="3"/>
  <c r="GW217" i="3"/>
  <c r="GS217" i="3"/>
  <c r="GO217" i="3"/>
  <c r="GK217" i="3"/>
  <c r="GC217" i="3"/>
  <c r="FY217" i="3"/>
  <c r="FU217" i="3"/>
  <c r="FQ217" i="3"/>
  <c r="FM217" i="3"/>
  <c r="FI217" i="3"/>
  <c r="FE217" i="3"/>
  <c r="FA217" i="3"/>
  <c r="ES217" i="3"/>
  <c r="EO217" i="3"/>
  <c r="EK217" i="3"/>
  <c r="EG217" i="3"/>
  <c r="EC217" i="3"/>
  <c r="DY217" i="3"/>
  <c r="DU217" i="3"/>
  <c r="DQ217" i="3"/>
  <c r="DI217" i="3"/>
  <c r="DE217" i="3"/>
  <c r="HE216" i="3"/>
  <c r="HA216" i="3"/>
  <c r="GW216" i="3"/>
  <c r="GS216" i="3"/>
  <c r="GO216" i="3"/>
  <c r="GK216" i="3"/>
  <c r="GC216" i="3"/>
  <c r="FY216" i="3"/>
  <c r="FU216" i="3"/>
  <c r="FQ216" i="3"/>
  <c r="FM216" i="3"/>
  <c r="FI216" i="3"/>
  <c r="FE216" i="3"/>
  <c r="FA216" i="3"/>
  <c r="ES216" i="3"/>
  <c r="EO216" i="3"/>
  <c r="EK216" i="3"/>
  <c r="EG216" i="3"/>
  <c r="EC216" i="3"/>
  <c r="DY216" i="3"/>
  <c r="DU216" i="3"/>
  <c r="DQ216" i="3"/>
  <c r="DI216" i="3"/>
  <c r="DE216" i="3"/>
  <c r="HE214" i="3"/>
  <c r="HA214" i="3"/>
  <c r="GW214" i="3"/>
  <c r="GS214" i="3"/>
  <c r="GO214" i="3"/>
  <c r="GK214" i="3"/>
  <c r="GC214" i="3"/>
  <c r="FY214" i="3"/>
  <c r="FU214" i="3"/>
  <c r="FQ214" i="3"/>
  <c r="FM214" i="3"/>
  <c r="FI214" i="3"/>
  <c r="FE214" i="3"/>
  <c r="FA214" i="3"/>
  <c r="ES214" i="3"/>
  <c r="EO214" i="3"/>
  <c r="EK214" i="3"/>
  <c r="EG214" i="3"/>
  <c r="EC214" i="3"/>
  <c r="DY214" i="3"/>
  <c r="DU214" i="3"/>
  <c r="DQ214" i="3"/>
  <c r="DI214" i="3"/>
  <c r="DE214" i="3"/>
  <c r="HH218" i="3"/>
  <c r="HD218" i="3"/>
  <c r="GZ218" i="3"/>
  <c r="GV218" i="3"/>
  <c r="GR218" i="3"/>
  <c r="GN218" i="3"/>
  <c r="GJ218" i="3"/>
  <c r="GF218" i="3"/>
  <c r="GB218" i="3"/>
  <c r="FT218" i="3"/>
  <c r="FP218" i="3"/>
  <c r="FL218" i="3"/>
  <c r="FH218" i="3"/>
  <c r="FD218" i="3"/>
  <c r="EZ218" i="3"/>
  <c r="EV218" i="3"/>
  <c r="ER218" i="3"/>
  <c r="EJ218" i="3"/>
  <c r="EF218" i="3"/>
  <c r="EB218" i="3"/>
  <c r="DX218" i="3"/>
  <c r="DT218" i="3"/>
  <c r="DP218" i="3"/>
  <c r="DH218" i="3"/>
  <c r="HH217" i="3"/>
  <c r="HD217" i="3"/>
  <c r="GZ217" i="3"/>
  <c r="GV217" i="3"/>
  <c r="GR217" i="3"/>
  <c r="GN217" i="3"/>
  <c r="GJ217" i="3"/>
  <c r="GF217" i="3"/>
  <c r="GB217" i="3"/>
  <c r="FT217" i="3"/>
  <c r="FP217" i="3"/>
  <c r="FL217" i="3"/>
  <c r="FH217" i="3"/>
  <c r="FD217" i="3"/>
  <c r="EZ217" i="3"/>
  <c r="EV217" i="3"/>
  <c r="ER217" i="3"/>
  <c r="EJ217" i="3"/>
  <c r="EF217" i="3"/>
  <c r="EB217" i="3"/>
  <c r="DX217" i="3"/>
  <c r="DT217" i="3"/>
  <c r="DP217" i="3"/>
  <c r="DH217" i="3"/>
  <c r="HH214" i="3"/>
  <c r="HD214" i="3"/>
  <c r="GZ214" i="3"/>
  <c r="GV214" i="3"/>
  <c r="GR214" i="3"/>
  <c r="GN214" i="3"/>
  <c r="GJ214" i="3"/>
  <c r="GF214" i="3"/>
  <c r="GB214" i="3"/>
  <c r="FT214" i="3"/>
  <c r="FP214" i="3"/>
  <c r="FL214" i="3"/>
  <c r="FH214" i="3"/>
  <c r="FD214" i="3"/>
  <c r="EZ214" i="3"/>
  <c r="EV214" i="3"/>
  <c r="ER214" i="3"/>
  <c r="EJ214" i="3"/>
  <c r="EF214" i="3"/>
  <c r="EB214" i="3"/>
  <c r="DX214" i="3"/>
  <c r="DT214" i="3"/>
  <c r="DP214" i="3"/>
  <c r="DH214" i="3"/>
  <c r="X229" i="3"/>
  <c r="M229" i="3"/>
  <c r="I229" i="3"/>
  <c r="X228" i="3"/>
  <c r="M228" i="3"/>
  <c r="I228" i="3"/>
  <c r="X227" i="3"/>
  <c r="M227" i="3"/>
  <c r="I227" i="3"/>
  <c r="X226" i="3"/>
  <c r="M226" i="3"/>
  <c r="I226" i="3"/>
  <c r="X225" i="3"/>
  <c r="M225" i="3"/>
  <c r="I225" i="3"/>
  <c r="X224" i="3"/>
  <c r="M224" i="3"/>
  <c r="I224" i="3"/>
  <c r="X223" i="3"/>
  <c r="M223" i="3"/>
  <c r="I223" i="3"/>
  <c r="X222" i="3"/>
  <c r="M222" i="3"/>
  <c r="I222" i="3"/>
  <c r="X221" i="3"/>
  <c r="M221" i="3"/>
  <c r="I221" i="3"/>
  <c r="X220" i="3"/>
  <c r="M220" i="3"/>
  <c r="I220" i="3"/>
  <c r="X219" i="3"/>
  <c r="M219" i="3"/>
  <c r="I219" i="3"/>
  <c r="X218" i="3"/>
  <c r="M218" i="3"/>
  <c r="I218" i="3"/>
  <c r="X217" i="3"/>
  <c r="M217" i="3"/>
  <c r="I217" i="3"/>
  <c r="X216" i="3"/>
  <c r="M216" i="3"/>
  <c r="I216" i="3"/>
  <c r="X215" i="3"/>
  <c r="M215" i="3"/>
  <c r="I215" i="3"/>
  <c r="E57" i="19"/>
  <c r="E56" i="19"/>
  <c r="E30" i="19"/>
  <c r="E25" i="19"/>
  <c r="E55" i="19"/>
  <c r="E51" i="19"/>
  <c r="H24" i="19"/>
  <c r="H54" i="19"/>
  <c r="H50" i="19"/>
  <c r="E27" i="19"/>
  <c r="E53" i="19"/>
  <c r="E31" i="19"/>
  <c r="E26" i="19"/>
  <c r="E52" i="19"/>
  <c r="E28" i="19"/>
  <c r="E24" i="19"/>
  <c r="E54" i="19"/>
  <c r="E50" i="19"/>
  <c r="H27" i="19"/>
  <c r="H57" i="19"/>
  <c r="H53" i="19"/>
  <c r="L9" i="12"/>
  <c r="FX59" i="3"/>
  <c r="L16" i="12" s="1"/>
  <c r="D9" i="12"/>
  <c r="DL59" i="3"/>
  <c r="D16" i="12" s="1"/>
  <c r="C7" i="12"/>
  <c r="G7" i="19"/>
  <c r="H40" i="23" s="1"/>
  <c r="O9" i="12"/>
  <c r="GY59" i="3"/>
  <c r="O16" i="12" s="1"/>
  <c r="K9" i="12"/>
  <c r="FO59" i="3"/>
  <c r="K16" i="12" s="1"/>
  <c r="G9" i="12"/>
  <c r="EE59" i="3"/>
  <c r="G16" i="12" s="1"/>
  <c r="G9" i="19"/>
  <c r="C9" i="12"/>
  <c r="DK59" i="3"/>
  <c r="G16" i="19" s="1"/>
  <c r="H9" i="12"/>
  <c r="EN59" i="3"/>
  <c r="H16" i="12" s="1"/>
  <c r="N9" i="12"/>
  <c r="GP59" i="3"/>
  <c r="N16" i="12" s="1"/>
  <c r="J9" i="12"/>
  <c r="FF59" i="3"/>
  <c r="J16" i="12" s="1"/>
  <c r="F9" i="12"/>
  <c r="DV59" i="3"/>
  <c r="F16" i="12" s="1"/>
  <c r="H9" i="19"/>
  <c r="C9" i="7"/>
  <c r="DD59" i="3"/>
  <c r="H16" i="19" s="1"/>
  <c r="M9" i="12"/>
  <c r="GG59" i="3"/>
  <c r="I9" i="12"/>
  <c r="EW59" i="3"/>
  <c r="I16" i="12" s="1"/>
  <c r="E9" i="12"/>
  <c r="DM59" i="3"/>
  <c r="E16" i="12" s="1"/>
  <c r="E9" i="19"/>
  <c r="C9" i="8"/>
  <c r="Z59" i="3"/>
  <c r="E16" i="19" s="1"/>
  <c r="H9" i="1"/>
  <c r="Y214" i="3"/>
  <c r="J214" i="3"/>
  <c r="F214" i="3"/>
  <c r="R224" i="3"/>
  <c r="C14" i="8"/>
  <c r="E14" i="19"/>
  <c r="I9" i="1"/>
  <c r="D9" i="1"/>
  <c r="AZ59" i="3"/>
  <c r="D16" i="1" s="1"/>
  <c r="G9" i="1"/>
  <c r="U214" i="3"/>
  <c r="C7" i="8"/>
  <c r="E7" i="19"/>
  <c r="F40" i="23" s="1"/>
  <c r="C11" i="1"/>
  <c r="D11" i="19"/>
  <c r="F9" i="1"/>
  <c r="D9" i="19"/>
  <c r="C9" i="1"/>
  <c r="AY59" i="3"/>
  <c r="D16" i="19" s="1"/>
  <c r="E9" i="8"/>
  <c r="AM59" i="3"/>
  <c r="E16" i="8" s="1"/>
  <c r="D9" i="8"/>
  <c r="AA59" i="3"/>
  <c r="D16" i="8" s="1"/>
  <c r="V229" i="3"/>
  <c r="R229" i="3"/>
  <c r="G229" i="3"/>
  <c r="V228" i="3"/>
  <c r="R228" i="3"/>
  <c r="G228" i="3"/>
  <c r="V227" i="3"/>
  <c r="R227" i="3"/>
  <c r="G227" i="3"/>
  <c r="V226" i="3"/>
  <c r="R226" i="3"/>
  <c r="G226" i="3"/>
  <c r="V225" i="3"/>
  <c r="R225" i="3"/>
  <c r="G225" i="3"/>
  <c r="V224" i="3"/>
  <c r="G224" i="3"/>
  <c r="V223" i="3"/>
  <c r="R223" i="3"/>
  <c r="G223" i="3"/>
  <c r="V222" i="3"/>
  <c r="R222" i="3"/>
  <c r="G222" i="3"/>
  <c r="V221" i="3"/>
  <c r="R221" i="3"/>
  <c r="G221" i="3"/>
  <c r="V220" i="3"/>
  <c r="R220" i="3"/>
  <c r="G220" i="3"/>
  <c r="V219" i="3"/>
  <c r="R219" i="3"/>
  <c r="G219" i="3"/>
  <c r="V218" i="3"/>
  <c r="R218" i="3"/>
  <c r="G218" i="3"/>
  <c r="V217" i="3"/>
  <c r="R217" i="3"/>
  <c r="G217" i="3"/>
  <c r="V216" i="3"/>
  <c r="R216" i="3"/>
  <c r="G216" i="3"/>
  <c r="V215" i="3"/>
  <c r="R215" i="3"/>
  <c r="G215" i="3"/>
  <c r="CL214" i="3"/>
  <c r="CH214" i="3"/>
  <c r="CD214" i="3"/>
  <c r="BZ214" i="3"/>
  <c r="BV214" i="3"/>
  <c r="BR214" i="3"/>
  <c r="BC214" i="3"/>
  <c r="AU214" i="3"/>
  <c r="AQ214" i="3"/>
  <c r="AI214" i="3"/>
  <c r="AE214" i="3"/>
  <c r="M214" i="3"/>
  <c r="S214" i="3"/>
  <c r="L214" i="3"/>
  <c r="X214" i="3"/>
  <c r="I214" i="3"/>
  <c r="Q202" i="3"/>
  <c r="Q222" i="3" s="1"/>
  <c r="H66" i="10" s="1"/>
  <c r="S222" i="3"/>
  <c r="C14" i="10"/>
  <c r="F14" i="19"/>
  <c r="C11" i="10"/>
  <c r="F11" i="19"/>
  <c r="Y229" i="3"/>
  <c r="T209" i="3"/>
  <c r="T229" i="3" s="1"/>
  <c r="I41" i="10" s="1"/>
  <c r="U229" i="3"/>
  <c r="J229" i="3"/>
  <c r="F229" i="3"/>
  <c r="Y228" i="3"/>
  <c r="T208" i="3"/>
  <c r="T228" i="3" s="1"/>
  <c r="I40" i="10" s="1"/>
  <c r="U228" i="3"/>
  <c r="J228" i="3"/>
  <c r="F228" i="3"/>
  <c r="Y227" i="3"/>
  <c r="U227" i="3"/>
  <c r="J227" i="3"/>
  <c r="F227" i="3"/>
  <c r="Y226" i="3"/>
  <c r="U226" i="3"/>
  <c r="J226" i="3"/>
  <c r="F226" i="3"/>
  <c r="Y225" i="3"/>
  <c r="U225" i="3"/>
  <c r="J225" i="3"/>
  <c r="F225" i="3"/>
  <c r="Y224" i="3"/>
  <c r="U224" i="3"/>
  <c r="J224" i="3"/>
  <c r="F224" i="3"/>
  <c r="Y223" i="3"/>
  <c r="U223" i="3"/>
  <c r="J223" i="3"/>
  <c r="F223" i="3"/>
  <c r="Y222" i="3"/>
  <c r="U222" i="3"/>
  <c r="J222" i="3"/>
  <c r="F222" i="3"/>
  <c r="Y221" i="3"/>
  <c r="U221" i="3"/>
  <c r="J221" i="3"/>
  <c r="F221" i="3"/>
  <c r="Y220" i="3"/>
  <c r="T200" i="3"/>
  <c r="T220" i="3" s="1"/>
  <c r="I64" i="10" s="1"/>
  <c r="U220" i="3"/>
  <c r="J220" i="3"/>
  <c r="F220" i="3"/>
  <c r="Y219" i="3"/>
  <c r="U219" i="3"/>
  <c r="J219" i="3"/>
  <c r="F219" i="3"/>
  <c r="Y218" i="3"/>
  <c r="U218" i="3"/>
  <c r="J218" i="3"/>
  <c r="F218" i="3"/>
  <c r="Y217" i="3"/>
  <c r="U217" i="3"/>
  <c r="J217" i="3"/>
  <c r="F217" i="3"/>
  <c r="Y216" i="3"/>
  <c r="U216" i="3"/>
  <c r="J216" i="3"/>
  <c r="F216" i="3"/>
  <c r="Y215" i="3"/>
  <c r="U215" i="3"/>
  <c r="J215" i="3"/>
  <c r="F215" i="3"/>
  <c r="FP56" i="3"/>
  <c r="EJ56" i="3"/>
  <c r="E222" i="3"/>
  <c r="E66" i="10" s="1"/>
  <c r="K194" i="3"/>
  <c r="K214" i="3" s="1"/>
  <c r="Q209" i="3"/>
  <c r="K209" i="3"/>
  <c r="K206" i="3"/>
  <c r="K226" i="3" s="1"/>
  <c r="G37" i="10" s="1"/>
  <c r="K204" i="3"/>
  <c r="K224" i="3" s="1"/>
  <c r="G35" i="10" s="1"/>
  <c r="C59" i="3"/>
  <c r="F16" i="19" s="1"/>
  <c r="R59" i="3"/>
  <c r="R57" i="3"/>
  <c r="G59" i="3"/>
  <c r="G57" i="3"/>
  <c r="T55" i="3"/>
  <c r="T57" i="3" s="1"/>
  <c r="I17" i="10" s="1"/>
  <c r="U58" i="3"/>
  <c r="E55" i="3"/>
  <c r="F58" i="3"/>
  <c r="CW59" i="3"/>
  <c r="J16" i="19" s="1"/>
  <c r="U59" i="3"/>
  <c r="U57" i="3"/>
  <c r="J59" i="3"/>
  <c r="J57" i="3"/>
  <c r="CZ57" i="3"/>
  <c r="CR57" i="3"/>
  <c r="X59" i="3"/>
  <c r="X57" i="3"/>
  <c r="T59" i="3"/>
  <c r="I16" i="10" s="1"/>
  <c r="M59" i="3"/>
  <c r="M57" i="3"/>
  <c r="I59" i="3"/>
  <c r="I57" i="3"/>
  <c r="E59" i="3"/>
  <c r="E16" i="10" s="1"/>
  <c r="DC57" i="3"/>
  <c r="CY57" i="3"/>
  <c r="CU57" i="3"/>
  <c r="CQ57" i="3"/>
  <c r="V59" i="3"/>
  <c r="V57" i="3"/>
  <c r="K59" i="3"/>
  <c r="G16" i="10" s="1"/>
  <c r="DA57" i="3"/>
  <c r="CS57" i="3"/>
  <c r="Y59" i="3"/>
  <c r="Y57" i="3"/>
  <c r="Q59" i="3"/>
  <c r="H16" i="10" s="1"/>
  <c r="F59" i="3"/>
  <c r="F57" i="3"/>
  <c r="W55" i="3"/>
  <c r="W56" i="3" s="1"/>
  <c r="J13" i="10" s="1"/>
  <c r="X58" i="3"/>
  <c r="H55" i="3"/>
  <c r="I58" i="3"/>
  <c r="CV57" i="3"/>
  <c r="W59" i="3"/>
  <c r="J16" i="10" s="1"/>
  <c r="S59" i="3"/>
  <c r="S57" i="3"/>
  <c r="L59" i="3"/>
  <c r="L57" i="3"/>
  <c r="H59" i="3"/>
  <c r="F16" i="10" s="1"/>
  <c r="D59" i="3"/>
  <c r="D16" i="10" s="1"/>
  <c r="Q55" i="3"/>
  <c r="Q56" i="3" s="1"/>
  <c r="H13" i="10" s="1"/>
  <c r="R58" i="3"/>
  <c r="CP59" i="3"/>
  <c r="I16" i="19" s="1"/>
  <c r="DB57" i="3"/>
  <c r="CX57" i="3"/>
  <c r="CT57" i="3"/>
  <c r="GB56" i="3"/>
  <c r="FD56" i="3"/>
  <c r="HF56" i="3"/>
  <c r="FZ56" i="3"/>
  <c r="FJ56" i="3"/>
  <c r="DZ56" i="3"/>
  <c r="GT56" i="3"/>
  <c r="FV56" i="3"/>
  <c r="EP56" i="3"/>
  <c r="EL56" i="3"/>
  <c r="DF56" i="3"/>
  <c r="BN55" i="3"/>
  <c r="CM57" i="3"/>
  <c r="CA57" i="3"/>
  <c r="BW57" i="3"/>
  <c r="BO57" i="3"/>
  <c r="AR57" i="3"/>
  <c r="AN57" i="3"/>
  <c r="AF57" i="3"/>
  <c r="HB56" i="3"/>
  <c r="GH56" i="3"/>
  <c r="FR56" i="3"/>
  <c r="EX56" i="3"/>
  <c r="EH56" i="3"/>
  <c r="ED56" i="3"/>
  <c r="DR56" i="3"/>
  <c r="DJ56" i="3"/>
  <c r="HF57" i="3"/>
  <c r="GX57" i="3"/>
  <c r="GL57" i="3"/>
  <c r="GD57" i="3"/>
  <c r="FV57" i="3"/>
  <c r="FJ57" i="3"/>
  <c r="FB57" i="3"/>
  <c r="ET57" i="3"/>
  <c r="EP57" i="3"/>
  <c r="EH57" i="3"/>
  <c r="DZ57" i="3"/>
  <c r="DR57" i="3"/>
  <c r="DJ57" i="3"/>
  <c r="GN56" i="3"/>
  <c r="CL57" i="3"/>
  <c r="CD57" i="3"/>
  <c r="BV57" i="3"/>
  <c r="BC57" i="3"/>
  <c r="AU57" i="3"/>
  <c r="AE57" i="3"/>
  <c r="HE56" i="3"/>
  <c r="GW56" i="3"/>
  <c r="GS56" i="3"/>
  <c r="GK56" i="3"/>
  <c r="GC56" i="3"/>
  <c r="FI56" i="3"/>
  <c r="FA56" i="3"/>
  <c r="DY56" i="3"/>
  <c r="DQ56" i="3"/>
  <c r="HE57" i="3"/>
  <c r="GW57" i="3"/>
  <c r="GS57" i="3"/>
  <c r="GK57" i="3"/>
  <c r="GC57" i="3"/>
  <c r="FU57" i="3"/>
  <c r="FI57" i="3"/>
  <c r="ES57" i="3"/>
  <c r="EK57" i="3"/>
  <c r="EC57" i="3"/>
  <c r="DU57" i="3"/>
  <c r="DE57" i="3"/>
  <c r="DN56" i="3"/>
  <c r="CO57" i="3"/>
  <c r="CK57" i="3"/>
  <c r="CG57" i="3"/>
  <c r="CC57" i="3"/>
  <c r="BY57" i="3"/>
  <c r="BQ57" i="3"/>
  <c r="BF57" i="3"/>
  <c r="BB57" i="3"/>
  <c r="AX57" i="3"/>
  <c r="AT57" i="3"/>
  <c r="AP57" i="3"/>
  <c r="AL57" i="3"/>
  <c r="AH57" i="3"/>
  <c r="AD57" i="3"/>
  <c r="HH56" i="3"/>
  <c r="HD56" i="3"/>
  <c r="GZ56" i="3"/>
  <c r="GV56" i="3"/>
  <c r="GJ56" i="3"/>
  <c r="GF56" i="3"/>
  <c r="FT56" i="3"/>
  <c r="FL56" i="3"/>
  <c r="EZ56" i="3"/>
  <c r="EV56" i="3"/>
  <c r="EF56" i="3"/>
  <c r="EB56" i="3"/>
  <c r="DP56" i="3"/>
  <c r="DH56" i="3"/>
  <c r="HH57" i="3"/>
  <c r="HD57" i="3"/>
  <c r="GZ57" i="3"/>
  <c r="GV57" i="3"/>
  <c r="GR57" i="3"/>
  <c r="GN57" i="3"/>
  <c r="GJ57" i="3"/>
  <c r="GF57" i="3"/>
  <c r="GB57" i="3"/>
  <c r="FT57" i="3"/>
  <c r="FP57" i="3"/>
  <c r="FL57" i="3"/>
  <c r="FH57" i="3"/>
  <c r="FD57" i="3"/>
  <c r="EZ57" i="3"/>
  <c r="EV57" i="3"/>
  <c r="ER57" i="3"/>
  <c r="EJ57" i="3"/>
  <c r="EF57" i="3"/>
  <c r="EB57" i="3"/>
  <c r="DX57" i="3"/>
  <c r="DT57" i="3"/>
  <c r="DP57" i="3"/>
  <c r="DH57" i="3"/>
  <c r="CE57" i="3"/>
  <c r="BS57" i="3"/>
  <c r="BD57" i="3"/>
  <c r="AV57" i="3"/>
  <c r="AJ57" i="3"/>
  <c r="AB57" i="3"/>
  <c r="GX56" i="3"/>
  <c r="GD56" i="3"/>
  <c r="FN56" i="3"/>
  <c r="FB56" i="3"/>
  <c r="ET56" i="3"/>
  <c r="HB57" i="3"/>
  <c r="GT57" i="3"/>
  <c r="GH57" i="3"/>
  <c r="FZ57" i="3"/>
  <c r="FR57" i="3"/>
  <c r="FN57" i="3"/>
  <c r="EX57" i="3"/>
  <c r="EL57" i="3"/>
  <c r="ED57" i="3"/>
  <c r="DN57" i="3"/>
  <c r="DF57" i="3"/>
  <c r="DT56" i="3"/>
  <c r="CH57" i="3"/>
  <c r="BZ57" i="3"/>
  <c r="BR57" i="3"/>
  <c r="AQ57" i="3"/>
  <c r="AI57" i="3"/>
  <c r="GO56" i="3"/>
  <c r="FY56" i="3"/>
  <c r="FU56" i="3"/>
  <c r="FM56" i="3"/>
  <c r="FE56" i="3"/>
  <c r="ES56" i="3"/>
  <c r="EK56" i="3"/>
  <c r="EC56" i="3"/>
  <c r="DU56" i="3"/>
  <c r="DI56" i="3"/>
  <c r="HA57" i="3"/>
  <c r="GO57" i="3"/>
  <c r="M16" i="12"/>
  <c r="FY57" i="3"/>
  <c r="FQ57" i="3"/>
  <c r="FM57" i="3"/>
  <c r="FE57" i="3"/>
  <c r="FA57" i="3"/>
  <c r="EO57" i="3"/>
  <c r="EG57" i="3"/>
  <c r="DY57" i="3"/>
  <c r="DQ57" i="3"/>
  <c r="DI57" i="3"/>
  <c r="ER56" i="3"/>
  <c r="GL56" i="3"/>
  <c r="CN57" i="3"/>
  <c r="CJ57" i="3"/>
  <c r="CF57" i="3"/>
  <c r="BX57" i="3"/>
  <c r="BT57" i="3"/>
  <c r="BP57" i="3"/>
  <c r="BE57" i="3"/>
  <c r="BA57" i="3"/>
  <c r="AW57" i="3"/>
  <c r="AS57" i="3"/>
  <c r="AO57" i="3"/>
  <c r="AK57" i="3"/>
  <c r="AG57" i="3"/>
  <c r="AC57" i="3"/>
  <c r="HG56" i="3"/>
  <c r="HC56" i="3"/>
  <c r="GU56" i="3"/>
  <c r="GQ56" i="3"/>
  <c r="GM56" i="3"/>
  <c r="GI56" i="3"/>
  <c r="GE56" i="3"/>
  <c r="GA56" i="3"/>
  <c r="FW56" i="3"/>
  <c r="FS56" i="3"/>
  <c r="FK56" i="3"/>
  <c r="FG56" i="3"/>
  <c r="FC56" i="3"/>
  <c r="EU56" i="3"/>
  <c r="EQ56" i="3"/>
  <c r="EM56" i="3"/>
  <c r="EI56" i="3"/>
  <c r="EA56" i="3"/>
  <c r="DW56" i="3"/>
  <c r="DS56" i="3"/>
  <c r="DG56" i="3"/>
  <c r="HG57" i="3"/>
  <c r="HC57" i="3"/>
  <c r="GU57" i="3"/>
  <c r="GQ57" i="3"/>
  <c r="GM57" i="3"/>
  <c r="GI57" i="3"/>
  <c r="GE57" i="3"/>
  <c r="GA57" i="3"/>
  <c r="FW57" i="3"/>
  <c r="FS57" i="3"/>
  <c r="FK57" i="3"/>
  <c r="FG57" i="3"/>
  <c r="FC57" i="3"/>
  <c r="EY57" i="3"/>
  <c r="EU57" i="3"/>
  <c r="EQ57" i="3"/>
  <c r="EM57" i="3"/>
  <c r="EI57" i="3"/>
  <c r="EA57" i="3"/>
  <c r="DW57" i="3"/>
  <c r="DS57" i="3"/>
  <c r="DO57" i="3"/>
  <c r="DG57" i="3"/>
  <c r="C14" i="13"/>
  <c r="L56" i="3"/>
  <c r="K55" i="3"/>
  <c r="K57" i="3" s="1"/>
  <c r="G17" i="10" s="1"/>
  <c r="CP55" i="3"/>
  <c r="CW55" i="3"/>
  <c r="Y56" i="3"/>
  <c r="U56" i="3"/>
  <c r="J56" i="3"/>
  <c r="F56" i="3"/>
  <c r="CS56" i="3"/>
  <c r="DA56" i="3"/>
  <c r="C12" i="10"/>
  <c r="C7" i="10"/>
  <c r="C11" i="14"/>
  <c r="X56" i="3"/>
  <c r="M56" i="3"/>
  <c r="I56" i="3"/>
  <c r="CT56" i="3"/>
  <c r="CX56" i="3"/>
  <c r="DB56" i="3"/>
  <c r="C11" i="13"/>
  <c r="C10" i="14"/>
  <c r="C14" i="14"/>
  <c r="S56" i="3"/>
  <c r="CQ56" i="3"/>
  <c r="CU56" i="3"/>
  <c r="CY56" i="3"/>
  <c r="DC56" i="3"/>
  <c r="V56" i="3"/>
  <c r="R56" i="3"/>
  <c r="G56" i="3"/>
  <c r="CR56" i="3"/>
  <c r="CV56" i="3"/>
  <c r="CZ56" i="3"/>
  <c r="T206" i="3"/>
  <c r="T226" i="3" s="1"/>
  <c r="I37" i="10" s="1"/>
  <c r="Q203" i="3"/>
  <c r="Q223" i="3" s="1"/>
  <c r="Q196" i="3"/>
  <c r="Q216" i="3" s="1"/>
  <c r="H60" i="10" s="1"/>
  <c r="W194" i="3"/>
  <c r="W214" i="3" s="1"/>
  <c r="K207" i="3"/>
  <c r="K227" i="3" s="1"/>
  <c r="G38" i="10" s="1"/>
  <c r="T204" i="3"/>
  <c r="T224" i="3" s="1"/>
  <c r="I35" i="10" s="1"/>
  <c r="H204" i="3"/>
  <c r="H224" i="3" s="1"/>
  <c r="F35" i="10" s="1"/>
  <c r="T198" i="3"/>
  <c r="T218" i="3" s="1"/>
  <c r="I62" i="10" s="1"/>
  <c r="H209" i="3"/>
  <c r="H229" i="3" s="1"/>
  <c r="F41" i="10" s="1"/>
  <c r="W202" i="3"/>
  <c r="W222" i="3" s="1"/>
  <c r="J66" i="10" s="1"/>
  <c r="CW206" i="3"/>
  <c r="CW226" i="3" s="1"/>
  <c r="C38" i="14" s="1"/>
  <c r="K205" i="3"/>
  <c r="K225" i="3" s="1"/>
  <c r="G36" i="10" s="1"/>
  <c r="K195" i="3"/>
  <c r="K215" i="3" s="1"/>
  <c r="G59" i="10" s="1"/>
  <c r="E194" i="3"/>
  <c r="T194" i="3"/>
  <c r="T214" i="3" s="1"/>
  <c r="CW207" i="3"/>
  <c r="CW227" i="3" s="1"/>
  <c r="C39" i="14" s="1"/>
  <c r="Q207" i="3"/>
  <c r="W203" i="3"/>
  <c r="W223" i="3" s="1"/>
  <c r="Q201" i="3"/>
  <c r="Q221" i="3" s="1"/>
  <c r="H65" i="10" s="1"/>
  <c r="K200" i="3"/>
  <c r="K220" i="3" s="1"/>
  <c r="G64" i="10" s="1"/>
  <c r="Q208" i="3"/>
  <c r="Q206" i="3"/>
  <c r="Q205" i="3"/>
  <c r="T203" i="3"/>
  <c r="T223" i="3" s="1"/>
  <c r="T199" i="3"/>
  <c r="T219" i="3" s="1"/>
  <c r="I63" i="10" s="1"/>
  <c r="Q197" i="3"/>
  <c r="Q217" i="3" s="1"/>
  <c r="H61" i="10" s="1"/>
  <c r="T195" i="3"/>
  <c r="T215" i="3" s="1"/>
  <c r="I59" i="10" s="1"/>
  <c r="CW204" i="3"/>
  <c r="CW224" i="3" s="1"/>
  <c r="C36" i="14" s="1"/>
  <c r="H206" i="3"/>
  <c r="H226" i="3" s="1"/>
  <c r="F37" i="10" s="1"/>
  <c r="W199" i="3"/>
  <c r="W219" i="3" s="1"/>
  <c r="J63" i="10" s="1"/>
  <c r="H195" i="3"/>
  <c r="W207" i="3"/>
  <c r="W227" i="3" s="1"/>
  <c r="J38" i="10" s="1"/>
  <c r="H207" i="3"/>
  <c r="H227" i="3" s="1"/>
  <c r="F38" i="10" s="1"/>
  <c r="W204" i="3"/>
  <c r="W224" i="3" s="1"/>
  <c r="J35" i="10" s="1"/>
  <c r="T202" i="3"/>
  <c r="T222" i="3" s="1"/>
  <c r="I66" i="10" s="1"/>
  <c r="T201" i="3"/>
  <c r="T221" i="3" s="1"/>
  <c r="I65" i="10" s="1"/>
  <c r="W200" i="3"/>
  <c r="W220" i="3" s="1"/>
  <c r="J64" i="10" s="1"/>
  <c r="H200" i="3"/>
  <c r="T197" i="3"/>
  <c r="T217" i="3" s="1"/>
  <c r="I61" i="10" s="1"/>
  <c r="W196" i="3"/>
  <c r="W216" i="3" s="1"/>
  <c r="J60" i="10" s="1"/>
  <c r="T196" i="3"/>
  <c r="T216" i="3" s="1"/>
  <c r="I60" i="10" s="1"/>
  <c r="H196" i="3"/>
  <c r="CW203" i="3"/>
  <c r="CW223" i="3" s="1"/>
  <c r="C35" i="14" s="1"/>
  <c r="T205" i="3"/>
  <c r="T225" i="3" s="1"/>
  <c r="I36" i="10" s="1"/>
  <c r="Q204" i="3"/>
  <c r="W209" i="3"/>
  <c r="K208" i="3"/>
  <c r="H208" i="3"/>
  <c r="W206" i="3"/>
  <c r="W226" i="3" s="1"/>
  <c r="J37" i="10" s="1"/>
  <c r="W205" i="3"/>
  <c r="W225" i="3" s="1"/>
  <c r="J36" i="10" s="1"/>
  <c r="H205" i="3"/>
  <c r="H225" i="3" s="1"/>
  <c r="F36" i="10" s="1"/>
  <c r="H202" i="3"/>
  <c r="H201" i="3"/>
  <c r="H199" i="3"/>
  <c r="W198" i="3"/>
  <c r="W218" i="3" s="1"/>
  <c r="J62" i="10" s="1"/>
  <c r="H197" i="3"/>
  <c r="W195" i="3"/>
  <c r="W215" i="3" s="1"/>
  <c r="J59" i="10" s="1"/>
  <c r="CP208" i="3"/>
  <c r="CP228" i="3" s="1"/>
  <c r="CP206" i="3"/>
  <c r="CP226" i="3" s="1"/>
  <c r="CW196" i="3"/>
  <c r="CW216" i="3" s="1"/>
  <c r="C61" i="14" s="1"/>
  <c r="H203" i="3"/>
  <c r="H223" i="3" s="1"/>
  <c r="K199" i="3"/>
  <c r="K219" i="3" s="1"/>
  <c r="G63" i="10" s="1"/>
  <c r="H198" i="3"/>
  <c r="K203" i="3"/>
  <c r="K223" i="3" s="1"/>
  <c r="Q198" i="3"/>
  <c r="Q218" i="3" s="1"/>
  <c r="H62" i="10" s="1"/>
  <c r="K196" i="3"/>
  <c r="K216" i="3" s="1"/>
  <c r="G60" i="10" s="1"/>
  <c r="CW200" i="3"/>
  <c r="CW220" i="3" s="1"/>
  <c r="C65" i="14" s="1"/>
  <c r="CP205" i="3"/>
  <c r="CP225" i="3" s="1"/>
  <c r="CP203" i="3"/>
  <c r="CP223" i="3" s="1"/>
  <c r="C35" i="13" s="1"/>
  <c r="GP203" i="3"/>
  <c r="GP223" i="3" s="1"/>
  <c r="N35" i="12" s="1"/>
  <c r="AM205" i="3"/>
  <c r="AM196" i="3"/>
  <c r="DV207" i="3"/>
  <c r="EE205" i="3"/>
  <c r="BU194" i="3"/>
  <c r="BU214" i="3" s="1"/>
  <c r="EE208" i="3"/>
  <c r="GP207" i="3"/>
  <c r="GP227" i="3" s="1"/>
  <c r="N39" i="12" s="1"/>
  <c r="DM200" i="3"/>
  <c r="EE194" i="3"/>
  <c r="EE214" i="3" s="1"/>
  <c r="BU208" i="3"/>
  <c r="BU206" i="3"/>
  <c r="BN206" i="3"/>
  <c r="AZ206" i="3"/>
  <c r="CI205" i="3"/>
  <c r="CB205" i="3"/>
  <c r="CB225" i="3" s="1"/>
  <c r="BU205" i="3"/>
  <c r="B160" i="3"/>
  <c r="B156" i="3"/>
  <c r="B152" i="3"/>
  <c r="B163" i="3"/>
  <c r="B159" i="3"/>
  <c r="B155" i="3"/>
  <c r="GG209" i="3"/>
  <c r="FO209" i="3"/>
  <c r="DV208" i="3"/>
  <c r="GY205" i="3"/>
  <c r="GY225" i="3" s="1"/>
  <c r="O37" i="12" s="1"/>
  <c r="GP205" i="3"/>
  <c r="GP225" i="3" s="1"/>
  <c r="N37" i="12" s="1"/>
  <c r="FO205" i="3"/>
  <c r="FO225" i="3" s="1"/>
  <c r="K37" i="12" s="1"/>
  <c r="DV205" i="3"/>
  <c r="B161" i="3"/>
  <c r="FO201" i="3"/>
  <c r="FO221" i="3" s="1"/>
  <c r="K66" i="12" s="1"/>
  <c r="DD201" i="3"/>
  <c r="DD221" i="3" s="1"/>
  <c r="B157" i="3"/>
  <c r="GY198" i="3"/>
  <c r="GP198" i="3"/>
  <c r="GP218" i="3" s="1"/>
  <c r="N63" i="12" s="1"/>
  <c r="FO197" i="3"/>
  <c r="FO217" i="3" s="1"/>
  <c r="K62" i="12" s="1"/>
  <c r="B154" i="3"/>
  <c r="GG194" i="3"/>
  <c r="GG214" i="3" s="1"/>
  <c r="FO202" i="3"/>
  <c r="FO222" i="3" s="1"/>
  <c r="K67" i="12" s="1"/>
  <c r="FO198" i="3"/>
  <c r="FO218" i="3" s="1"/>
  <c r="K63" i="12" s="1"/>
  <c r="DM194" i="3"/>
  <c r="DM214" i="3" s="1"/>
  <c r="AM194" i="3"/>
  <c r="BN209" i="3"/>
  <c r="AM209" i="3"/>
  <c r="CI208" i="3"/>
  <c r="AM208" i="3"/>
  <c r="AM204" i="3"/>
  <c r="AM203" i="3"/>
  <c r="AM223" i="3" s="1"/>
  <c r="AM202" i="3"/>
  <c r="AM200" i="3"/>
  <c r="AM199" i="3"/>
  <c r="CI198" i="3"/>
  <c r="CI218" i="3" s="1"/>
  <c r="AM198" i="3"/>
  <c r="AM197" i="3"/>
  <c r="AM195" i="3"/>
  <c r="GY208" i="3"/>
  <c r="GG208" i="3"/>
  <c r="FX208" i="3"/>
  <c r="GG207" i="3"/>
  <c r="GG227" i="3" s="1"/>
  <c r="M39" i="12" s="1"/>
  <c r="FX207" i="3"/>
  <c r="FX227" i="3" s="1"/>
  <c r="L39" i="12" s="1"/>
  <c r="DM207" i="3"/>
  <c r="EW206" i="3"/>
  <c r="DV203" i="3"/>
  <c r="DM203" i="3"/>
  <c r="DM223" i="3" s="1"/>
  <c r="E35" i="12" s="1"/>
  <c r="GG200" i="3"/>
  <c r="GG220" i="3" s="1"/>
  <c r="M65" i="12" s="1"/>
  <c r="EW199" i="3"/>
  <c r="DV199" i="3"/>
  <c r="DM199" i="3"/>
  <c r="GG196" i="3"/>
  <c r="GG216" i="3" s="1"/>
  <c r="M61" i="12" s="1"/>
  <c r="DV195" i="3"/>
  <c r="DM195" i="3"/>
  <c r="DM215" i="3" s="1"/>
  <c r="E60" i="12" s="1"/>
  <c r="EN194" i="3"/>
  <c r="EN214" i="3" s="1"/>
  <c r="DD194" i="3"/>
  <c r="DD214" i="3" s="1"/>
  <c r="GY209" i="3"/>
  <c r="EE209" i="3"/>
  <c r="CB207" i="3"/>
  <c r="CB227" i="3" s="1"/>
  <c r="BN203" i="3"/>
  <c r="BN223" i="3" s="1"/>
  <c r="AA203" i="3"/>
  <c r="AA223" i="3" s="1"/>
  <c r="BN202" i="3"/>
  <c r="AZ202" i="3"/>
  <c r="AA202" i="3"/>
  <c r="BN199" i="3"/>
  <c r="BN198" i="3"/>
  <c r="AZ198" i="3"/>
  <c r="BN195" i="3"/>
  <c r="DD208" i="3"/>
  <c r="DD228" i="3" s="1"/>
  <c r="EE207" i="3"/>
  <c r="EE206" i="3"/>
  <c r="EE204" i="3"/>
  <c r="DM204" i="3"/>
  <c r="EE202" i="3"/>
  <c r="EE201" i="3"/>
  <c r="EE200" i="3"/>
  <c r="EE199" i="3"/>
  <c r="EE198" i="3"/>
  <c r="EN197" i="3"/>
  <c r="EE197" i="3"/>
  <c r="EE196" i="3"/>
  <c r="DM196" i="3"/>
  <c r="EE195" i="3"/>
  <c r="AZ209" i="3"/>
  <c r="FF207" i="3"/>
  <c r="EE203" i="3"/>
  <c r="AZ208" i="3"/>
  <c r="BU207" i="3"/>
  <c r="CB204" i="3"/>
  <c r="CB224" i="3" s="1"/>
  <c r="BU204" i="3"/>
  <c r="CB201" i="3"/>
  <c r="CB221" i="3" s="1"/>
  <c r="CI197" i="3"/>
  <c r="CI217" i="3" s="1"/>
  <c r="B167" i="3"/>
  <c r="GP206" i="3"/>
  <c r="GP226" i="3" s="1"/>
  <c r="N38" i="12" s="1"/>
  <c r="GG206" i="3"/>
  <c r="GG226" i="3" s="1"/>
  <c r="M38" i="12" s="1"/>
  <c r="DV206" i="3"/>
  <c r="FF204" i="3"/>
  <c r="DV204" i="3"/>
  <c r="FF202" i="3"/>
  <c r="DV202" i="3"/>
  <c r="FF198" i="3"/>
  <c r="GP195" i="3"/>
  <c r="BU55" i="3"/>
  <c r="FO55" i="3"/>
  <c r="FQ56" i="3"/>
  <c r="EG56" i="3"/>
  <c r="EE55" i="3"/>
  <c r="DD55" i="3"/>
  <c r="DE56" i="3"/>
  <c r="AA55" i="3"/>
  <c r="AA58" i="3" s="1"/>
  <c r="EY56" i="3"/>
  <c r="EW55" i="3"/>
  <c r="DM55" i="3"/>
  <c r="DO56" i="3"/>
  <c r="C14" i="1"/>
  <c r="C7" i="1"/>
  <c r="C11" i="7"/>
  <c r="C7" i="7"/>
  <c r="EN55" i="3"/>
  <c r="EO56" i="3"/>
  <c r="AE56" i="3"/>
  <c r="AI56" i="3"/>
  <c r="AQ56" i="3"/>
  <c r="AU56" i="3"/>
  <c r="BC56" i="3"/>
  <c r="BR56" i="3"/>
  <c r="BV56" i="3"/>
  <c r="BZ56" i="3"/>
  <c r="CD56" i="3"/>
  <c r="CH56" i="3"/>
  <c r="CL56" i="3"/>
  <c r="C12" i="1"/>
  <c r="C11" i="8"/>
  <c r="C12" i="7"/>
  <c r="C10" i="8"/>
  <c r="GG55" i="3"/>
  <c r="AB56" i="3"/>
  <c r="AF56" i="3"/>
  <c r="AJ56" i="3"/>
  <c r="C10" i="7"/>
  <c r="CI55" i="3"/>
  <c r="AZ55" i="3"/>
  <c r="C14" i="12"/>
  <c r="C11" i="12"/>
  <c r="C10" i="12"/>
  <c r="C10" i="1"/>
  <c r="AM55" i="3"/>
  <c r="AM58" i="3" s="1"/>
  <c r="CB55" i="3"/>
  <c r="DV55" i="3"/>
  <c r="DX56" i="3"/>
  <c r="FF55" i="3"/>
  <c r="FX55" i="3"/>
  <c r="GP55" i="3"/>
  <c r="GR56" i="3"/>
  <c r="C14" i="7"/>
  <c r="C12" i="12"/>
  <c r="AD56" i="3"/>
  <c r="AH56" i="3"/>
  <c r="FH56" i="3"/>
  <c r="C12" i="8"/>
  <c r="AC56" i="3"/>
  <c r="AG56" i="3"/>
  <c r="AK56" i="3"/>
  <c r="AO56" i="3"/>
  <c r="AS56" i="3"/>
  <c r="AW56" i="3"/>
  <c r="BA56" i="3"/>
  <c r="BE56" i="3"/>
  <c r="BP56" i="3"/>
  <c r="BT56" i="3"/>
  <c r="BX56" i="3"/>
  <c r="CF56" i="3"/>
  <c r="CJ56" i="3"/>
  <c r="CN56" i="3"/>
  <c r="AN56" i="3"/>
  <c r="AR56" i="3"/>
  <c r="BD56" i="3"/>
  <c r="BO56" i="3"/>
  <c r="BS56" i="3"/>
  <c r="BW56" i="3"/>
  <c r="CA56" i="3"/>
  <c r="CE56" i="3"/>
  <c r="CM56" i="3"/>
  <c r="AL56" i="3"/>
  <c r="AP56" i="3"/>
  <c r="AT56" i="3"/>
  <c r="AX56" i="3"/>
  <c r="BB56" i="3"/>
  <c r="BF56" i="3"/>
  <c r="BQ56" i="3"/>
  <c r="BY56" i="3"/>
  <c r="CC56" i="3"/>
  <c r="CG56" i="3"/>
  <c r="CK56" i="3"/>
  <c r="CO56" i="3"/>
  <c r="AM207" i="3"/>
  <c r="AM206" i="3"/>
  <c r="AV56" i="3"/>
  <c r="AM201" i="3"/>
  <c r="AA206" i="3"/>
  <c r="AA226" i="3" s="1"/>
  <c r="D36" i="8" s="1"/>
  <c r="AA198" i="3"/>
  <c r="AA195" i="3"/>
  <c r="EN209" i="3"/>
  <c r="EN207" i="3"/>
  <c r="FF206" i="3"/>
  <c r="CI202" i="3"/>
  <c r="CI222" i="3" s="1"/>
  <c r="I65" i="1" s="1"/>
  <c r="EN201" i="3"/>
  <c r="Q200" i="3"/>
  <c r="Q220" i="3" s="1"/>
  <c r="H64" i="10" s="1"/>
  <c r="FO199" i="3"/>
  <c r="FO219" i="3" s="1"/>
  <c r="K64" i="12" s="1"/>
  <c r="AA199" i="3"/>
  <c r="AA219" i="3" s="1"/>
  <c r="D62" i="8" s="1"/>
  <c r="DD197" i="3"/>
  <c r="DD217" i="3" s="1"/>
  <c r="CB209" i="3"/>
  <c r="CB229" i="3" s="1"/>
  <c r="H40" i="1" s="1"/>
  <c r="CP202" i="3"/>
  <c r="CP222" i="3" s="1"/>
  <c r="EN200" i="3"/>
  <c r="DV200" i="3"/>
  <c r="CB200" i="3"/>
  <c r="CB220" i="3" s="1"/>
  <c r="H63" i="1" s="1"/>
  <c r="GP199" i="3"/>
  <c r="GP219" i="3" s="1"/>
  <c r="N64" i="12" s="1"/>
  <c r="GG199" i="3"/>
  <c r="GG219" i="3" s="1"/>
  <c r="M64" i="12" s="1"/>
  <c r="GG197" i="3"/>
  <c r="GG217" i="3" s="1"/>
  <c r="M62" i="12" s="1"/>
  <c r="CI196" i="3"/>
  <c r="CI216" i="3" s="1"/>
  <c r="FF209" i="3"/>
  <c r="DD209" i="3"/>
  <c r="DD229" i="3" s="1"/>
  <c r="CP209" i="3"/>
  <c r="CP229" i="3" s="1"/>
  <c r="FO208" i="3"/>
  <c r="EN208" i="3"/>
  <c r="AA208" i="3"/>
  <c r="AA228" i="3" s="1"/>
  <c r="D39" i="8" s="1"/>
  <c r="EW207" i="3"/>
  <c r="DD207" i="3"/>
  <c r="DD227" i="3" s="1"/>
  <c r="EN206" i="3"/>
  <c r="FX205" i="3"/>
  <c r="FX225" i="3" s="1"/>
  <c r="L37" i="12" s="1"/>
  <c r="GY204" i="3"/>
  <c r="GY224" i="3" s="1"/>
  <c r="O36" i="12" s="1"/>
  <c r="EN204" i="3"/>
  <c r="GY201" i="3"/>
  <c r="CW199" i="3"/>
  <c r="CW219" i="3" s="1"/>
  <c r="C64" i="14" s="1"/>
  <c r="CP199" i="3"/>
  <c r="CP219" i="3" s="1"/>
  <c r="BU199" i="3"/>
  <c r="BU219" i="3" s="1"/>
  <c r="G62" i="1" s="1"/>
  <c r="Q199" i="3"/>
  <c r="Q219" i="3" s="1"/>
  <c r="H63" i="10" s="1"/>
  <c r="CW197" i="3"/>
  <c r="CW217" i="3" s="1"/>
  <c r="C62" i="14" s="1"/>
  <c r="CB197" i="3"/>
  <c r="CB217" i="3" s="1"/>
  <c r="BN197" i="3"/>
  <c r="GY196" i="3"/>
  <c r="EW195" i="3"/>
  <c r="EN195" i="3"/>
  <c r="FX204" i="3"/>
  <c r="FX224" i="3" s="1"/>
  <c r="L36" i="12" s="1"/>
  <c r="FO204" i="3"/>
  <c r="FO224" i="3" s="1"/>
  <c r="K36" i="12" s="1"/>
  <c r="EW203" i="3"/>
  <c r="EN203" i="3"/>
  <c r="BU202" i="3"/>
  <c r="BU222" i="3" s="1"/>
  <c r="G65" i="1" s="1"/>
  <c r="K202" i="3"/>
  <c r="K222" i="3" s="1"/>
  <c r="G66" i="10" s="1"/>
  <c r="DM201" i="3"/>
  <c r="DM221" i="3" s="1"/>
  <c r="E66" i="12" s="1"/>
  <c r="BN200" i="3"/>
  <c r="DD199" i="3"/>
  <c r="DD219" i="3" s="1"/>
  <c r="FX197" i="3"/>
  <c r="DV209" i="3"/>
  <c r="AA207" i="3"/>
  <c r="AA227" i="3" s="1"/>
  <c r="D37" i="8" s="1"/>
  <c r="AA205" i="3"/>
  <c r="AA225" i="3" s="1"/>
  <c r="D35" i="8" s="1"/>
  <c r="GY202" i="3"/>
  <c r="FX202" i="3"/>
  <c r="BU200" i="3"/>
  <c r="BU220" i="3" s="1"/>
  <c r="G63" i="1" s="1"/>
  <c r="AA200" i="3"/>
  <c r="AA220" i="3" s="1"/>
  <c r="D63" i="8" s="1"/>
  <c r="GP209" i="3"/>
  <c r="FX209" i="3"/>
  <c r="CW209" i="3"/>
  <c r="CW229" i="3" s="1"/>
  <c r="CI209" i="3"/>
  <c r="EW208" i="3"/>
  <c r="GY207" i="3"/>
  <c r="GY227" i="3" s="1"/>
  <c r="O39" i="12" s="1"/>
  <c r="CI207" i="3"/>
  <c r="DD206" i="3"/>
  <c r="DD226" i="3" s="1"/>
  <c r="DM205" i="3"/>
  <c r="DM225" i="3" s="1"/>
  <c r="E37" i="12" s="1"/>
  <c r="CI204" i="3"/>
  <c r="GP202" i="3"/>
  <c r="GP222" i="3" s="1"/>
  <c r="N67" i="12" s="1"/>
  <c r="GG202" i="3"/>
  <c r="GG222" i="3" s="1"/>
  <c r="M67" i="12" s="1"/>
  <c r="AZ201" i="3"/>
  <c r="K201" i="3"/>
  <c r="K221" i="3" s="1"/>
  <c r="G65" i="10" s="1"/>
  <c r="EW200" i="3"/>
  <c r="DV198" i="3"/>
  <c r="DM198" i="3"/>
  <c r="DM218" i="3" s="1"/>
  <c r="E63" i="12" s="1"/>
  <c r="W197" i="3"/>
  <c r="W217" i="3" s="1"/>
  <c r="J61" i="10" s="1"/>
  <c r="FF196" i="3"/>
  <c r="DM209" i="3"/>
  <c r="DM229" i="3" s="1"/>
  <c r="E42" i="12" s="1"/>
  <c r="GP208" i="3"/>
  <c r="DM208" i="3"/>
  <c r="DM228" i="3" s="1"/>
  <c r="E41" i="12" s="1"/>
  <c r="BN208" i="3"/>
  <c r="FO207" i="3"/>
  <c r="FO227" i="3" s="1"/>
  <c r="K39" i="12" s="1"/>
  <c r="BN207" i="3"/>
  <c r="FX206" i="3"/>
  <c r="FX226" i="3" s="1"/>
  <c r="L38" i="12" s="1"/>
  <c r="FF205" i="3"/>
  <c r="GP204" i="3"/>
  <c r="GP224" i="3" s="1"/>
  <c r="N36" i="12" s="1"/>
  <c r="AA204" i="3"/>
  <c r="AA224" i="3" s="1"/>
  <c r="D34" i="8" s="1"/>
  <c r="GG203" i="3"/>
  <c r="GG223" i="3" s="1"/>
  <c r="M35" i="12" s="1"/>
  <c r="DD203" i="3"/>
  <c r="DD223" i="3" s="1"/>
  <c r="DM202" i="3"/>
  <c r="DM222" i="3" s="1"/>
  <c r="E67" i="12" s="1"/>
  <c r="GG201" i="3"/>
  <c r="GG221" i="3" s="1"/>
  <c r="M66" i="12" s="1"/>
  <c r="CI201" i="3"/>
  <c r="CI221" i="3" s="1"/>
  <c r="I64" i="1" s="1"/>
  <c r="GY200" i="3"/>
  <c r="GG198" i="3"/>
  <c r="GG218" i="3" s="1"/>
  <c r="M63" i="12" s="1"/>
  <c r="CP198" i="3"/>
  <c r="CP218" i="3" s="1"/>
  <c r="DM197" i="3"/>
  <c r="DM217" i="3" s="1"/>
  <c r="E62" i="12" s="1"/>
  <c r="AZ197" i="3"/>
  <c r="K197" i="3"/>
  <c r="K217" i="3" s="1"/>
  <c r="G61" i="10" s="1"/>
  <c r="EW196" i="3"/>
  <c r="CB196" i="3"/>
  <c r="CB216" i="3" s="1"/>
  <c r="BU196" i="3"/>
  <c r="BU216" i="3" s="1"/>
  <c r="AA196" i="3"/>
  <c r="AA216" i="3" s="1"/>
  <c r="D59" i="8" s="1"/>
  <c r="GG195" i="3"/>
  <c r="GG215" i="3" s="1"/>
  <c r="M60" i="12" s="1"/>
  <c r="DD195" i="3"/>
  <c r="DD215" i="3" s="1"/>
  <c r="BU209" i="3"/>
  <c r="AA209" i="3"/>
  <c r="AA229" i="3" s="1"/>
  <c r="D40" i="8" s="1"/>
  <c r="CW208" i="3"/>
  <c r="CW228" i="3" s="1"/>
  <c r="CB208" i="3"/>
  <c r="W208" i="3"/>
  <c r="CP207" i="3"/>
  <c r="CP227" i="3" s="1"/>
  <c r="FO206" i="3"/>
  <c r="FO226" i="3" s="1"/>
  <c r="K38" i="12" s="1"/>
  <c r="DM206" i="3"/>
  <c r="DM226" i="3" s="1"/>
  <c r="E38" i="12" s="1"/>
  <c r="CI206" i="3"/>
  <c r="GG205" i="3"/>
  <c r="GG225" i="3" s="1"/>
  <c r="M37" i="12" s="1"/>
  <c r="EN205" i="3"/>
  <c r="CW205" i="3"/>
  <c r="CW225" i="3" s="1"/>
  <c r="C37" i="14" s="1"/>
  <c r="BN204" i="3"/>
  <c r="FO203" i="3"/>
  <c r="FO223" i="3" s="1"/>
  <c r="K35" i="12" s="1"/>
  <c r="BU203" i="3"/>
  <c r="BU223" i="3" s="1"/>
  <c r="FX201" i="3"/>
  <c r="CW201" i="3"/>
  <c r="CW221" i="3" s="1"/>
  <c r="C66" i="14" s="1"/>
  <c r="BN201" i="3"/>
  <c r="W201" i="3"/>
  <c r="W221" i="3" s="1"/>
  <c r="J65" i="10" s="1"/>
  <c r="FF200" i="3"/>
  <c r="CI200" i="3"/>
  <c r="CI220" i="3" s="1"/>
  <c r="I63" i="1" s="1"/>
  <c r="EN199" i="3"/>
  <c r="FX198" i="3"/>
  <c r="BU198" i="3"/>
  <c r="BU218" i="3" s="1"/>
  <c r="K198" i="3"/>
  <c r="K218" i="3" s="1"/>
  <c r="G62" i="10" s="1"/>
  <c r="GY197" i="3"/>
  <c r="EN196" i="3"/>
  <c r="DV196" i="3"/>
  <c r="BN196" i="3"/>
  <c r="FO195" i="3"/>
  <c r="FO215" i="3" s="1"/>
  <c r="K60" i="12" s="1"/>
  <c r="CW195" i="3"/>
  <c r="CW215" i="3" s="1"/>
  <c r="C60" i="14" s="1"/>
  <c r="CP195" i="3"/>
  <c r="CP215" i="3" s="1"/>
  <c r="BU195" i="3"/>
  <c r="BU215" i="3" s="1"/>
  <c r="Q195" i="3"/>
  <c r="Q215" i="3" s="1"/>
  <c r="H59" i="10" s="1"/>
  <c r="EW209" i="3"/>
  <c r="FF208" i="3"/>
  <c r="AZ207" i="3"/>
  <c r="T207" i="3"/>
  <c r="T227" i="3" s="1"/>
  <c r="I38" i="10" s="1"/>
  <c r="GY206" i="3"/>
  <c r="GY226" i="3" s="1"/>
  <c r="O38" i="12" s="1"/>
  <c r="CB206" i="3"/>
  <c r="CB226" i="3" s="1"/>
  <c r="EW205" i="3"/>
  <c r="DD205" i="3"/>
  <c r="DD225" i="3" s="1"/>
  <c r="AZ205" i="3"/>
  <c r="GG204" i="3"/>
  <c r="GG224" i="3" s="1"/>
  <c r="M36" i="12" s="1"/>
  <c r="EW204" i="3"/>
  <c r="DD204" i="3"/>
  <c r="DD224" i="3" s="1"/>
  <c r="FF203" i="3"/>
  <c r="CI203" i="3"/>
  <c r="CI223" i="3" s="1"/>
  <c r="CB202" i="3"/>
  <c r="CB222" i="3" s="1"/>
  <c r="H65" i="1" s="1"/>
  <c r="FF201" i="3"/>
  <c r="FX200" i="3"/>
  <c r="DD200" i="3"/>
  <c r="DD220" i="3" s="1"/>
  <c r="FF199" i="3"/>
  <c r="CI199" i="3"/>
  <c r="CI219" i="3" s="1"/>
  <c r="I62" i="1" s="1"/>
  <c r="CB198" i="3"/>
  <c r="CB218" i="3" s="1"/>
  <c r="FF197" i="3"/>
  <c r="FX196" i="3"/>
  <c r="DD196" i="3"/>
  <c r="DD216" i="3" s="1"/>
  <c r="FF195" i="3"/>
  <c r="CI195" i="3"/>
  <c r="CI215" i="3" s="1"/>
  <c r="BN205" i="3"/>
  <c r="AZ204" i="3"/>
  <c r="GY203" i="3"/>
  <c r="GY223" i="3" s="1"/>
  <c r="O35" i="12" s="1"/>
  <c r="CB203" i="3"/>
  <c r="CB223" i="3" s="1"/>
  <c r="EW202" i="3"/>
  <c r="DD202" i="3"/>
  <c r="DD222" i="3" s="1"/>
  <c r="EW201" i="3"/>
  <c r="CP201" i="3"/>
  <c r="CP221" i="3" s="1"/>
  <c r="AA201" i="3"/>
  <c r="AA221" i="3" s="1"/>
  <c r="D64" i="8" s="1"/>
  <c r="GP200" i="3"/>
  <c r="GP220" i="3" s="1"/>
  <c r="N65" i="12" s="1"/>
  <c r="AZ200" i="3"/>
  <c r="GY199" i="3"/>
  <c r="CB199" i="3"/>
  <c r="CB219" i="3" s="1"/>
  <c r="H62" i="1" s="1"/>
  <c r="EW198" i="3"/>
  <c r="DD198" i="3"/>
  <c r="DD218" i="3" s="1"/>
  <c r="EW197" i="3"/>
  <c r="CP197" i="3"/>
  <c r="CP217" i="3" s="1"/>
  <c r="AA197" i="3"/>
  <c r="AA217" i="3" s="1"/>
  <c r="D60" i="8" s="1"/>
  <c r="GP196" i="3"/>
  <c r="GP216" i="3" s="1"/>
  <c r="N61" i="12" s="1"/>
  <c r="AZ196" i="3"/>
  <c r="GY195" i="3"/>
  <c r="CB195" i="3"/>
  <c r="CB215" i="3" s="1"/>
  <c r="CP204" i="3"/>
  <c r="CP224" i="3" s="1"/>
  <c r="FX203" i="3"/>
  <c r="FX223" i="3" s="1"/>
  <c r="L35" i="12" s="1"/>
  <c r="AZ203" i="3"/>
  <c r="EN202" i="3"/>
  <c r="CW202" i="3"/>
  <c r="CW222" i="3" s="1"/>
  <c r="C67" i="14" s="1"/>
  <c r="GP201" i="3"/>
  <c r="GP221" i="3" s="1"/>
  <c r="N66" i="12" s="1"/>
  <c r="DV201" i="3"/>
  <c r="BU201" i="3"/>
  <c r="BU221" i="3" s="1"/>
  <c r="G64" i="1" s="1"/>
  <c r="FO200" i="3"/>
  <c r="FO220" i="3" s="1"/>
  <c r="K65" i="12" s="1"/>
  <c r="CP200" i="3"/>
  <c r="CP220" i="3" s="1"/>
  <c r="FX199" i="3"/>
  <c r="AZ199" i="3"/>
  <c r="EN198" i="3"/>
  <c r="CW198" i="3"/>
  <c r="CW218" i="3" s="1"/>
  <c r="C63" i="14" s="1"/>
  <c r="GP197" i="3"/>
  <c r="GP217" i="3" s="1"/>
  <c r="N62" i="12" s="1"/>
  <c r="DV197" i="3"/>
  <c r="BU197" i="3"/>
  <c r="BU217" i="3" s="1"/>
  <c r="FO196" i="3"/>
  <c r="FO216" i="3" s="1"/>
  <c r="K61" i="12" s="1"/>
  <c r="CP196" i="3"/>
  <c r="CP216" i="3" s="1"/>
  <c r="FX195" i="3"/>
  <c r="AZ195" i="3"/>
  <c r="H194" i="3"/>
  <c r="Q194" i="3"/>
  <c r="Q214" i="3" s="1"/>
  <c r="AA194" i="3"/>
  <c r="AA214" i="3" s="1"/>
  <c r="CP194" i="3"/>
  <c r="CP214" i="3" s="1"/>
  <c r="EW194" i="3"/>
  <c r="EW214" i="3" s="1"/>
  <c r="FF194" i="3"/>
  <c r="FF214" i="3" s="1"/>
  <c r="GP194" i="3"/>
  <c r="GP214" i="3" s="1"/>
  <c r="CI194" i="3"/>
  <c r="CI214" i="3" s="1"/>
  <c r="BN194" i="3"/>
  <c r="BN214" i="3" s="1"/>
  <c r="GY194" i="3"/>
  <c r="GY214" i="3" s="1"/>
  <c r="FO194" i="3"/>
  <c r="FO214" i="3" s="1"/>
  <c r="DV194" i="3"/>
  <c r="DV214" i="3" s="1"/>
  <c r="CB194" i="3"/>
  <c r="CB214" i="3" s="1"/>
  <c r="FX194" i="3"/>
  <c r="FX214" i="3" s="1"/>
  <c r="AZ194" i="3"/>
  <c r="CW194" i="3"/>
  <c r="CW214" i="3" s="1"/>
  <c r="GY55" i="3"/>
  <c r="HA56" i="3"/>
  <c r="B46" i="3"/>
  <c r="B47" i="3"/>
  <c r="C7" i="19" s="1"/>
  <c r="D40" i="23" s="1"/>
  <c r="I41" i="23" s="1"/>
  <c r="B158" i="3"/>
  <c r="B166" i="3"/>
  <c r="B162" i="3"/>
  <c r="B165" i="3"/>
  <c r="B164" i="3"/>
  <c r="H60" i="1" l="1"/>
  <c r="H36" i="1"/>
  <c r="H59" i="1"/>
  <c r="H35" i="1"/>
  <c r="K56" i="3"/>
  <c r="G13" i="10" s="1"/>
  <c r="H34" i="1"/>
  <c r="H58" i="1"/>
  <c r="G34" i="1"/>
  <c r="G58" i="1"/>
  <c r="H61" i="1"/>
  <c r="H37" i="1"/>
  <c r="D196" i="3"/>
  <c r="C196" i="3" s="1"/>
  <c r="D200" i="3"/>
  <c r="C200" i="3" s="1"/>
  <c r="D204" i="3"/>
  <c r="C204" i="3" s="1"/>
  <c r="D208" i="3"/>
  <c r="C208" i="3" s="1"/>
  <c r="D195" i="3"/>
  <c r="C195" i="3" s="1"/>
  <c r="D197" i="3"/>
  <c r="C197" i="3" s="1"/>
  <c r="D201" i="3"/>
  <c r="C201" i="3" s="1"/>
  <c r="D205" i="3"/>
  <c r="C205" i="3" s="1"/>
  <c r="D209" i="3"/>
  <c r="C209" i="3" s="1"/>
  <c r="D198" i="3"/>
  <c r="C198" i="3" s="1"/>
  <c r="C218" i="3" s="1"/>
  <c r="D202" i="3"/>
  <c r="C202" i="3" s="1"/>
  <c r="E226" i="3"/>
  <c r="E37" i="10" s="1"/>
  <c r="D206" i="3"/>
  <c r="C206" i="3" s="1"/>
  <c r="D194" i="3"/>
  <c r="C194" i="3" s="1"/>
  <c r="D199" i="3"/>
  <c r="C199" i="3" s="1"/>
  <c r="D203" i="3"/>
  <c r="C203" i="3" s="1"/>
  <c r="D207" i="3"/>
  <c r="C207" i="3" s="1"/>
  <c r="E16" i="20"/>
  <c r="K16" i="20" s="1"/>
  <c r="E12" i="23"/>
  <c r="K12" i="23" s="1"/>
  <c r="E57" i="3"/>
  <c r="E17" i="10" s="1"/>
  <c r="D55" i="3"/>
  <c r="C55" i="3" s="1"/>
  <c r="E17" i="20"/>
  <c r="K17" i="20" s="1"/>
  <c r="E13" i="23"/>
  <c r="K13" i="23" s="1"/>
  <c r="E9" i="20"/>
  <c r="K9" i="20" s="1"/>
  <c r="E9" i="23"/>
  <c r="K9" i="23" s="1"/>
  <c r="G35" i="1"/>
  <c r="G59" i="1"/>
  <c r="F41" i="23"/>
  <c r="E8" i="20"/>
  <c r="K8" i="20" s="1"/>
  <c r="E8" i="23"/>
  <c r="K8" i="23" s="1"/>
  <c r="E14" i="20"/>
  <c r="K14" i="20" s="1"/>
  <c r="E10" i="23"/>
  <c r="K10" i="23" s="1"/>
  <c r="E15" i="20"/>
  <c r="K15" i="20" s="1"/>
  <c r="E11" i="23"/>
  <c r="K11" i="23" s="1"/>
  <c r="G41" i="23"/>
  <c r="K41" i="23"/>
  <c r="D41" i="23"/>
  <c r="J41" i="23"/>
  <c r="E7" i="20"/>
  <c r="K7" i="20" s="1"/>
  <c r="E7" i="23"/>
  <c r="K7" i="23" s="1"/>
  <c r="H41" i="23"/>
  <c r="E41" i="23"/>
  <c r="C59" i="14"/>
  <c r="C34" i="14"/>
  <c r="C59" i="13"/>
  <c r="C34" i="13"/>
  <c r="I38" i="19"/>
  <c r="C36" i="13"/>
  <c r="J44" i="19"/>
  <c r="C42" i="14"/>
  <c r="I66" i="19"/>
  <c r="C64" i="13"/>
  <c r="I44" i="19"/>
  <c r="C42" i="13"/>
  <c r="I43" i="19"/>
  <c r="C41" i="13"/>
  <c r="I34" i="10"/>
  <c r="I58" i="10"/>
  <c r="I41" i="19"/>
  <c r="C39" i="13"/>
  <c r="J43" i="19"/>
  <c r="C41" i="14"/>
  <c r="I65" i="19"/>
  <c r="C63" i="13"/>
  <c r="H58" i="10"/>
  <c r="H34" i="10"/>
  <c r="I63" i="19"/>
  <c r="C61" i="13"/>
  <c r="I64" i="19"/>
  <c r="C62" i="13"/>
  <c r="I69" i="19"/>
  <c r="C67" i="13"/>
  <c r="I39" i="19"/>
  <c r="C37" i="13"/>
  <c r="G58" i="10"/>
  <c r="G34" i="10"/>
  <c r="I67" i="19"/>
  <c r="C65" i="13"/>
  <c r="I68" i="19"/>
  <c r="C66" i="13"/>
  <c r="I62" i="19"/>
  <c r="C60" i="13"/>
  <c r="I40" i="19"/>
  <c r="C38" i="13"/>
  <c r="J58" i="10"/>
  <c r="J34" i="10"/>
  <c r="H33" i="1"/>
  <c r="H57" i="1"/>
  <c r="F33" i="1"/>
  <c r="F57" i="1"/>
  <c r="I59" i="12"/>
  <c r="I34" i="12"/>
  <c r="I58" i="1"/>
  <c r="I34" i="1"/>
  <c r="G37" i="1"/>
  <c r="G61" i="1"/>
  <c r="H37" i="19"/>
  <c r="C35" i="7"/>
  <c r="H40" i="19"/>
  <c r="C38" i="7"/>
  <c r="H66" i="19"/>
  <c r="C64" i="7"/>
  <c r="H41" i="19"/>
  <c r="C39" i="7"/>
  <c r="I35" i="1"/>
  <c r="I59" i="1"/>
  <c r="I60" i="1"/>
  <c r="I36" i="1"/>
  <c r="C59" i="7"/>
  <c r="C34" i="7"/>
  <c r="E59" i="12"/>
  <c r="E34" i="12"/>
  <c r="C54" i="19"/>
  <c r="C56" i="19"/>
  <c r="G59" i="12"/>
  <c r="G34" i="12"/>
  <c r="G57" i="1"/>
  <c r="G33" i="1"/>
  <c r="F59" i="12"/>
  <c r="F34" i="12"/>
  <c r="I33" i="1"/>
  <c r="I57" i="1"/>
  <c r="G60" i="1"/>
  <c r="G36" i="1"/>
  <c r="H65" i="19"/>
  <c r="C63" i="7"/>
  <c r="H38" i="19"/>
  <c r="C36" i="7"/>
  <c r="H62" i="19"/>
  <c r="C60" i="7"/>
  <c r="H64" i="19"/>
  <c r="C62" i="7"/>
  <c r="H59" i="12"/>
  <c r="H34" i="12"/>
  <c r="I37" i="1"/>
  <c r="I61" i="1"/>
  <c r="H68" i="19"/>
  <c r="C66" i="7"/>
  <c r="N59" i="12"/>
  <c r="N34" i="12"/>
  <c r="H69" i="19"/>
  <c r="C67" i="7"/>
  <c r="H67" i="19"/>
  <c r="C65" i="7"/>
  <c r="H39" i="19"/>
  <c r="C37" i="7"/>
  <c r="H44" i="19"/>
  <c r="C42" i="7"/>
  <c r="K59" i="12"/>
  <c r="K34" i="12"/>
  <c r="D57" i="8"/>
  <c r="D33" i="8"/>
  <c r="L59" i="12"/>
  <c r="L34" i="12"/>
  <c r="O59" i="12"/>
  <c r="O34" i="12"/>
  <c r="J59" i="12"/>
  <c r="J34" i="12"/>
  <c r="H63" i="19"/>
  <c r="C61" i="7"/>
  <c r="H43" i="19"/>
  <c r="C41" i="7"/>
  <c r="M59" i="12"/>
  <c r="M34" i="12"/>
  <c r="AY55" i="3"/>
  <c r="C31" i="19"/>
  <c r="BO22" i="3"/>
  <c r="BN48" i="3"/>
  <c r="F10" i="1" s="1"/>
  <c r="C9" i="19"/>
  <c r="B59" i="3"/>
  <c r="AZ219" i="3"/>
  <c r="D62" i="1" s="1"/>
  <c r="AY199" i="3"/>
  <c r="AY219" i="3" s="1"/>
  <c r="AZ216" i="3"/>
  <c r="D59" i="1" s="1"/>
  <c r="AY196" i="3"/>
  <c r="AY216" i="3" s="1"/>
  <c r="AZ221" i="3"/>
  <c r="D64" i="1" s="1"/>
  <c r="AY201" i="3"/>
  <c r="AY221" i="3" s="1"/>
  <c r="AY208" i="3"/>
  <c r="AY206" i="3"/>
  <c r="AY226" i="3" s="1"/>
  <c r="E214" i="3"/>
  <c r="AZ215" i="3"/>
  <c r="D58" i="1" s="1"/>
  <c r="AY195" i="3"/>
  <c r="AY215" i="3" s="1"/>
  <c r="AZ220" i="3"/>
  <c r="D63" i="1" s="1"/>
  <c r="AY200" i="3"/>
  <c r="AY220" i="3" s="1"/>
  <c r="AZ225" i="3"/>
  <c r="D35" i="1" s="1"/>
  <c r="AY205" i="3"/>
  <c r="AZ217" i="3"/>
  <c r="D60" i="1" s="1"/>
  <c r="AY197" i="3"/>
  <c r="AY217" i="3" s="1"/>
  <c r="AZ214" i="3"/>
  <c r="AY194" i="3"/>
  <c r="AY214" i="3" s="1"/>
  <c r="AZ224" i="3"/>
  <c r="D34" i="1" s="1"/>
  <c r="AY204" i="3"/>
  <c r="AZ218" i="3"/>
  <c r="D61" i="1" s="1"/>
  <c r="AY198" i="3"/>
  <c r="AZ222" i="3"/>
  <c r="D65" i="1" s="1"/>
  <c r="AY202" i="3"/>
  <c r="AY222" i="3" s="1"/>
  <c r="C30" i="19"/>
  <c r="AZ223" i="3"/>
  <c r="AY203" i="3"/>
  <c r="AY223" i="3" s="1"/>
  <c r="D37" i="19" s="1"/>
  <c r="AZ227" i="3"/>
  <c r="D37" i="1" s="1"/>
  <c r="AY207" i="3"/>
  <c r="AY209" i="3"/>
  <c r="J36" i="19"/>
  <c r="J61" i="19"/>
  <c r="J62" i="19"/>
  <c r="J39" i="19"/>
  <c r="J67" i="19"/>
  <c r="J41" i="19"/>
  <c r="I36" i="19"/>
  <c r="I61" i="19"/>
  <c r="J64" i="19"/>
  <c r="J66" i="19"/>
  <c r="J63" i="19"/>
  <c r="J37" i="19"/>
  <c r="J40" i="19"/>
  <c r="J69" i="19"/>
  <c r="J65" i="19"/>
  <c r="J68" i="19"/>
  <c r="I37" i="19"/>
  <c r="J38" i="19"/>
  <c r="CP58" i="3"/>
  <c r="I15" i="19" s="1"/>
  <c r="I8" i="19"/>
  <c r="CP57" i="3"/>
  <c r="CW58" i="3"/>
  <c r="J15" i="19" s="1"/>
  <c r="J8" i="19"/>
  <c r="FX215" i="3"/>
  <c r="L60" i="12" s="1"/>
  <c r="DV217" i="3"/>
  <c r="F62" i="12" s="1"/>
  <c r="FX218" i="3"/>
  <c r="L63" i="12" s="1"/>
  <c r="FO228" i="3"/>
  <c r="K41" i="12" s="1"/>
  <c r="GP215" i="3"/>
  <c r="N60" i="12" s="1"/>
  <c r="DV224" i="3"/>
  <c r="F36" i="12" s="1"/>
  <c r="DM216" i="3"/>
  <c r="E61" i="12" s="1"/>
  <c r="EE222" i="3"/>
  <c r="G67" i="12" s="1"/>
  <c r="DM219" i="3"/>
  <c r="E64" i="12" s="1"/>
  <c r="FO229" i="3"/>
  <c r="K42" i="12" s="1"/>
  <c r="GY215" i="3"/>
  <c r="O60" i="12" s="1"/>
  <c r="FX220" i="3"/>
  <c r="L65" i="12" s="1"/>
  <c r="FF223" i="3"/>
  <c r="J35" i="12" s="1"/>
  <c r="EW216" i="3"/>
  <c r="I61" i="12" s="1"/>
  <c r="EW220" i="3"/>
  <c r="I65" i="12" s="1"/>
  <c r="EN223" i="3"/>
  <c r="H35" i="12" s="1"/>
  <c r="EN215" i="3"/>
  <c r="H60" i="12" s="1"/>
  <c r="DV220" i="3"/>
  <c r="F65" i="12" s="1"/>
  <c r="EN221" i="3"/>
  <c r="H66" i="12" s="1"/>
  <c r="FF224" i="3"/>
  <c r="J36" i="12" s="1"/>
  <c r="EE229" i="3"/>
  <c r="G42" i="12" s="1"/>
  <c r="EE228" i="3"/>
  <c r="G41" i="12" s="1"/>
  <c r="DV227" i="3"/>
  <c r="F39" i="12" s="1"/>
  <c r="EW217" i="3"/>
  <c r="I62" i="12" s="1"/>
  <c r="GY219" i="3"/>
  <c r="O64" i="12" s="1"/>
  <c r="FX216" i="3"/>
  <c r="L61" i="12" s="1"/>
  <c r="FF219" i="3"/>
  <c r="J64" i="12" s="1"/>
  <c r="FF221" i="3"/>
  <c r="J66" i="12" s="1"/>
  <c r="FF228" i="3"/>
  <c r="J41" i="12" s="1"/>
  <c r="GP228" i="3"/>
  <c r="N41" i="12" s="1"/>
  <c r="FX229" i="3"/>
  <c r="L42" i="12" s="1"/>
  <c r="FX222" i="3"/>
  <c r="L67" i="12" s="1"/>
  <c r="DV229" i="3"/>
  <c r="F42" i="12" s="1"/>
  <c r="EW223" i="3"/>
  <c r="I35" i="12" s="1"/>
  <c r="EW215" i="3"/>
  <c r="I60" i="12" s="1"/>
  <c r="EN220" i="3"/>
  <c r="H65" i="12" s="1"/>
  <c r="DV222" i="3"/>
  <c r="F67" i="12" s="1"/>
  <c r="DV226" i="3"/>
  <c r="F38" i="12" s="1"/>
  <c r="EE217" i="3"/>
  <c r="G62" i="12" s="1"/>
  <c r="EE220" i="3"/>
  <c r="G65" i="12" s="1"/>
  <c r="EE224" i="3"/>
  <c r="G36" i="12" s="1"/>
  <c r="GY229" i="3"/>
  <c r="O42" i="12" s="1"/>
  <c r="DV215" i="3"/>
  <c r="F60" i="12" s="1"/>
  <c r="EW219" i="3"/>
  <c r="I64" i="12" s="1"/>
  <c r="EW226" i="3"/>
  <c r="I38" i="12" s="1"/>
  <c r="FX228" i="3"/>
  <c r="L41" i="12" s="1"/>
  <c r="DV228" i="3"/>
  <c r="F41" i="12" s="1"/>
  <c r="EN222" i="3"/>
  <c r="H67" i="12" s="1"/>
  <c r="EW218" i="3"/>
  <c r="I63" i="12" s="1"/>
  <c r="EW224" i="3"/>
  <c r="I36" i="12" s="1"/>
  <c r="EN216" i="3"/>
  <c r="H61" i="12" s="1"/>
  <c r="EN225" i="3"/>
  <c r="H37" i="12" s="1"/>
  <c r="FF216" i="3"/>
  <c r="J61" i="12" s="1"/>
  <c r="DV218" i="3"/>
  <c r="F63" i="12" s="1"/>
  <c r="EN224" i="3"/>
  <c r="H36" i="12" s="1"/>
  <c r="EN227" i="3"/>
  <c r="H39" i="12" s="1"/>
  <c r="EE223" i="3"/>
  <c r="G35" i="12" s="1"/>
  <c r="EE218" i="3"/>
  <c r="G63" i="12" s="1"/>
  <c r="EE227" i="3"/>
  <c r="G39" i="12" s="1"/>
  <c r="GY228" i="3"/>
  <c r="O41" i="12" s="1"/>
  <c r="EE225" i="3"/>
  <c r="G37" i="12" s="1"/>
  <c r="FX219" i="3"/>
  <c r="L64" i="12" s="1"/>
  <c r="DV221" i="3"/>
  <c r="F66" i="12" s="1"/>
  <c r="EW222" i="3"/>
  <c r="I67" i="12" s="1"/>
  <c r="EW225" i="3"/>
  <c r="I37" i="12" s="1"/>
  <c r="GY217" i="3"/>
  <c r="O62" i="12" s="1"/>
  <c r="EN219" i="3"/>
  <c r="H64" i="12" s="1"/>
  <c r="EW227" i="3"/>
  <c r="I39" i="12" s="1"/>
  <c r="EN229" i="3"/>
  <c r="H42" i="12" s="1"/>
  <c r="FF218" i="3"/>
  <c r="J63" i="12" s="1"/>
  <c r="FF227" i="3"/>
  <c r="J39" i="12" s="1"/>
  <c r="EE216" i="3"/>
  <c r="G61" i="12" s="1"/>
  <c r="EE219" i="3"/>
  <c r="G64" i="12" s="1"/>
  <c r="DM224" i="3"/>
  <c r="E36" i="12" s="1"/>
  <c r="DV219" i="3"/>
  <c r="F64" i="12" s="1"/>
  <c r="DV223" i="3"/>
  <c r="F35" i="12" s="1"/>
  <c r="GG229" i="3"/>
  <c r="M42" i="12" s="1"/>
  <c r="C28" i="19"/>
  <c r="EN218" i="3"/>
  <c r="H63" i="12" s="1"/>
  <c r="EW221" i="3"/>
  <c r="I66" i="12" s="1"/>
  <c r="FF215" i="3"/>
  <c r="J60" i="12" s="1"/>
  <c r="FF217" i="3"/>
  <c r="J62" i="12" s="1"/>
  <c r="EW229" i="3"/>
  <c r="I42" i="12" s="1"/>
  <c r="DV216" i="3"/>
  <c r="F61" i="12" s="1"/>
  <c r="FF220" i="3"/>
  <c r="J65" i="12" s="1"/>
  <c r="FX221" i="3"/>
  <c r="L66" i="12" s="1"/>
  <c r="GY220" i="3"/>
  <c r="O65" i="12" s="1"/>
  <c r="FF225" i="3"/>
  <c r="J37" i="12" s="1"/>
  <c r="EW228" i="3"/>
  <c r="I41" i="12" s="1"/>
  <c r="GP229" i="3"/>
  <c r="N42" i="12" s="1"/>
  <c r="GY222" i="3"/>
  <c r="O67" i="12" s="1"/>
  <c r="FX217" i="3"/>
  <c r="L62" i="12" s="1"/>
  <c r="GY216" i="3"/>
  <c r="O61" i="12" s="1"/>
  <c r="GY221" i="3"/>
  <c r="O66" i="12" s="1"/>
  <c r="EN226" i="3"/>
  <c r="H38" i="12" s="1"/>
  <c r="EN228" i="3"/>
  <c r="H41" i="12" s="1"/>
  <c r="FF229" i="3"/>
  <c r="J42" i="12" s="1"/>
  <c r="FF226" i="3"/>
  <c r="J38" i="12" s="1"/>
  <c r="FF222" i="3"/>
  <c r="J67" i="12" s="1"/>
  <c r="EE215" i="3"/>
  <c r="G60" i="12" s="1"/>
  <c r="EN217" i="3"/>
  <c r="H62" i="12" s="1"/>
  <c r="EE221" i="3"/>
  <c r="G66" i="12" s="1"/>
  <c r="EE226" i="3"/>
  <c r="G38" i="12" s="1"/>
  <c r="H61" i="19"/>
  <c r="H36" i="19"/>
  <c r="DM227" i="3"/>
  <c r="E39" i="12" s="1"/>
  <c r="GG228" i="3"/>
  <c r="M41" i="12" s="1"/>
  <c r="GY218" i="3"/>
  <c r="O63" i="12" s="1"/>
  <c r="DV225" i="3"/>
  <c r="F37" i="12" s="1"/>
  <c r="DM220" i="3"/>
  <c r="E65" i="12" s="1"/>
  <c r="GY58" i="3"/>
  <c r="O15" i="12" s="1"/>
  <c r="FF58" i="3"/>
  <c r="J15" i="12" s="1"/>
  <c r="EN58" i="3"/>
  <c r="H15" i="12" s="1"/>
  <c r="EE58" i="3"/>
  <c r="G15" i="12" s="1"/>
  <c r="AA57" i="3"/>
  <c r="D17" i="8" s="1"/>
  <c r="C16" i="19"/>
  <c r="GP58" i="3"/>
  <c r="N15" i="12" s="1"/>
  <c r="DV58" i="3"/>
  <c r="F15" i="12" s="1"/>
  <c r="DM58" i="3"/>
  <c r="E15" i="12" s="1"/>
  <c r="AA56" i="3"/>
  <c r="D13" i="8" s="1"/>
  <c r="FX58" i="3"/>
  <c r="L15" i="12" s="1"/>
  <c r="GG58" i="3"/>
  <c r="M15" i="12" s="1"/>
  <c r="EW58" i="3"/>
  <c r="I15" i="12" s="1"/>
  <c r="H8" i="19"/>
  <c r="C8" i="7"/>
  <c r="DD58" i="3"/>
  <c r="H15" i="19" s="1"/>
  <c r="FO58" i="3"/>
  <c r="K15" i="12" s="1"/>
  <c r="BN225" i="3"/>
  <c r="BN221" i="3"/>
  <c r="F64" i="1" s="1"/>
  <c r="CI227" i="3"/>
  <c r="BN220" i="3"/>
  <c r="F63" i="1" s="1"/>
  <c r="AM226" i="3"/>
  <c r="E36" i="8" s="1"/>
  <c r="AZ228" i="3"/>
  <c r="D39" i="1" s="1"/>
  <c r="AA222" i="3"/>
  <c r="D65" i="8" s="1"/>
  <c r="AM218" i="3"/>
  <c r="E61" i="8" s="1"/>
  <c r="AM222" i="3"/>
  <c r="E65" i="8" s="1"/>
  <c r="CI228" i="3"/>
  <c r="I39" i="1" s="1"/>
  <c r="C26" i="19"/>
  <c r="C57" i="19"/>
  <c r="AZ226" i="3"/>
  <c r="D36" i="1" s="1"/>
  <c r="AM225" i="3"/>
  <c r="E35" i="8" s="1"/>
  <c r="C27" i="19"/>
  <c r="C55" i="19"/>
  <c r="BN216" i="3"/>
  <c r="BN224" i="3"/>
  <c r="CI226" i="3"/>
  <c r="BN227" i="3"/>
  <c r="CI224" i="3"/>
  <c r="Z195" i="3"/>
  <c r="Z215" i="3" s="1"/>
  <c r="AA215" i="3"/>
  <c r="D58" i="8" s="1"/>
  <c r="D8" i="8"/>
  <c r="AM227" i="3"/>
  <c r="E37" i="8" s="1"/>
  <c r="CB57" i="3"/>
  <c r="H17" i="1" s="1"/>
  <c r="BU224" i="3"/>
  <c r="BN219" i="3"/>
  <c r="F62" i="1" s="1"/>
  <c r="AM229" i="3"/>
  <c r="E40" i="8" s="1"/>
  <c r="C50" i="19"/>
  <c r="C24" i="19"/>
  <c r="BU225" i="3"/>
  <c r="BN226" i="3"/>
  <c r="BU229" i="3"/>
  <c r="G40" i="1" s="1"/>
  <c r="AA218" i="3"/>
  <c r="D61" i="8" s="1"/>
  <c r="AM221" i="3"/>
  <c r="E64" i="8" s="1"/>
  <c r="BU56" i="3"/>
  <c r="G13" i="1" s="1"/>
  <c r="AM215" i="3"/>
  <c r="E58" i="8" s="1"/>
  <c r="AM219" i="3"/>
  <c r="E62" i="8" s="1"/>
  <c r="AM224" i="3"/>
  <c r="E34" i="8" s="1"/>
  <c r="BN229" i="3"/>
  <c r="F40" i="1" s="1"/>
  <c r="BU226" i="3"/>
  <c r="BN56" i="3"/>
  <c r="F13" i="1" s="1"/>
  <c r="BN58" i="3"/>
  <c r="F15" i="1" s="1"/>
  <c r="C25" i="19"/>
  <c r="CB228" i="3"/>
  <c r="H39" i="1" s="1"/>
  <c r="BN228" i="3"/>
  <c r="F39" i="1" s="1"/>
  <c r="CI229" i="3"/>
  <c r="I40" i="1" s="1"/>
  <c r="BN217" i="3"/>
  <c r="AZ57" i="3"/>
  <c r="D17" i="1" s="1"/>
  <c r="AZ58" i="3"/>
  <c r="D15" i="1" s="1"/>
  <c r="BU227" i="3"/>
  <c r="AZ229" i="3"/>
  <c r="D40" i="1" s="1"/>
  <c r="BN215" i="3"/>
  <c r="BN218" i="3"/>
  <c r="BN222" i="3"/>
  <c r="F65" i="1" s="1"/>
  <c r="AM217" i="3"/>
  <c r="E60" i="8" s="1"/>
  <c r="AM220" i="3"/>
  <c r="E63" i="8" s="1"/>
  <c r="AM228" i="3"/>
  <c r="E39" i="8" s="1"/>
  <c r="AM214" i="3"/>
  <c r="C51" i="19"/>
  <c r="C52" i="19"/>
  <c r="C53" i="19"/>
  <c r="CI225" i="3"/>
  <c r="BU228" i="3"/>
  <c r="G39" i="1" s="1"/>
  <c r="AM216" i="3"/>
  <c r="E59" i="8" s="1"/>
  <c r="BN57" i="3"/>
  <c r="F17" i="1" s="1"/>
  <c r="W228" i="3"/>
  <c r="J40" i="10" s="1"/>
  <c r="H217" i="3"/>
  <c r="F61" i="10" s="1"/>
  <c r="H219" i="3"/>
  <c r="F63" i="10" s="1"/>
  <c r="E215" i="3"/>
  <c r="E59" i="10" s="1"/>
  <c r="Q226" i="3"/>
  <c r="H37" i="10" s="1"/>
  <c r="E229" i="3"/>
  <c r="E41" i="10" s="1"/>
  <c r="K229" i="3"/>
  <c r="G41" i="10" s="1"/>
  <c r="H222" i="3"/>
  <c r="F66" i="10" s="1"/>
  <c r="Q225" i="3"/>
  <c r="H36" i="10" s="1"/>
  <c r="Q228" i="3"/>
  <c r="H40" i="10" s="1"/>
  <c r="E221" i="3"/>
  <c r="E65" i="10" s="1"/>
  <c r="Q229" i="3"/>
  <c r="H41" i="10" s="1"/>
  <c r="H218" i="3"/>
  <c r="F62" i="10" s="1"/>
  <c r="H228" i="3"/>
  <c r="F40" i="10" s="1"/>
  <c r="W229" i="3"/>
  <c r="J41" i="10" s="1"/>
  <c r="H216" i="3"/>
  <c r="F60" i="10" s="1"/>
  <c r="E218" i="3"/>
  <c r="E62" i="10" s="1"/>
  <c r="Q227" i="3"/>
  <c r="H38" i="10" s="1"/>
  <c r="H214" i="3"/>
  <c r="H221" i="3"/>
  <c r="F65" i="10" s="1"/>
  <c r="K228" i="3"/>
  <c r="G40" i="10" s="1"/>
  <c r="Q224" i="3"/>
  <c r="H35" i="10" s="1"/>
  <c r="H220" i="3"/>
  <c r="F64" i="10" s="1"/>
  <c r="H215" i="3"/>
  <c r="F59" i="10" s="1"/>
  <c r="E219" i="3"/>
  <c r="E63" i="10" s="1"/>
  <c r="CB56" i="3"/>
  <c r="H13" i="1" s="1"/>
  <c r="Z203" i="3"/>
  <c r="Z223" i="3" s="1"/>
  <c r="E37" i="19" s="1"/>
  <c r="DL194" i="3"/>
  <c r="DL214" i="3" s="1"/>
  <c r="DL195" i="3"/>
  <c r="DL215" i="3" s="1"/>
  <c r="D60" i="12" s="1"/>
  <c r="DL55" i="3"/>
  <c r="DL57" i="3" s="1"/>
  <c r="D17" i="12" s="1"/>
  <c r="AZ56" i="3"/>
  <c r="D13" i="1" s="1"/>
  <c r="FF57" i="3"/>
  <c r="J17" i="12" s="1"/>
  <c r="Q57" i="3"/>
  <c r="H17" i="10" s="1"/>
  <c r="E56" i="3"/>
  <c r="E13" i="10" s="1"/>
  <c r="CW57" i="3"/>
  <c r="J17" i="19" s="1"/>
  <c r="F8" i="10"/>
  <c r="H58" i="3"/>
  <c r="F15" i="10" s="1"/>
  <c r="I8" i="10"/>
  <c r="D11" i="20" s="1"/>
  <c r="J11" i="20" s="1"/>
  <c r="T58" i="3"/>
  <c r="I15" i="10" s="1"/>
  <c r="F11" i="20" s="1"/>
  <c r="L11" i="20" s="1"/>
  <c r="H56" i="3"/>
  <c r="F13" i="10" s="1"/>
  <c r="T56" i="3"/>
  <c r="I13" i="10" s="1"/>
  <c r="H8" i="10"/>
  <c r="D12" i="20" s="1"/>
  <c r="J12" i="20" s="1"/>
  <c r="Q58" i="3"/>
  <c r="H15" i="10" s="1"/>
  <c r="F12" i="20" s="1"/>
  <c r="L12" i="20" s="1"/>
  <c r="J8" i="10"/>
  <c r="D13" i="20" s="1"/>
  <c r="J13" i="20" s="1"/>
  <c r="W58" i="3"/>
  <c r="J15" i="10" s="1"/>
  <c r="F13" i="20" s="1"/>
  <c r="L13" i="20" s="1"/>
  <c r="H57" i="3"/>
  <c r="F17" i="10" s="1"/>
  <c r="C16" i="14"/>
  <c r="G8" i="10"/>
  <c r="K58" i="3"/>
  <c r="G15" i="10" s="1"/>
  <c r="C16" i="13"/>
  <c r="W57" i="3"/>
  <c r="J17" i="10" s="1"/>
  <c r="E8" i="10"/>
  <c r="E58" i="3"/>
  <c r="E15" i="10" s="1"/>
  <c r="C16" i="10"/>
  <c r="DL199" i="3"/>
  <c r="DL219" i="3" s="1"/>
  <c r="D64" i="12" s="1"/>
  <c r="Z202" i="3"/>
  <c r="C16" i="1"/>
  <c r="H8" i="1"/>
  <c r="DV57" i="3"/>
  <c r="F17" i="12" s="1"/>
  <c r="EN57" i="3"/>
  <c r="H17" i="12" s="1"/>
  <c r="DK55" i="3"/>
  <c r="C8" i="12" s="1"/>
  <c r="E8" i="8"/>
  <c r="E15" i="8"/>
  <c r="Z55" i="3"/>
  <c r="D15" i="8"/>
  <c r="EE57" i="3"/>
  <c r="G17" i="12" s="1"/>
  <c r="GY57" i="3"/>
  <c r="O17" i="12" s="1"/>
  <c r="DM57" i="3"/>
  <c r="E17" i="12" s="1"/>
  <c r="AM57" i="3"/>
  <c r="E17" i="8" s="1"/>
  <c r="I8" i="1"/>
  <c r="FO57" i="3"/>
  <c r="K17" i="12" s="1"/>
  <c r="C16" i="7"/>
  <c r="G8" i="1"/>
  <c r="C16" i="12"/>
  <c r="C16" i="8"/>
  <c r="F8" i="1"/>
  <c r="CI56" i="3"/>
  <c r="I13" i="1" s="1"/>
  <c r="D8" i="1"/>
  <c r="EW57" i="3"/>
  <c r="I17" i="12" s="1"/>
  <c r="GG57" i="3"/>
  <c r="M17" i="12" s="1"/>
  <c r="GP57" i="3"/>
  <c r="N17" i="12" s="1"/>
  <c r="CI57" i="3"/>
  <c r="I17" i="1" s="1"/>
  <c r="FX57" i="3"/>
  <c r="L17" i="12" s="1"/>
  <c r="DD57" i="3"/>
  <c r="H17" i="19" s="1"/>
  <c r="BU57" i="3"/>
  <c r="G17" i="1" s="1"/>
  <c r="C8" i="14"/>
  <c r="CW56" i="3"/>
  <c r="J13" i="19" s="1"/>
  <c r="CP56" i="3"/>
  <c r="I13" i="19" s="1"/>
  <c r="C8" i="13"/>
  <c r="D223" i="3"/>
  <c r="Z198" i="3"/>
  <c r="Z218" i="3" s="1"/>
  <c r="DL196" i="3"/>
  <c r="DL200" i="3"/>
  <c r="DL204" i="3"/>
  <c r="DL207" i="3"/>
  <c r="DL203" i="3"/>
  <c r="GY56" i="3"/>
  <c r="O13" i="12" s="1"/>
  <c r="O8" i="12"/>
  <c r="M8" i="12"/>
  <c r="GG56" i="3"/>
  <c r="M13" i="12" s="1"/>
  <c r="I8" i="12"/>
  <c r="EW56" i="3"/>
  <c r="I13" i="12" s="1"/>
  <c r="DD56" i="3"/>
  <c r="H13" i="19" s="1"/>
  <c r="N8" i="12"/>
  <c r="GP56" i="3"/>
  <c r="N13" i="12" s="1"/>
  <c r="F8" i="12"/>
  <c r="DV56" i="3"/>
  <c r="F13" i="12" s="1"/>
  <c r="L8" i="12"/>
  <c r="FX56" i="3"/>
  <c r="L13" i="12" s="1"/>
  <c r="H8" i="12"/>
  <c r="EN56" i="3"/>
  <c r="H13" i="12" s="1"/>
  <c r="E8" i="12"/>
  <c r="DM56" i="3"/>
  <c r="E13" i="12" s="1"/>
  <c r="J8" i="12"/>
  <c r="FF56" i="3"/>
  <c r="J13" i="12" s="1"/>
  <c r="FO56" i="3"/>
  <c r="K13" i="12" s="1"/>
  <c r="K8" i="12"/>
  <c r="AM56" i="3"/>
  <c r="E13" i="8" s="1"/>
  <c r="EE56" i="3"/>
  <c r="G13" i="12" s="1"/>
  <c r="G8" i="12"/>
  <c r="Z206" i="3"/>
  <c r="Z226" i="3" s="1"/>
  <c r="DL206" i="3"/>
  <c r="DL226" i="3" s="1"/>
  <c r="D38" i="12" s="1"/>
  <c r="Z205" i="3"/>
  <c r="Z225" i="3" s="1"/>
  <c r="AY218" i="3"/>
  <c r="Z196" i="3"/>
  <c r="Z216" i="3" s="1"/>
  <c r="Z204" i="3"/>
  <c r="Z224" i="3" s="1"/>
  <c r="DL208" i="3"/>
  <c r="DL228" i="3" s="1"/>
  <c r="D41" i="12" s="1"/>
  <c r="AY229" i="3"/>
  <c r="Z199" i="3"/>
  <c r="Z219" i="3" s="1"/>
  <c r="DL202" i="3"/>
  <c r="DL222" i="3" s="1"/>
  <c r="D67" i="12" s="1"/>
  <c r="Z200" i="3"/>
  <c r="Z220" i="3" s="1"/>
  <c r="Z207" i="3"/>
  <c r="Z227" i="3" s="1"/>
  <c r="DL201" i="3"/>
  <c r="DL221" i="3" s="1"/>
  <c r="D66" i="12" s="1"/>
  <c r="Z208" i="3"/>
  <c r="Z228" i="3" s="1"/>
  <c r="Z201" i="3"/>
  <c r="Z221" i="3" s="1"/>
  <c r="D225" i="3"/>
  <c r="D36" i="10" s="1"/>
  <c r="AY228" i="3"/>
  <c r="AY225" i="3"/>
  <c r="Z197" i="3"/>
  <c r="Z217" i="3" s="1"/>
  <c r="AY224" i="3"/>
  <c r="AY227" i="3"/>
  <c r="Z209" i="3"/>
  <c r="Z229" i="3" s="1"/>
  <c r="DL197" i="3"/>
  <c r="DL217" i="3" s="1"/>
  <c r="D62" i="12" s="1"/>
  <c r="DL209" i="3"/>
  <c r="DL229" i="3" s="1"/>
  <c r="D42" i="12" s="1"/>
  <c r="DL198" i="3"/>
  <c r="DL218" i="3" s="1"/>
  <c r="D63" i="12" s="1"/>
  <c r="DL205" i="3"/>
  <c r="DL225" i="3" s="1"/>
  <c r="D37" i="12" s="1"/>
  <c r="Z194" i="3"/>
  <c r="Z214" i="3" s="1"/>
  <c r="D228" i="3" l="1"/>
  <c r="D40" i="10" s="1"/>
  <c r="D56" i="3"/>
  <c r="D13" i="10" s="1"/>
  <c r="D220" i="3"/>
  <c r="D64" i="10" s="1"/>
  <c r="D216" i="3"/>
  <c r="D60" i="10" s="1"/>
  <c r="D227" i="3"/>
  <c r="D38" i="10" s="1"/>
  <c r="D217" i="3"/>
  <c r="D61" i="10" s="1"/>
  <c r="D219" i="3"/>
  <c r="D63" i="10" s="1"/>
  <c r="D229" i="3"/>
  <c r="D41" i="10" s="1"/>
  <c r="D215" i="3"/>
  <c r="D59" i="10" s="1"/>
  <c r="D226" i="3"/>
  <c r="D37" i="10" s="1"/>
  <c r="D222" i="3"/>
  <c r="D66" i="10" s="1"/>
  <c r="D214" i="3"/>
  <c r="D34" i="10" s="1"/>
  <c r="D221" i="3"/>
  <c r="D65" i="10" s="1"/>
  <c r="D224" i="3"/>
  <c r="D35" i="10" s="1"/>
  <c r="D8" i="12"/>
  <c r="DK199" i="3"/>
  <c r="DK219" i="3" s="1"/>
  <c r="G66" i="19" s="1"/>
  <c r="D17" i="20"/>
  <c r="J17" i="20" s="1"/>
  <c r="D13" i="23"/>
  <c r="J13" i="23" s="1"/>
  <c r="F16" i="20"/>
  <c r="L16" i="20" s="1"/>
  <c r="F12" i="23"/>
  <c r="L12" i="23" s="1"/>
  <c r="F17" i="20"/>
  <c r="L17" i="20" s="1"/>
  <c r="F13" i="23"/>
  <c r="L13" i="23" s="1"/>
  <c r="D16" i="20"/>
  <c r="J16" i="20" s="1"/>
  <c r="D12" i="23"/>
  <c r="J12" i="23" s="1"/>
  <c r="F15" i="20"/>
  <c r="L15" i="20" s="1"/>
  <c r="F11" i="23"/>
  <c r="L11" i="23" s="1"/>
  <c r="D15" i="20"/>
  <c r="J15" i="20" s="1"/>
  <c r="D11" i="23"/>
  <c r="J11" i="23" s="1"/>
  <c r="E6" i="20"/>
  <c r="K6" i="20" s="1"/>
  <c r="E6" i="23"/>
  <c r="F65" i="19"/>
  <c r="C62" i="10"/>
  <c r="F58" i="10"/>
  <c r="F34" i="10"/>
  <c r="E58" i="10"/>
  <c r="E34" i="10"/>
  <c r="D62" i="19"/>
  <c r="C58" i="1"/>
  <c r="C57" i="1"/>
  <c r="C33" i="1"/>
  <c r="C57" i="8"/>
  <c r="C33" i="8"/>
  <c r="D39" i="19"/>
  <c r="C35" i="1"/>
  <c r="E68" i="19"/>
  <c r="C64" i="8"/>
  <c r="E67" i="19"/>
  <c r="C63" i="8"/>
  <c r="D44" i="19"/>
  <c r="C40" i="1"/>
  <c r="D63" i="19"/>
  <c r="C59" i="1"/>
  <c r="E65" i="19"/>
  <c r="C61" i="8"/>
  <c r="F34" i="1"/>
  <c r="F58" i="1"/>
  <c r="E62" i="19"/>
  <c r="C58" i="8"/>
  <c r="D41" i="19"/>
  <c r="C37" i="1"/>
  <c r="D38" i="19"/>
  <c r="C34" i="1"/>
  <c r="E63" i="19"/>
  <c r="C59" i="8"/>
  <c r="D43" i="19"/>
  <c r="C39" i="1"/>
  <c r="E43" i="19"/>
  <c r="C39" i="8"/>
  <c r="E38" i="19"/>
  <c r="C34" i="8"/>
  <c r="D65" i="19"/>
  <c r="C61" i="1"/>
  <c r="E40" i="19"/>
  <c r="C36" i="8"/>
  <c r="F36" i="1"/>
  <c r="F60" i="1"/>
  <c r="F35" i="1"/>
  <c r="F59" i="1"/>
  <c r="D33" i="1"/>
  <c r="D57" i="1"/>
  <c r="E39" i="19"/>
  <c r="C35" i="8"/>
  <c r="E57" i="8"/>
  <c r="E33" i="8"/>
  <c r="D69" i="19"/>
  <c r="C65" i="1"/>
  <c r="D64" i="19"/>
  <c r="C60" i="1"/>
  <c r="D67" i="19"/>
  <c r="C63" i="1"/>
  <c r="D68" i="19"/>
  <c r="C64" i="1"/>
  <c r="D66" i="19"/>
  <c r="C62" i="1"/>
  <c r="D40" i="19"/>
  <c r="C36" i="1"/>
  <c r="E44" i="19"/>
  <c r="C40" i="8"/>
  <c r="E64" i="19"/>
  <c r="C60" i="8"/>
  <c r="E41" i="19"/>
  <c r="C37" i="8"/>
  <c r="E66" i="19"/>
  <c r="C62" i="8"/>
  <c r="D59" i="12"/>
  <c r="D34" i="12"/>
  <c r="F61" i="1"/>
  <c r="F37" i="1"/>
  <c r="C17" i="14"/>
  <c r="BP22" i="3"/>
  <c r="BO48" i="3"/>
  <c r="BO58" i="3"/>
  <c r="BO59" i="3"/>
  <c r="C15" i="13"/>
  <c r="C214" i="3"/>
  <c r="C15" i="14"/>
  <c r="C17" i="13"/>
  <c r="I17" i="19"/>
  <c r="DL224" i="3"/>
  <c r="D36" i="12" s="1"/>
  <c r="DK196" i="3"/>
  <c r="DK216" i="3" s="1"/>
  <c r="DL216" i="3"/>
  <c r="D61" i="12" s="1"/>
  <c r="DL223" i="3"/>
  <c r="D35" i="12" s="1"/>
  <c r="DK207" i="3"/>
  <c r="DK227" i="3" s="1"/>
  <c r="DL227" i="3"/>
  <c r="D39" i="12" s="1"/>
  <c r="DK194" i="3"/>
  <c r="DK214" i="3" s="1"/>
  <c r="DK195" i="3"/>
  <c r="DK215" i="3" s="1"/>
  <c r="DL220" i="3"/>
  <c r="D65" i="12" s="1"/>
  <c r="DK56" i="3"/>
  <c r="G13" i="19" s="1"/>
  <c r="G8" i="19"/>
  <c r="DK58" i="3"/>
  <c r="G15" i="19" s="1"/>
  <c r="DL58" i="3"/>
  <c r="D15" i="12" s="1"/>
  <c r="C15" i="7"/>
  <c r="D8" i="19"/>
  <c r="C8" i="1"/>
  <c r="AY58" i="3"/>
  <c r="D15" i="19" s="1"/>
  <c r="E61" i="19"/>
  <c r="E36" i="19"/>
  <c r="C8" i="8"/>
  <c r="E8" i="19"/>
  <c r="Z58" i="3"/>
  <c r="E15" i="19" s="1"/>
  <c r="D36" i="19"/>
  <c r="D61" i="19"/>
  <c r="Z222" i="3"/>
  <c r="D218" i="3"/>
  <c r="D62" i="10" s="1"/>
  <c r="DL56" i="3"/>
  <c r="D13" i="12" s="1"/>
  <c r="B55" i="3"/>
  <c r="D58" i="3"/>
  <c r="D15" i="10" s="1"/>
  <c r="F10" i="20" s="1"/>
  <c r="L10" i="20" s="1"/>
  <c r="D8" i="10"/>
  <c r="D10" i="20" s="1"/>
  <c r="J10" i="20" s="1"/>
  <c r="D57" i="3"/>
  <c r="D17" i="10" s="1"/>
  <c r="DK200" i="3"/>
  <c r="DK220" i="3" s="1"/>
  <c r="Z56" i="3"/>
  <c r="E13" i="19" s="1"/>
  <c r="Z57" i="3"/>
  <c r="E17" i="19" s="1"/>
  <c r="C17" i="7"/>
  <c r="AY57" i="3"/>
  <c r="D17" i="19" s="1"/>
  <c r="DK57" i="3"/>
  <c r="G17" i="19" s="1"/>
  <c r="C13" i="14"/>
  <c r="C13" i="13"/>
  <c r="C229" i="3"/>
  <c r="C226" i="3"/>
  <c r="C223" i="3"/>
  <c r="F37" i="19" s="1"/>
  <c r="DK204" i="3"/>
  <c r="DK224" i="3" s="1"/>
  <c r="DK203" i="3"/>
  <c r="DK223" i="3" s="1"/>
  <c r="AY56" i="3"/>
  <c r="D13" i="19" s="1"/>
  <c r="C13" i="7"/>
  <c r="C217" i="3"/>
  <c r="DK197" i="3"/>
  <c r="DK217" i="3" s="1"/>
  <c r="C228" i="3"/>
  <c r="C215" i="3"/>
  <c r="C224" i="3"/>
  <c r="C216" i="3"/>
  <c r="DK208" i="3"/>
  <c r="DK228" i="3" s="1"/>
  <c r="DK205" i="3"/>
  <c r="DK225" i="3" s="1"/>
  <c r="C225" i="3"/>
  <c r="DK206" i="3"/>
  <c r="DK226" i="3" s="1"/>
  <c r="DK209" i="3"/>
  <c r="DK229" i="3" s="1"/>
  <c r="C220" i="3"/>
  <c r="C227" i="3"/>
  <c r="C221" i="3"/>
  <c r="C222" i="3"/>
  <c r="DK198" i="3"/>
  <c r="DK218" i="3" s="1"/>
  <c r="DK201" i="3"/>
  <c r="DK221" i="3" s="1"/>
  <c r="DK202" i="3"/>
  <c r="DK222" i="3" s="1"/>
  <c r="C219" i="3"/>
  <c r="D58" i="10" l="1"/>
  <c r="C64" i="12"/>
  <c r="F8" i="20"/>
  <c r="L8" i="20" s="1"/>
  <c r="F8" i="23"/>
  <c r="L8" i="23" s="1"/>
  <c r="D8" i="20"/>
  <c r="J8" i="20" s="1"/>
  <c r="D8" i="23"/>
  <c r="J8" i="23" s="1"/>
  <c r="F7" i="20"/>
  <c r="L7" i="20" s="1"/>
  <c r="F7" i="23"/>
  <c r="L7" i="23" s="1"/>
  <c r="F14" i="20"/>
  <c r="L14" i="20" s="1"/>
  <c r="F10" i="23"/>
  <c r="L10" i="23" s="1"/>
  <c r="R6" i="23"/>
  <c r="K6" i="23"/>
  <c r="R7" i="23"/>
  <c r="R8" i="23"/>
  <c r="D7" i="20"/>
  <c r="J7" i="20" s="1"/>
  <c r="D7" i="23"/>
  <c r="J7" i="23" s="1"/>
  <c r="D14" i="20"/>
  <c r="J14" i="20" s="1"/>
  <c r="D10" i="23"/>
  <c r="J10" i="23" s="1"/>
  <c r="F62" i="19"/>
  <c r="C59" i="10"/>
  <c r="F68" i="19"/>
  <c r="C65" i="10"/>
  <c r="F63" i="19"/>
  <c r="C60" i="10"/>
  <c r="F44" i="19"/>
  <c r="C41" i="10"/>
  <c r="F41" i="19"/>
  <c r="C38" i="10"/>
  <c r="F39" i="19"/>
  <c r="C36" i="10"/>
  <c r="F38" i="19"/>
  <c r="C35" i="10"/>
  <c r="F64" i="19"/>
  <c r="C61" i="10"/>
  <c r="F67" i="19"/>
  <c r="C64" i="10"/>
  <c r="F66" i="19"/>
  <c r="C63" i="10"/>
  <c r="F69" i="19"/>
  <c r="C66" i="10"/>
  <c r="F43" i="19"/>
  <c r="C40" i="10"/>
  <c r="F40" i="19"/>
  <c r="C37" i="10"/>
  <c r="F61" i="19"/>
  <c r="C58" i="10"/>
  <c r="C34" i="10"/>
  <c r="G64" i="19"/>
  <c r="C62" i="12"/>
  <c r="G67" i="19"/>
  <c r="C65" i="12"/>
  <c r="G62" i="19"/>
  <c r="C60" i="12"/>
  <c r="G65" i="19"/>
  <c r="C63" i="12"/>
  <c r="G69" i="19"/>
  <c r="C67" i="12"/>
  <c r="G40" i="19"/>
  <c r="C38" i="12"/>
  <c r="G37" i="19"/>
  <c r="C35" i="12"/>
  <c r="G68" i="19"/>
  <c r="C66" i="12"/>
  <c r="G38" i="19"/>
  <c r="C36" i="12"/>
  <c r="C59" i="12"/>
  <c r="C34" i="12"/>
  <c r="G39" i="19"/>
  <c r="C37" i="12"/>
  <c r="G63" i="19"/>
  <c r="C61" i="12"/>
  <c r="G44" i="19"/>
  <c r="C42" i="12"/>
  <c r="G43" i="19"/>
  <c r="C41" i="12"/>
  <c r="E69" i="19"/>
  <c r="C65" i="8"/>
  <c r="G41" i="19"/>
  <c r="C39" i="12"/>
  <c r="C58" i="3"/>
  <c r="F15" i="19" s="1"/>
  <c r="C8" i="10"/>
  <c r="BQ22" i="3"/>
  <c r="BP48" i="3"/>
  <c r="BP59" i="3"/>
  <c r="BP58" i="3"/>
  <c r="C8" i="19"/>
  <c r="B58" i="3"/>
  <c r="C13" i="12"/>
  <c r="B194" i="3"/>
  <c r="B214" i="3" s="1"/>
  <c r="C36" i="19" s="1"/>
  <c r="F36" i="19"/>
  <c r="G36" i="19"/>
  <c r="G61" i="19"/>
  <c r="C57" i="3"/>
  <c r="F17" i="19" s="1"/>
  <c r="F8" i="19"/>
  <c r="C56" i="3"/>
  <c r="F13" i="19" s="1"/>
  <c r="C17" i="1"/>
  <c r="C15" i="1"/>
  <c r="C15" i="12"/>
  <c r="B56" i="3"/>
  <c r="C13" i="19" s="1"/>
  <c r="B57" i="3"/>
  <c r="C17" i="19" s="1"/>
  <c r="C15" i="8"/>
  <c r="C17" i="12"/>
  <c r="C17" i="8"/>
  <c r="C13" i="8"/>
  <c r="B203" i="3"/>
  <c r="B223" i="3" s="1"/>
  <c r="C37" i="19" s="1"/>
  <c r="B206" i="3"/>
  <c r="B226" i="3" s="1"/>
  <c r="C40" i="19" s="1"/>
  <c r="C13" i="1"/>
  <c r="B201" i="3"/>
  <c r="B221" i="3" s="1"/>
  <c r="C68" i="19" s="1"/>
  <c r="B200" i="3"/>
  <c r="B220" i="3" s="1"/>
  <c r="C67" i="19" s="1"/>
  <c r="B196" i="3"/>
  <c r="B216" i="3" s="1"/>
  <c r="C63" i="19" s="1"/>
  <c r="B195" i="3"/>
  <c r="B215" i="3" s="1"/>
  <c r="C62" i="19" s="1"/>
  <c r="B199" i="3"/>
  <c r="B219" i="3" s="1"/>
  <c r="C66" i="19" s="1"/>
  <c r="B202" i="3"/>
  <c r="B222" i="3" s="1"/>
  <c r="C69" i="19" s="1"/>
  <c r="B207" i="3"/>
  <c r="B227" i="3" s="1"/>
  <c r="C41" i="19" s="1"/>
  <c r="B209" i="3"/>
  <c r="B229" i="3" s="1"/>
  <c r="C44" i="19" s="1"/>
  <c r="B205" i="3"/>
  <c r="B225" i="3" s="1"/>
  <c r="C39" i="19" s="1"/>
  <c r="B198" i="3"/>
  <c r="B218" i="3" s="1"/>
  <c r="C65" i="19" s="1"/>
  <c r="B204" i="3"/>
  <c r="B224" i="3" s="1"/>
  <c r="C38" i="19" s="1"/>
  <c r="B208" i="3"/>
  <c r="B228" i="3" s="1"/>
  <c r="C43" i="19" s="1"/>
  <c r="B197" i="3"/>
  <c r="B217" i="3" s="1"/>
  <c r="C64" i="19" s="1"/>
  <c r="C15" i="10" l="1"/>
  <c r="D9" i="20"/>
  <c r="J9" i="20" s="1"/>
  <c r="D9" i="23"/>
  <c r="D6" i="20"/>
  <c r="J6" i="20" s="1"/>
  <c r="D6" i="23"/>
  <c r="F9" i="20"/>
  <c r="L9" i="20" s="1"/>
  <c r="F9" i="23"/>
  <c r="L9" i="23" s="1"/>
  <c r="C13" i="10"/>
  <c r="C61" i="19"/>
  <c r="C15" i="19"/>
  <c r="BR22" i="3"/>
  <c r="BQ48" i="3"/>
  <c r="BQ58" i="3"/>
  <c r="BQ59" i="3"/>
  <c r="C17" i="10"/>
  <c r="N11" i="23" l="1"/>
  <c r="N10" i="23"/>
  <c r="N7" i="23"/>
  <c r="N12" i="23"/>
  <c r="N6" i="23"/>
  <c r="N8" i="23"/>
  <c r="N13" i="23"/>
  <c r="Q7" i="23"/>
  <c r="Q6" i="23"/>
  <c r="Q8" i="23"/>
  <c r="J6" i="23"/>
  <c r="F6" i="20"/>
  <c r="L6" i="20" s="1"/>
  <c r="F6" i="23"/>
  <c r="L6" i="23" s="1"/>
  <c r="J9" i="23"/>
  <c r="N9" i="23"/>
  <c r="BS22" i="3"/>
  <c r="BR48" i="3"/>
  <c r="BR59" i="3"/>
  <c r="BR58" i="3"/>
  <c r="BT22" i="3" l="1"/>
  <c r="BS48" i="3"/>
  <c r="BS59" i="3"/>
  <c r="BS58" i="3"/>
  <c r="BU22" i="3" l="1"/>
  <c r="BT48" i="3"/>
  <c r="BT59" i="3"/>
  <c r="BT58" i="3"/>
  <c r="BV22" i="3" l="1"/>
  <c r="BU48" i="3"/>
  <c r="G10" i="1" s="1"/>
  <c r="BU59" i="3"/>
  <c r="G16" i="1" s="1"/>
  <c r="BU58" i="3"/>
  <c r="G15" i="1" s="1"/>
  <c r="BW22" i="3" l="1"/>
  <c r="BV48" i="3"/>
  <c r="BV59" i="3"/>
  <c r="BV58" i="3"/>
  <c r="BX22" i="3" l="1"/>
  <c r="BW48" i="3"/>
  <c r="BW58" i="3"/>
  <c r="BW59" i="3"/>
  <c r="BY22" i="3" l="1"/>
  <c r="BX48" i="3"/>
  <c r="BX58" i="3"/>
  <c r="BX59" i="3"/>
  <c r="BZ22" i="3" l="1"/>
  <c r="BY48" i="3"/>
  <c r="BY58" i="3"/>
  <c r="BY59" i="3"/>
  <c r="CA22" i="3" l="1"/>
  <c r="BZ48" i="3"/>
  <c r="BZ58" i="3"/>
  <c r="BZ59" i="3"/>
  <c r="CB22" i="3" l="1"/>
  <c r="CA48" i="3"/>
  <c r="CA59" i="3"/>
  <c r="CA58" i="3"/>
  <c r="CC22" i="3" l="1"/>
  <c r="CB48" i="3"/>
  <c r="H10" i="1" s="1"/>
  <c r="CB59" i="3"/>
  <c r="H16" i="1" s="1"/>
  <c r="CB58" i="3"/>
  <c r="H15" i="1" s="1"/>
  <c r="CD22" i="3" l="1"/>
  <c r="CC48" i="3"/>
  <c r="CC59" i="3"/>
  <c r="CC58" i="3"/>
  <c r="CE22" i="3" l="1"/>
  <c r="CD48" i="3"/>
  <c r="CD58" i="3"/>
  <c r="CD59" i="3"/>
  <c r="CF22" i="3" l="1"/>
  <c r="CE48" i="3"/>
  <c r="CE58" i="3"/>
  <c r="CE59" i="3"/>
  <c r="CG22" i="3" l="1"/>
  <c r="CF48" i="3"/>
  <c r="CF59" i="3"/>
  <c r="CF58" i="3"/>
  <c r="CH22" i="3" l="1"/>
  <c r="CG48" i="3"/>
  <c r="CG59" i="3"/>
  <c r="CG58" i="3"/>
  <c r="CI22" i="3" l="1"/>
  <c r="CH48" i="3"/>
  <c r="CH59" i="3"/>
  <c r="CH58" i="3"/>
  <c r="CJ22" i="3" l="1"/>
  <c r="CI48" i="3"/>
  <c r="I10" i="1" s="1"/>
  <c r="CI59" i="3"/>
  <c r="I16" i="1" s="1"/>
  <c r="CI58" i="3"/>
  <c r="I15" i="1" s="1"/>
  <c r="CK22" i="3" l="1"/>
  <c r="CJ48" i="3"/>
  <c r="CJ58" i="3"/>
  <c r="CJ59" i="3"/>
  <c r="CL22" i="3" l="1"/>
  <c r="CK48" i="3"/>
  <c r="CK58" i="3"/>
  <c r="CK59" i="3"/>
  <c r="CM22" i="3" l="1"/>
  <c r="CL48" i="3"/>
  <c r="CL59" i="3"/>
  <c r="CL58" i="3"/>
  <c r="CN22" i="3" l="1"/>
  <c r="CM48" i="3"/>
  <c r="CM59" i="3"/>
  <c r="CM58" i="3"/>
  <c r="CO22" i="3" l="1"/>
  <c r="CN48" i="3"/>
  <c r="CN59" i="3"/>
  <c r="CN58" i="3"/>
  <c r="CP22" i="3" l="1"/>
  <c r="CQ22" i="3" s="1"/>
  <c r="CR22" i="3" s="1"/>
  <c r="CS22" i="3" s="1"/>
  <c r="CT22" i="3" s="1"/>
  <c r="CU22" i="3" s="1"/>
  <c r="CV22" i="3" s="1"/>
  <c r="CW22" i="3" s="1"/>
  <c r="CX22" i="3" s="1"/>
  <c r="CY22" i="3" s="1"/>
  <c r="CZ22" i="3" s="1"/>
  <c r="DA22" i="3" s="1"/>
  <c r="DB22" i="3" s="1"/>
  <c r="DC22" i="3" s="1"/>
  <c r="DD22" i="3" s="1"/>
  <c r="DE22" i="3" s="1"/>
  <c r="DF22" i="3" s="1"/>
  <c r="DG22" i="3" s="1"/>
  <c r="DH22" i="3" s="1"/>
  <c r="DI22" i="3" s="1"/>
  <c r="DJ22" i="3" s="1"/>
  <c r="DK22" i="3" s="1"/>
  <c r="DL22" i="3" s="1"/>
  <c r="DM22" i="3" s="1"/>
  <c r="DN22" i="3" s="1"/>
  <c r="DO22" i="3" s="1"/>
  <c r="DP22" i="3" s="1"/>
  <c r="DQ22" i="3" s="1"/>
  <c r="DR22" i="3" s="1"/>
  <c r="DS22" i="3" s="1"/>
  <c r="DT22" i="3" s="1"/>
  <c r="DU22" i="3" s="1"/>
  <c r="DV22" i="3" s="1"/>
  <c r="DW22" i="3" s="1"/>
  <c r="DX22" i="3" s="1"/>
  <c r="DY22" i="3" s="1"/>
  <c r="DZ22" i="3" s="1"/>
  <c r="EA22" i="3" s="1"/>
  <c r="EB22" i="3" s="1"/>
  <c r="EC22" i="3" s="1"/>
  <c r="ED22" i="3" s="1"/>
  <c r="EE22" i="3" s="1"/>
  <c r="EF22" i="3" s="1"/>
  <c r="EG22" i="3" s="1"/>
  <c r="EH22" i="3" s="1"/>
  <c r="EI22" i="3" s="1"/>
  <c r="EJ22" i="3" s="1"/>
  <c r="EK22" i="3" s="1"/>
  <c r="EL22" i="3" s="1"/>
  <c r="EM22" i="3" s="1"/>
  <c r="EN22" i="3" s="1"/>
  <c r="EO22" i="3" s="1"/>
  <c r="EP22" i="3" s="1"/>
  <c r="EQ22" i="3" s="1"/>
  <c r="ER22" i="3" s="1"/>
  <c r="ES22" i="3" s="1"/>
  <c r="ET22" i="3" s="1"/>
  <c r="EU22" i="3" s="1"/>
  <c r="EV22" i="3" s="1"/>
  <c r="EW22" i="3" s="1"/>
  <c r="EX22" i="3" s="1"/>
  <c r="EY22" i="3" s="1"/>
  <c r="EZ22" i="3" s="1"/>
  <c r="FA22" i="3" s="1"/>
  <c r="FB22" i="3" s="1"/>
  <c r="FC22" i="3" s="1"/>
  <c r="FD22" i="3" s="1"/>
  <c r="FE22" i="3" s="1"/>
  <c r="FF22" i="3" s="1"/>
  <c r="FG22" i="3" s="1"/>
  <c r="FH22" i="3" s="1"/>
  <c r="FI22" i="3" s="1"/>
  <c r="FJ22" i="3" s="1"/>
  <c r="FK22" i="3" s="1"/>
  <c r="FL22" i="3" s="1"/>
  <c r="FM22" i="3" s="1"/>
  <c r="FN22" i="3" s="1"/>
  <c r="FO22" i="3" s="1"/>
  <c r="FP22" i="3" s="1"/>
  <c r="FQ22" i="3" s="1"/>
  <c r="FR22" i="3" s="1"/>
  <c r="FS22" i="3" s="1"/>
  <c r="FT22" i="3" s="1"/>
  <c r="FU22" i="3" s="1"/>
  <c r="FV22" i="3" s="1"/>
  <c r="FW22" i="3" s="1"/>
  <c r="FX22" i="3" s="1"/>
  <c r="FY22" i="3" s="1"/>
  <c r="FZ22" i="3" s="1"/>
  <c r="GA22" i="3" s="1"/>
  <c r="GB22" i="3" s="1"/>
  <c r="GC22" i="3" s="1"/>
  <c r="GD22" i="3" s="1"/>
  <c r="GE22" i="3" s="1"/>
  <c r="GF22" i="3" s="1"/>
  <c r="GG22" i="3" s="1"/>
  <c r="GH22" i="3" s="1"/>
  <c r="GI22" i="3" s="1"/>
  <c r="GJ22" i="3" s="1"/>
  <c r="GK22" i="3" s="1"/>
  <c r="GL22" i="3" s="1"/>
  <c r="GM22" i="3" s="1"/>
  <c r="GN22" i="3" s="1"/>
  <c r="GO22" i="3" s="1"/>
  <c r="GP22" i="3" s="1"/>
  <c r="GQ22" i="3" s="1"/>
  <c r="GR22" i="3" s="1"/>
  <c r="GS22" i="3" s="1"/>
  <c r="GT22" i="3" s="1"/>
  <c r="GU22" i="3" s="1"/>
  <c r="GV22" i="3" s="1"/>
  <c r="GW22" i="3" s="1"/>
  <c r="GX22" i="3" s="1"/>
  <c r="GY22" i="3" s="1"/>
  <c r="GZ22" i="3" s="1"/>
  <c r="HA22" i="3" s="1"/>
  <c r="HB22" i="3" s="1"/>
  <c r="HC22" i="3" s="1"/>
  <c r="HD22" i="3" s="1"/>
  <c r="HE22" i="3" s="1"/>
  <c r="HF22" i="3" s="1"/>
  <c r="HG22" i="3" s="1"/>
  <c r="HH22" i="3" s="1"/>
  <c r="CO48" i="3"/>
  <c r="CO58" i="3"/>
  <c r="CO59" i="3"/>
</calcChain>
</file>

<file path=xl/comments1.xml><?xml version="1.0" encoding="utf-8"?>
<comments xmlns="http://schemas.openxmlformats.org/spreadsheetml/2006/main">
  <authors>
    <author>Uranga, Edurne (KWSTC)</author>
  </authors>
  <commentList>
    <comment ref="B22" authorId="0" shapeId="0">
      <text>
        <r>
          <rPr>
            <b/>
            <sz val="9"/>
            <color indexed="81"/>
            <rFont val="Tahoma"/>
            <family val="2"/>
          </rPr>
          <t>cambiar cada trim</t>
        </r>
        <r>
          <rPr>
            <sz val="9"/>
            <color indexed="81"/>
            <rFont val="Tahoma"/>
            <family val="2"/>
          </rPr>
          <t xml:space="preserve">
vinculado a pestaña ¡</t>
        </r>
      </text>
    </comment>
    <comment ref="B41" authorId="0" shapeId="0">
      <text>
        <r>
          <rPr>
            <b/>
            <sz val="9"/>
            <color indexed="81"/>
            <rFont val="Tahoma"/>
            <family val="2"/>
          </rPr>
          <t>cambiar cada trim
Vinculado a pestaña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 xml:space="preserve">alcoh sobre pobl &gt;18
resto poblc &gt;10
</t>
        </r>
      </text>
    </comment>
  </commentList>
</comments>
</file>

<file path=xl/sharedStrings.xml><?xml version="1.0" encoding="utf-8"?>
<sst xmlns="http://schemas.openxmlformats.org/spreadsheetml/2006/main" count="4086" uniqueCount="470">
  <si>
    <t>RON</t>
  </si>
  <si>
    <t>GIN</t>
  </si>
  <si>
    <t>ANIS</t>
  </si>
  <si>
    <t>OTRAS</t>
  </si>
  <si>
    <t>Frecuencia</t>
  </si>
  <si>
    <t>18-24 años</t>
  </si>
  <si>
    <t>25-34 años</t>
  </si>
  <si>
    <t>35-49 años</t>
  </si>
  <si>
    <t>50+ años</t>
  </si>
  <si>
    <t>Hombre</t>
  </si>
  <si>
    <t>Mujer</t>
  </si>
  <si>
    <t>% consumiciones</t>
  </si>
  <si>
    <t>TOTAL</t>
  </si>
  <si>
    <t>AMB</t>
  </si>
  <si>
    <t>Rto Cat Aragón</t>
  </si>
  <si>
    <t>Levante</t>
  </si>
  <si>
    <t>Andalucía</t>
  </si>
  <si>
    <t>AMM</t>
  </si>
  <si>
    <t>Resto Centro</t>
  </si>
  <si>
    <t>Norte Centro</t>
  </si>
  <si>
    <t>Noroeste</t>
  </si>
  <si>
    <t>Litros x individuo</t>
  </si>
  <si>
    <t>i121magr - table - 25/11/2014 23:26:51</t>
  </si>
  <si>
    <t>.Total Bebidas Frias</t>
  </si>
  <si>
    <t>VinoTint.VerCavSidr</t>
  </si>
  <si>
    <t>Vino</t>
  </si>
  <si>
    <t>Tinto</t>
  </si>
  <si>
    <t>tinto botella</t>
  </si>
  <si>
    <t>tinto copa</t>
  </si>
  <si>
    <t>Blanco</t>
  </si>
  <si>
    <t>blanco botella</t>
  </si>
  <si>
    <t>blanco copa</t>
  </si>
  <si>
    <t>Rosado</t>
  </si>
  <si>
    <t>rosado botella</t>
  </si>
  <si>
    <t>rosado copa</t>
  </si>
  <si>
    <t>Tinto de Verano</t>
  </si>
  <si>
    <t>tinto de verano bote</t>
  </si>
  <si>
    <t>tinto de verano copa</t>
  </si>
  <si>
    <t>Cava</t>
  </si>
  <si>
    <t>cava botella</t>
  </si>
  <si>
    <t>cava copa</t>
  </si>
  <si>
    <t>Sidra</t>
  </si>
  <si>
    <t>sidra botella</t>
  </si>
  <si>
    <t>sidra copa</t>
  </si>
  <si>
    <t>Cerveza</t>
  </si>
  <si>
    <t>Con alcohol</t>
  </si>
  <si>
    <t>c.alc.Botella Litro</t>
  </si>
  <si>
    <t>c.alc.Botella Tercio</t>
  </si>
  <si>
    <t>c.alc.Botella Quinto</t>
  </si>
  <si>
    <t>c.alc.Resto Botella</t>
  </si>
  <si>
    <t>c.alc.Lata</t>
  </si>
  <si>
    <t>c.alc.Jarra Grande</t>
  </si>
  <si>
    <t>c.alc.Jarra Mediana</t>
  </si>
  <si>
    <t>c.alc.Jarra Pequeña</t>
  </si>
  <si>
    <t>c.alc.Caña</t>
  </si>
  <si>
    <t>c.alc.Tubo</t>
  </si>
  <si>
    <t>c.alc.Tercio</t>
  </si>
  <si>
    <t>Sin alcohol</t>
  </si>
  <si>
    <t>s.alc.Botella Litro</t>
  </si>
  <si>
    <t>s.alc.Botella Tercio</t>
  </si>
  <si>
    <t>s.alc.Botella Quinto</t>
  </si>
  <si>
    <t>s.alc.Resto Botella</t>
  </si>
  <si>
    <t>s.alc.Lata</t>
  </si>
  <si>
    <t>s.alc.Jarra Grande</t>
  </si>
  <si>
    <t>s.alc.Jarra Mediana</t>
  </si>
  <si>
    <t>s.alc.Jarra Pequeña</t>
  </si>
  <si>
    <t>s.alc.Caña</t>
  </si>
  <si>
    <t>s.alc.Tubo</t>
  </si>
  <si>
    <t>s.alc.Tercio</t>
  </si>
  <si>
    <t>Espirituosas</t>
  </si>
  <si>
    <t>Ginebra</t>
  </si>
  <si>
    <t>gin chupito</t>
  </si>
  <si>
    <t>gin botella</t>
  </si>
  <si>
    <t>gin consumición</t>
  </si>
  <si>
    <t>gin cubalitro</t>
  </si>
  <si>
    <t>gin breezer</t>
  </si>
  <si>
    <t>gin cocktail</t>
  </si>
  <si>
    <t>Ron</t>
  </si>
  <si>
    <t>ron chupito</t>
  </si>
  <si>
    <t>ron botella</t>
  </si>
  <si>
    <t>ron consumición</t>
  </si>
  <si>
    <t>ron cubalitro</t>
  </si>
  <si>
    <t>ron breezer</t>
  </si>
  <si>
    <t>ron cocktail</t>
  </si>
  <si>
    <t>Anis</t>
  </si>
  <si>
    <t>anis chupito</t>
  </si>
  <si>
    <t>anis botella</t>
  </si>
  <si>
    <t>anis consumición</t>
  </si>
  <si>
    <t>anis cubalitro</t>
  </si>
  <si>
    <t>anis breezer</t>
  </si>
  <si>
    <t>anis cocktail</t>
  </si>
  <si>
    <t>Otras Espirituosas</t>
  </si>
  <si>
    <t>o.espirit.chupito</t>
  </si>
  <si>
    <t>o.espirit.botella</t>
  </si>
  <si>
    <t>o.espirit.consumici.</t>
  </si>
  <si>
    <t>o.espirit.cubalitro</t>
  </si>
  <si>
    <t>o.espirit.breezer</t>
  </si>
  <si>
    <t>o.espirit.cocktail</t>
  </si>
  <si>
    <t>Zumo</t>
  </si>
  <si>
    <t>zumo vaso pequeño</t>
  </si>
  <si>
    <t>zumo vaso mediano</t>
  </si>
  <si>
    <t>zumo vaso grande</t>
  </si>
  <si>
    <t>zumo env 200ml</t>
  </si>
  <si>
    <t>zumo env 330ml</t>
  </si>
  <si>
    <t>zumo env 331ml+</t>
  </si>
  <si>
    <t>Bebidas Zumo+Leche</t>
  </si>
  <si>
    <t>Beb zum+lech.vaso peq</t>
  </si>
  <si>
    <t>Beb zum+lech.vaso med</t>
  </si>
  <si>
    <t>Beb zum+lech.vaso gra</t>
  </si>
  <si>
    <t>Beb zum+lech.env200ml</t>
  </si>
  <si>
    <t>Beb zum+lech.env330ml</t>
  </si>
  <si>
    <t>Beb zum+lec.env331ml+</t>
  </si>
  <si>
    <t>Agua Envasada</t>
  </si>
  <si>
    <t>hasta 33cl</t>
  </si>
  <si>
    <t>34 a 75cl</t>
  </si>
  <si>
    <t>75cl+</t>
  </si>
  <si>
    <t>garrafa 5l</t>
  </si>
  <si>
    <t>garrafa 8l</t>
  </si>
  <si>
    <t>garrafa otros</t>
  </si>
  <si>
    <t>Bebidas Refrescantes</t>
  </si>
  <si>
    <t>Colas</t>
  </si>
  <si>
    <t>Cola Regular</t>
  </si>
  <si>
    <t>Cola Reg Bot h.33cl</t>
  </si>
  <si>
    <t>Cola Reg Bot Median</t>
  </si>
  <si>
    <t>Cola Reg Bot 1l+</t>
  </si>
  <si>
    <t>Cola Reg Lata 33cl</t>
  </si>
  <si>
    <t>Cola Reg Lata 50cl</t>
  </si>
  <si>
    <t>Cola Reg Vaso peque</t>
  </si>
  <si>
    <t>Cola Reg Vaso media</t>
  </si>
  <si>
    <t>Cola Reg Vaso grand</t>
  </si>
  <si>
    <t>Light/Zero</t>
  </si>
  <si>
    <t>co.lig/zeroBot h.33</t>
  </si>
  <si>
    <t>co.lig/zeroBot Medi</t>
  </si>
  <si>
    <t>co.lig/zeroBot 1l+</t>
  </si>
  <si>
    <t>co.lig/zero Lat.33c</t>
  </si>
  <si>
    <t>co.lig/zero Lat.50c</t>
  </si>
  <si>
    <t>co.lig/zero Vaso pe</t>
  </si>
  <si>
    <t>co.lig/zero Vaso me</t>
  </si>
  <si>
    <t>co.lig/zero Vaso gr</t>
  </si>
  <si>
    <t>Con Cafeina</t>
  </si>
  <si>
    <t>con caf Bot h.33cl</t>
  </si>
  <si>
    <t>con caf Bot Median</t>
  </si>
  <si>
    <t>con caf Bot 1l+</t>
  </si>
  <si>
    <t>con caf Lata 33cl</t>
  </si>
  <si>
    <t>con caf Lata 50cl</t>
  </si>
  <si>
    <t>con caf Vaso pequeñ</t>
  </si>
  <si>
    <t>con caf Vaso median</t>
  </si>
  <si>
    <t>con caf Vaso grande</t>
  </si>
  <si>
    <t>Sin Cafeina</t>
  </si>
  <si>
    <t>sin caf Bot h.33cl</t>
  </si>
  <si>
    <t>sin caf Bot Mediana</t>
  </si>
  <si>
    <t>sin caf Bot 1l+</t>
  </si>
  <si>
    <t>sin caf Lata 33cl</t>
  </si>
  <si>
    <t>sin caf Lata 50cl</t>
  </si>
  <si>
    <t>sin caf Vaso pequeñ</t>
  </si>
  <si>
    <t>sin caf Vaso median</t>
  </si>
  <si>
    <t>sin caf Vaso grande</t>
  </si>
  <si>
    <t>Frutas con gas</t>
  </si>
  <si>
    <t>fcg Bot h.33cl</t>
  </si>
  <si>
    <t>fcg Bot Mediana</t>
  </si>
  <si>
    <t>fcg Bot 1l+</t>
  </si>
  <si>
    <t>fcg Lata 33cl</t>
  </si>
  <si>
    <t>fcg Lata 50cl</t>
  </si>
  <si>
    <t>fcg Vaso pequeño</t>
  </si>
  <si>
    <t>fcg Vaso mediano</t>
  </si>
  <si>
    <t>fcg Vaso grande</t>
  </si>
  <si>
    <t>Frutas sin gas</t>
  </si>
  <si>
    <t>fsg Bot h.33cl</t>
  </si>
  <si>
    <t>fsg Bot Mediana</t>
  </si>
  <si>
    <t>fsg Bot 1l+</t>
  </si>
  <si>
    <t>fsg Lata 33cl</t>
  </si>
  <si>
    <t>fsg Lata 50cl</t>
  </si>
  <si>
    <t>fsg Vaso pequeño</t>
  </si>
  <si>
    <t>fsg Vaso mediano</t>
  </si>
  <si>
    <t>fsg Vaso grande</t>
  </si>
  <si>
    <t>Mixers</t>
  </si>
  <si>
    <t>mixers Bot h.33cl</t>
  </si>
  <si>
    <t>mixers Bot Mediana</t>
  </si>
  <si>
    <t>mixers Bot 1l+</t>
  </si>
  <si>
    <t>mixers Lata 33cl</t>
  </si>
  <si>
    <t>mixers Lata 50cl</t>
  </si>
  <si>
    <t>mixers Vaso pequeño</t>
  </si>
  <si>
    <t>mixers Vaso mediano</t>
  </si>
  <si>
    <t>mixers Vaso grande</t>
  </si>
  <si>
    <t>Isotónicas</t>
  </si>
  <si>
    <t>isoton.Bot h.33cl</t>
  </si>
  <si>
    <t>isoton.Bot Mediana</t>
  </si>
  <si>
    <t>isoton.Bot 1l+</t>
  </si>
  <si>
    <t>isoton.Lata 33cl</t>
  </si>
  <si>
    <t>isoton.Lata 50cl</t>
  </si>
  <si>
    <t>isoton.Vaso pequeño</t>
  </si>
  <si>
    <t>isoton.Vaso mediano</t>
  </si>
  <si>
    <t>isoton.Vaso grande</t>
  </si>
  <si>
    <t>Energéticas</t>
  </si>
  <si>
    <t>energét.Bot h.33cl</t>
  </si>
  <si>
    <t>energét.Bot Mediana</t>
  </si>
  <si>
    <t>energét.Bot 1l+</t>
  </si>
  <si>
    <t>energét.Lata 33cl</t>
  </si>
  <si>
    <t>energét.Lata 50cl</t>
  </si>
  <si>
    <t>energét.Vaso pequeño</t>
  </si>
  <si>
    <t>energét.Vaso mediano</t>
  </si>
  <si>
    <t>energét.Vaso grande</t>
  </si>
  <si>
    <t>Gaseosas</t>
  </si>
  <si>
    <t>Gaseosas Bot h.33cl</t>
  </si>
  <si>
    <t>Gaseosas Bot Mediana</t>
  </si>
  <si>
    <t>Gaseosas Bot 1l+</t>
  </si>
  <si>
    <t>Gaseosas Lata 33cl</t>
  </si>
  <si>
    <t>Gaseosas Lata 50cl</t>
  </si>
  <si>
    <t>Gaseosas Vaso pequeñ</t>
  </si>
  <si>
    <t>Gaseosas Vaso median</t>
  </si>
  <si>
    <t>Gaseosas Vaso grande</t>
  </si>
  <si>
    <t>Resto</t>
  </si>
  <si>
    <t>Resto Bot h.33cl</t>
  </si>
  <si>
    <t>Resto Bot Mediana</t>
  </si>
  <si>
    <t>Resto Bot 1l+</t>
  </si>
  <si>
    <t>Resto Lata 33cl</t>
  </si>
  <si>
    <t>Resto Lata 50cl</t>
  </si>
  <si>
    <t>Resto Vaso pequeño</t>
  </si>
  <si>
    <t>Resto Vaso mediano</t>
  </si>
  <si>
    <t>Resto Vaso grande</t>
  </si>
  <si>
    <t>T.Bebidas Combinadas</t>
  </si>
  <si>
    <t>Weighted Euro</t>
  </si>
  <si>
    <t>Weighted Vol1</t>
  </si>
  <si>
    <t>Weighted Penetración %</t>
  </si>
  <si>
    <t>Weighted Gasto Medio</t>
  </si>
  <si>
    <t>Weighted Compra Media</t>
  </si>
  <si>
    <t>Weighted Frecuencia de Compra</t>
  </si>
  <si>
    <t>Weighted Gasto por Acto de Compra</t>
  </si>
  <si>
    <t>Weighted Cantidad Comprada por Acto</t>
  </si>
  <si>
    <t>Measures = Weighted Vol1</t>
  </si>
  <si>
    <t xml:space="preserve">T.ESPAÑA  </t>
  </si>
  <si>
    <t xml:space="preserve"> BCN AM  </t>
  </si>
  <si>
    <t xml:space="preserve"> REST.CAT ARAGON  </t>
  </si>
  <si>
    <t xml:space="preserve"> LEVANTE  </t>
  </si>
  <si>
    <t xml:space="preserve"> ANDALUCIA  </t>
  </si>
  <si>
    <t xml:space="preserve"> MDD AM  </t>
  </si>
  <si>
    <t xml:space="preserve"> RTO CENTRO  </t>
  </si>
  <si>
    <t xml:space="preserve"> NORTE-CENTRO  </t>
  </si>
  <si>
    <t xml:space="preserve"> NOROESTE  </t>
  </si>
  <si>
    <t xml:space="preserve"> DE 10 A 17 AÑOS  C.  </t>
  </si>
  <si>
    <t xml:space="preserve"> DE 18 A 24 AÑOS  C.  </t>
  </si>
  <si>
    <t xml:space="preserve"> DE 25 A 34 AÑOS  C.  </t>
  </si>
  <si>
    <t xml:space="preserve"> DE 35 A 49 AÑOS  C.  </t>
  </si>
  <si>
    <t xml:space="preserve"> DE 50 A 75 AÑOS  C.  </t>
  </si>
  <si>
    <t xml:space="preserve"> HOMBRE           C.  </t>
  </si>
  <si>
    <t xml:space="preserve"> MUJER            C.  </t>
  </si>
  <si>
    <t>i121magr - table - 25/11/2014 23:29:52</t>
  </si>
  <si>
    <t>period/perl</t>
  </si>
  <si>
    <t>en gris NO TOCAR</t>
  </si>
  <si>
    <t>factor conversion</t>
  </si>
  <si>
    <t>factores conversion (consumicion = X litros)</t>
  </si>
  <si>
    <t>volumen (litros)</t>
  </si>
  <si>
    <t>Weighted Buyers</t>
  </si>
  <si>
    <t>Weighted Households</t>
  </si>
  <si>
    <t>Weighted Households 18+</t>
  </si>
  <si>
    <t>volumen x indiv(litros)</t>
  </si>
  <si>
    <t>Measures = Weighted Buyers</t>
  </si>
  <si>
    <t>CONSUMICIONE</t>
  </si>
  <si>
    <t>WEIGHTED BUYERS</t>
  </si>
  <si>
    <t>LITROS</t>
  </si>
  <si>
    <t>LITROS/INDIV</t>
  </si>
  <si>
    <t>*Población 18-75 años</t>
  </si>
  <si>
    <t>AGUA</t>
  </si>
  <si>
    <t>*Población 10-75 años</t>
  </si>
  <si>
    <t>10-17 años</t>
  </si>
  <si>
    <t>CERVEZA</t>
  </si>
  <si>
    <t>CON ALCOHOL</t>
  </si>
  <si>
    <t>SIN ALCOHOL</t>
  </si>
  <si>
    <t>VINO</t>
  </si>
  <si>
    <t>SIDRA</t>
  </si>
  <si>
    <t>CERVEZAS</t>
  </si>
  <si>
    <t>BEB REFRESCANTES</t>
  </si>
  <si>
    <t>VINO + CAVA + SIDRA</t>
  </si>
  <si>
    <t>COPA</t>
  </si>
  <si>
    <t>BEB ALCOHOLICAS AG</t>
  </si>
  <si>
    <t>TINTO</t>
  </si>
  <si>
    <t>BLANCO</t>
  </si>
  <si>
    <t>ROSADO</t>
  </si>
  <si>
    <t>TINTO DE VERANO</t>
  </si>
  <si>
    <t>COLA</t>
  </si>
  <si>
    <t>NORMAL</t>
  </si>
  <si>
    <t>LIGHT/ZERO</t>
  </si>
  <si>
    <t>CON CAFEINA</t>
  </si>
  <si>
    <t>SIN CAFEINA</t>
  </si>
  <si>
    <t>FRUTAS CON GAS</t>
  </si>
  <si>
    <t>FRUTAS SIN GAS</t>
  </si>
  <si>
    <t>ISOTÓNICAS</t>
  </si>
  <si>
    <t>ENERGÉTICAS</t>
  </si>
  <si>
    <t>GASEOSA</t>
  </si>
  <si>
    <t>RESTO</t>
  </si>
  <si>
    <t>MIXERS</t>
  </si>
  <si>
    <t>ZUMOS</t>
  </si>
  <si>
    <t>BEBIDAS ZUMOS+LECHE</t>
  </si>
  <si>
    <t>ZUMO</t>
  </si>
  <si>
    <t>*No Alcohólicas: Población 10-75 años</t>
  </si>
  <si>
    <t>*Alcohólicas: Población 18-75 años</t>
  </si>
  <si>
    <t>** Solas sin combinadas</t>
  </si>
  <si>
    <t>% Población</t>
  </si>
  <si>
    <t>% Población (18-75)</t>
  </si>
  <si>
    <r>
      <t xml:space="preserve">Consumo Medio </t>
    </r>
    <r>
      <rPr>
        <sz val="12"/>
        <color theme="1"/>
        <rFont val="Calibri"/>
        <family val="2"/>
        <scheme val="minor"/>
      </rPr>
      <t>(consumiciones x indiv)</t>
    </r>
  </si>
  <si>
    <r>
      <t xml:space="preserve">Consumo Medio </t>
    </r>
    <r>
      <rPr>
        <sz val="12"/>
        <color theme="1"/>
        <rFont val="Calibri"/>
        <family val="2"/>
        <scheme val="minor"/>
      </rPr>
      <t>(litros x indiv)</t>
    </r>
  </si>
  <si>
    <r>
      <t>Consumo x acto</t>
    </r>
    <r>
      <rPr>
        <sz val="12"/>
        <color theme="1"/>
        <rFont val="Calibri"/>
        <family val="2"/>
        <scheme val="minor"/>
      </rPr>
      <t xml:space="preserve"> (consumiciones)</t>
    </r>
  </si>
  <si>
    <r>
      <t xml:space="preserve">Volumen </t>
    </r>
    <r>
      <rPr>
        <sz val="12"/>
        <color theme="1"/>
        <rFont val="Calibri"/>
        <family val="2"/>
        <scheme val="minor"/>
      </rPr>
      <t>(Mio consumiciones)</t>
    </r>
  </si>
  <si>
    <r>
      <t>Volumen</t>
    </r>
    <r>
      <rPr>
        <sz val="12"/>
        <color theme="1"/>
        <rFont val="Calibri"/>
        <family val="2"/>
        <scheme val="minor"/>
      </rPr>
      <t xml:space="preserve"> (Mio litros)</t>
    </r>
  </si>
  <si>
    <t>% Penetración: Porcentaje de Individuos que han consumido el producto/categoria a lo largo del periodo de estudio.</t>
  </si>
  <si>
    <t>AMB: Area Metropolitana Barcelona</t>
  </si>
  <si>
    <t>Rto Cat Aragón: Zaragoza, Huesca, Lerida, Islas Baleares, Tarragona, Lerida y Gerona</t>
  </si>
  <si>
    <t>Levante: Castellon, Valencia, Alicante, Murcia y Albacete.</t>
  </si>
  <si>
    <t>Andalucia: Cadiz, Málaga, Granada, Almeria, Jaen, Cordoba, Sevilla, Huelva y Badajoz.</t>
  </si>
  <si>
    <t>Resto Centro: Zamora, Valladolid, Soria, Segovia, Salamanca, Avila, Guadalajara, Teruel, Cuenca, Ciudad Real, Toledo y Caceres.</t>
  </si>
  <si>
    <t>Norte Centro: Cantabria, Palencia, Burgos, La Rioja, Alava, Navarra, Vizcaya y Guipuzcoa.</t>
  </si>
  <si>
    <t>Noroeste: La Coruña, Pontevedra, Orense, Lugo, Asturias y León.</t>
  </si>
  <si>
    <t>PRECIO MEDIO</t>
  </si>
  <si>
    <t>Precio Medio</t>
  </si>
  <si>
    <t>Consumo per capita</t>
  </si>
  <si>
    <t>Gasto per capita</t>
  </si>
  <si>
    <t>Gasto x Cápita</t>
  </si>
  <si>
    <t>Consumo x Cápita</t>
  </si>
  <si>
    <t>% Consumiciones</t>
  </si>
  <si>
    <r>
      <t>BEBIDAS REFRESCANTES</t>
    </r>
    <r>
      <rPr>
        <b/>
        <vertAlign val="superscript"/>
        <sz val="11"/>
        <color theme="1"/>
        <rFont val="Calibri"/>
        <family val="2"/>
        <scheme val="minor"/>
      </rPr>
      <t>**</t>
    </r>
  </si>
  <si>
    <t>BEBIDAS ESPIRITUOSAS</t>
  </si>
  <si>
    <t>TOTAL BEBIDAS FRIAS</t>
  </si>
  <si>
    <t>BEBIDAS ZUMO+LECHE</t>
  </si>
  <si>
    <t>Cerv.Botella Litro</t>
  </si>
  <si>
    <t>Cerv.Botella Tercio</t>
  </si>
  <si>
    <t>Cerv.Botella Quinto</t>
  </si>
  <si>
    <t>Cerv.Resto Botella</t>
  </si>
  <si>
    <t>Cerv.Lata</t>
  </si>
  <si>
    <t>Cerv.Jarra Grande</t>
  </si>
  <si>
    <t>Cerv.Jarra Mediana</t>
  </si>
  <si>
    <t>Cerv.Jarra Pequeña</t>
  </si>
  <si>
    <t>Cerv.Caña</t>
  </si>
  <si>
    <t>Cerv.Tubo</t>
  </si>
  <si>
    <t>Cerv.Tercio</t>
  </si>
  <si>
    <t>HASTA 33CL .</t>
  </si>
  <si>
    <t>DE 34CL. HASTA 75CL.</t>
  </si>
  <si>
    <t>MAS DE 75CL.</t>
  </si>
  <si>
    <t>GARRAFA 5L.</t>
  </si>
  <si>
    <t>GARRAFA 8L.</t>
  </si>
  <si>
    <t>GARRAFA OTRO FORMATO</t>
  </si>
  <si>
    <t>BOT.PEQ. HASTA 33CL</t>
  </si>
  <si>
    <t>BOT.MED</t>
  </si>
  <si>
    <t>BOT.GRANDE 1000</t>
  </si>
  <si>
    <t>LATA 330</t>
  </si>
  <si>
    <t>LATA 500</t>
  </si>
  <si>
    <t>VASO GRANDE</t>
  </si>
  <si>
    <t>VASO MEDIANO</t>
  </si>
  <si>
    <t>VASO PEQUEÑO</t>
  </si>
  <si>
    <t>BOTELLA</t>
  </si>
  <si>
    <t>.TOTAL ZUMOS</t>
  </si>
  <si>
    <t>ENVASADO 200 ML</t>
  </si>
  <si>
    <t>ENVASADO 330 ML</t>
  </si>
  <si>
    <t>ENVASADO 331 ML O MAS</t>
  </si>
  <si>
    <t>CHUPITO</t>
  </si>
  <si>
    <t>CONSUMICION</t>
  </si>
  <si>
    <t>CUBALITRO</t>
  </si>
  <si>
    <t>COCKTAIL</t>
  </si>
  <si>
    <r>
      <t>% Penetración</t>
    </r>
    <r>
      <rPr>
        <b/>
        <vertAlign val="superscript"/>
        <sz val="12"/>
        <color theme="1"/>
        <rFont val="Calibri"/>
        <family val="2"/>
        <scheme val="minor"/>
      </rPr>
      <t>*</t>
    </r>
  </si>
  <si>
    <t>BEBIDAS REFRESCANTES</t>
  </si>
  <si>
    <t>TOTAL BEBIDAS  ESPIRITUOSAS</t>
  </si>
  <si>
    <t>Precio Medio €/litro</t>
  </si>
  <si>
    <r>
      <t xml:space="preserve">Valor </t>
    </r>
    <r>
      <rPr>
        <sz val="12"/>
        <color theme="1"/>
        <rFont val="Calibri"/>
        <family val="2"/>
        <scheme val="minor"/>
      </rPr>
      <t>(Mio Euros)</t>
    </r>
  </si>
  <si>
    <t>Litros (Mio)</t>
  </si>
  <si>
    <t>Valor (Mio €)</t>
  </si>
  <si>
    <t xml:space="preserve">Consumo x Cápita </t>
  </si>
  <si>
    <t>VINO &amp; ESPUMOSOS</t>
  </si>
  <si>
    <t>BEB ZUMO+LECHE</t>
  </si>
  <si>
    <t>Analyzer Report</t>
  </si>
  <si>
    <t>VOLUMEN (Miles Kgs)</t>
  </si>
  <si>
    <t>VALOR (Miles Euros)</t>
  </si>
  <si>
    <t>CONSUMO X CAPITA</t>
  </si>
  <si>
    <t xml:space="preserve">   .TOTAL ALIMENTACION</t>
  </si>
  <si>
    <t xml:space="preserve">      CERVEZAS</t>
  </si>
  <si>
    <t xml:space="preserve">      AGUA DE BEBIDA ENVAS.</t>
  </si>
  <si>
    <t xml:space="preserve">      TOTAL ZUMO Y NECTAR</t>
  </si>
  <si>
    <t xml:space="preserve">            BEBIDAS ZUMO+LECHE</t>
  </si>
  <si>
    <t>Frecuencia: Actos de consumo</t>
  </si>
  <si>
    <t>Consumo Medio (Consumiciones medias por individuo): Promedio de consumiciones por consumidor en el periodo de estudio.</t>
  </si>
  <si>
    <t>Consumo por acto (Consumiciones): Número de consumiciones por acto de consumo de fuera de casa</t>
  </si>
  <si>
    <t>Consumo per Cápita: Litros por individuo (ratio entre Volumen Total y Total Individuos)</t>
  </si>
  <si>
    <t>Gasto per Cápita: Euros por individuo (ratio entre Gasto Total y Total Individuos)</t>
  </si>
  <si>
    <t>Precio Medio: Precio Medio pagado por litro, €/Ltr.</t>
  </si>
  <si>
    <t>AMM: Area Metropolitana de Madrid.</t>
  </si>
  <si>
    <t>- Sin base estadística</t>
  </si>
  <si>
    <t>* No consumo en edades de 10-17</t>
  </si>
  <si>
    <t>- Sin base estadísitica</t>
  </si>
  <si>
    <t>Resto vino</t>
  </si>
  <si>
    <t>resto vino botella</t>
  </si>
  <si>
    <t>resto vino copa</t>
  </si>
  <si>
    <t>Whisky</t>
  </si>
  <si>
    <t>whisky chupito</t>
  </si>
  <si>
    <t>whisky botella</t>
  </si>
  <si>
    <t>whisky consumicion</t>
  </si>
  <si>
    <t>whisky cubalitro</t>
  </si>
  <si>
    <t>whisky breezer</t>
  </si>
  <si>
    <t>whisky cocktail</t>
  </si>
  <si>
    <t>Brandy</t>
  </si>
  <si>
    <t>brandy chupito</t>
  </si>
  <si>
    <t>brandy botella</t>
  </si>
  <si>
    <t>brandy consumicion</t>
  </si>
  <si>
    <t>brandy cubalitro</t>
  </si>
  <si>
    <t>brandy breezer</t>
  </si>
  <si>
    <t>brandy cocktail</t>
  </si>
  <si>
    <t>WHISKY</t>
  </si>
  <si>
    <t>BRANDY</t>
  </si>
  <si>
    <t>Measures = Weighted Households</t>
  </si>
  <si>
    <t>PEARL</t>
  </si>
  <si>
    <t>PERIODO</t>
  </si>
  <si>
    <t>vinos derivados y sidras</t>
  </si>
  <si>
    <t>GASEOSAS Y BEBIDAS REFRESCANTES SIN ZUMO LECHE</t>
  </si>
  <si>
    <t>ojo ¡¡¡¡ sacar porcentajes de población en cada trim¡¡¡  VA VINCULADO ¡  Y ES DE LA EXTRACCION PERIOD¡¡¡¡</t>
  </si>
  <si>
    <t>ESPAÑA SIN CANARIAS</t>
  </si>
  <si>
    <t>ojo poner españa sin canarias ¡¡¡¡ al cambio de año, pedir a estadistica el universo sin canarias</t>
  </si>
  <si>
    <t>Año 2015</t>
  </si>
  <si>
    <t>Consumo Medio (Litros por individuo): Promedio de litros consumidos por consumidor en el periodo de estudio.</t>
  </si>
  <si>
    <t>OOH</t>
  </si>
  <si>
    <t>IN HOME</t>
  </si>
  <si>
    <t>TODO VINCULADO ¡¡¡¡</t>
  </si>
  <si>
    <t>Fuera de Casa</t>
  </si>
  <si>
    <t>En Casa</t>
  </si>
  <si>
    <t>Valor</t>
  </si>
  <si>
    <t xml:space="preserve">Volumen </t>
  </si>
  <si>
    <t>CONSUMICIONES</t>
  </si>
  <si>
    <t>% CONSUMICIONES</t>
  </si>
  <si>
    <t>vinculado</t>
  </si>
  <si>
    <t>Espumosos (inc.cava)</t>
  </si>
  <si>
    <t xml:space="preserve">      TOTAL VINOS</t>
  </si>
  <si>
    <t xml:space="preserve">TOTAL VINOS SIN ESPUMOSOS NO DTS </t>
  </si>
  <si>
    <t>VINO, ESPUM. (inc.cava) TINTO DE VERANO, SIDRA</t>
  </si>
  <si>
    <t xml:space="preserve">            ESPUMOSOS(INC CAVA</t>
  </si>
  <si>
    <t>Volumen en Millones de consumiciones: Volumen total en consumiciones realizado por los individuos residentes en España.</t>
  </si>
  <si>
    <t>Volumen en Millones de litros consumidos: Volumen total de litros consumidos por los individuos residentes en España.</t>
  </si>
  <si>
    <t>Valor en Euros: Gasto total realizado por los individuos residentes en España.</t>
  </si>
  <si>
    <t xml:space="preserve">      SIDRAS</t>
  </si>
  <si>
    <t xml:space="preserve">      OTRA BEBIDA CON VINO</t>
  </si>
  <si>
    <t>Sidras</t>
  </si>
  <si>
    <t>*VINO, ESPUM. (inc.cava) TINTO DE VERANO, SIDRA</t>
  </si>
  <si>
    <t>VINO, ESPUMOSOS (Inc. Cava), TINTO DE VERANO, SIDRA</t>
  </si>
  <si>
    <t>TOTAL BEBIDAS FRÍAS</t>
  </si>
  <si>
    <t>ESPUMOSOS (Inc Cava)</t>
  </si>
  <si>
    <t>^Consumo Dentro del Hogar sin Canarias</t>
  </si>
  <si>
    <t>* No se incluye Canarias</t>
  </si>
  <si>
    <t xml:space="preserve">  BCN AM  </t>
  </si>
  <si>
    <t xml:space="preserve">  REST.CAT ARAGON  </t>
  </si>
  <si>
    <t xml:space="preserve">  LEVANTE  </t>
  </si>
  <si>
    <t xml:space="preserve">  ANDALUCIA  </t>
  </si>
  <si>
    <t xml:space="preserve">  MDD AM  </t>
  </si>
  <si>
    <t xml:space="preserve">  RTO CENTRO  </t>
  </si>
  <si>
    <t xml:space="preserve">  NORTE-CENTRO  </t>
  </si>
  <si>
    <t xml:space="preserve">  NOROESTE  </t>
  </si>
  <si>
    <t xml:space="preserve">  DE 10 A 17 AÑOS  C.  </t>
  </si>
  <si>
    <t xml:space="preserve">  DE 18 A 24 AÑOS  C.  </t>
  </si>
  <si>
    <t xml:space="preserve">  DE 25 A 34 AÑOS  C.  </t>
  </si>
  <si>
    <t xml:space="preserve">  DE 35 A 49 AÑOS  C.  </t>
  </si>
  <si>
    <t xml:space="preserve">  DE 50 A 75 AÑOS  C.  </t>
  </si>
  <si>
    <t xml:space="preserve">  HOMBRE           C.  </t>
  </si>
  <si>
    <t xml:space="preserve">  MUJER            C.  </t>
  </si>
  <si>
    <t>DEMOD = T.ESPAÑA\Total DEMOD</t>
  </si>
  <si>
    <t>Año 2016</t>
  </si>
  <si>
    <t>TRIMPERI = TRIM 2 2016\Total TRIMPERI</t>
  </si>
  <si>
    <t>i121magr - table - 27/07/2016 13:16:58</t>
  </si>
  <si>
    <t>TRIMPERL = TRIM 2 2016\Total TRIMPERL</t>
  </si>
  <si>
    <t>i121magr - table - 27/07/2016 13:26:07</t>
  </si>
  <si>
    <t>i121magr - table - 27/07/2016 13:33:59</t>
  </si>
  <si>
    <t>i121magr - table - 27/07/2016 13:47:03</t>
  </si>
  <si>
    <t>i121magr - table - 27/07/2016 13:56:45</t>
  </si>
  <si>
    <t>i121magr - table - 27/07/2016 13:58:42</t>
  </si>
  <si>
    <t>i121magr - table - 27/07/2016 14:14:21</t>
  </si>
  <si>
    <t>Trim 2 2016: Periodo comprendido entre Abril y Junio 2016.</t>
  </si>
  <si>
    <t>TRIMESTRE 2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</si>
</sst>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0.0"/>
    <numFmt numFmtId="165" formatCode="_-* #,##0.0\ _€_-;\-* #,##0.0\ _€_-;_-* &quot;-&quot;??\ _€_-;_-@_-"/>
    <numFmt numFmtId="166" formatCode="_-* #,##0\ _€_-;\-* #,##0\ _€_-;_-* &quot;-&quot;??\ _€_-;_-@_-"/>
    <numFmt numFmtId="167" formatCode="0.0%"/>
    <numFmt numFmtId="168" formatCode="_-* #,##0.0\ _€_-;\-* #,##0.0\ _€_-;_-* &quot;-&quot;?\ _€_-;_-@_-"/>
  </numFmts>
  <fonts count="5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2" tint="-0.89999084444715716"/>
      <name val="Calibri"/>
      <family val="2"/>
      <scheme val="minor"/>
    </font>
    <font>
      <b/>
      <sz val="9"/>
      <color indexed="81"/>
      <name val="Tahoma"/>
      <family val="2"/>
    </font>
    <font>
      <b/>
      <sz val="22"/>
      <color rgb="FF92D050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16"/>
      <color rgb="FF92D05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name val="Calibri"/>
      <family val="2"/>
      <scheme val="minor"/>
    </font>
    <font>
      <u/>
      <sz val="16"/>
      <name val="Calibri"/>
      <family val="2"/>
      <scheme val="minor"/>
    </font>
    <font>
      <u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u/>
      <sz val="22"/>
      <name val="Calibri"/>
      <family val="2"/>
      <scheme val="minor"/>
    </font>
    <font>
      <u/>
      <sz val="1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92D40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92D400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92D05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0.5"/>
      <name val="Calibri"/>
      <family val="2"/>
      <scheme val="minor"/>
    </font>
    <font>
      <b/>
      <sz val="7.5"/>
      <color theme="1"/>
      <name val="Calibri"/>
      <family val="2"/>
      <scheme val="minor"/>
    </font>
    <font>
      <b/>
      <sz val="7.7"/>
      <color theme="1"/>
      <name val="Calibri"/>
      <family val="2"/>
      <scheme val="minor"/>
    </font>
    <font>
      <b/>
      <sz val="7.9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</fills>
  <borders count="69">
    <border>
      <left/>
      <right/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medium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dashed">
        <color theme="0" tint="-0.24994659260841701"/>
      </left>
      <right style="medium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/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/>
      <bottom style="dashed">
        <color theme="0" tint="-0.24994659260841701"/>
      </bottom>
      <diagonal/>
    </border>
    <border>
      <left style="dashed">
        <color theme="0" tint="-0.24994659260841701"/>
      </left>
      <right style="medium">
        <color theme="0" tint="-0.24994659260841701"/>
      </right>
      <top/>
      <bottom style="dashed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dashed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 style="dashed">
        <color theme="0" tint="-0.24994659260841701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dashed">
        <color theme="0" tint="-0.24994659260841701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hair">
        <color theme="0" tint="-0.499984740745262"/>
      </left>
      <right style="hair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/>
      <top style="dashed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/>
      <right style="medium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theme="0" tint="-0.24994659260841701"/>
      </left>
      <right/>
      <top style="dashed">
        <color theme="0" tint="-0.24994659260841701"/>
      </top>
      <bottom style="dashed">
        <color theme="0" tint="-0.24994659260841701"/>
      </bottom>
      <diagonal/>
    </border>
    <border>
      <left/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/>
      <bottom/>
      <diagonal/>
    </border>
    <border>
      <left style="medium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hair">
        <color theme="0" tint="-0.24994659260841701"/>
      </bottom>
      <diagonal/>
    </border>
    <border>
      <left/>
      <right style="medium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</borders>
  <cellStyleXfs count="4">
    <xf numFmtId="0" fontId="0" fillId="0" borderId="0"/>
    <xf numFmtId="0" fontId="8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</cellStyleXfs>
  <cellXfs count="397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1" fillId="0" borderId="0" xfId="0" applyFont="1"/>
    <xf numFmtId="0" fontId="2" fillId="0" borderId="0" xfId="0" applyFont="1"/>
    <xf numFmtId="0" fontId="1" fillId="2" borderId="17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5" fillId="0" borderId="0" xfId="0" applyFont="1" applyFill="1"/>
    <xf numFmtId="0" fontId="6" fillId="0" borderId="0" xfId="0" applyFont="1" applyAlignment="1">
      <alignment horizontal="right"/>
    </xf>
    <xf numFmtId="0" fontId="1" fillId="0" borderId="0" xfId="0" applyFont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5" fillId="0" borderId="0" xfId="0" applyFont="1" applyBorder="1" applyAlignment="1">
      <alignment horizontal="right"/>
    </xf>
    <xf numFmtId="0" fontId="9" fillId="0" borderId="0" xfId="0" applyFont="1" applyBorder="1"/>
    <xf numFmtId="0" fontId="11" fillId="0" borderId="0" xfId="0" applyFont="1"/>
    <xf numFmtId="0" fontId="12" fillId="0" borderId="0" xfId="0" applyFont="1" applyBorder="1"/>
    <xf numFmtId="0" fontId="13" fillId="0" borderId="0" xfId="1" applyFont="1" applyBorder="1"/>
    <xf numFmtId="0" fontId="15" fillId="0" borderId="0" xfId="0" applyFont="1"/>
    <xf numFmtId="0" fontId="16" fillId="0" borderId="0" xfId="0" applyFont="1" applyAlignment="1">
      <alignment horizontal="center" vertical="center"/>
    </xf>
    <xf numFmtId="0" fontId="17" fillId="0" borderId="0" xfId="0" applyFont="1"/>
    <xf numFmtId="0" fontId="16" fillId="2" borderId="11" xfId="0" applyFont="1" applyFill="1" applyBorder="1"/>
    <xf numFmtId="0" fontId="15" fillId="0" borderId="0" xfId="0" applyFont="1" applyAlignment="1">
      <alignment horizontal="center"/>
    </xf>
    <xf numFmtId="0" fontId="16" fillId="2" borderId="1" xfId="0" applyFont="1" applyFill="1" applyBorder="1" applyAlignment="1">
      <alignment horizontal="center" vertical="center" wrapText="1"/>
    </xf>
    <xf numFmtId="0" fontId="0" fillId="5" borderId="0" xfId="0" applyFill="1"/>
    <xf numFmtId="0" fontId="0" fillId="5" borderId="0" xfId="0" applyFill="1" applyAlignment="1">
      <alignment horizontal="center"/>
    </xf>
    <xf numFmtId="0" fontId="15" fillId="5" borderId="0" xfId="0" applyFont="1" applyFill="1"/>
    <xf numFmtId="165" fontId="15" fillId="0" borderId="6" xfId="2" applyNumberFormat="1" applyFont="1" applyBorder="1" applyAlignment="1">
      <alignment horizontal="right"/>
    </xf>
    <xf numFmtId="165" fontId="15" fillId="0" borderId="9" xfId="2" applyNumberFormat="1" applyFont="1" applyBorder="1" applyAlignment="1">
      <alignment horizontal="right"/>
    </xf>
    <xf numFmtId="0" fontId="9" fillId="5" borderId="0" xfId="0" applyFont="1" applyFill="1"/>
    <xf numFmtId="0" fontId="0" fillId="4" borderId="0" xfId="0" applyFill="1"/>
    <xf numFmtId="0" fontId="0" fillId="4" borderId="0" xfId="0" applyFill="1" applyAlignment="1">
      <alignment horizontal="center"/>
    </xf>
    <xf numFmtId="0" fontId="0" fillId="4" borderId="0" xfId="0" applyFill="1" applyBorder="1"/>
    <xf numFmtId="0" fontId="0" fillId="4" borderId="0" xfId="0" applyFill="1" applyBorder="1" applyAlignment="1">
      <alignment horizontal="center"/>
    </xf>
    <xf numFmtId="0" fontId="0" fillId="4" borderId="0" xfId="0" quotePrefix="1" applyFill="1"/>
    <xf numFmtId="0" fontId="12" fillId="4" borderId="0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 wrapText="1"/>
    </xf>
    <xf numFmtId="165" fontId="15" fillId="0" borderId="7" xfId="2" applyNumberFormat="1" applyFont="1" applyBorder="1" applyAlignment="1">
      <alignment horizontal="right"/>
    </xf>
    <xf numFmtId="165" fontId="15" fillId="0" borderId="5" xfId="2" applyNumberFormat="1" applyFont="1" applyBorder="1" applyAlignment="1">
      <alignment horizontal="right"/>
    </xf>
    <xf numFmtId="165" fontId="15" fillId="0" borderId="8" xfId="2" applyNumberFormat="1" applyFont="1" applyBorder="1" applyAlignment="1">
      <alignment horizontal="right"/>
    </xf>
    <xf numFmtId="164" fontId="15" fillId="5" borderId="0" xfId="0" applyNumberFormat="1" applyFont="1" applyFill="1"/>
    <xf numFmtId="164" fontId="0" fillId="5" borderId="0" xfId="0" applyNumberFormat="1" applyFill="1"/>
    <xf numFmtId="0" fontId="1" fillId="4" borderId="0" xfId="0" applyFont="1" applyFill="1"/>
    <xf numFmtId="0" fontId="1" fillId="4" borderId="0" xfId="0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23" fillId="4" borderId="0" xfId="0" applyFont="1" applyFill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10" fillId="4" borderId="0" xfId="0" applyFont="1" applyFill="1" applyBorder="1" applyAlignment="1">
      <alignment horizontal="center"/>
    </xf>
    <xf numFmtId="0" fontId="24" fillId="2" borderId="17" xfId="0" applyFont="1" applyFill="1" applyBorder="1" applyAlignment="1">
      <alignment horizontal="center" vertical="center" wrapText="1"/>
    </xf>
    <xf numFmtId="0" fontId="24" fillId="2" borderId="18" xfId="0" applyFont="1" applyFill="1" applyBorder="1" applyAlignment="1">
      <alignment horizontal="center" vertical="center" wrapText="1"/>
    </xf>
    <xf numFmtId="0" fontId="24" fillId="2" borderId="19" xfId="0" applyFont="1" applyFill="1" applyBorder="1" applyAlignment="1">
      <alignment horizontal="center" vertical="center" wrapText="1"/>
    </xf>
    <xf numFmtId="165" fontId="15" fillId="0" borderId="0" xfId="2" applyNumberFormat="1" applyFont="1" applyBorder="1" applyAlignment="1">
      <alignment horizontal="right"/>
    </xf>
    <xf numFmtId="0" fontId="25" fillId="0" borderId="0" xfId="0" applyFont="1"/>
    <xf numFmtId="0" fontId="24" fillId="4" borderId="18" xfId="0" applyFont="1" applyFill="1" applyBorder="1" applyAlignment="1">
      <alignment horizontal="center" vertical="center" wrapText="1"/>
    </xf>
    <xf numFmtId="0" fontId="25" fillId="5" borderId="0" xfId="0" applyFont="1" applyFill="1"/>
    <xf numFmtId="0" fontId="24" fillId="0" borderId="0" xfId="0" applyFont="1" applyAlignment="1">
      <alignment horizontal="center" vertical="center"/>
    </xf>
    <xf numFmtId="0" fontId="26" fillId="0" borderId="0" xfId="0" applyFont="1"/>
    <xf numFmtId="0" fontId="7" fillId="0" borderId="0" xfId="0" applyFont="1" applyFill="1"/>
    <xf numFmtId="0" fontId="7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wrapText="1"/>
    </xf>
    <xf numFmtId="0" fontId="0" fillId="0" borderId="0" xfId="0" quotePrefix="1" applyFill="1"/>
    <xf numFmtId="0" fontId="21" fillId="0" borderId="0" xfId="0" applyFont="1" applyFill="1" applyAlignment="1">
      <alignment horizontal="left" vertical="center"/>
    </xf>
    <xf numFmtId="0" fontId="22" fillId="0" borderId="0" xfId="0" applyFont="1" applyFill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22" fillId="5" borderId="21" xfId="0" applyFont="1" applyFill="1" applyBorder="1"/>
    <xf numFmtId="0" fontId="12" fillId="5" borderId="22" xfId="0" applyFont="1" applyFill="1" applyBorder="1" applyAlignment="1">
      <alignment horizontal="center"/>
    </xf>
    <xf numFmtId="0" fontId="15" fillId="0" borderId="0" xfId="0" applyFont="1" applyFill="1"/>
    <xf numFmtId="0" fontId="15" fillId="2" borderId="20" xfId="0" applyFont="1" applyFill="1" applyBorder="1" applyAlignment="1">
      <alignment horizontal="left" indent="2"/>
    </xf>
    <xf numFmtId="0" fontId="15" fillId="2" borderId="12" xfId="0" applyFont="1" applyFill="1" applyBorder="1" applyAlignment="1">
      <alignment horizontal="left" indent="2"/>
    </xf>
    <xf numFmtId="0" fontId="15" fillId="2" borderId="13" xfId="0" applyFont="1" applyFill="1" applyBorder="1" applyAlignment="1">
      <alignment horizontal="left" indent="2"/>
    </xf>
    <xf numFmtId="0" fontId="15" fillId="2" borderId="11" xfId="0" applyFont="1" applyFill="1" applyBorder="1" applyAlignment="1">
      <alignment horizontal="left" indent="2"/>
    </xf>
    <xf numFmtId="0" fontId="28" fillId="4" borderId="19" xfId="0" applyFont="1" applyFill="1" applyBorder="1" applyAlignment="1">
      <alignment horizontal="center" vertical="center" wrapText="1"/>
    </xf>
    <xf numFmtId="165" fontId="29" fillId="0" borderId="7" xfId="2" applyNumberFormat="1" applyFont="1" applyBorder="1" applyAlignment="1">
      <alignment horizontal="right"/>
    </xf>
    <xf numFmtId="165" fontId="29" fillId="0" borderId="10" xfId="2" applyNumberFormat="1" applyFont="1" applyBorder="1" applyAlignment="1">
      <alignment horizontal="right"/>
    </xf>
    <xf numFmtId="0" fontId="16" fillId="2" borderId="11" xfId="0" applyFont="1" applyFill="1" applyBorder="1" applyAlignment="1">
      <alignment vertical="center"/>
    </xf>
    <xf numFmtId="0" fontId="16" fillId="2" borderId="12" xfId="0" applyFont="1" applyFill="1" applyBorder="1" applyAlignment="1">
      <alignment vertical="center"/>
    </xf>
    <xf numFmtId="0" fontId="16" fillId="2" borderId="28" xfId="0" applyFont="1" applyFill="1" applyBorder="1" applyAlignment="1">
      <alignment vertical="center"/>
    </xf>
    <xf numFmtId="0" fontId="16" fillId="2" borderId="13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0" fillId="0" borderId="27" xfId="0" applyFont="1" applyBorder="1" applyAlignment="1">
      <alignment horizontal="center" vertical="center"/>
    </xf>
    <xf numFmtId="0" fontId="15" fillId="2" borderId="20" xfId="0" applyFont="1" applyFill="1" applyBorder="1" applyAlignment="1">
      <alignment horizontal="left" vertical="center" indent="1"/>
    </xf>
    <xf numFmtId="0" fontId="15" fillId="2" borderId="12" xfId="0" applyFont="1" applyFill="1" applyBorder="1" applyAlignment="1">
      <alignment horizontal="left" vertical="center" indent="1"/>
    </xf>
    <xf numFmtId="0" fontId="15" fillId="2" borderId="13" xfId="0" applyFont="1" applyFill="1" applyBorder="1" applyAlignment="1">
      <alignment horizontal="left" vertical="center" indent="1"/>
    </xf>
    <xf numFmtId="0" fontId="15" fillId="2" borderId="11" xfId="0" applyFont="1" applyFill="1" applyBorder="1" applyAlignment="1">
      <alignment horizontal="left" vertical="center" indent="1"/>
    </xf>
    <xf numFmtId="0" fontId="15" fillId="2" borderId="20" xfId="0" applyFont="1" applyFill="1" applyBorder="1" applyAlignment="1">
      <alignment horizontal="left" vertical="center" indent="2"/>
    </xf>
    <xf numFmtId="0" fontId="15" fillId="2" borderId="12" xfId="0" applyFont="1" applyFill="1" applyBorder="1" applyAlignment="1">
      <alignment horizontal="left" vertical="center" indent="2"/>
    </xf>
    <xf numFmtId="0" fontId="15" fillId="2" borderId="13" xfId="0" applyFont="1" applyFill="1" applyBorder="1" applyAlignment="1">
      <alignment horizontal="left" vertical="center" indent="2"/>
    </xf>
    <xf numFmtId="0" fontId="15" fillId="2" borderId="11" xfId="0" applyFont="1" applyFill="1" applyBorder="1" applyAlignment="1">
      <alignment horizontal="left" vertical="center" indent="2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horizontal="left" vertical="center" indent="2"/>
    </xf>
    <xf numFmtId="0" fontId="15" fillId="0" borderId="23" xfId="0" applyFont="1" applyBorder="1" applyAlignment="1">
      <alignment horizontal="left" indent="3"/>
    </xf>
    <xf numFmtId="0" fontId="15" fillId="0" borderId="25" xfId="0" applyFont="1" applyBorder="1" applyAlignment="1">
      <alignment horizontal="left" indent="3"/>
    </xf>
    <xf numFmtId="166" fontId="15" fillId="0" borderId="24" xfId="2" applyNumberFormat="1" applyFont="1" applyBorder="1" applyAlignment="1">
      <alignment horizontal="left" indent="1"/>
    </xf>
    <xf numFmtId="166" fontId="15" fillId="0" borderId="26" xfId="2" applyNumberFormat="1" applyFont="1" applyBorder="1" applyAlignment="1">
      <alignment horizontal="left" indent="1"/>
    </xf>
    <xf numFmtId="166" fontId="12" fillId="5" borderId="22" xfId="2" applyNumberFormat="1" applyFont="1" applyFill="1" applyBorder="1" applyAlignment="1">
      <alignment horizontal="left" indent="1"/>
    </xf>
    <xf numFmtId="0" fontId="6" fillId="0" borderId="0" xfId="0" applyFont="1" applyAlignment="1">
      <alignment horizontal="left"/>
    </xf>
    <xf numFmtId="0" fontId="0" fillId="0" borderId="0" xfId="0" applyFont="1" applyAlignment="1">
      <alignment horizontal="left" indent="2"/>
    </xf>
    <xf numFmtId="0" fontId="16" fillId="2" borderId="11" xfId="0" applyFont="1" applyFill="1" applyBorder="1" applyAlignment="1">
      <alignment horizontal="left" vertical="center"/>
    </xf>
    <xf numFmtId="0" fontId="16" fillId="2" borderId="12" xfId="0" applyFont="1" applyFill="1" applyBorder="1" applyAlignment="1">
      <alignment horizontal="left" vertical="center"/>
    </xf>
    <xf numFmtId="0" fontId="16" fillId="2" borderId="28" xfId="0" applyFont="1" applyFill="1" applyBorder="1" applyAlignment="1">
      <alignment horizontal="left" vertical="center"/>
    </xf>
    <xf numFmtId="0" fontId="16" fillId="2" borderId="13" xfId="0" applyFont="1" applyFill="1" applyBorder="1" applyAlignment="1">
      <alignment horizontal="left" vertical="center"/>
    </xf>
    <xf numFmtId="0" fontId="25" fillId="0" borderId="0" xfId="0" applyFont="1" applyFill="1"/>
    <xf numFmtId="165" fontId="15" fillId="0" borderId="6" xfId="2" applyNumberFormat="1" applyFont="1" applyBorder="1" applyAlignment="1">
      <alignment horizontal="center" vertical="center"/>
    </xf>
    <xf numFmtId="165" fontId="15" fillId="0" borderId="7" xfId="2" applyNumberFormat="1" applyFont="1" applyBorder="1" applyAlignment="1">
      <alignment horizontal="center" vertical="center"/>
    </xf>
    <xf numFmtId="165" fontId="15" fillId="0" borderId="15" xfId="2" applyNumberFormat="1" applyFont="1" applyBorder="1" applyAlignment="1">
      <alignment horizontal="center" vertical="center"/>
    </xf>
    <xf numFmtId="165" fontId="15" fillId="0" borderId="16" xfId="2" applyNumberFormat="1" applyFont="1" applyBorder="1" applyAlignment="1">
      <alignment horizontal="center" vertical="center"/>
    </xf>
    <xf numFmtId="165" fontId="15" fillId="0" borderId="14" xfId="2" applyNumberFormat="1" applyFont="1" applyBorder="1" applyAlignment="1">
      <alignment horizontal="center" vertical="center"/>
    </xf>
    <xf numFmtId="165" fontId="15" fillId="0" borderId="5" xfId="2" applyNumberFormat="1" applyFont="1" applyBorder="1" applyAlignment="1">
      <alignment horizontal="center" vertical="center"/>
    </xf>
    <xf numFmtId="165" fontId="15" fillId="0" borderId="8" xfId="2" applyNumberFormat="1" applyFont="1" applyBorder="1" applyAlignment="1">
      <alignment horizontal="center" vertical="center"/>
    </xf>
    <xf numFmtId="165" fontId="15" fillId="0" borderId="9" xfId="2" applyNumberFormat="1" applyFont="1" applyBorder="1" applyAlignment="1">
      <alignment horizontal="center" vertical="center"/>
    </xf>
    <xf numFmtId="165" fontId="15" fillId="0" borderId="10" xfId="2" applyNumberFormat="1" applyFont="1" applyBorder="1" applyAlignment="1">
      <alignment horizontal="center" vertical="center"/>
    </xf>
    <xf numFmtId="165" fontId="15" fillId="0" borderId="5" xfId="2" applyNumberFormat="1" applyFont="1" applyBorder="1" applyAlignment="1">
      <alignment vertical="center"/>
    </xf>
    <xf numFmtId="165" fontId="15" fillId="0" borderId="6" xfId="2" applyNumberFormat="1" applyFont="1" applyBorder="1" applyAlignment="1">
      <alignment vertical="center"/>
    </xf>
    <xf numFmtId="165" fontId="15" fillId="0" borderId="7" xfId="2" applyNumberFormat="1" applyFont="1" applyBorder="1" applyAlignment="1">
      <alignment vertical="center"/>
    </xf>
    <xf numFmtId="165" fontId="15" fillId="0" borderId="8" xfId="2" applyNumberFormat="1" applyFont="1" applyBorder="1" applyAlignment="1">
      <alignment vertical="center"/>
    </xf>
    <xf numFmtId="165" fontId="15" fillId="0" borderId="9" xfId="2" applyNumberFormat="1" applyFont="1" applyBorder="1" applyAlignment="1">
      <alignment vertical="center"/>
    </xf>
    <xf numFmtId="165" fontId="15" fillId="0" borderId="10" xfId="2" applyNumberFormat="1" applyFont="1" applyBorder="1" applyAlignment="1">
      <alignment vertical="center"/>
    </xf>
    <xf numFmtId="165" fontId="16" fillId="0" borderId="14" xfId="2" applyNumberFormat="1" applyFont="1" applyBorder="1" applyAlignment="1">
      <alignment horizontal="center" vertical="center"/>
    </xf>
    <xf numFmtId="165" fontId="16" fillId="0" borderId="15" xfId="2" applyNumberFormat="1" applyFont="1" applyBorder="1" applyAlignment="1">
      <alignment horizontal="center" vertical="center"/>
    </xf>
    <xf numFmtId="165" fontId="16" fillId="0" borderId="16" xfId="2" applyNumberFormat="1" applyFont="1" applyBorder="1" applyAlignment="1">
      <alignment horizontal="center" vertical="center"/>
    </xf>
    <xf numFmtId="165" fontId="0" fillId="0" borderId="0" xfId="2" applyNumberFormat="1" applyFont="1" applyAlignment="1">
      <alignment horizontal="center" vertical="center"/>
    </xf>
    <xf numFmtId="165" fontId="15" fillId="0" borderId="2" xfId="2" applyNumberFormat="1" applyFont="1" applyBorder="1" applyAlignment="1">
      <alignment horizontal="center" vertical="center"/>
    </xf>
    <xf numFmtId="165" fontId="15" fillId="0" borderId="3" xfId="2" applyNumberFormat="1" applyFont="1" applyBorder="1" applyAlignment="1">
      <alignment horizontal="center" vertical="center"/>
    </xf>
    <xf numFmtId="165" fontId="15" fillId="0" borderId="4" xfId="2" applyNumberFormat="1" applyFont="1" applyBorder="1" applyAlignment="1">
      <alignment horizontal="center" vertical="center"/>
    </xf>
    <xf numFmtId="165" fontId="16" fillId="0" borderId="2" xfId="2" applyNumberFormat="1" applyFont="1" applyBorder="1" applyAlignment="1">
      <alignment horizontal="center" vertical="center"/>
    </xf>
    <xf numFmtId="165" fontId="16" fillId="0" borderId="3" xfId="2" applyNumberFormat="1" applyFont="1" applyBorder="1" applyAlignment="1">
      <alignment horizontal="center" vertical="center"/>
    </xf>
    <xf numFmtId="165" fontId="16" fillId="0" borderId="4" xfId="2" applyNumberFormat="1" applyFont="1" applyBorder="1" applyAlignment="1">
      <alignment horizontal="center" vertical="center"/>
    </xf>
    <xf numFmtId="0" fontId="32" fillId="4" borderId="19" xfId="0" applyFont="1" applyFill="1" applyBorder="1" applyAlignment="1">
      <alignment horizontal="center" vertical="center" wrapText="1"/>
    </xf>
    <xf numFmtId="165" fontId="30" fillId="0" borderId="27" xfId="2" applyNumberFormat="1" applyFont="1" applyBorder="1" applyAlignment="1">
      <alignment horizontal="right"/>
    </xf>
    <xf numFmtId="165" fontId="29" fillId="0" borderId="7" xfId="2" applyNumberFormat="1" applyFont="1" applyBorder="1" applyAlignment="1">
      <alignment horizontal="center" vertical="center"/>
    </xf>
    <xf numFmtId="165" fontId="29" fillId="0" borderId="10" xfId="2" applyNumberFormat="1" applyFont="1" applyBorder="1" applyAlignment="1">
      <alignment horizontal="center" vertical="center"/>
    </xf>
    <xf numFmtId="165" fontId="30" fillId="0" borderId="27" xfId="2" applyNumberFormat="1" applyFont="1" applyBorder="1" applyAlignment="1">
      <alignment horizontal="center" vertical="center"/>
    </xf>
    <xf numFmtId="165" fontId="29" fillId="0" borderId="4" xfId="2" applyNumberFormat="1" applyFont="1" applyBorder="1" applyAlignment="1">
      <alignment horizontal="center" vertical="center"/>
    </xf>
    <xf numFmtId="0" fontId="33" fillId="4" borderId="19" xfId="0" applyFont="1" applyFill="1" applyBorder="1" applyAlignment="1">
      <alignment horizontal="center" vertical="center" wrapText="1"/>
    </xf>
    <xf numFmtId="164" fontId="29" fillId="0" borderId="7" xfId="0" applyNumberFormat="1" applyFont="1" applyBorder="1" applyAlignment="1">
      <alignment horizontal="center" vertical="center"/>
    </xf>
    <xf numFmtId="164" fontId="29" fillId="0" borderId="10" xfId="0" applyNumberFormat="1" applyFont="1" applyBorder="1" applyAlignment="1">
      <alignment horizontal="center" vertical="center"/>
    </xf>
    <xf numFmtId="164" fontId="29" fillId="0" borderId="4" xfId="0" applyNumberFormat="1" applyFont="1" applyBorder="1" applyAlignment="1">
      <alignment horizontal="center" vertical="center"/>
    </xf>
    <xf numFmtId="165" fontId="15" fillId="0" borderId="6" xfId="2" applyNumberFormat="1" applyFont="1" applyBorder="1" applyAlignment="1">
      <alignment horizontal="right" vertical="center" indent="1"/>
    </xf>
    <xf numFmtId="165" fontId="16" fillId="0" borderId="15" xfId="2" applyNumberFormat="1" applyFont="1" applyBorder="1" applyAlignment="1">
      <alignment horizontal="right" vertical="center" indent="1"/>
    </xf>
    <xf numFmtId="165" fontId="15" fillId="0" borderId="10" xfId="2" applyNumberFormat="1" applyFont="1" applyBorder="1" applyAlignment="1">
      <alignment horizontal="right" indent="2"/>
    </xf>
    <xf numFmtId="164" fontId="15" fillId="0" borderId="7" xfId="0" applyNumberFormat="1" applyFont="1" applyBorder="1" applyAlignment="1">
      <alignment horizontal="right" vertical="center" indent="1"/>
    </xf>
    <xf numFmtId="164" fontId="15" fillId="0" borderId="10" xfId="0" applyNumberFormat="1" applyFont="1" applyBorder="1" applyAlignment="1">
      <alignment horizontal="right" vertical="center" indent="1"/>
    </xf>
    <xf numFmtId="164" fontId="15" fillId="0" borderId="16" xfId="0" applyNumberFormat="1" applyFont="1" applyBorder="1" applyAlignment="1">
      <alignment horizontal="right" vertical="center" indent="1"/>
    </xf>
    <xf numFmtId="165" fontId="15" fillId="0" borderId="15" xfId="2" applyNumberFormat="1" applyFont="1" applyBorder="1" applyAlignment="1">
      <alignment horizontal="right" vertical="center" indent="1"/>
    </xf>
    <xf numFmtId="165" fontId="15" fillId="0" borderId="16" xfId="2" applyNumberFormat="1" applyFont="1" applyBorder="1" applyAlignment="1">
      <alignment horizontal="right" vertical="center" indent="1"/>
    </xf>
    <xf numFmtId="165" fontId="15" fillId="0" borderId="7" xfId="2" applyNumberFormat="1" applyFont="1" applyBorder="1" applyAlignment="1">
      <alignment horizontal="right" vertical="center" indent="1"/>
    </xf>
    <xf numFmtId="165" fontId="15" fillId="0" borderId="9" xfId="2" applyNumberFormat="1" applyFont="1" applyBorder="1" applyAlignment="1">
      <alignment horizontal="right" vertical="center" indent="1"/>
    </xf>
    <xf numFmtId="165" fontId="16" fillId="0" borderId="16" xfId="2" applyNumberFormat="1" applyFont="1" applyBorder="1" applyAlignment="1">
      <alignment horizontal="right" vertical="center" indent="1"/>
    </xf>
    <xf numFmtId="165" fontId="15" fillId="0" borderId="10" xfId="2" applyNumberFormat="1" applyFont="1" applyBorder="1" applyAlignment="1">
      <alignment horizontal="right" vertical="center" indent="1"/>
    </xf>
    <xf numFmtId="165" fontId="15" fillId="0" borderId="8" xfId="2" applyNumberFormat="1" applyFont="1" applyBorder="1" applyAlignment="1">
      <alignment horizontal="right" vertical="center" indent="1"/>
    </xf>
    <xf numFmtId="165" fontId="15" fillId="0" borderId="3" xfId="2" applyNumberFormat="1" applyFont="1" applyBorder="1" applyAlignment="1">
      <alignment horizontal="right" vertical="center" indent="1"/>
    </xf>
    <xf numFmtId="165" fontId="15" fillId="0" borderId="4" xfId="2" applyNumberFormat="1" applyFont="1" applyBorder="1" applyAlignment="1">
      <alignment horizontal="right" vertical="center" indent="1"/>
    </xf>
    <xf numFmtId="165" fontId="0" fillId="0" borderId="0" xfId="2" applyNumberFormat="1" applyFont="1" applyAlignment="1">
      <alignment horizontal="right" indent="1"/>
    </xf>
    <xf numFmtId="165" fontId="15" fillId="0" borderId="14" xfId="2" applyNumberFormat="1" applyFont="1" applyBorder="1" applyAlignment="1">
      <alignment horizontal="right" vertical="center" indent="1"/>
    </xf>
    <xf numFmtId="165" fontId="15" fillId="0" borderId="5" xfId="2" applyNumberFormat="1" applyFont="1" applyBorder="1" applyAlignment="1">
      <alignment horizontal="right" vertical="center" indent="1"/>
    </xf>
    <xf numFmtId="165" fontId="0" fillId="0" borderId="0" xfId="2" applyNumberFormat="1" applyFont="1" applyAlignment="1">
      <alignment horizontal="right" vertical="center" indent="1"/>
    </xf>
    <xf numFmtId="165" fontId="15" fillId="0" borderId="2" xfId="2" applyNumberFormat="1" applyFont="1" applyBorder="1" applyAlignment="1">
      <alignment horizontal="right" vertical="center" indent="1"/>
    </xf>
    <xf numFmtId="165" fontId="15" fillId="0" borderId="7" xfId="0" applyNumberFormat="1" applyFont="1" applyBorder="1" applyAlignment="1">
      <alignment horizontal="right" vertical="center" indent="1"/>
    </xf>
    <xf numFmtId="165" fontId="29" fillId="0" borderId="7" xfId="0" applyNumberFormat="1" applyFont="1" applyBorder="1" applyAlignment="1">
      <alignment horizontal="center" vertical="center"/>
    </xf>
    <xf numFmtId="165" fontId="15" fillId="0" borderId="0" xfId="0" applyNumberFormat="1" applyFont="1"/>
    <xf numFmtId="165" fontId="15" fillId="5" borderId="0" xfId="0" applyNumberFormat="1" applyFont="1" applyFill="1"/>
    <xf numFmtId="165" fontId="15" fillId="0" borderId="10" xfId="0" applyNumberFormat="1" applyFont="1" applyBorder="1" applyAlignment="1">
      <alignment horizontal="right" vertical="center" indent="1"/>
    </xf>
    <xf numFmtId="165" fontId="29" fillId="0" borderId="10" xfId="0" applyNumberFormat="1" applyFont="1" applyBorder="1" applyAlignment="1">
      <alignment horizontal="center" vertical="center"/>
    </xf>
    <xf numFmtId="165" fontId="0" fillId="0" borderId="27" xfId="0" applyNumberFormat="1" applyBorder="1" applyAlignment="1">
      <alignment horizontal="right" vertical="center" indent="1"/>
    </xf>
    <xf numFmtId="165" fontId="30" fillId="0" borderId="27" xfId="0" applyNumberFormat="1" applyFont="1" applyBorder="1" applyAlignment="1">
      <alignment horizontal="center" vertical="center"/>
    </xf>
    <xf numFmtId="165" fontId="0" fillId="0" borderId="0" xfId="0" applyNumberFormat="1"/>
    <xf numFmtId="165" fontId="0" fillId="5" borderId="0" xfId="0" applyNumberFormat="1" applyFill="1"/>
    <xf numFmtId="165" fontId="15" fillId="0" borderId="4" xfId="0" applyNumberFormat="1" applyFont="1" applyBorder="1" applyAlignment="1">
      <alignment horizontal="right" vertical="center" indent="1"/>
    </xf>
    <xf numFmtId="165" fontId="29" fillId="0" borderId="4" xfId="0" applyNumberFormat="1" applyFont="1" applyBorder="1" applyAlignment="1">
      <alignment horizontal="center" vertical="center"/>
    </xf>
    <xf numFmtId="165" fontId="16" fillId="2" borderId="1" xfId="0" applyNumberFormat="1" applyFont="1" applyFill="1" applyBorder="1" applyAlignment="1">
      <alignment horizontal="center" vertical="center" wrapText="1"/>
    </xf>
    <xf numFmtId="165" fontId="17" fillId="0" borderId="0" xfId="0" applyNumberFormat="1" applyFont="1"/>
    <xf numFmtId="165" fontId="16" fillId="0" borderId="16" xfId="0" applyNumberFormat="1" applyFont="1" applyBorder="1" applyAlignment="1">
      <alignment horizontal="right" vertical="center" indent="1"/>
    </xf>
    <xf numFmtId="165" fontId="0" fillId="0" borderId="0" xfId="0" applyNumberFormat="1" applyFont="1" applyBorder="1" applyAlignment="1">
      <alignment horizontal="right" vertical="center" indent="1"/>
    </xf>
    <xf numFmtId="165" fontId="11" fillId="0" borderId="0" xfId="0" applyNumberFormat="1" applyFont="1"/>
    <xf numFmtId="165" fontId="1" fillId="4" borderId="0" xfId="0" applyNumberFormat="1" applyFont="1" applyFill="1" applyBorder="1" applyAlignment="1">
      <alignment horizontal="center"/>
    </xf>
    <xf numFmtId="165" fontId="10" fillId="4" borderId="0" xfId="0" applyNumberFormat="1" applyFont="1" applyFill="1" applyBorder="1" applyAlignment="1">
      <alignment horizontal="center"/>
    </xf>
    <xf numFmtId="165" fontId="28" fillId="4" borderId="19" xfId="0" applyNumberFormat="1" applyFont="1" applyFill="1" applyBorder="1" applyAlignment="1">
      <alignment horizontal="center" vertical="center" wrapText="1"/>
    </xf>
    <xf numFmtId="165" fontId="15" fillId="0" borderId="16" xfId="0" applyNumberFormat="1" applyFont="1" applyBorder="1" applyAlignment="1">
      <alignment horizontal="right" vertical="center" indent="1"/>
    </xf>
    <xf numFmtId="165" fontId="0" fillId="0" borderId="0" xfId="0" applyNumberFormat="1" applyBorder="1" applyAlignment="1">
      <alignment horizontal="right" vertical="center" indent="1"/>
    </xf>
    <xf numFmtId="165" fontId="15" fillId="0" borderId="7" xfId="0" applyNumberFormat="1" applyFont="1" applyBorder="1" applyAlignment="1">
      <alignment horizontal="center" vertical="center"/>
    </xf>
    <xf numFmtId="165" fontId="15" fillId="0" borderId="10" xfId="0" applyNumberFormat="1" applyFon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15" fillId="0" borderId="4" xfId="0" applyNumberFormat="1" applyFont="1" applyBorder="1" applyAlignment="1">
      <alignment horizontal="center" vertical="center"/>
    </xf>
    <xf numFmtId="165" fontId="16" fillId="0" borderId="16" xfId="0" applyNumberFormat="1" applyFont="1" applyBorder="1" applyAlignment="1">
      <alignment horizontal="center" vertical="center"/>
    </xf>
    <xf numFmtId="165" fontId="1" fillId="4" borderId="0" xfId="0" applyNumberFormat="1" applyFont="1" applyFill="1" applyAlignment="1">
      <alignment horizontal="center"/>
    </xf>
    <xf numFmtId="165" fontId="0" fillId="4" borderId="0" xfId="0" applyNumberFormat="1" applyFill="1"/>
    <xf numFmtId="165" fontId="16" fillId="0" borderId="4" xfId="0" applyNumberFormat="1" applyFont="1" applyBorder="1" applyAlignment="1">
      <alignment horizontal="center" vertical="center"/>
    </xf>
    <xf numFmtId="165" fontId="15" fillId="0" borderId="6" xfId="0" applyNumberFormat="1" applyFont="1" applyBorder="1" applyAlignment="1">
      <alignment horizontal="right" vertical="center" indent="1"/>
    </xf>
    <xf numFmtId="165" fontId="15" fillId="0" borderId="9" xfId="0" applyNumberFormat="1" applyFont="1" applyBorder="1" applyAlignment="1">
      <alignment horizontal="right" vertical="center" indent="1"/>
    </xf>
    <xf numFmtId="165" fontId="15" fillId="0" borderId="3" xfId="0" applyNumberFormat="1" applyFont="1" applyBorder="1" applyAlignment="1">
      <alignment horizontal="right" vertical="center" indent="1"/>
    </xf>
    <xf numFmtId="165" fontId="24" fillId="2" borderId="17" xfId="0" applyNumberFormat="1" applyFont="1" applyFill="1" applyBorder="1" applyAlignment="1">
      <alignment horizontal="center" vertical="center" wrapText="1"/>
    </xf>
    <xf numFmtId="165" fontId="24" fillId="2" borderId="18" xfId="0" applyNumberFormat="1" applyFont="1" applyFill="1" applyBorder="1" applyAlignment="1">
      <alignment horizontal="center" vertical="center" wrapText="1"/>
    </xf>
    <xf numFmtId="165" fontId="24" fillId="4" borderId="18" xfId="0" applyNumberFormat="1" applyFont="1" applyFill="1" applyBorder="1" applyAlignment="1">
      <alignment horizontal="center" vertical="center" wrapText="1"/>
    </xf>
    <xf numFmtId="165" fontId="16" fillId="0" borderId="15" xfId="0" applyNumberFormat="1" applyFont="1" applyBorder="1" applyAlignment="1">
      <alignment horizontal="right" indent="1"/>
    </xf>
    <xf numFmtId="165" fontId="16" fillId="0" borderId="14" xfId="2" applyNumberFormat="1" applyFont="1" applyBorder="1" applyAlignment="1">
      <alignment horizontal="right" vertical="center" indent="1"/>
    </xf>
    <xf numFmtId="165" fontId="16" fillId="0" borderId="2" xfId="2" applyNumberFormat="1" applyFont="1" applyBorder="1" applyAlignment="1">
      <alignment horizontal="right" vertical="center" indent="1"/>
    </xf>
    <xf numFmtId="165" fontId="16" fillId="0" borderId="3" xfId="2" applyNumberFormat="1" applyFont="1" applyBorder="1" applyAlignment="1">
      <alignment horizontal="right" vertical="center" indent="1"/>
    </xf>
    <xf numFmtId="165" fontId="16" fillId="0" borderId="4" xfId="2" applyNumberFormat="1" applyFont="1" applyBorder="1" applyAlignment="1">
      <alignment horizontal="right" vertical="center" indent="1"/>
    </xf>
    <xf numFmtId="165" fontId="0" fillId="0" borderId="0" xfId="0" applyNumberFormat="1" applyAlignment="1">
      <alignment horizontal="center"/>
    </xf>
    <xf numFmtId="165" fontId="0" fillId="5" borderId="0" xfId="0" applyNumberFormat="1" applyFill="1" applyAlignment="1">
      <alignment horizontal="center"/>
    </xf>
    <xf numFmtId="165" fontId="15" fillId="0" borderId="0" xfId="0" applyNumberFormat="1" applyFont="1" applyFill="1"/>
    <xf numFmtId="165" fontId="0" fillId="0" borderId="0" xfId="0" applyNumberFormat="1" applyFill="1"/>
    <xf numFmtId="0" fontId="34" fillId="4" borderId="18" xfId="0" applyFont="1" applyFill="1" applyBorder="1" applyAlignment="1">
      <alignment horizontal="center" vertical="center" wrapText="1"/>
    </xf>
    <xf numFmtId="164" fontId="15" fillId="0" borderId="6" xfId="2" applyNumberFormat="1" applyFont="1" applyBorder="1" applyAlignment="1">
      <alignment horizontal="right" vertical="center" indent="2"/>
    </xf>
    <xf numFmtId="164" fontId="15" fillId="0" borderId="7" xfId="2" applyNumberFormat="1" applyFont="1" applyBorder="1" applyAlignment="1">
      <alignment horizontal="right" vertical="center" indent="2"/>
    </xf>
    <xf numFmtId="164" fontId="15" fillId="0" borderId="3" xfId="2" applyNumberFormat="1" applyFont="1" applyBorder="1" applyAlignment="1">
      <alignment horizontal="right" vertical="center" indent="2"/>
    </xf>
    <xf numFmtId="0" fontId="15" fillId="4" borderId="0" xfId="0" applyFont="1" applyFill="1"/>
    <xf numFmtId="165" fontId="15" fillId="4" borderId="0" xfId="0" applyNumberFormat="1" applyFont="1" applyFill="1"/>
    <xf numFmtId="166" fontId="16" fillId="0" borderId="4" xfId="0" applyNumberFormat="1" applyFont="1" applyBorder="1" applyAlignment="1">
      <alignment horizontal="center" vertical="center"/>
    </xf>
    <xf numFmtId="166" fontId="16" fillId="0" borderId="15" xfId="0" applyNumberFormat="1" applyFont="1" applyBorder="1" applyAlignment="1">
      <alignment horizontal="center"/>
    </xf>
    <xf numFmtId="166" fontId="16" fillId="0" borderId="16" xfId="0" applyNumberFormat="1" applyFont="1" applyBorder="1" applyAlignment="1">
      <alignment horizontal="center"/>
    </xf>
    <xf numFmtId="166" fontId="16" fillId="0" borderId="14" xfId="2" applyNumberFormat="1" applyFont="1" applyBorder="1" applyAlignment="1">
      <alignment horizontal="right" vertical="center" indent="1"/>
    </xf>
    <xf numFmtId="166" fontId="16" fillId="0" borderId="15" xfId="2" applyNumberFormat="1" applyFont="1" applyBorder="1" applyAlignment="1">
      <alignment horizontal="right" vertical="center" indent="1"/>
    </xf>
    <xf numFmtId="166" fontId="16" fillId="0" borderId="16" xfId="2" applyNumberFormat="1" applyFont="1" applyBorder="1" applyAlignment="1">
      <alignment horizontal="center" vertical="center"/>
    </xf>
    <xf numFmtId="166" fontId="28" fillId="0" borderId="16" xfId="2" applyNumberFormat="1" applyFont="1" applyBorder="1" applyAlignment="1">
      <alignment horizontal="center" vertical="center"/>
    </xf>
    <xf numFmtId="165" fontId="29" fillId="0" borderId="16" xfId="2" applyNumberFormat="1" applyFont="1" applyBorder="1" applyAlignment="1">
      <alignment horizontal="center" vertical="center"/>
    </xf>
    <xf numFmtId="166" fontId="16" fillId="0" borderId="2" xfId="2" applyNumberFormat="1" applyFont="1" applyBorder="1" applyAlignment="1">
      <alignment horizontal="right" vertical="center" indent="1"/>
    </xf>
    <xf numFmtId="166" fontId="16" fillId="0" borderId="3" xfId="2" applyNumberFormat="1" applyFont="1" applyBorder="1" applyAlignment="1">
      <alignment horizontal="right" vertical="center" indent="1"/>
    </xf>
    <xf numFmtId="166" fontId="16" fillId="0" borderId="4" xfId="2" applyNumberFormat="1" applyFont="1" applyBorder="1" applyAlignment="1">
      <alignment horizontal="right" vertical="center" indent="1"/>
    </xf>
    <xf numFmtId="166" fontId="28" fillId="0" borderId="4" xfId="2" applyNumberFormat="1" applyFont="1" applyBorder="1" applyAlignment="1">
      <alignment horizontal="center" vertical="center"/>
    </xf>
    <xf numFmtId="166" fontId="28" fillId="0" borderId="4" xfId="2" applyNumberFormat="1" applyFont="1" applyBorder="1" applyAlignment="1">
      <alignment horizontal="right"/>
    </xf>
    <xf numFmtId="166" fontId="28" fillId="0" borderId="16" xfId="2" applyNumberFormat="1" applyFont="1" applyBorder="1" applyAlignment="1">
      <alignment horizontal="right"/>
    </xf>
    <xf numFmtId="166" fontId="16" fillId="0" borderId="2" xfId="2" applyNumberFormat="1" applyFont="1" applyBorder="1" applyAlignment="1">
      <alignment horizontal="center" vertical="center"/>
    </xf>
    <xf numFmtId="166" fontId="16" fillId="0" borderId="3" xfId="2" applyNumberFormat="1" applyFont="1" applyBorder="1" applyAlignment="1">
      <alignment horizontal="center" vertical="center"/>
    </xf>
    <xf numFmtId="166" fontId="16" fillId="0" borderId="4" xfId="2" applyNumberFormat="1" applyFont="1" applyBorder="1" applyAlignment="1">
      <alignment horizontal="center" vertical="center"/>
    </xf>
    <xf numFmtId="1" fontId="28" fillId="0" borderId="4" xfId="0" applyNumberFormat="1" applyFont="1" applyBorder="1" applyAlignment="1">
      <alignment horizontal="center" vertical="center"/>
    </xf>
    <xf numFmtId="1" fontId="28" fillId="0" borderId="16" xfId="0" applyNumberFormat="1" applyFont="1" applyBorder="1" applyAlignment="1">
      <alignment horizontal="center"/>
    </xf>
    <xf numFmtId="166" fontId="16" fillId="0" borderId="16" xfId="0" applyNumberFormat="1" applyFont="1" applyBorder="1" applyAlignment="1">
      <alignment horizontal="center" vertical="center"/>
    </xf>
    <xf numFmtId="166" fontId="28" fillId="0" borderId="16" xfId="0" applyNumberFormat="1" applyFont="1" applyBorder="1" applyAlignment="1">
      <alignment horizontal="center" vertical="center"/>
    </xf>
    <xf numFmtId="166" fontId="29" fillId="0" borderId="4" xfId="0" applyNumberFormat="1" applyFont="1" applyBorder="1" applyAlignment="1">
      <alignment horizontal="center" vertical="center"/>
    </xf>
    <xf numFmtId="166" fontId="16" fillId="0" borderId="16" xfId="0" applyNumberFormat="1" applyFont="1" applyBorder="1" applyAlignment="1">
      <alignment horizontal="right" vertical="center" indent="1"/>
    </xf>
    <xf numFmtId="166" fontId="29" fillId="0" borderId="16" xfId="0" applyNumberFormat="1" applyFont="1" applyBorder="1" applyAlignment="1">
      <alignment horizontal="center" vertical="center"/>
    </xf>
    <xf numFmtId="166" fontId="16" fillId="0" borderId="4" xfId="0" applyNumberFormat="1" applyFont="1" applyBorder="1" applyAlignment="1">
      <alignment horizontal="right" indent="1"/>
    </xf>
    <xf numFmtId="166" fontId="29" fillId="0" borderId="4" xfId="0" applyNumberFormat="1" applyFont="1" applyBorder="1" applyAlignment="1">
      <alignment horizontal="center"/>
    </xf>
    <xf numFmtId="166" fontId="15" fillId="0" borderId="16" xfId="0" applyNumberFormat="1" applyFont="1" applyBorder="1" applyAlignment="1">
      <alignment horizontal="right" vertical="center" indent="1"/>
    </xf>
    <xf numFmtId="166" fontId="15" fillId="0" borderId="4" xfId="0" applyNumberFormat="1" applyFont="1" applyBorder="1" applyAlignment="1">
      <alignment horizontal="right" vertical="center" indent="1"/>
    </xf>
    <xf numFmtId="165" fontId="15" fillId="0" borderId="16" xfId="2" applyNumberFormat="1" applyFont="1" applyBorder="1" applyAlignment="1">
      <alignment horizontal="right" vertical="center"/>
    </xf>
    <xf numFmtId="0" fontId="9" fillId="4" borderId="0" xfId="0" applyFont="1" applyFill="1"/>
    <xf numFmtId="0" fontId="35" fillId="0" borderId="0" xfId="0" applyFont="1"/>
    <xf numFmtId="0" fontId="35" fillId="0" borderId="0" xfId="0" applyFont="1" applyBorder="1"/>
    <xf numFmtId="0" fontId="36" fillId="0" borderId="0" xfId="0" applyFont="1" applyFill="1" applyBorder="1" applyAlignment="1">
      <alignment horizontal="center" vertical="center"/>
    </xf>
    <xf numFmtId="9" fontId="0" fillId="0" borderId="0" xfId="3" applyFont="1"/>
    <xf numFmtId="167" fontId="0" fillId="0" borderId="0" xfId="3" applyNumberFormat="1" applyFont="1"/>
    <xf numFmtId="43" fontId="15" fillId="0" borderId="34" xfId="2" applyFont="1" applyBorder="1" applyAlignment="1">
      <alignment horizontal="center" vertical="center"/>
    </xf>
    <xf numFmtId="0" fontId="24" fillId="5" borderId="33" xfId="0" applyFont="1" applyFill="1" applyBorder="1" applyAlignment="1">
      <alignment horizontal="center" vertical="center"/>
    </xf>
    <xf numFmtId="43" fontId="16" fillId="0" borderId="38" xfId="2" applyFont="1" applyBorder="1" applyAlignment="1">
      <alignment horizontal="center" vertical="center"/>
    </xf>
    <xf numFmtId="43" fontId="15" fillId="0" borderId="43" xfId="2" applyFont="1" applyBorder="1" applyAlignment="1">
      <alignment horizontal="center" vertical="center"/>
    </xf>
    <xf numFmtId="165" fontId="16" fillId="0" borderId="38" xfId="2" applyNumberFormat="1" applyFont="1" applyBorder="1" applyAlignment="1">
      <alignment horizontal="center" vertical="center"/>
    </xf>
    <xf numFmtId="165" fontId="15" fillId="0" borderId="34" xfId="2" applyNumberFormat="1" applyFont="1" applyBorder="1" applyAlignment="1">
      <alignment horizontal="center" vertical="center"/>
    </xf>
    <xf numFmtId="165" fontId="15" fillId="0" borderId="43" xfId="2" applyNumberFormat="1" applyFont="1" applyBorder="1" applyAlignment="1">
      <alignment horizontal="center" vertical="center"/>
    </xf>
    <xf numFmtId="165" fontId="16" fillId="0" borderId="39" xfId="2" applyNumberFormat="1" applyFont="1" applyBorder="1" applyAlignment="1">
      <alignment horizontal="center" vertical="center"/>
    </xf>
    <xf numFmtId="165" fontId="15" fillId="0" borderId="41" xfId="2" applyNumberFormat="1" applyFont="1" applyBorder="1" applyAlignment="1">
      <alignment horizontal="center" vertical="center"/>
    </xf>
    <xf numFmtId="165" fontId="15" fillId="0" borderId="44" xfId="2" applyNumberFormat="1" applyFont="1" applyBorder="1" applyAlignment="1">
      <alignment horizontal="center" vertical="center"/>
    </xf>
    <xf numFmtId="0" fontId="39" fillId="0" borderId="0" xfId="0" applyFont="1" applyAlignment="1">
      <alignment horizontal="left"/>
    </xf>
    <xf numFmtId="49" fontId="39" fillId="0" borderId="0" xfId="0" applyNumberFormat="1" applyFont="1" applyAlignment="1">
      <alignment horizontal="left"/>
    </xf>
    <xf numFmtId="49" fontId="39" fillId="0" borderId="0" xfId="0" applyNumberFormat="1" applyFont="1" applyAlignment="1">
      <alignment horizontal="left" vertical="top"/>
    </xf>
    <xf numFmtId="49" fontId="39" fillId="0" borderId="0" xfId="0" applyNumberFormat="1" applyFont="1" applyAlignment="1">
      <alignment horizontal="left" vertical="center"/>
    </xf>
    <xf numFmtId="0" fontId="40" fillId="0" borderId="0" xfId="0" applyFont="1"/>
    <xf numFmtId="0" fontId="41" fillId="0" borderId="0" xfId="0" applyFont="1"/>
    <xf numFmtId="0" fontId="42" fillId="0" borderId="0" xfId="0" applyFont="1"/>
    <xf numFmtId="0" fontId="41" fillId="3" borderId="0" xfId="0" applyFont="1" applyFill="1"/>
    <xf numFmtId="0" fontId="41" fillId="3" borderId="0" xfId="0" applyFont="1" applyFill="1" applyAlignment="1">
      <alignment wrapText="1"/>
    </xf>
    <xf numFmtId="0" fontId="43" fillId="3" borderId="0" xfId="0" applyFont="1" applyFill="1" applyAlignment="1">
      <alignment wrapText="1"/>
    </xf>
    <xf numFmtId="0" fontId="41" fillId="3" borderId="0" xfId="0" applyFont="1" applyFill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3" fillId="0" borderId="0" xfId="0" applyFont="1"/>
    <xf numFmtId="164" fontId="41" fillId="3" borderId="0" xfId="0" applyNumberFormat="1" applyFont="1" applyFill="1"/>
    <xf numFmtId="0" fontId="41" fillId="5" borderId="0" xfId="0" applyFont="1" applyFill="1"/>
    <xf numFmtId="2" fontId="41" fillId="5" borderId="0" xfId="0" applyNumberFormat="1" applyFont="1" applyFill="1"/>
    <xf numFmtId="3" fontId="41" fillId="3" borderId="0" xfId="0" applyNumberFormat="1" applyFont="1" applyFill="1"/>
    <xf numFmtId="164" fontId="41" fillId="5" borderId="0" xfId="0" applyNumberFormat="1" applyFont="1" applyFill="1" applyAlignment="1">
      <alignment horizontal="right" vertical="center"/>
    </xf>
    <xf numFmtId="0" fontId="45" fillId="0" borderId="0" xfId="0" applyFont="1"/>
    <xf numFmtId="0" fontId="15" fillId="2" borderId="47" xfId="0" applyFont="1" applyFill="1" applyBorder="1" applyAlignment="1">
      <alignment horizontal="left" indent="2"/>
    </xf>
    <xf numFmtId="0" fontId="15" fillId="2" borderId="48" xfId="0" applyFont="1" applyFill="1" applyBorder="1" applyAlignment="1">
      <alignment horizontal="left" indent="2"/>
    </xf>
    <xf numFmtId="165" fontId="29" fillId="0" borderId="49" xfId="2" applyNumberFormat="1" applyFont="1" applyBorder="1" applyAlignment="1">
      <alignment horizontal="right"/>
    </xf>
    <xf numFmtId="165" fontId="29" fillId="0" borderId="50" xfId="2" applyNumberFormat="1" applyFont="1" applyBorder="1" applyAlignment="1">
      <alignment horizontal="right"/>
    </xf>
    <xf numFmtId="165" fontId="15" fillId="0" borderId="52" xfId="2" applyNumberFormat="1" applyFont="1" applyBorder="1" applyAlignment="1">
      <alignment horizontal="center" vertical="center"/>
    </xf>
    <xf numFmtId="165" fontId="15" fillId="0" borderId="53" xfId="2" applyNumberFormat="1" applyFont="1" applyBorder="1" applyAlignment="1">
      <alignment horizontal="right" vertical="center" indent="1"/>
    </xf>
    <xf numFmtId="166" fontId="16" fillId="0" borderId="54" xfId="2" applyNumberFormat="1" applyFont="1" applyBorder="1" applyAlignment="1">
      <alignment horizontal="right" vertical="center" indent="1"/>
    </xf>
    <xf numFmtId="165" fontId="15" fillId="0" borderId="51" xfId="2" applyNumberFormat="1" applyFont="1" applyBorder="1" applyAlignment="1">
      <alignment horizontal="right" vertical="center" indent="1"/>
    </xf>
    <xf numFmtId="165" fontId="16" fillId="0" borderId="54" xfId="2" applyNumberFormat="1" applyFont="1" applyBorder="1" applyAlignment="1">
      <alignment horizontal="right" vertical="center" indent="1"/>
    </xf>
    <xf numFmtId="165" fontId="16" fillId="0" borderId="55" xfId="2" applyNumberFormat="1" applyFont="1" applyBorder="1" applyAlignment="1">
      <alignment horizontal="right" vertical="center" indent="1"/>
    </xf>
    <xf numFmtId="165" fontId="15" fillId="0" borderId="56" xfId="2" applyNumberFormat="1" applyFont="1" applyBorder="1" applyAlignment="1">
      <alignment horizontal="center" vertical="center"/>
    </xf>
    <xf numFmtId="165" fontId="16" fillId="0" borderId="54" xfId="2" applyNumberFormat="1" applyFont="1" applyBorder="1" applyAlignment="1">
      <alignment horizontal="center" vertical="center"/>
    </xf>
    <xf numFmtId="165" fontId="15" fillId="0" borderId="51" xfId="2" applyNumberFormat="1" applyFont="1" applyBorder="1" applyAlignment="1">
      <alignment horizontal="center" vertical="center"/>
    </xf>
    <xf numFmtId="0" fontId="15" fillId="2" borderId="52" xfId="0" applyFont="1" applyFill="1" applyBorder="1" applyAlignment="1">
      <alignment horizontal="left" vertical="center" indent="2"/>
    </xf>
    <xf numFmtId="0" fontId="15" fillId="2" borderId="48" xfId="0" applyFont="1" applyFill="1" applyBorder="1" applyAlignment="1">
      <alignment horizontal="left" vertical="center" indent="2"/>
    </xf>
    <xf numFmtId="165" fontId="29" fillId="0" borderId="56" xfId="2" applyNumberFormat="1" applyFont="1" applyBorder="1" applyAlignment="1">
      <alignment horizontal="center" vertical="center"/>
    </xf>
    <xf numFmtId="165" fontId="29" fillId="0" borderId="50" xfId="2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165" fontId="16" fillId="0" borderId="7" xfId="0" applyNumberFormat="1" applyFont="1" applyBorder="1" applyAlignment="1">
      <alignment horizontal="right" vertical="center" indent="1"/>
    </xf>
    <xf numFmtId="0" fontId="24" fillId="0" borderId="0" xfId="0" applyFont="1" applyFill="1" applyAlignment="1">
      <alignment horizontal="center" vertical="center"/>
    </xf>
    <xf numFmtId="165" fontId="24" fillId="0" borderId="17" xfId="0" applyNumberFormat="1" applyFont="1" applyFill="1" applyBorder="1" applyAlignment="1">
      <alignment horizontal="center" vertical="center" wrapText="1"/>
    </xf>
    <xf numFmtId="165" fontId="24" fillId="0" borderId="18" xfId="0" applyNumberFormat="1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vertical="center"/>
    </xf>
    <xf numFmtId="166" fontId="16" fillId="0" borderId="3" xfId="0" applyNumberFormat="1" applyFont="1" applyFill="1" applyBorder="1" applyAlignment="1">
      <alignment horizontal="center" vertical="center"/>
    </xf>
    <xf numFmtId="166" fontId="16" fillId="0" borderId="4" xfId="0" applyNumberFormat="1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left" vertical="center" indent="2"/>
    </xf>
    <xf numFmtId="165" fontId="15" fillId="0" borderId="6" xfId="0" applyNumberFormat="1" applyFont="1" applyFill="1" applyBorder="1" applyAlignment="1">
      <alignment horizontal="right" vertical="center" indent="1"/>
    </xf>
    <xf numFmtId="165" fontId="15" fillId="0" borderId="7" xfId="0" applyNumberFormat="1" applyFont="1" applyFill="1" applyBorder="1" applyAlignment="1">
      <alignment horizontal="right" vertical="center" indent="1"/>
    </xf>
    <xf numFmtId="0" fontId="15" fillId="0" borderId="13" xfId="0" applyFont="1" applyFill="1" applyBorder="1" applyAlignment="1">
      <alignment horizontal="left" vertical="center" indent="2"/>
    </xf>
    <xf numFmtId="165" fontId="15" fillId="0" borderId="9" xfId="0" applyNumberFormat="1" applyFont="1" applyFill="1" applyBorder="1" applyAlignment="1">
      <alignment horizontal="right" vertical="center" indent="1"/>
    </xf>
    <xf numFmtId="165" fontId="15" fillId="0" borderId="10" xfId="0" applyNumberFormat="1" applyFont="1" applyFill="1" applyBorder="1" applyAlignment="1">
      <alignment horizontal="right" vertical="center" indent="1"/>
    </xf>
    <xf numFmtId="0" fontId="39" fillId="0" borderId="0" xfId="0" applyFont="1" applyFill="1" applyAlignment="1">
      <alignment horizontal="left"/>
    </xf>
    <xf numFmtId="165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165" fontId="16" fillId="0" borderId="3" xfId="0" applyNumberFormat="1" applyFont="1" applyFill="1" applyBorder="1" applyAlignment="1">
      <alignment horizontal="center" vertical="center"/>
    </xf>
    <xf numFmtId="165" fontId="16" fillId="0" borderId="4" xfId="0" applyNumberFormat="1" applyFont="1" applyFill="1" applyBorder="1" applyAlignment="1">
      <alignment horizontal="center" vertical="center"/>
    </xf>
    <xf numFmtId="164" fontId="0" fillId="8" borderId="0" xfId="0" applyNumberFormat="1" applyFill="1"/>
    <xf numFmtId="164" fontId="0" fillId="9" borderId="0" xfId="0" applyNumberFormat="1" applyFill="1"/>
    <xf numFmtId="164" fontId="0" fillId="10" borderId="0" xfId="0" applyNumberFormat="1" applyFill="1"/>
    <xf numFmtId="164" fontId="0" fillId="4" borderId="0" xfId="0" applyNumberFormat="1" applyFill="1"/>
    <xf numFmtId="164" fontId="0" fillId="11" borderId="0" xfId="0" applyNumberFormat="1" applyFill="1"/>
    <xf numFmtId="0" fontId="47" fillId="7" borderId="0" xfId="0" applyFont="1" applyFill="1"/>
    <xf numFmtId="0" fontId="47" fillId="0" borderId="0" xfId="0" applyFont="1"/>
    <xf numFmtId="43" fontId="0" fillId="5" borderId="0" xfId="0" applyNumberFormat="1" applyFill="1"/>
    <xf numFmtId="0" fontId="0" fillId="8" borderId="0" xfId="0" applyFill="1"/>
    <xf numFmtId="0" fontId="0" fillId="0" borderId="57" xfId="0" applyBorder="1"/>
    <xf numFmtId="166" fontId="0" fillId="5" borderId="58" xfId="2" applyNumberFormat="1" applyFont="1" applyFill="1" applyBorder="1"/>
    <xf numFmtId="0" fontId="0" fillId="0" borderId="59" xfId="0" applyBorder="1"/>
    <xf numFmtId="166" fontId="0" fillId="5" borderId="60" xfId="2" applyNumberFormat="1" applyFont="1" applyFill="1" applyBorder="1"/>
    <xf numFmtId="0" fontId="0" fillId="0" borderId="0" xfId="0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wrapText="1"/>
    </xf>
    <xf numFmtId="0" fontId="0" fillId="0" borderId="0" xfId="0" applyFont="1" applyAlignment="1">
      <alignment horizontal="left" wrapText="1"/>
    </xf>
    <xf numFmtId="0" fontId="0" fillId="0" borderId="0" xfId="0" applyFill="1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5" borderId="0" xfId="0" applyFill="1" applyAlignment="1">
      <alignment vertical="center" wrapText="1"/>
    </xf>
    <xf numFmtId="0" fontId="0" fillId="0" borderId="0" xfId="0" applyFill="1" applyAlignment="1">
      <alignment horizontal="left" vertical="center" wrapText="1"/>
    </xf>
    <xf numFmtId="43" fontId="0" fillId="0" borderId="0" xfId="2" applyFont="1"/>
    <xf numFmtId="165" fontId="0" fillId="0" borderId="0" xfId="2" applyNumberFormat="1" applyFont="1"/>
    <xf numFmtId="43" fontId="0" fillId="0" borderId="0" xfId="0" applyNumberFormat="1"/>
    <xf numFmtId="168" fontId="0" fillId="0" borderId="0" xfId="0" applyNumberFormat="1"/>
    <xf numFmtId="0" fontId="1" fillId="0" borderId="0" xfId="0" applyFont="1" applyAlignment="1">
      <alignment horizontal="center"/>
    </xf>
    <xf numFmtId="0" fontId="48" fillId="0" borderId="0" xfId="0" applyFont="1"/>
    <xf numFmtId="43" fontId="16" fillId="0" borderId="46" xfId="2" applyFont="1" applyBorder="1" applyAlignment="1">
      <alignment horizontal="center" vertical="center"/>
    </xf>
    <xf numFmtId="43" fontId="15" fillId="0" borderId="61" xfId="2" applyFont="1" applyBorder="1" applyAlignment="1">
      <alignment horizontal="center" vertical="center"/>
    </xf>
    <xf numFmtId="43" fontId="15" fillId="0" borderId="62" xfId="2" applyFont="1" applyBorder="1" applyAlignment="1">
      <alignment horizontal="center" vertical="center"/>
    </xf>
    <xf numFmtId="0" fontId="30" fillId="0" borderId="0" xfId="0" applyFont="1"/>
    <xf numFmtId="0" fontId="52" fillId="2" borderId="18" xfId="0" applyFont="1" applyFill="1" applyBorder="1" applyAlignment="1">
      <alignment horizontal="center" vertical="center" wrapText="1"/>
    </xf>
    <xf numFmtId="0" fontId="51" fillId="2" borderId="17" xfId="0" applyFont="1" applyFill="1" applyBorder="1" applyAlignment="1">
      <alignment horizontal="center" vertical="center" wrapText="1"/>
    </xf>
    <xf numFmtId="0" fontId="53" fillId="2" borderId="18" xfId="0" applyFont="1" applyFill="1" applyBorder="1" applyAlignment="1">
      <alignment horizontal="center" vertical="center" wrapText="1"/>
    </xf>
    <xf numFmtId="0" fontId="41" fillId="0" borderId="0" xfId="0" applyFont="1" applyFill="1"/>
    <xf numFmtId="166" fontId="0" fillId="5" borderId="0" xfId="2" applyNumberFormat="1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6" fontId="0" fillId="5" borderId="0" xfId="2" applyNumberFormat="1" applyFont="1" applyFill="1"/>
    <xf numFmtId="0" fontId="0" fillId="0" borderId="0" xfId="0" applyFill="1" applyBorder="1" applyAlignment="1">
      <alignment horizontal="center"/>
    </xf>
    <xf numFmtId="0" fontId="18" fillId="4" borderId="0" xfId="1" applyFont="1" applyFill="1" applyBorder="1" applyAlignment="1">
      <alignment horizontal="center" vertical="center" wrapText="1"/>
    </xf>
    <xf numFmtId="0" fontId="18" fillId="4" borderId="0" xfId="1" applyFont="1" applyFill="1" applyBorder="1" applyAlignment="1">
      <alignment horizontal="center" vertical="center"/>
    </xf>
    <xf numFmtId="0" fontId="19" fillId="4" borderId="0" xfId="1" applyFont="1" applyFill="1" applyBorder="1" applyAlignment="1">
      <alignment horizontal="center" vertical="center" wrapText="1"/>
    </xf>
    <xf numFmtId="0" fontId="14" fillId="4" borderId="0" xfId="1" applyFont="1" applyFill="1" applyBorder="1" applyAlignment="1">
      <alignment horizontal="center" vertical="center" wrapText="1"/>
    </xf>
    <xf numFmtId="0" fontId="13" fillId="4" borderId="0" xfId="1" applyFont="1" applyFill="1" applyBorder="1" applyAlignment="1">
      <alignment horizontal="center" vertical="center" wrapText="1"/>
    </xf>
    <xf numFmtId="0" fontId="21" fillId="4" borderId="32" xfId="0" applyFont="1" applyFill="1" applyBorder="1" applyAlignment="1">
      <alignment horizontal="center" vertical="center" wrapText="1"/>
    </xf>
    <xf numFmtId="0" fontId="21" fillId="4" borderId="0" xfId="0" applyFont="1" applyFill="1" applyBorder="1" applyAlignment="1">
      <alignment horizontal="center" vertical="center" wrapText="1"/>
    </xf>
    <xf numFmtId="0" fontId="37" fillId="4" borderId="35" xfId="0" applyFont="1" applyFill="1" applyBorder="1" applyAlignment="1">
      <alignment horizontal="center" vertical="center" wrapText="1" readingOrder="1"/>
    </xf>
    <xf numFmtId="0" fontId="37" fillId="4" borderId="36" xfId="0" applyFont="1" applyFill="1" applyBorder="1" applyAlignment="1">
      <alignment horizontal="center" vertical="center" wrapText="1" readingOrder="1"/>
    </xf>
    <xf numFmtId="0" fontId="0" fillId="6" borderId="67" xfId="0" applyFont="1" applyFill="1" applyBorder="1" applyAlignment="1">
      <alignment horizontal="left" vertical="center"/>
    </xf>
    <xf numFmtId="0" fontId="0" fillId="6" borderId="68" xfId="0" applyFont="1" applyFill="1" applyBorder="1" applyAlignment="1">
      <alignment horizontal="left" vertical="center"/>
    </xf>
    <xf numFmtId="0" fontId="0" fillId="6" borderId="63" xfId="0" applyFont="1" applyFill="1" applyBorder="1" applyAlignment="1">
      <alignment horizontal="left" vertical="center"/>
    </xf>
    <xf numFmtId="0" fontId="0" fillId="6" borderId="64" xfId="0" applyFont="1" applyFill="1" applyBorder="1" applyAlignment="1">
      <alignment horizontal="left" vertical="center"/>
    </xf>
    <xf numFmtId="0" fontId="0" fillId="6" borderId="65" xfId="0" applyFont="1" applyFill="1" applyBorder="1" applyAlignment="1">
      <alignment horizontal="left" vertical="center"/>
    </xf>
    <xf numFmtId="0" fontId="0" fillId="6" borderId="66" xfId="0" applyFont="1" applyFill="1" applyBorder="1" applyAlignment="1">
      <alignment horizontal="left" vertical="center"/>
    </xf>
    <xf numFmtId="0" fontId="21" fillId="4" borderId="29" xfId="0" applyFont="1" applyFill="1" applyBorder="1" applyAlignment="1">
      <alignment horizontal="center" vertical="center"/>
    </xf>
    <xf numFmtId="0" fontId="21" fillId="4" borderId="31" xfId="0" applyFont="1" applyFill="1" applyBorder="1" applyAlignment="1">
      <alignment horizontal="center" vertical="center"/>
    </xf>
    <xf numFmtId="0" fontId="21" fillId="4" borderId="30" xfId="0" applyFont="1" applyFill="1" applyBorder="1" applyAlignment="1">
      <alignment horizontal="center" vertical="center"/>
    </xf>
    <xf numFmtId="0" fontId="21" fillId="4" borderId="35" xfId="0" applyFont="1" applyFill="1" applyBorder="1" applyAlignment="1">
      <alignment horizontal="center" vertical="center"/>
    </xf>
    <xf numFmtId="0" fontId="21" fillId="4" borderId="36" xfId="0" applyFont="1" applyFill="1" applyBorder="1" applyAlignment="1">
      <alignment horizontal="center" vertical="center"/>
    </xf>
    <xf numFmtId="0" fontId="21" fillId="4" borderId="37" xfId="0" applyFont="1" applyFill="1" applyBorder="1" applyAlignment="1">
      <alignment horizontal="center" vertical="center"/>
    </xf>
    <xf numFmtId="0" fontId="0" fillId="6" borderId="65" xfId="0" applyFont="1" applyFill="1" applyBorder="1" applyAlignment="1">
      <alignment horizontal="left" vertical="center" wrapText="1"/>
    </xf>
    <xf numFmtId="0" fontId="0" fillId="6" borderId="66" xfId="0" applyFont="1" applyFill="1" applyBorder="1" applyAlignment="1">
      <alignment horizontal="left" vertical="center" wrapText="1"/>
    </xf>
    <xf numFmtId="0" fontId="50" fillId="6" borderId="65" xfId="1" applyFont="1" applyFill="1" applyBorder="1" applyAlignment="1">
      <alignment horizontal="left" vertical="center" indent="3"/>
    </xf>
    <xf numFmtId="0" fontId="50" fillId="6" borderId="66" xfId="1" applyFont="1" applyFill="1" applyBorder="1" applyAlignment="1">
      <alignment horizontal="left" vertical="center" indent="3"/>
    </xf>
    <xf numFmtId="0" fontId="24" fillId="5" borderId="32" xfId="0" applyFont="1" applyFill="1" applyBorder="1" applyAlignment="1">
      <alignment horizontal="center" vertical="center"/>
    </xf>
    <xf numFmtId="0" fontId="24" fillId="5" borderId="0" xfId="0" applyFont="1" applyFill="1" applyBorder="1" applyAlignment="1">
      <alignment horizontal="center" vertical="center"/>
    </xf>
    <xf numFmtId="0" fontId="49" fillId="0" borderId="0" xfId="0" applyFont="1" applyAlignment="1">
      <alignment horizontal="center"/>
    </xf>
    <xf numFmtId="0" fontId="12" fillId="6" borderId="40" xfId="1" applyFont="1" applyFill="1" applyBorder="1" applyAlignment="1">
      <alignment horizontal="left"/>
    </xf>
    <xf numFmtId="0" fontId="12" fillId="6" borderId="34" xfId="1" applyFont="1" applyFill="1" applyBorder="1" applyAlignment="1">
      <alignment horizontal="left"/>
    </xf>
    <xf numFmtId="0" fontId="12" fillId="6" borderId="42" xfId="1" applyFont="1" applyFill="1" applyBorder="1" applyAlignment="1">
      <alignment horizontal="left"/>
    </xf>
    <xf numFmtId="0" fontId="12" fillId="6" borderId="43" xfId="1" applyFont="1" applyFill="1" applyBorder="1" applyAlignment="1">
      <alignment horizontal="left"/>
    </xf>
    <xf numFmtId="0" fontId="38" fillId="6" borderId="45" xfId="1" applyFont="1" applyFill="1" applyBorder="1" applyAlignment="1">
      <alignment horizontal="left"/>
    </xf>
    <xf numFmtId="0" fontId="38" fillId="6" borderId="46" xfId="1" applyFont="1" applyFill="1" applyBorder="1" applyAlignment="1">
      <alignment horizontal="left"/>
    </xf>
    <xf numFmtId="0" fontId="46" fillId="0" borderId="0" xfId="0" applyFont="1" applyAlignment="1">
      <alignment horizontal="center" vertical="center"/>
    </xf>
  </cellXfs>
  <cellStyles count="4">
    <cellStyle name="Hipervínculo" xfId="1" builtinId="8"/>
    <cellStyle name="Millares" xfId="2" builtinId="3"/>
    <cellStyle name="Normal" xfId="0" builtinId="0"/>
    <cellStyle name="Porcentaje" xfId="3" builtinId="5"/>
  </cellStyles>
  <dxfs count="0"/>
  <tableStyles count="0" defaultTableStyle="TableStyleMedium2" defaultPivotStyle="PivotStyleLight16"/>
  <colors>
    <mruColors>
      <color rgb="FFCCECFF"/>
      <color rgb="FF92D400"/>
      <color rgb="FFCCFF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5620788114044372"/>
          <c:y val="3.2263041012168037E-2"/>
          <c:w val="0.61308729028898801"/>
          <c:h val="0.9354739179756639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'in_ooh gráficos'!$B$7</c:f>
              <c:strCache>
                <c:ptCount val="1"/>
                <c:pt idx="0">
                  <c:v>BEBIDAS ESPIRITUOSAS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gráficos'!$C$7,'in_ooh gráficos'!$N$7)</c:f>
              <c:numCache>
                <c:formatCode>_-* #,##0.0\ _€_-;\-* #,##0.0\ _€_-;_-* "-"??\ _€_-;_-@_-</c:formatCode>
                <c:ptCount val="2"/>
                <c:pt idx="1">
                  <c:v>2.1070532299087326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16-40A1-B87D-42B5C248F917}"/>
            </c:ext>
          </c:extLst>
        </c:ser>
        <c:ser>
          <c:idx val="1"/>
          <c:order val="1"/>
          <c:tx>
            <c:strRef>
              <c:f>'in_ooh gráficos'!$B$8</c:f>
              <c:strCache>
                <c:ptCount val="1"/>
                <c:pt idx="0">
                  <c:v>CERVEZA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>
                        <a:lumMod val="9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gráficos'!$C$8,'in_ooh gráficos'!$N$8)</c:f>
              <c:numCache>
                <c:formatCode>_-* #,##0.0\ _€_-;\-* #,##0.0\ _€_-;_-* "-"??\ _€_-;_-@_-</c:formatCode>
                <c:ptCount val="2"/>
                <c:pt idx="1">
                  <c:v>35.794147474580633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16-40A1-B87D-42B5C248F917}"/>
            </c:ext>
          </c:extLst>
        </c:ser>
        <c:ser>
          <c:idx val="2"/>
          <c:order val="2"/>
          <c:tx>
            <c:strRef>
              <c:f>'in_ooh gráficos'!$B$9</c:f>
              <c:strCache>
                <c:ptCount val="1"/>
                <c:pt idx="0">
                  <c:v>VINO &amp; ESPUMOSOS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gráficos'!$C$9,'in_ooh gráficos'!$N$9)</c:f>
              <c:numCache>
                <c:formatCode>_-* #,##0.0\ _€_-;\-* #,##0.0\ _€_-;_-* "-"??\ _€_-;_-@_-</c:formatCode>
                <c:ptCount val="2"/>
                <c:pt idx="1">
                  <c:v>6.4800467835037168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016-40A1-B87D-42B5C248F917}"/>
            </c:ext>
          </c:extLst>
        </c:ser>
        <c:ser>
          <c:idx val="3"/>
          <c:order val="3"/>
          <c:tx>
            <c:strRef>
              <c:f>'in_ooh gráficos'!$B$10</c:f>
              <c:strCache>
                <c:ptCount val="1"/>
                <c:pt idx="0">
                  <c:v>BEBIDAS REFRESCANTES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gráficos'!$C$10,'in_ooh gráficos'!$N$10)</c:f>
              <c:numCache>
                <c:formatCode>_-* #,##0.0\ _€_-;\-* #,##0.0\ _€_-;_-* "-"??\ _€_-;_-@_-</c:formatCode>
                <c:ptCount val="2"/>
                <c:pt idx="1">
                  <c:v>18.906915080815011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016-40A1-B87D-42B5C248F917}"/>
            </c:ext>
          </c:extLst>
        </c:ser>
        <c:ser>
          <c:idx val="4"/>
          <c:order val="4"/>
          <c:tx>
            <c:strRef>
              <c:f>'in_ooh gráficos'!$B$11</c:f>
              <c:strCache>
                <c:ptCount val="1"/>
                <c:pt idx="0">
                  <c:v>AGUA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gráficos'!$C$11,'in_ooh gráficos'!$N$11)</c:f>
              <c:numCache>
                <c:formatCode>_-* #,##0.0\ _€_-;\-* #,##0.0\ _€_-;_-* "-"??\ _€_-;_-@_-</c:formatCode>
                <c:ptCount val="2"/>
                <c:pt idx="1">
                  <c:v>34.222781098156005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016-40A1-B87D-42B5C248F917}"/>
            </c:ext>
          </c:extLst>
        </c:ser>
        <c:ser>
          <c:idx val="5"/>
          <c:order val="5"/>
          <c:tx>
            <c:strRef>
              <c:f>'in_ooh gráficos'!$B$12</c:f>
              <c:strCache>
                <c:ptCount val="1"/>
                <c:pt idx="0">
                  <c:v>ZUMO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gráficos'!$C$12,'in_ooh gráficos'!$N$12)</c:f>
              <c:numCache>
                <c:formatCode>_-* #,##0.0\ _€_-;\-* #,##0.0\ _€_-;_-* "-"??\ _€_-;_-@_-</c:formatCode>
                <c:ptCount val="2"/>
                <c:pt idx="1">
                  <c:v>1.9935482577009711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016-40A1-B87D-42B5C248F917}"/>
            </c:ext>
          </c:extLst>
        </c:ser>
        <c:ser>
          <c:idx val="6"/>
          <c:order val="6"/>
          <c:tx>
            <c:strRef>
              <c:f>'in_ooh gráficos'!$B$13</c:f>
              <c:strCache>
                <c:ptCount val="1"/>
                <c:pt idx="0">
                  <c:v>BEB ZUMO+LECHE</c:v>
                </c:pt>
              </c:strCache>
            </c:strRef>
          </c:tx>
          <c:invertIfNegative val="0"/>
          <c:val>
            <c:numRef>
              <c:f>('in_ooh gráficos'!$C$13,'in_ooh gráficos'!$N$13)</c:f>
              <c:numCache>
                <c:formatCode>_-* #,##0.0\ _€_-;\-* #,##0.0\ _€_-;_-* "-"??\ _€_-;_-@_-</c:formatCode>
                <c:ptCount val="2"/>
                <c:pt idx="1">
                  <c:v>0.49550807533493391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016-40A1-B87D-42B5C248F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96607728"/>
        <c:axId val="396606552"/>
      </c:barChart>
      <c:catAx>
        <c:axId val="396607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606552"/>
        <c:crosses val="autoZero"/>
        <c:auto val="1"/>
        <c:lblAlgn val="ctr"/>
        <c:lblOffset val="100"/>
        <c:noMultiLvlLbl val="0"/>
      </c:catAx>
      <c:valAx>
        <c:axId val="3966065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39660772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2.665543547005916E-2"/>
          <c:y val="7.0392089481093906E-2"/>
          <c:w val="0.50932145405935636"/>
          <c:h val="0.92960791051890612"/>
        </c:manualLayout>
      </c:layout>
      <c:overlay val="0"/>
      <c:txPr>
        <a:bodyPr/>
        <a:lstStyle/>
        <a:p>
          <a:pPr>
            <a:defRPr sz="1100">
              <a:solidFill>
                <a:schemeClr val="bg1">
                  <a:lumMod val="6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5620788114044372"/>
          <c:y val="3.2263041012168037E-2"/>
          <c:w val="0.61308729028898801"/>
          <c:h val="0.9354739179756639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'in_ooh gráficos'!$B$7</c:f>
              <c:strCache>
                <c:ptCount val="1"/>
                <c:pt idx="0">
                  <c:v>BEBIDAS ESPIRITUOSAS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gráficos'!$C$7,'in_ooh gráficos'!$O$7)</c:f>
              <c:numCache>
                <c:formatCode>_-* #,##0.0\ _€_-;\-* #,##0.0\ _€_-;_-* "-"??\ _€_-;_-@_-</c:formatCode>
                <c:ptCount val="2"/>
                <c:pt idx="1">
                  <c:v>0.49524653760580678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5F-4617-9235-330E029F901B}"/>
            </c:ext>
          </c:extLst>
        </c:ser>
        <c:ser>
          <c:idx val="1"/>
          <c:order val="1"/>
          <c:tx>
            <c:strRef>
              <c:f>'in_ooh gráficos'!$B$8</c:f>
              <c:strCache>
                <c:ptCount val="1"/>
                <c:pt idx="0">
                  <c:v>CERVEZA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>
                        <a:lumMod val="9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gráficos'!$C$8,'in_ooh gráficos'!$O$8)</c:f>
              <c:numCache>
                <c:formatCode>_-* #,##0.0\ _€_-;\-* #,##0.0\ _€_-;_-* "-"??\ _€_-;_-@_-</c:formatCode>
                <c:ptCount val="2"/>
                <c:pt idx="1">
                  <c:v>13.913287298167862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55F-4617-9235-330E029F901B}"/>
            </c:ext>
          </c:extLst>
        </c:ser>
        <c:ser>
          <c:idx val="2"/>
          <c:order val="2"/>
          <c:tx>
            <c:strRef>
              <c:f>'in_ooh gráficos'!$B$9</c:f>
              <c:strCache>
                <c:ptCount val="1"/>
                <c:pt idx="0">
                  <c:v>VINO &amp; ESPUMOSOS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gráficos'!$C$9,'in_ooh gráficos'!$O$9)</c:f>
              <c:numCache>
                <c:formatCode>_-* #,##0.0\ _€_-;\-* #,##0.0\ _€_-;_-* "-"??\ _€_-;_-@_-</c:formatCode>
                <c:ptCount val="2"/>
                <c:pt idx="1">
                  <c:v>6.9432478304019138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55F-4617-9235-330E029F901B}"/>
            </c:ext>
          </c:extLst>
        </c:ser>
        <c:ser>
          <c:idx val="3"/>
          <c:order val="3"/>
          <c:tx>
            <c:strRef>
              <c:f>'in_ooh gráficos'!$B$10</c:f>
              <c:strCache>
                <c:ptCount val="1"/>
                <c:pt idx="0">
                  <c:v>BEBIDAS REFRESCANTES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gráficos'!$C$10,'in_ooh gráficos'!$O$10)</c:f>
              <c:numCache>
                <c:formatCode>_-* #,##0.0\ _€_-;\-* #,##0.0\ _€_-;_-* "-"??\ _€_-;_-@_-</c:formatCode>
                <c:ptCount val="2"/>
                <c:pt idx="1">
                  <c:v>28.577086878421358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55F-4617-9235-330E029F901B}"/>
            </c:ext>
          </c:extLst>
        </c:ser>
        <c:ser>
          <c:idx val="4"/>
          <c:order val="4"/>
          <c:tx>
            <c:strRef>
              <c:f>'in_ooh gráficos'!$B$11</c:f>
              <c:strCache>
                <c:ptCount val="1"/>
                <c:pt idx="0">
                  <c:v>AGUA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gráficos'!$C$11,'in_ooh gráficos'!$O$11)</c:f>
              <c:numCache>
                <c:formatCode>_-* #,##0.0\ _€_-;\-* #,##0.0\ _€_-;_-* "-"??\ _€_-;_-@_-</c:formatCode>
                <c:ptCount val="2"/>
                <c:pt idx="1">
                  <c:v>40.707038270469745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55F-4617-9235-330E029F901B}"/>
            </c:ext>
          </c:extLst>
        </c:ser>
        <c:ser>
          <c:idx val="5"/>
          <c:order val="5"/>
          <c:tx>
            <c:strRef>
              <c:f>'in_ooh gráficos'!$B$12</c:f>
              <c:strCache>
                <c:ptCount val="1"/>
                <c:pt idx="0">
                  <c:v>ZUMO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gráficos'!$C$12,'in_ooh gráficos'!$O$12)</c:f>
              <c:numCache>
                <c:formatCode>_-* #,##0.0\ _€_-;\-* #,##0.0\ _€_-;_-* "-"??\ _€_-;_-@_-</c:formatCode>
                <c:ptCount val="2"/>
                <c:pt idx="1">
                  <c:v>7.0042339542680594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55F-4617-9235-330E029F901B}"/>
            </c:ext>
          </c:extLst>
        </c:ser>
        <c:ser>
          <c:idx val="6"/>
          <c:order val="6"/>
          <c:tx>
            <c:strRef>
              <c:f>'in_ooh gráficos'!$B$13</c:f>
              <c:strCache>
                <c:ptCount val="1"/>
                <c:pt idx="0">
                  <c:v>BEB ZUMO+LECHE</c:v>
                </c:pt>
              </c:strCache>
            </c:strRef>
          </c:tx>
          <c:invertIfNegative val="0"/>
          <c:val>
            <c:numRef>
              <c:f>('in_ooh gráficos'!$C$13,'in_ooh gráficos'!$O$13)</c:f>
              <c:numCache>
                <c:formatCode>_-* #,##0.0\ _€_-;\-* #,##0.0\ _€_-;_-* "-"??\ _€_-;_-@_-</c:formatCode>
                <c:ptCount val="2"/>
                <c:pt idx="1">
                  <c:v>2.3598592306652661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55F-4617-9235-330E029F9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96608120"/>
        <c:axId val="396601456"/>
      </c:barChart>
      <c:catAx>
        <c:axId val="396608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601456"/>
        <c:crosses val="autoZero"/>
        <c:auto val="1"/>
        <c:lblAlgn val="ctr"/>
        <c:lblOffset val="100"/>
        <c:noMultiLvlLbl val="0"/>
      </c:catAx>
      <c:valAx>
        <c:axId val="3966014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3966081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lang="en-US" sz="1600" dirty="0">
                <a:solidFill>
                  <a:schemeClr val="bg1">
                    <a:lumMod val="65000"/>
                  </a:schemeClr>
                </a:solidFill>
              </a:defRPr>
            </a:pPr>
            <a:r>
              <a:rPr lang="en-US" sz="1600" dirty="0">
                <a:solidFill>
                  <a:schemeClr val="bg1">
                    <a:lumMod val="65000"/>
                  </a:schemeClr>
                </a:solidFill>
              </a:rPr>
              <a:t>% </a:t>
            </a:r>
            <a:r>
              <a:rPr lang="en-US" sz="1600" dirty="0" err="1">
                <a:solidFill>
                  <a:schemeClr val="bg1">
                    <a:lumMod val="65000"/>
                  </a:schemeClr>
                </a:solidFill>
              </a:rPr>
              <a:t>Litros</a:t>
            </a:r>
            <a:endParaRPr lang="en-US" sz="1600" dirty="0">
              <a:solidFill>
                <a:schemeClr val="bg1">
                  <a:lumMod val="65000"/>
                </a:schemeClr>
              </a:solidFill>
            </a:endParaRPr>
          </a:p>
        </c:rich>
      </c:tx>
      <c:layout>
        <c:manualLayout>
          <c:xMode val="edge"/>
          <c:yMode val="edge"/>
          <c:x val="2.6207446291435781E-2"/>
          <c:y val="2.91902017456660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4475828790827796E-2"/>
          <c:y val="0.21812397408124606"/>
          <c:w val="0.38407107746990127"/>
          <c:h val="0.72836065605169964"/>
        </c:manualLayout>
      </c:layout>
      <c:pieChart>
        <c:varyColors val="1"/>
        <c:ser>
          <c:idx val="0"/>
          <c:order val="0"/>
          <c:spPr>
            <a:solidFill>
              <a:schemeClr val="bg1"/>
            </a:solidFill>
          </c:spPr>
          <c:dPt>
            <c:idx val="0"/>
            <c:bubble3D val="0"/>
            <c:explosion val="1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1B4-48DD-8E63-77984576A8A0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1B4-48DD-8E63-77984576A8A0}"/>
              </c:ext>
            </c:extLst>
          </c:dPt>
          <c:dLbls>
            <c:dLbl>
              <c:idx val="0"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1B4-48DD-8E63-77984576A8A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1B4-48DD-8E63-77984576A8A0}"/>
                </c:ex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'in_ooh gráficos'!$P$7:$P$8</c:f>
              <c:strCache>
                <c:ptCount val="2"/>
                <c:pt idx="0">
                  <c:v>Fuera de Casa</c:v>
                </c:pt>
                <c:pt idx="1">
                  <c:v>En Casa</c:v>
                </c:pt>
              </c:strCache>
            </c:strRef>
          </c:cat>
          <c:val>
            <c:numRef>
              <c:f>'in_ooh gráficos'!$Q$7:$Q$8</c:f>
              <c:numCache>
                <c:formatCode>_(* #,##0.00_);_(* \(#,##0.00\);_(* "-"??_);_(@_)</c:formatCode>
                <c:ptCount val="2"/>
                <c:pt idx="0">
                  <c:v>0.2252159788719178</c:v>
                </c:pt>
                <c:pt idx="1">
                  <c:v>0.7747840211280822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1B4-48DD-8E63-77984576A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54286633615242541"/>
          <c:y val="0.51961662002746634"/>
          <c:w val="0.36577563915621658"/>
          <c:h val="0.35823962397503889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lang="en-US" sz="1600" dirty="0">
                <a:solidFill>
                  <a:schemeClr val="bg1">
                    <a:lumMod val="65000"/>
                  </a:schemeClr>
                </a:solidFill>
              </a:defRPr>
            </a:pPr>
            <a:r>
              <a:rPr lang="en-US" sz="1600" dirty="0">
                <a:solidFill>
                  <a:schemeClr val="bg1">
                    <a:lumMod val="65000"/>
                  </a:schemeClr>
                </a:solidFill>
              </a:rPr>
              <a:t>% </a:t>
            </a:r>
            <a:r>
              <a:rPr lang="en-US" sz="1600" dirty="0" err="1">
                <a:solidFill>
                  <a:schemeClr val="bg1">
                    <a:lumMod val="65000"/>
                  </a:schemeClr>
                </a:solidFill>
              </a:rPr>
              <a:t>Valor</a:t>
            </a:r>
            <a:endParaRPr lang="en-US" sz="1600" dirty="0">
              <a:solidFill>
                <a:schemeClr val="bg1">
                  <a:lumMod val="65000"/>
                </a:schemeClr>
              </a:solidFill>
            </a:endParaRPr>
          </a:p>
        </c:rich>
      </c:tx>
      <c:layout>
        <c:manualLayout>
          <c:xMode val="edge"/>
          <c:yMode val="edge"/>
          <c:x val="2.6207446291435781E-2"/>
          <c:y val="2.91902017456660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4475828790827796E-2"/>
          <c:y val="0.21812397408124606"/>
          <c:w val="0.38407107746990127"/>
          <c:h val="0.72836065605169964"/>
        </c:manualLayout>
      </c:layout>
      <c:pieChart>
        <c:varyColors val="1"/>
        <c:ser>
          <c:idx val="0"/>
          <c:order val="0"/>
          <c:spPr>
            <a:solidFill>
              <a:schemeClr val="bg1"/>
            </a:solidFill>
          </c:spPr>
          <c:dPt>
            <c:idx val="0"/>
            <c:bubble3D val="0"/>
            <c:explosion val="1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00C-4361-AF4F-FA4DA73AC735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0C-4361-AF4F-FA4DA73AC735}"/>
              </c:ext>
            </c:extLst>
          </c:dPt>
          <c:dLbls>
            <c:dLbl>
              <c:idx val="0"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00C-4361-AF4F-FA4DA73AC73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00C-4361-AF4F-FA4DA73AC735}"/>
                </c:ex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'in_ooh gráficos'!$P$7:$P$8</c:f>
              <c:strCache>
                <c:ptCount val="2"/>
                <c:pt idx="0">
                  <c:v>Fuera de Casa</c:v>
                </c:pt>
                <c:pt idx="1">
                  <c:v>En Casa</c:v>
                </c:pt>
              </c:strCache>
            </c:strRef>
          </c:cat>
          <c:val>
            <c:numRef>
              <c:f>'in_ooh gráficos'!$R$7:$R$8</c:f>
              <c:numCache>
                <c:formatCode>_(* #,##0.00_);_(* \(#,##0.00\);_(* "-"??_);_(@_)</c:formatCode>
                <c:ptCount val="2"/>
                <c:pt idx="0">
                  <c:v>0.60678806946547648</c:v>
                </c:pt>
                <c:pt idx="1">
                  <c:v>0.39321193053452352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00C-4361-AF4F-FA4DA73AC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7208876295324639"/>
          <c:y val="2.07315622593814E-2"/>
          <c:w val="0.55221042478686877"/>
          <c:h val="0.9354739179756639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'in_ooh gráficos'!$E$39</c:f>
              <c:strCache>
                <c:ptCount val="1"/>
                <c:pt idx="0">
                  <c:v>BEBIDAS ESPIRITUOSAS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gráficos'!$E$41</c:f>
              <c:numCache>
                <c:formatCode>_-* #,##0.0\ _€_-;\-* #,##0.0\ _€_-;_-* "-"?\ _€_-;_-@_-</c:formatCode>
                <c:ptCount val="1"/>
                <c:pt idx="0">
                  <c:v>7.4496172884864471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F7-49E7-AC03-E8A7D902CB27}"/>
            </c:ext>
          </c:extLst>
        </c:ser>
        <c:ser>
          <c:idx val="1"/>
          <c:order val="1"/>
          <c:tx>
            <c:strRef>
              <c:f>'in_ooh gráficos'!$F$39</c:f>
              <c:strCache>
                <c:ptCount val="1"/>
                <c:pt idx="0">
                  <c:v>CERVEZA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gráficos'!$F$41</c:f>
              <c:numCache>
                <c:formatCode>_-* #,##0.0\ _€_-;\-* #,##0.0\ _€_-;_-* "-"?\ _€_-;_-@_-</c:formatCode>
                <c:ptCount val="1"/>
                <c:pt idx="0">
                  <c:v>45.04510655041291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EF7-49E7-AC03-E8A7D902CB27}"/>
            </c:ext>
          </c:extLst>
        </c:ser>
        <c:ser>
          <c:idx val="2"/>
          <c:order val="2"/>
          <c:tx>
            <c:strRef>
              <c:f>'in_ooh gráficos'!$G$39</c:f>
              <c:strCache>
                <c:ptCount val="1"/>
                <c:pt idx="0">
                  <c:v>VINO, ESPUMOSOS (Inc. Cava), TINTO DE VERANO, SIDRA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gráficos'!$G$41</c:f>
              <c:numCache>
                <c:formatCode>_-* #,##0.0\ _€_-;\-* #,##0.0\ _€_-;_-* "-"?\ _€_-;_-@_-</c:formatCode>
                <c:ptCount val="1"/>
                <c:pt idx="0">
                  <c:v>7.5214401818115073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EF7-49E7-AC03-E8A7D902CB27}"/>
            </c:ext>
          </c:extLst>
        </c:ser>
        <c:ser>
          <c:idx val="3"/>
          <c:order val="3"/>
          <c:tx>
            <c:strRef>
              <c:f>'in_ooh gráficos'!$H$39</c:f>
              <c:strCache>
                <c:ptCount val="1"/>
                <c:pt idx="0">
                  <c:v>BEBIDAS REFRESCANTES**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gráficos'!$H$41</c:f>
              <c:numCache>
                <c:formatCode>_-* #,##0.0\ _€_-;\-* #,##0.0\ _€_-;_-* "-"?\ _€_-;_-@_-</c:formatCode>
                <c:ptCount val="1"/>
                <c:pt idx="0">
                  <c:v>21.891359562933012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EF7-49E7-AC03-E8A7D902CB27}"/>
            </c:ext>
          </c:extLst>
        </c:ser>
        <c:ser>
          <c:idx val="4"/>
          <c:order val="4"/>
          <c:tx>
            <c:strRef>
              <c:f>'in_ooh gráficos'!$I$39</c:f>
              <c:strCache>
                <c:ptCount val="1"/>
                <c:pt idx="0">
                  <c:v>AGUA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gráficos'!$I$41</c:f>
              <c:numCache>
                <c:formatCode>_-* #,##0.0\ _€_-;\-* #,##0.0\ _€_-;_-* "-"?\ _€_-;_-@_-</c:formatCode>
                <c:ptCount val="1"/>
                <c:pt idx="0">
                  <c:v>14.825161612273419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EF7-49E7-AC03-E8A7D902CB27}"/>
            </c:ext>
          </c:extLst>
        </c:ser>
        <c:ser>
          <c:idx val="5"/>
          <c:order val="5"/>
          <c:tx>
            <c:strRef>
              <c:f>'in_ooh gráficos'!$J$39</c:f>
              <c:strCache>
                <c:ptCount val="1"/>
                <c:pt idx="0">
                  <c:v>ZUMO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gráficos'!$J$41</c:f>
              <c:numCache>
                <c:formatCode>_-* #,##0.0\ _€_-;\-* #,##0.0\ _€_-;_-* "-"?\ _€_-;_-@_-</c:formatCode>
                <c:ptCount val="1"/>
                <c:pt idx="0">
                  <c:v>2.6596356190337422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EF7-49E7-AC03-E8A7D902CB27}"/>
            </c:ext>
          </c:extLst>
        </c:ser>
        <c:ser>
          <c:idx val="6"/>
          <c:order val="6"/>
          <c:tx>
            <c:strRef>
              <c:f>'in_ooh gráficos'!$K$39</c:f>
              <c:strCache>
                <c:ptCount val="1"/>
                <c:pt idx="0">
                  <c:v>BEBIDAS ZUMO+LECHE</c:v>
                </c:pt>
              </c:strCache>
            </c:strRef>
          </c:tx>
          <c:invertIfNegative val="0"/>
          <c:val>
            <c:numRef>
              <c:f>'in_ooh gráficos'!$K$41</c:f>
              <c:numCache>
                <c:formatCode>_-* #,##0.0\ _€_-;\-* #,##0.0\ _€_-;_-* "-"?\ _€_-;_-@_-</c:formatCode>
                <c:ptCount val="1"/>
                <c:pt idx="0">
                  <c:v>0.60767918504895535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EF7-49E7-AC03-E8A7D902C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100"/>
        <c:axId val="403670784"/>
        <c:axId val="403667648"/>
      </c:barChart>
      <c:catAx>
        <c:axId val="403670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3667648"/>
        <c:crosses val="autoZero"/>
        <c:auto val="1"/>
        <c:lblAlgn val="ctr"/>
        <c:lblOffset val="100"/>
        <c:noMultiLvlLbl val="0"/>
      </c:catAx>
      <c:valAx>
        <c:axId val="4036676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03670784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2.254505469760144E-2"/>
          <c:w val="0.4356131797263067"/>
          <c:h val="0.94213526432045969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BEB ZUMO+LECHE'!A1"/><Relationship Id="rId3" Type="http://schemas.openxmlformats.org/officeDocument/2006/relationships/hyperlink" Target="#CERVEZA!A1"/><Relationship Id="rId7" Type="http://schemas.openxmlformats.org/officeDocument/2006/relationships/hyperlink" Target="#ZUMOS!A1"/><Relationship Id="rId12" Type="http://schemas.openxmlformats.org/officeDocument/2006/relationships/image" Target="../media/image1.png"/><Relationship Id="rId2" Type="http://schemas.openxmlformats.org/officeDocument/2006/relationships/hyperlink" Target="#'BEB ESPIRITUOSAS'!A1"/><Relationship Id="rId1" Type="http://schemas.openxmlformats.org/officeDocument/2006/relationships/hyperlink" Target="#'TOTAL BEBIDAS FRIAS'!A1"/><Relationship Id="rId6" Type="http://schemas.openxmlformats.org/officeDocument/2006/relationships/hyperlink" Target="#AGUA!A1"/><Relationship Id="rId11" Type="http://schemas.openxmlformats.org/officeDocument/2006/relationships/hyperlink" Target="#'Resumen Fuera y Dentro'!A1"/><Relationship Id="rId5" Type="http://schemas.openxmlformats.org/officeDocument/2006/relationships/hyperlink" Target="#'BEB REFRESCANTES'!A1"/><Relationship Id="rId10" Type="http://schemas.openxmlformats.org/officeDocument/2006/relationships/hyperlink" Target="#Definiciones!A1"/><Relationship Id="rId4" Type="http://schemas.openxmlformats.org/officeDocument/2006/relationships/hyperlink" Target="#'VINO + ESPUMOSOS + SIDRAS'!A1"/><Relationship Id="rId9" Type="http://schemas.openxmlformats.org/officeDocument/2006/relationships/hyperlink" Target="#'FACTORES DE CONVERSI&#211;N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hyperlink" Target="#'BEBIDAS FRIAS OOH'!A1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</xdr:colOff>
      <xdr:row>0</xdr:row>
      <xdr:rowOff>0</xdr:rowOff>
    </xdr:from>
    <xdr:to>
      <xdr:col>4</xdr:col>
      <xdr:colOff>644073</xdr:colOff>
      <xdr:row>1</xdr:row>
      <xdr:rowOff>665162</xdr:rowOff>
    </xdr:to>
    <xdr:sp macro="" textlink="">
      <xdr:nvSpPr>
        <xdr:cNvPr id="6" name="5 Rectángulo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2" y="0"/>
          <a:ext cx="4907642" cy="846591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solidFill>
            <a:schemeClr val="bg1"/>
          </a:solidFill>
        </a:ln>
        <a:effectLst/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lope"/>
        </a:sp3d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 b="1" cap="none" spc="0">
              <a:ln w="12700">
                <a:noFill/>
                <a:prstDash val="solid"/>
              </a:ln>
              <a:solidFill>
                <a:srgbClr val="92D4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Informe Consumo Bebidas</a:t>
          </a:r>
          <a:r>
            <a:rPr lang="es-ES" sz="2000" b="1" cap="none" spc="0" baseline="0">
              <a:ln w="12700">
                <a:noFill/>
                <a:prstDash val="solid"/>
              </a:ln>
              <a:solidFill>
                <a:srgbClr val="92D4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Fuera Hogar</a:t>
          </a:r>
        </a:p>
        <a:p>
          <a:pPr algn="ctr"/>
          <a:r>
            <a:rPr lang="es-ES" sz="1800" b="1" cap="none" spc="0" baseline="0">
              <a:ln w="12700">
                <a:noFill/>
                <a:prstDash val="solid"/>
              </a:ln>
              <a:solidFill>
                <a:srgbClr val="92D4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Trimestre 2`2016</a:t>
          </a:r>
          <a:endParaRPr lang="es-ES" sz="1800" b="1" cap="none" spc="0">
            <a:ln w="12700">
              <a:noFill/>
              <a:prstDash val="solid"/>
            </a:ln>
            <a:solidFill>
              <a:srgbClr val="92D400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97968</xdr:colOff>
      <xdr:row>3</xdr:row>
      <xdr:rowOff>152400</xdr:rowOff>
    </xdr:from>
    <xdr:to>
      <xdr:col>7</xdr:col>
      <xdr:colOff>0</xdr:colOff>
      <xdr:row>5</xdr:row>
      <xdr:rowOff>12900</xdr:rowOff>
    </xdr:to>
    <xdr:sp macro="" textlink="">
      <xdr:nvSpPr>
        <xdr:cNvPr id="8" name="7 Rectángul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1324312" y="1200150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1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Total Bebidas</a:t>
          </a:r>
          <a:r>
            <a:rPr lang="es-ES" sz="1800" b="1" u="sng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Frías </a:t>
          </a:r>
          <a:endParaRPr lang="es-ES" sz="1800" b="1" u="sng" cap="none" spc="0">
            <a:ln w="12700">
              <a:noFill/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2</xdr:col>
      <xdr:colOff>97968</xdr:colOff>
      <xdr:row>5</xdr:row>
      <xdr:rowOff>130629</xdr:rowOff>
    </xdr:from>
    <xdr:to>
      <xdr:col>7</xdr:col>
      <xdr:colOff>0</xdr:colOff>
      <xdr:row>6</xdr:row>
      <xdr:rowOff>181629</xdr:rowOff>
    </xdr:to>
    <xdr:sp macro="" textlink="">
      <xdr:nvSpPr>
        <xdr:cNvPr id="9" name="8 Rectángul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324312" y="1749879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2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Bebidas Espirituosas</a:t>
          </a:r>
        </a:p>
      </xdr:txBody>
    </xdr:sp>
    <xdr:clientData/>
  </xdr:twoCellAnchor>
  <xdr:twoCellAnchor>
    <xdr:from>
      <xdr:col>2</xdr:col>
      <xdr:colOff>97968</xdr:colOff>
      <xdr:row>6</xdr:row>
      <xdr:rowOff>299358</xdr:rowOff>
    </xdr:from>
    <xdr:to>
      <xdr:col>7</xdr:col>
      <xdr:colOff>0</xdr:colOff>
      <xdr:row>7</xdr:row>
      <xdr:rowOff>350358</xdr:rowOff>
    </xdr:to>
    <xdr:sp macro="" textlink="">
      <xdr:nvSpPr>
        <xdr:cNvPr id="10" name="9 Rectángulo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1324312" y="2299608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3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Cervezas</a:t>
          </a:r>
        </a:p>
      </xdr:txBody>
    </xdr:sp>
    <xdr:clientData/>
  </xdr:twoCellAnchor>
  <xdr:twoCellAnchor>
    <xdr:from>
      <xdr:col>2</xdr:col>
      <xdr:colOff>97968</xdr:colOff>
      <xdr:row>8</xdr:row>
      <xdr:rowOff>87087</xdr:rowOff>
    </xdr:from>
    <xdr:to>
      <xdr:col>7</xdr:col>
      <xdr:colOff>0</xdr:colOff>
      <xdr:row>9</xdr:row>
      <xdr:rowOff>138087</xdr:rowOff>
    </xdr:to>
    <xdr:sp macro="" textlink="">
      <xdr:nvSpPr>
        <xdr:cNvPr id="11" name="10 Rectángulo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/>
      </xdr:nvSpPr>
      <xdr:spPr>
        <a:xfrm>
          <a:off x="1324312" y="2849337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4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Vino, Espum. (inc.cava) Tinto de Verano,</a:t>
          </a:r>
          <a:r>
            <a:rPr lang="es-ES" sz="1800" b="1" u="sng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Sidra</a:t>
          </a:r>
          <a:endParaRPr lang="es-ES" sz="1800" b="1" u="sng" cap="none" spc="0">
            <a:ln w="12700">
              <a:noFill/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2</xdr:col>
      <xdr:colOff>97968</xdr:colOff>
      <xdr:row>9</xdr:row>
      <xdr:rowOff>255816</xdr:rowOff>
    </xdr:from>
    <xdr:to>
      <xdr:col>7</xdr:col>
      <xdr:colOff>0</xdr:colOff>
      <xdr:row>10</xdr:row>
      <xdr:rowOff>306816</xdr:rowOff>
    </xdr:to>
    <xdr:sp macro="" textlink="">
      <xdr:nvSpPr>
        <xdr:cNvPr id="12" name="11 Rectángulo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1324312" y="3399066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5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Bebidas Refrescantes</a:t>
          </a:r>
        </a:p>
      </xdr:txBody>
    </xdr:sp>
    <xdr:clientData/>
  </xdr:twoCellAnchor>
  <xdr:twoCellAnchor>
    <xdr:from>
      <xdr:col>2</xdr:col>
      <xdr:colOff>97968</xdr:colOff>
      <xdr:row>11</xdr:row>
      <xdr:rowOff>43545</xdr:rowOff>
    </xdr:from>
    <xdr:to>
      <xdr:col>7</xdr:col>
      <xdr:colOff>0</xdr:colOff>
      <xdr:row>12</xdr:row>
      <xdr:rowOff>94545</xdr:rowOff>
    </xdr:to>
    <xdr:sp macro="" textlink="">
      <xdr:nvSpPr>
        <xdr:cNvPr id="13" name="12 Rectángul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/>
      </xdr:nvSpPr>
      <xdr:spPr>
        <a:xfrm>
          <a:off x="1324312" y="3948795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6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Agua</a:t>
          </a:r>
        </a:p>
      </xdr:txBody>
    </xdr:sp>
    <xdr:clientData/>
  </xdr:twoCellAnchor>
  <xdr:twoCellAnchor>
    <xdr:from>
      <xdr:col>2</xdr:col>
      <xdr:colOff>97968</xdr:colOff>
      <xdr:row>12</xdr:row>
      <xdr:rowOff>212274</xdr:rowOff>
    </xdr:from>
    <xdr:to>
      <xdr:col>7</xdr:col>
      <xdr:colOff>0</xdr:colOff>
      <xdr:row>13</xdr:row>
      <xdr:rowOff>263274</xdr:rowOff>
    </xdr:to>
    <xdr:sp macro="" textlink="">
      <xdr:nvSpPr>
        <xdr:cNvPr id="14" name="13 Rectángulo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/>
      </xdr:nvSpPr>
      <xdr:spPr>
        <a:xfrm>
          <a:off x="1324312" y="4498524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7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Zumo</a:t>
          </a:r>
        </a:p>
      </xdr:txBody>
    </xdr:sp>
    <xdr:clientData/>
  </xdr:twoCellAnchor>
  <xdr:twoCellAnchor>
    <xdr:from>
      <xdr:col>2</xdr:col>
      <xdr:colOff>97968</xdr:colOff>
      <xdr:row>14</xdr:row>
      <xdr:rowOff>0</xdr:rowOff>
    </xdr:from>
    <xdr:to>
      <xdr:col>7</xdr:col>
      <xdr:colOff>0</xdr:colOff>
      <xdr:row>15</xdr:row>
      <xdr:rowOff>51000</xdr:rowOff>
    </xdr:to>
    <xdr:sp macro="" textlink="">
      <xdr:nvSpPr>
        <xdr:cNvPr id="15" name="14 Rectángulo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/>
      </xdr:nvSpPr>
      <xdr:spPr>
        <a:xfrm>
          <a:off x="1324312" y="5048250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8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Beb</a:t>
          </a:r>
          <a:r>
            <a:rPr lang="es-ES" sz="1800" b="1" u="sng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Zumo + Leche</a:t>
          </a:r>
          <a:endParaRPr lang="es-ES" sz="1800" b="1" u="sng" cap="none" spc="0">
            <a:ln w="12700">
              <a:noFill/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2</xdr:col>
      <xdr:colOff>95248</xdr:colOff>
      <xdr:row>18</xdr:row>
      <xdr:rowOff>190499</xdr:rowOff>
    </xdr:from>
    <xdr:to>
      <xdr:col>7</xdr:col>
      <xdr:colOff>0</xdr:colOff>
      <xdr:row>20</xdr:row>
      <xdr:rowOff>74811</xdr:rowOff>
    </xdr:to>
    <xdr:sp macro="" textlink="">
      <xdr:nvSpPr>
        <xdr:cNvPr id="16" name="15 Rectángulo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1321592" y="6381749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Factores de Conversiones</a:t>
          </a:r>
        </a:p>
      </xdr:txBody>
    </xdr:sp>
    <xdr:clientData/>
  </xdr:twoCellAnchor>
  <xdr:twoCellAnchor>
    <xdr:from>
      <xdr:col>2</xdr:col>
      <xdr:colOff>95248</xdr:colOff>
      <xdr:row>20</xdr:row>
      <xdr:rowOff>182333</xdr:rowOff>
    </xdr:from>
    <xdr:to>
      <xdr:col>7</xdr:col>
      <xdr:colOff>0</xdr:colOff>
      <xdr:row>22</xdr:row>
      <xdr:rowOff>161896</xdr:rowOff>
    </xdr:to>
    <xdr:sp macro="" textlink="">
      <xdr:nvSpPr>
        <xdr:cNvPr id="17" name="16 Rectángulo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/>
      </xdr:nvSpPr>
      <xdr:spPr>
        <a:xfrm>
          <a:off x="1321592" y="6921271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Variables</a:t>
          </a:r>
        </a:p>
      </xdr:txBody>
    </xdr:sp>
    <xdr:clientData/>
  </xdr:twoCellAnchor>
  <xdr:twoCellAnchor>
    <xdr:from>
      <xdr:col>0</xdr:col>
      <xdr:colOff>500063</xdr:colOff>
      <xdr:row>19</xdr:row>
      <xdr:rowOff>0</xdr:rowOff>
    </xdr:from>
    <xdr:to>
      <xdr:col>2</xdr:col>
      <xdr:colOff>4622</xdr:colOff>
      <xdr:row>20</xdr:row>
      <xdr:rowOff>56030</xdr:rowOff>
    </xdr:to>
    <xdr:sp macro="" textlink="">
      <xdr:nvSpPr>
        <xdr:cNvPr id="18" name="17 CuadroTexto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00063" y="6381750"/>
          <a:ext cx="730903" cy="4132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400" i="1"/>
            <a:t>Anexo</a:t>
          </a:r>
          <a:r>
            <a:rPr lang="es-ES" sz="1400" i="1" baseline="0"/>
            <a:t> </a:t>
          </a:r>
          <a:endParaRPr lang="es-ES" sz="1400" i="1"/>
        </a:p>
      </xdr:txBody>
    </xdr:sp>
    <xdr:clientData/>
  </xdr:twoCellAnchor>
  <xdr:twoCellAnchor>
    <xdr:from>
      <xdr:col>2</xdr:col>
      <xdr:colOff>97968</xdr:colOff>
      <xdr:row>16</xdr:row>
      <xdr:rowOff>0</xdr:rowOff>
    </xdr:from>
    <xdr:to>
      <xdr:col>7</xdr:col>
      <xdr:colOff>0</xdr:colOff>
      <xdr:row>17</xdr:row>
      <xdr:rowOff>51000</xdr:rowOff>
    </xdr:to>
    <xdr:sp macro="" textlink="">
      <xdr:nvSpPr>
        <xdr:cNvPr id="19" name="18 Rectángulo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/>
      </xdr:nvSpPr>
      <xdr:spPr>
        <a:xfrm>
          <a:off x="1324312" y="5619750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9</a:t>
          </a:r>
          <a:r>
            <a:rPr lang="es-ES" sz="1800" b="1" u="none" cap="none" spc="0" baseline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 </a:t>
          </a:r>
          <a:r>
            <a:rPr lang="es-ES" sz="1800" b="1" u="sng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Resumen Consumo Fuera y Dentro del Hogar</a:t>
          </a:r>
          <a:endParaRPr lang="es-ES" sz="1800" b="1" u="sng" cap="none" spc="0">
            <a:ln w="12700">
              <a:noFill/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4</xdr:col>
      <xdr:colOff>743857</xdr:colOff>
      <xdr:row>0</xdr:row>
      <xdr:rowOff>0</xdr:rowOff>
    </xdr:from>
    <xdr:to>
      <xdr:col>8</xdr:col>
      <xdr:colOff>795646</xdr:colOff>
      <xdr:row>1</xdr:row>
      <xdr:rowOff>652009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C2201031-4455-4647-A64B-FBAFE5EC9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07428" y="0"/>
          <a:ext cx="2936504" cy="8334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41275</xdr:colOff>
      <xdr:row>2</xdr:row>
      <xdr:rowOff>179388</xdr:rowOff>
    </xdr:from>
    <xdr:to>
      <xdr:col>2</xdr:col>
      <xdr:colOff>654049</xdr:colOff>
      <xdr:row>4</xdr:row>
      <xdr:rowOff>60325</xdr:rowOff>
    </xdr:to>
    <xdr:sp macro="" textlink="">
      <xdr:nvSpPr>
        <xdr:cNvPr id="4" name="3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SpPr/>
      </xdr:nvSpPr>
      <xdr:spPr>
        <a:xfrm>
          <a:off x="263525" y="766763"/>
          <a:ext cx="1374774" cy="492125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3</xdr:col>
      <xdr:colOff>0</xdr:colOff>
      <xdr:row>0</xdr:row>
      <xdr:rowOff>180976</xdr:rowOff>
    </xdr:from>
    <xdr:to>
      <xdr:col>5</xdr:col>
      <xdr:colOff>1019175</xdr:colOff>
      <xdr:row>1</xdr:row>
      <xdr:rowOff>342900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SpPr/>
      </xdr:nvSpPr>
      <xdr:spPr>
        <a:xfrm>
          <a:off x="1781175" y="180976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Consumo Fuera del Hogar</a:t>
          </a:r>
        </a:p>
      </xdr:txBody>
    </xdr:sp>
    <xdr:clientData/>
  </xdr:twoCellAnchor>
  <xdr:twoCellAnchor>
    <xdr:from>
      <xdr:col>6</xdr:col>
      <xdr:colOff>9525</xdr:colOff>
      <xdr:row>0</xdr:row>
      <xdr:rowOff>180976</xdr:rowOff>
    </xdr:from>
    <xdr:to>
      <xdr:col>8</xdr:col>
      <xdr:colOff>1028700</xdr:colOff>
      <xdr:row>1</xdr:row>
      <xdr:rowOff>342900</xdr:rowOff>
    </xdr:to>
    <xdr:sp macro="" textlink="">
      <xdr:nvSpPr>
        <xdr:cNvPr id="6" name="5 Rectángulo redondeado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SpPr/>
      </xdr:nvSpPr>
      <xdr:spPr>
        <a:xfrm>
          <a:off x="4933950" y="180976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Consumo Dentro del Hogar^</a:t>
          </a:r>
        </a:p>
      </xdr:txBody>
    </xdr:sp>
    <xdr:clientData/>
  </xdr:twoCellAnchor>
  <xdr:twoCellAnchor>
    <xdr:from>
      <xdr:col>9</xdr:col>
      <xdr:colOff>57150</xdr:colOff>
      <xdr:row>0</xdr:row>
      <xdr:rowOff>190501</xdr:rowOff>
    </xdr:from>
    <xdr:to>
      <xdr:col>12</xdr:col>
      <xdr:colOff>28575</xdr:colOff>
      <xdr:row>1</xdr:row>
      <xdr:rowOff>352425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SpPr/>
      </xdr:nvSpPr>
      <xdr:spPr>
        <a:xfrm>
          <a:off x="8124825" y="190501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Total</a:t>
          </a:r>
        </a:p>
      </xdr:txBody>
    </xdr:sp>
    <xdr:clientData/>
  </xdr:twoCellAnchor>
  <xdr:twoCellAnchor>
    <xdr:from>
      <xdr:col>3</xdr:col>
      <xdr:colOff>0</xdr:colOff>
      <xdr:row>1</xdr:row>
      <xdr:rowOff>390525</xdr:rowOff>
    </xdr:from>
    <xdr:to>
      <xdr:col>12</xdr:col>
      <xdr:colOff>47626</xdr:colOff>
      <xdr:row>2</xdr:row>
      <xdr:rowOff>273844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SpPr/>
      </xdr:nvSpPr>
      <xdr:spPr>
        <a:xfrm>
          <a:off x="3893344" y="592931"/>
          <a:ext cx="9477376" cy="288132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 b="1" i="1">
              <a:solidFill>
                <a:schemeClr val="bg1"/>
              </a:solidFill>
            </a:rPr>
            <a:t>TRIMESTRE 2</a:t>
          </a:r>
          <a:r>
            <a:rPr lang="es-ES" sz="1200" b="1" i="1" baseline="0">
              <a:solidFill>
                <a:schemeClr val="bg1"/>
              </a:solidFill>
            </a:rPr>
            <a:t>  2016</a:t>
          </a:r>
          <a:endParaRPr lang="es-ES" sz="1200" b="1" i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1145290</xdr:colOff>
      <xdr:row>2</xdr:row>
      <xdr:rowOff>20949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0666193A-97F7-49D0-AE7C-5019B53AF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129540" cy="6083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1</xdr:row>
      <xdr:rowOff>28576</xdr:rowOff>
    </xdr:from>
    <xdr:to>
      <xdr:col>2</xdr:col>
      <xdr:colOff>590550</xdr:colOff>
      <xdr:row>2</xdr:row>
      <xdr:rowOff>123826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SpPr/>
      </xdr:nvSpPr>
      <xdr:spPr>
        <a:xfrm>
          <a:off x="200026" y="228601"/>
          <a:ext cx="1362074" cy="495300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3</xdr:col>
      <xdr:colOff>0</xdr:colOff>
      <xdr:row>0</xdr:row>
      <xdr:rowOff>180976</xdr:rowOff>
    </xdr:from>
    <xdr:to>
      <xdr:col>5</xdr:col>
      <xdr:colOff>1019175</xdr:colOff>
      <xdr:row>1</xdr:row>
      <xdr:rowOff>342900</xdr:rowOff>
    </xdr:to>
    <xdr:sp macro="" textlink="">
      <xdr:nvSpPr>
        <xdr:cNvPr id="3" name="2 Rectángulo redondeado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SpPr/>
      </xdr:nvSpPr>
      <xdr:spPr>
        <a:xfrm>
          <a:off x="1781175" y="180976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Consumo Fuera del Hogar</a:t>
          </a:r>
        </a:p>
      </xdr:txBody>
    </xdr:sp>
    <xdr:clientData/>
  </xdr:twoCellAnchor>
  <xdr:twoCellAnchor>
    <xdr:from>
      <xdr:col>6</xdr:col>
      <xdr:colOff>9525</xdr:colOff>
      <xdr:row>0</xdr:row>
      <xdr:rowOff>180976</xdr:rowOff>
    </xdr:from>
    <xdr:to>
      <xdr:col>8</xdr:col>
      <xdr:colOff>1028700</xdr:colOff>
      <xdr:row>1</xdr:row>
      <xdr:rowOff>342900</xdr:rowOff>
    </xdr:to>
    <xdr:sp macro="" textlink="">
      <xdr:nvSpPr>
        <xdr:cNvPr id="4" name="3 Rectángulo redondeado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/>
      </xdr:nvSpPr>
      <xdr:spPr>
        <a:xfrm>
          <a:off x="4933950" y="180976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Consumo Dentro del Hogar</a:t>
          </a:r>
        </a:p>
      </xdr:txBody>
    </xdr:sp>
    <xdr:clientData/>
  </xdr:twoCellAnchor>
  <xdr:twoCellAnchor>
    <xdr:from>
      <xdr:col>9</xdr:col>
      <xdr:colOff>57150</xdr:colOff>
      <xdr:row>0</xdr:row>
      <xdr:rowOff>190501</xdr:rowOff>
    </xdr:from>
    <xdr:to>
      <xdr:col>12</xdr:col>
      <xdr:colOff>28575</xdr:colOff>
      <xdr:row>1</xdr:row>
      <xdr:rowOff>352425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SpPr/>
      </xdr:nvSpPr>
      <xdr:spPr>
        <a:xfrm>
          <a:off x="8124825" y="190501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Total</a:t>
          </a:r>
        </a:p>
      </xdr:txBody>
    </xdr:sp>
    <xdr:clientData/>
  </xdr:twoCellAnchor>
  <xdr:twoCellAnchor>
    <xdr:from>
      <xdr:col>2</xdr:col>
      <xdr:colOff>800101</xdr:colOff>
      <xdr:row>1</xdr:row>
      <xdr:rowOff>390525</xdr:rowOff>
    </xdr:from>
    <xdr:to>
      <xdr:col>12</xdr:col>
      <xdr:colOff>47626</xdr:colOff>
      <xdr:row>2</xdr:row>
      <xdr:rowOff>247650</xdr:rowOff>
    </xdr:to>
    <xdr:sp macro="" textlink="">
      <xdr:nvSpPr>
        <xdr:cNvPr id="6" name="5 Rectángulo redondeado">
          <a:extLst>
            <a:ext uri="{FF2B5EF4-FFF2-40B4-BE49-F238E27FC236}">
              <a16:creationId xmlns="" xmlns:a16="http://schemas.microsoft.com/office/drawing/2014/main" id="{00000000-0008-0000-0C00-000006000000}"/>
            </a:ext>
          </a:extLst>
        </xdr:cNvPr>
        <xdr:cNvSpPr/>
      </xdr:nvSpPr>
      <xdr:spPr>
        <a:xfrm>
          <a:off x="1771651" y="590550"/>
          <a:ext cx="9486900" cy="257175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 b="1" i="1">
              <a:solidFill>
                <a:schemeClr val="bg1"/>
              </a:solidFill>
            </a:rPr>
            <a:t>TRIMESTRE </a:t>
          </a:r>
          <a:r>
            <a:rPr lang="es-ES" sz="1200" b="1" i="1" baseline="0">
              <a:solidFill>
                <a:schemeClr val="bg1"/>
              </a:solidFill>
            </a:rPr>
            <a:t> 2 2016</a:t>
          </a:r>
          <a:endParaRPr lang="es-ES" sz="12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738204</xdr:colOff>
      <xdr:row>15</xdr:row>
      <xdr:rowOff>166678</xdr:rowOff>
    </xdr:from>
    <xdr:to>
      <xdr:col>5</xdr:col>
      <xdr:colOff>944579</xdr:colOff>
      <xdr:row>36</xdr:row>
      <xdr:rowOff>142866</xdr:rowOff>
    </xdr:to>
    <xdr:graphicFrame macro="">
      <xdr:nvGraphicFramePr>
        <xdr:cNvPr id="8" name="1 Gráfico">
          <a:extLst>
            <a:ext uri="{FF2B5EF4-FFF2-40B4-BE49-F238E27FC236}">
              <a16:creationId xmlns=""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666766</xdr:colOff>
      <xdr:row>15</xdr:row>
      <xdr:rowOff>166677</xdr:rowOff>
    </xdr:from>
    <xdr:to>
      <xdr:col>7</xdr:col>
      <xdr:colOff>349266</xdr:colOff>
      <xdr:row>36</xdr:row>
      <xdr:rowOff>142865</xdr:rowOff>
    </xdr:to>
    <xdr:graphicFrame macro="">
      <xdr:nvGraphicFramePr>
        <xdr:cNvPr id="9" name="1 Gráfico">
          <a:extLst>
            <a:ext uri="{FF2B5EF4-FFF2-40B4-BE49-F238E27FC236}">
              <a16:creationId xmlns=""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357224</xdr:colOff>
      <xdr:row>17</xdr:row>
      <xdr:rowOff>0</xdr:rowOff>
    </xdr:from>
    <xdr:to>
      <xdr:col>13</xdr:col>
      <xdr:colOff>547724</xdr:colOff>
      <xdr:row>30</xdr:row>
      <xdr:rowOff>133965</xdr:rowOff>
    </xdr:to>
    <xdr:graphicFrame macro="">
      <xdr:nvGraphicFramePr>
        <xdr:cNvPr id="11" name="6 Gráfico">
          <a:extLst>
            <a:ext uri="{FF2B5EF4-FFF2-40B4-BE49-F238E27FC236}">
              <a16:creationId xmlns="" xmlns:a16="http://schemas.microsoft.com/office/drawing/2014/main" id="{00000000-0008-0000-0C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154817</xdr:colOff>
      <xdr:row>17</xdr:row>
      <xdr:rowOff>0</xdr:rowOff>
    </xdr:from>
    <xdr:to>
      <xdr:col>19</xdr:col>
      <xdr:colOff>726317</xdr:colOff>
      <xdr:row>30</xdr:row>
      <xdr:rowOff>133965</xdr:rowOff>
    </xdr:to>
    <xdr:graphicFrame macro="">
      <xdr:nvGraphicFramePr>
        <xdr:cNvPr id="12" name="6 Gráfico">
          <a:extLst>
            <a:ext uri="{FF2B5EF4-FFF2-40B4-BE49-F238E27FC236}">
              <a16:creationId xmlns="" xmlns:a16="http://schemas.microsoft.com/office/drawing/2014/main" id="{00000000-0008-0000-0C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539749</xdr:colOff>
      <xdr:row>13</xdr:row>
      <xdr:rowOff>127000</xdr:rowOff>
    </xdr:from>
    <xdr:to>
      <xdr:col>22</xdr:col>
      <xdr:colOff>126998</xdr:colOff>
      <xdr:row>36</xdr:row>
      <xdr:rowOff>55562</xdr:rowOff>
    </xdr:to>
    <xdr:graphicFrame macro="">
      <xdr:nvGraphicFramePr>
        <xdr:cNvPr id="17" name="1 Gráfico">
          <a:extLst>
            <a:ext uri="{FF2B5EF4-FFF2-40B4-BE49-F238E27FC236}">
              <a16:creationId xmlns="" xmlns:a16="http://schemas.microsoft.com/office/drawing/2014/main" id="{00000000-0008-0000-0C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1944687</xdr:colOff>
      <xdr:row>0</xdr:row>
      <xdr:rowOff>0</xdr:rowOff>
    </xdr:from>
    <xdr:to>
      <xdr:col>5</xdr:col>
      <xdr:colOff>619125</xdr:colOff>
      <xdr:row>1</xdr:row>
      <xdr:rowOff>11907</xdr:rowOff>
    </xdr:to>
    <xdr:sp macro="" textlink="">
      <xdr:nvSpPr>
        <xdr:cNvPr id="2" name="1 Rectángulo redondeado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/>
      </xdr:nvSpPr>
      <xdr:spPr>
        <a:xfrm>
          <a:off x="2206625" y="0"/>
          <a:ext cx="4794250" cy="591345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Calibri"/>
              <a:ea typeface="+mn-ea"/>
              <a:cs typeface="+mn-cs"/>
            </a:rPr>
            <a:t>Factores de Conversión</a:t>
          </a:r>
        </a:p>
      </xdr:txBody>
    </xdr:sp>
    <xdr:clientData/>
  </xdr:twoCellAnchor>
  <xdr:twoCellAnchor>
    <xdr:from>
      <xdr:col>3</xdr:col>
      <xdr:colOff>166688</xdr:colOff>
      <xdr:row>1</xdr:row>
      <xdr:rowOff>83345</xdr:rowOff>
    </xdr:from>
    <xdr:to>
      <xdr:col>5</xdr:col>
      <xdr:colOff>642940</xdr:colOff>
      <xdr:row>2</xdr:row>
      <xdr:rowOff>107156</xdr:rowOff>
    </xdr:to>
    <xdr:sp macro="" textlink="">
      <xdr:nvSpPr>
        <xdr:cNvPr id="5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SpPr/>
      </xdr:nvSpPr>
      <xdr:spPr>
        <a:xfrm>
          <a:off x="4941094" y="666751"/>
          <a:ext cx="1547815" cy="369093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59533</xdr:colOff>
      <xdr:row>2</xdr:row>
      <xdr:rowOff>142874</xdr:rowOff>
    </xdr:from>
    <xdr:to>
      <xdr:col>2</xdr:col>
      <xdr:colOff>1988344</xdr:colOff>
      <xdr:row>2</xdr:row>
      <xdr:rowOff>442472</xdr:rowOff>
    </xdr:to>
    <xdr:sp macro="" textlink="">
      <xdr:nvSpPr>
        <xdr:cNvPr id="9" name="8 CuadroTexto">
          <a:extLst>
            <a:ext uri="{FF2B5EF4-FFF2-40B4-BE49-F238E27FC236}">
              <a16:creationId xmlns="" xmlns:a16="http://schemas.microsoft.com/office/drawing/2014/main" id="{00000000-0008-0000-0D00-000009000000}"/>
            </a:ext>
          </a:extLst>
        </xdr:cNvPr>
        <xdr:cNvSpPr txBox="1"/>
      </xdr:nvSpPr>
      <xdr:spPr>
        <a:xfrm>
          <a:off x="59533" y="1071562"/>
          <a:ext cx="4702967" cy="29959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2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Factor Conversión: Ml x Consumición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1867602</xdr:colOff>
      <xdr:row>1</xdr:row>
      <xdr:rowOff>28886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320C0FA6-8E8F-42B9-BA39-CC2FF2CB4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129540" cy="6083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1654968</xdr:colOff>
      <xdr:row>0</xdr:row>
      <xdr:rowOff>23812</xdr:rowOff>
    </xdr:from>
    <xdr:to>
      <xdr:col>1</xdr:col>
      <xdr:colOff>5203031</xdr:colOff>
      <xdr:row>2</xdr:row>
      <xdr:rowOff>0</xdr:rowOff>
    </xdr:to>
    <xdr:sp macro="" textlink="">
      <xdr:nvSpPr>
        <xdr:cNvPr id="89" name="3 Rectángulo redondeado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/>
      </xdr:nvSpPr>
      <xdr:spPr>
        <a:xfrm>
          <a:off x="1738312" y="23812"/>
          <a:ext cx="3548063" cy="464344"/>
        </a:xfrm>
        <a:prstGeom prst="roundRect">
          <a:avLst/>
        </a:prstGeom>
        <a:solidFill>
          <a:schemeClr val="tx1">
            <a:lumMod val="85000"/>
            <a:lumOff val="1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2400" b="0" i="0" u="none" strike="noStrike" kern="0" cap="none" spc="0" normalizeH="0" baseline="0" noProof="0">
            <a:ln>
              <a:noFill/>
            </a:ln>
            <a:solidFill>
              <a:srgbClr val="92D400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1504950</xdr:colOff>
      <xdr:row>30</xdr:row>
      <xdr:rowOff>129953</xdr:rowOff>
    </xdr:from>
    <xdr:to>
      <xdr:col>1</xdr:col>
      <xdr:colOff>5743575</xdr:colOff>
      <xdr:row>47</xdr:row>
      <xdr:rowOff>57150</xdr:rowOff>
    </xdr:to>
    <xdr:grpSp>
      <xdr:nvGrpSpPr>
        <xdr:cNvPr id="3" name="5 Grupo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GrpSpPr/>
      </xdr:nvGrpSpPr>
      <xdr:grpSpPr>
        <a:xfrm>
          <a:off x="1588294" y="9333484"/>
          <a:ext cx="4238625" cy="3165697"/>
          <a:chOff x="2450483" y="941737"/>
          <a:chExt cx="6608172" cy="4643216"/>
        </a:xfrm>
        <a:noFill/>
      </xdr:grpSpPr>
      <xdr:grpSp>
        <xdr:nvGrpSpPr>
          <xdr:cNvPr id="4" name="Group 248">
            <a:extLst>
              <a:ext uri="{FF2B5EF4-FFF2-40B4-BE49-F238E27FC236}">
                <a16:creationId xmlns="" xmlns:a16="http://schemas.microsoft.com/office/drawing/2014/main" id="{00000000-0008-0000-0E00-000004000000}"/>
              </a:ext>
            </a:extLst>
          </xdr:cNvPr>
          <xdr:cNvGrpSpPr>
            <a:grpSpLocks/>
          </xdr:cNvGrpSpPr>
        </xdr:nvGrpSpPr>
        <xdr:grpSpPr bwMode="auto">
          <a:xfrm>
            <a:off x="2450483" y="941737"/>
            <a:ext cx="6608172" cy="4643216"/>
            <a:chOff x="879" y="510"/>
            <a:chExt cx="3995" cy="3041"/>
          </a:xfrm>
          <a:grpFill/>
        </xdr:grpSpPr>
        <xdr:grpSp>
          <xdr:nvGrpSpPr>
            <xdr:cNvPr id="18" name="Group 19">
              <a:extLst>
                <a:ext uri="{FF2B5EF4-FFF2-40B4-BE49-F238E27FC236}">
                  <a16:creationId xmlns="" xmlns:a16="http://schemas.microsoft.com/office/drawing/2014/main" id="{00000000-0008-0000-0E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915" y="1898"/>
              <a:ext cx="959" cy="497"/>
              <a:chOff x="3915" y="1898"/>
              <a:chExt cx="959" cy="497"/>
            </a:xfrm>
            <a:grpFill/>
          </xdr:grpSpPr>
          <xdr:sp macro="" textlink="">
            <xdr:nvSpPr>
              <xdr:cNvPr id="80" name="Freeform 20">
                <a:extLst>
                  <a:ext uri="{FF2B5EF4-FFF2-40B4-BE49-F238E27FC236}">
                    <a16:creationId xmlns="" xmlns:a16="http://schemas.microsoft.com/office/drawing/2014/main" id="{00000000-0008-0000-0E00-00005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915" y="2292"/>
                <a:ext cx="151" cy="103"/>
              </a:xfrm>
              <a:custGeom>
                <a:avLst/>
                <a:gdLst>
                  <a:gd name="T0" fmla="*/ 30 w 151"/>
                  <a:gd name="T1" fmla="*/ 24 h 103"/>
                  <a:gd name="T2" fmla="*/ 99 w 151"/>
                  <a:gd name="T3" fmla="*/ 4 h 103"/>
                  <a:gd name="T4" fmla="*/ 144 w 151"/>
                  <a:gd name="T5" fmla="*/ 49 h 103"/>
                  <a:gd name="T6" fmla="*/ 54 w 151"/>
                  <a:gd name="T7" fmla="*/ 95 h 103"/>
                  <a:gd name="T8" fmla="*/ 8 w 151"/>
                  <a:gd name="T9" fmla="*/ 95 h 103"/>
                  <a:gd name="T10" fmla="*/ 8 w 151"/>
                  <a:gd name="T11" fmla="*/ 49 h 103"/>
                  <a:gd name="T12" fmla="*/ 30 w 151"/>
                  <a:gd name="T13" fmla="*/ 24 h 103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3">
                    <a:moveTo>
                      <a:pt x="30" y="24"/>
                    </a:moveTo>
                    <a:cubicBezTo>
                      <a:pt x="45" y="17"/>
                      <a:pt x="80" y="0"/>
                      <a:pt x="99" y="4"/>
                    </a:cubicBezTo>
                    <a:cubicBezTo>
                      <a:pt x="118" y="8"/>
                      <a:pt x="151" y="34"/>
                      <a:pt x="144" y="49"/>
                    </a:cubicBezTo>
                    <a:cubicBezTo>
                      <a:pt x="137" y="64"/>
                      <a:pt x="77" y="87"/>
                      <a:pt x="54" y="95"/>
                    </a:cubicBezTo>
                    <a:cubicBezTo>
                      <a:pt x="31" y="103"/>
                      <a:pt x="16" y="103"/>
                      <a:pt x="8" y="95"/>
                    </a:cubicBezTo>
                    <a:cubicBezTo>
                      <a:pt x="0" y="87"/>
                      <a:pt x="4" y="61"/>
                      <a:pt x="8" y="49"/>
                    </a:cubicBezTo>
                    <a:cubicBezTo>
                      <a:pt x="12" y="37"/>
                      <a:pt x="15" y="31"/>
                      <a:pt x="30" y="24"/>
                    </a:cubicBezTo>
                    <a:close/>
                  </a:path>
                </a:pathLst>
              </a:custGeom>
              <a:grpFill/>
              <a:ln w="38100" cmpd="sng">
                <a:solidFill>
                  <a:srgbClr val="989898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1pPr>
                <a:lvl2pPr marL="4572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2pPr>
                <a:lvl3pPr marL="9144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3pPr>
                <a:lvl4pPr marL="13716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4pPr>
                <a:lvl5pPr marL="18288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5pPr>
                <a:lvl6pPr marL="22860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6pPr>
                <a:lvl7pPr marL="27432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7pPr>
                <a:lvl8pPr marL="32004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8pPr>
                <a:lvl9pPr marL="36576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9pPr>
              </a:lstStyle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s-ES" sz="1800" b="0" i="0" u="none" strike="noStrike" kern="0" cap="none" spc="0" normalizeH="0" baseline="0">
                  <a:ln>
                    <a:noFill/>
                  </a:ln>
                  <a:solidFill>
                    <a:srgbClr val="989898"/>
                  </a:solidFill>
                  <a:effectLst/>
                  <a:uLnTx/>
                  <a:uFillTx/>
                  <a:latin typeface="Arial"/>
                  <a:ea typeface="ＭＳ Ｐゴシック"/>
                </a:endParaRPr>
              </a:p>
            </xdr:txBody>
          </xdr:sp>
          <xdr:sp macro="" textlink="">
            <xdr:nvSpPr>
              <xdr:cNvPr id="81" name="Freeform 21">
                <a:extLst>
                  <a:ext uri="{FF2B5EF4-FFF2-40B4-BE49-F238E27FC236}">
                    <a16:creationId xmlns="" xmlns:a16="http://schemas.microsoft.com/office/drawing/2014/main" id="{00000000-0008-0000-0E00-00005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241" y="1979"/>
                <a:ext cx="408" cy="287"/>
              </a:xfrm>
              <a:custGeom>
                <a:avLst/>
                <a:gdLst>
                  <a:gd name="T0" fmla="*/ 0 w 408"/>
                  <a:gd name="T1" fmla="*/ 136 h 287"/>
                  <a:gd name="T2" fmla="*/ 91 w 408"/>
                  <a:gd name="T3" fmla="*/ 90 h 287"/>
                  <a:gd name="T4" fmla="*/ 181 w 408"/>
                  <a:gd name="T5" fmla="*/ 45 h 287"/>
                  <a:gd name="T6" fmla="*/ 272 w 408"/>
                  <a:gd name="T7" fmla="*/ 0 h 287"/>
                  <a:gd name="T8" fmla="*/ 272 w 408"/>
                  <a:gd name="T9" fmla="*/ 45 h 287"/>
                  <a:gd name="T10" fmla="*/ 317 w 408"/>
                  <a:gd name="T11" fmla="*/ 45 h 287"/>
                  <a:gd name="T12" fmla="*/ 408 w 408"/>
                  <a:gd name="T13" fmla="*/ 90 h 287"/>
                  <a:gd name="T14" fmla="*/ 317 w 408"/>
                  <a:gd name="T15" fmla="*/ 136 h 287"/>
                  <a:gd name="T16" fmla="*/ 227 w 408"/>
                  <a:gd name="T17" fmla="*/ 272 h 287"/>
                  <a:gd name="T18" fmla="*/ 181 w 408"/>
                  <a:gd name="T19" fmla="*/ 226 h 287"/>
                  <a:gd name="T20" fmla="*/ 136 w 408"/>
                  <a:gd name="T21" fmla="*/ 181 h 287"/>
                  <a:gd name="T22" fmla="*/ 91 w 408"/>
                  <a:gd name="T23" fmla="*/ 181 h 287"/>
                  <a:gd name="T24" fmla="*/ 0 w 408"/>
                  <a:gd name="T25" fmla="*/ 136 h 28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</a:cxnLst>
                <a:rect l="0" t="0" r="r" b="b"/>
                <a:pathLst>
                  <a:path w="408" h="287">
                    <a:moveTo>
                      <a:pt x="0" y="136"/>
                    </a:moveTo>
                    <a:cubicBezTo>
                      <a:pt x="0" y="121"/>
                      <a:pt x="61" y="105"/>
                      <a:pt x="91" y="90"/>
                    </a:cubicBezTo>
                    <a:cubicBezTo>
                      <a:pt x="121" y="75"/>
                      <a:pt x="151" y="60"/>
                      <a:pt x="181" y="45"/>
                    </a:cubicBezTo>
                    <a:cubicBezTo>
                      <a:pt x="211" y="30"/>
                      <a:pt x="257" y="0"/>
                      <a:pt x="272" y="0"/>
                    </a:cubicBezTo>
                    <a:cubicBezTo>
                      <a:pt x="287" y="0"/>
                      <a:pt x="265" y="38"/>
                      <a:pt x="272" y="45"/>
                    </a:cubicBezTo>
                    <a:cubicBezTo>
                      <a:pt x="279" y="52"/>
                      <a:pt x="294" y="38"/>
                      <a:pt x="317" y="45"/>
                    </a:cubicBezTo>
                    <a:cubicBezTo>
                      <a:pt x="340" y="52"/>
                      <a:pt x="408" y="75"/>
                      <a:pt x="408" y="90"/>
                    </a:cubicBezTo>
                    <a:cubicBezTo>
                      <a:pt x="408" y="105"/>
                      <a:pt x="347" y="106"/>
                      <a:pt x="317" y="136"/>
                    </a:cubicBezTo>
                    <a:cubicBezTo>
                      <a:pt x="287" y="166"/>
                      <a:pt x="250" y="257"/>
                      <a:pt x="227" y="272"/>
                    </a:cubicBezTo>
                    <a:cubicBezTo>
                      <a:pt x="204" y="287"/>
                      <a:pt x="196" y="241"/>
                      <a:pt x="181" y="226"/>
                    </a:cubicBezTo>
                    <a:cubicBezTo>
                      <a:pt x="166" y="211"/>
                      <a:pt x="151" y="188"/>
                      <a:pt x="136" y="181"/>
                    </a:cubicBezTo>
                    <a:cubicBezTo>
                      <a:pt x="121" y="174"/>
                      <a:pt x="114" y="188"/>
                      <a:pt x="91" y="181"/>
                    </a:cubicBezTo>
                    <a:cubicBezTo>
                      <a:pt x="68" y="174"/>
                      <a:pt x="0" y="151"/>
                      <a:pt x="0" y="136"/>
                    </a:cubicBezTo>
                    <a:close/>
                  </a:path>
                </a:pathLst>
              </a:custGeom>
              <a:grpFill/>
              <a:ln w="38100" cmpd="sng">
                <a:solidFill>
                  <a:srgbClr val="989898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1pPr>
                <a:lvl2pPr marL="4572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2pPr>
                <a:lvl3pPr marL="9144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3pPr>
                <a:lvl4pPr marL="13716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4pPr>
                <a:lvl5pPr marL="18288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5pPr>
                <a:lvl6pPr marL="22860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6pPr>
                <a:lvl7pPr marL="27432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7pPr>
                <a:lvl8pPr marL="32004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8pPr>
                <a:lvl9pPr marL="36576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9pPr>
              </a:lstStyle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s-ES" sz="1800" b="0" i="0" u="none" strike="noStrike" kern="0" cap="none" spc="0" normalizeH="0" baseline="0">
                  <a:ln>
                    <a:noFill/>
                  </a:ln>
                  <a:solidFill>
                    <a:srgbClr val="989898"/>
                  </a:solidFill>
                  <a:effectLst/>
                  <a:uLnTx/>
                  <a:uFillTx/>
                  <a:latin typeface="Arial"/>
                  <a:ea typeface="ＭＳ Ｐゴシック"/>
                </a:endParaRPr>
              </a:p>
            </xdr:txBody>
          </xdr:sp>
          <xdr:sp macro="" textlink="">
            <xdr:nvSpPr>
              <xdr:cNvPr id="82" name="Freeform 22">
                <a:extLst>
                  <a:ext uri="{FF2B5EF4-FFF2-40B4-BE49-F238E27FC236}">
                    <a16:creationId xmlns="" xmlns:a16="http://schemas.microsoft.com/office/drawing/2014/main" id="{00000000-0008-0000-0E00-00005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694" y="1898"/>
                <a:ext cx="180" cy="114"/>
              </a:xfrm>
              <a:custGeom>
                <a:avLst/>
                <a:gdLst>
                  <a:gd name="T0" fmla="*/ 30 w 180"/>
                  <a:gd name="T1" fmla="*/ 14 h 114"/>
                  <a:gd name="T2" fmla="*/ 88 w 180"/>
                  <a:gd name="T3" fmla="*/ 10 h 114"/>
                  <a:gd name="T4" fmla="*/ 172 w 180"/>
                  <a:gd name="T5" fmla="*/ 76 h 114"/>
                  <a:gd name="T6" fmla="*/ 136 w 180"/>
                  <a:gd name="T7" fmla="*/ 112 h 114"/>
                  <a:gd name="T8" fmla="*/ 54 w 180"/>
                  <a:gd name="T9" fmla="*/ 85 h 114"/>
                  <a:gd name="T10" fmla="*/ 8 w 180"/>
                  <a:gd name="T11" fmla="*/ 85 h 114"/>
                  <a:gd name="T12" fmla="*/ 8 w 180"/>
                  <a:gd name="T13" fmla="*/ 39 h 114"/>
                  <a:gd name="T14" fmla="*/ 30 w 180"/>
                  <a:gd name="T15" fmla="*/ 14 h 114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</a:cxnLst>
                <a:rect l="0" t="0" r="r" b="b"/>
                <a:pathLst>
                  <a:path w="180" h="114">
                    <a:moveTo>
                      <a:pt x="30" y="14"/>
                    </a:moveTo>
                    <a:cubicBezTo>
                      <a:pt x="43" y="9"/>
                      <a:pt x="64" y="0"/>
                      <a:pt x="88" y="10"/>
                    </a:cubicBezTo>
                    <a:cubicBezTo>
                      <a:pt x="112" y="20"/>
                      <a:pt x="164" y="59"/>
                      <a:pt x="172" y="76"/>
                    </a:cubicBezTo>
                    <a:cubicBezTo>
                      <a:pt x="180" y="93"/>
                      <a:pt x="156" y="110"/>
                      <a:pt x="136" y="112"/>
                    </a:cubicBezTo>
                    <a:cubicBezTo>
                      <a:pt x="116" y="114"/>
                      <a:pt x="75" y="90"/>
                      <a:pt x="54" y="85"/>
                    </a:cubicBezTo>
                    <a:cubicBezTo>
                      <a:pt x="33" y="80"/>
                      <a:pt x="16" y="93"/>
                      <a:pt x="8" y="85"/>
                    </a:cubicBezTo>
                    <a:cubicBezTo>
                      <a:pt x="0" y="77"/>
                      <a:pt x="4" y="51"/>
                      <a:pt x="8" y="39"/>
                    </a:cubicBezTo>
                    <a:cubicBezTo>
                      <a:pt x="12" y="27"/>
                      <a:pt x="15" y="21"/>
                      <a:pt x="30" y="14"/>
                    </a:cubicBezTo>
                    <a:close/>
                  </a:path>
                </a:pathLst>
              </a:custGeom>
              <a:grpFill/>
              <a:ln w="38100" cmpd="sng">
                <a:solidFill>
                  <a:srgbClr val="989898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1pPr>
                <a:lvl2pPr marL="4572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2pPr>
                <a:lvl3pPr marL="9144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3pPr>
                <a:lvl4pPr marL="13716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4pPr>
                <a:lvl5pPr marL="18288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5pPr>
                <a:lvl6pPr marL="22860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6pPr>
                <a:lvl7pPr marL="27432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7pPr>
                <a:lvl8pPr marL="32004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8pPr>
                <a:lvl9pPr marL="36576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9pPr>
              </a:lstStyle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s-ES" sz="1800" b="0" i="0" u="none" strike="noStrike" kern="0" cap="none" spc="0" normalizeH="0" baseline="0">
                  <a:ln>
                    <a:noFill/>
                  </a:ln>
                  <a:solidFill>
                    <a:srgbClr val="989898"/>
                  </a:solidFill>
                  <a:effectLst/>
                  <a:uLnTx/>
                  <a:uFillTx/>
                  <a:latin typeface="Arial"/>
                  <a:ea typeface="ＭＳ Ｐゴシック"/>
                </a:endParaRPr>
              </a:p>
            </xdr:txBody>
          </xdr:sp>
        </xdr:grpSp>
        <xdr:grpSp>
          <xdr:nvGrpSpPr>
            <xdr:cNvPr id="19" name="Group 247">
              <a:extLst>
                <a:ext uri="{FF2B5EF4-FFF2-40B4-BE49-F238E27FC236}">
                  <a16:creationId xmlns="" xmlns:a16="http://schemas.microsoft.com/office/drawing/2014/main" id="{00000000-0008-0000-0E00-000013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79" y="510"/>
              <a:ext cx="3596" cy="3041"/>
              <a:chOff x="879" y="510"/>
              <a:chExt cx="3596" cy="3041"/>
            </a:xfrm>
            <a:grpFill/>
          </xdr:grpSpPr>
          <xdr:grpSp>
            <xdr:nvGrpSpPr>
              <xdr:cNvPr id="20" name="Group 8">
                <a:extLst>
                  <a:ext uri="{FF2B5EF4-FFF2-40B4-BE49-F238E27FC236}">
                    <a16:creationId xmlns="" xmlns:a16="http://schemas.microsoft.com/office/drawing/2014/main" id="{00000000-0008-0000-0E00-000014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062" y="658"/>
                <a:ext cx="1218" cy="762"/>
                <a:chOff x="2062" y="658"/>
                <a:chExt cx="1218" cy="762"/>
              </a:xfrm>
              <a:grpFill/>
            </xdr:grpSpPr>
            <xdr:sp macro="" textlink="">
              <xdr:nvSpPr>
                <xdr:cNvPr id="70" name="Freeform 9">
                  <a:extLst>
                    <a:ext uri="{FF2B5EF4-FFF2-40B4-BE49-F238E27FC236}">
                      <a16:creationId xmlns="" xmlns:a16="http://schemas.microsoft.com/office/drawing/2014/main" id="{00000000-0008-0000-0E00-000046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062" y="658"/>
                  <a:ext cx="1218" cy="762"/>
                </a:xfrm>
                <a:custGeom>
                  <a:avLst/>
                  <a:gdLst>
                    <a:gd name="T0" fmla="*/ 89 w 1218"/>
                    <a:gd name="T1" fmla="*/ 197 h 762"/>
                    <a:gd name="T2" fmla="*/ 137 w 1218"/>
                    <a:gd name="T3" fmla="*/ 29 h 762"/>
                    <a:gd name="T4" fmla="*/ 272 w 1218"/>
                    <a:gd name="T5" fmla="*/ 38 h 762"/>
                    <a:gd name="T6" fmla="*/ 391 w 1218"/>
                    <a:gd name="T7" fmla="*/ 5 h 762"/>
                    <a:gd name="T8" fmla="*/ 551 w 1218"/>
                    <a:gd name="T9" fmla="*/ 67 h 762"/>
                    <a:gd name="T10" fmla="*/ 674 w 1218"/>
                    <a:gd name="T11" fmla="*/ 20 h 762"/>
                    <a:gd name="T12" fmla="*/ 782 w 1218"/>
                    <a:gd name="T13" fmla="*/ 62 h 762"/>
                    <a:gd name="T14" fmla="*/ 938 w 1218"/>
                    <a:gd name="T15" fmla="*/ 44 h 762"/>
                    <a:gd name="T16" fmla="*/ 1064 w 1218"/>
                    <a:gd name="T17" fmla="*/ 98 h 762"/>
                    <a:gd name="T18" fmla="*/ 1070 w 1218"/>
                    <a:gd name="T19" fmla="*/ 170 h 762"/>
                    <a:gd name="T20" fmla="*/ 1214 w 1218"/>
                    <a:gd name="T21" fmla="*/ 224 h 762"/>
                    <a:gd name="T22" fmla="*/ 1094 w 1218"/>
                    <a:gd name="T23" fmla="*/ 368 h 762"/>
                    <a:gd name="T24" fmla="*/ 1052 w 1218"/>
                    <a:gd name="T25" fmla="*/ 596 h 762"/>
                    <a:gd name="T26" fmla="*/ 800 w 1218"/>
                    <a:gd name="T27" fmla="*/ 530 h 762"/>
                    <a:gd name="T28" fmla="*/ 710 w 1218"/>
                    <a:gd name="T29" fmla="*/ 572 h 762"/>
                    <a:gd name="T30" fmla="*/ 620 w 1218"/>
                    <a:gd name="T31" fmla="*/ 578 h 762"/>
                    <a:gd name="T32" fmla="*/ 542 w 1218"/>
                    <a:gd name="T33" fmla="*/ 650 h 762"/>
                    <a:gd name="T34" fmla="*/ 415 w 1218"/>
                    <a:gd name="T35" fmla="*/ 731 h 762"/>
                    <a:gd name="T36" fmla="*/ 324 w 1218"/>
                    <a:gd name="T37" fmla="*/ 748 h 762"/>
                    <a:gd name="T38" fmla="*/ 253 w 1218"/>
                    <a:gd name="T39" fmla="*/ 647 h 762"/>
                    <a:gd name="T40" fmla="*/ 170 w 1218"/>
                    <a:gd name="T41" fmla="*/ 626 h 762"/>
                    <a:gd name="T42" fmla="*/ 38 w 1218"/>
                    <a:gd name="T43" fmla="*/ 608 h 762"/>
                    <a:gd name="T44" fmla="*/ 62 w 1218"/>
                    <a:gd name="T45" fmla="*/ 530 h 762"/>
                    <a:gd name="T46" fmla="*/ 7 w 1218"/>
                    <a:gd name="T47" fmla="*/ 430 h 762"/>
                    <a:gd name="T48" fmla="*/ 20 w 1218"/>
                    <a:gd name="T49" fmla="*/ 374 h 762"/>
                    <a:gd name="T50" fmla="*/ 56 w 1218"/>
                    <a:gd name="T51" fmla="*/ 308 h 762"/>
                    <a:gd name="T52" fmla="*/ 89 w 1218"/>
                    <a:gd name="T53" fmla="*/ 197 h 762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</a:cxnLst>
                  <a:rect l="0" t="0" r="r" b="b"/>
                  <a:pathLst>
                    <a:path w="1218" h="762">
                      <a:moveTo>
                        <a:pt x="89" y="197"/>
                      </a:moveTo>
                      <a:cubicBezTo>
                        <a:pt x="102" y="150"/>
                        <a:pt x="107" y="55"/>
                        <a:pt x="137" y="29"/>
                      </a:cubicBezTo>
                      <a:cubicBezTo>
                        <a:pt x="167" y="3"/>
                        <a:pt x="230" y="42"/>
                        <a:pt x="272" y="38"/>
                      </a:cubicBezTo>
                      <a:cubicBezTo>
                        <a:pt x="314" y="34"/>
                        <a:pt x="345" y="0"/>
                        <a:pt x="391" y="5"/>
                      </a:cubicBezTo>
                      <a:cubicBezTo>
                        <a:pt x="437" y="10"/>
                        <a:pt x="504" y="65"/>
                        <a:pt x="551" y="67"/>
                      </a:cubicBezTo>
                      <a:cubicBezTo>
                        <a:pt x="598" y="69"/>
                        <a:pt x="636" y="21"/>
                        <a:pt x="674" y="20"/>
                      </a:cubicBezTo>
                      <a:cubicBezTo>
                        <a:pt x="712" y="19"/>
                        <a:pt x="738" y="58"/>
                        <a:pt x="782" y="62"/>
                      </a:cubicBezTo>
                      <a:cubicBezTo>
                        <a:pt x="826" y="66"/>
                        <a:pt x="891" y="38"/>
                        <a:pt x="938" y="44"/>
                      </a:cubicBezTo>
                      <a:cubicBezTo>
                        <a:pt x="985" y="50"/>
                        <a:pt x="1042" y="77"/>
                        <a:pt x="1064" y="98"/>
                      </a:cubicBezTo>
                      <a:cubicBezTo>
                        <a:pt x="1086" y="119"/>
                        <a:pt x="1045" y="149"/>
                        <a:pt x="1070" y="170"/>
                      </a:cubicBezTo>
                      <a:cubicBezTo>
                        <a:pt x="1095" y="191"/>
                        <a:pt x="1210" y="191"/>
                        <a:pt x="1214" y="224"/>
                      </a:cubicBezTo>
                      <a:cubicBezTo>
                        <a:pt x="1218" y="257"/>
                        <a:pt x="1121" y="306"/>
                        <a:pt x="1094" y="368"/>
                      </a:cubicBezTo>
                      <a:cubicBezTo>
                        <a:pt x="1067" y="430"/>
                        <a:pt x="1101" y="569"/>
                        <a:pt x="1052" y="596"/>
                      </a:cubicBezTo>
                      <a:cubicBezTo>
                        <a:pt x="1003" y="623"/>
                        <a:pt x="857" y="534"/>
                        <a:pt x="800" y="530"/>
                      </a:cubicBezTo>
                      <a:cubicBezTo>
                        <a:pt x="743" y="526"/>
                        <a:pt x="740" y="564"/>
                        <a:pt x="710" y="572"/>
                      </a:cubicBezTo>
                      <a:cubicBezTo>
                        <a:pt x="680" y="580"/>
                        <a:pt x="648" y="565"/>
                        <a:pt x="620" y="578"/>
                      </a:cubicBezTo>
                      <a:cubicBezTo>
                        <a:pt x="592" y="591"/>
                        <a:pt x="576" y="625"/>
                        <a:pt x="542" y="650"/>
                      </a:cubicBezTo>
                      <a:cubicBezTo>
                        <a:pt x="508" y="675"/>
                        <a:pt x="451" y="715"/>
                        <a:pt x="415" y="731"/>
                      </a:cubicBezTo>
                      <a:cubicBezTo>
                        <a:pt x="379" y="747"/>
                        <a:pt x="351" y="762"/>
                        <a:pt x="324" y="748"/>
                      </a:cubicBezTo>
                      <a:cubicBezTo>
                        <a:pt x="297" y="734"/>
                        <a:pt x="279" y="667"/>
                        <a:pt x="253" y="647"/>
                      </a:cubicBezTo>
                      <a:cubicBezTo>
                        <a:pt x="227" y="627"/>
                        <a:pt x="206" y="632"/>
                        <a:pt x="170" y="626"/>
                      </a:cubicBezTo>
                      <a:cubicBezTo>
                        <a:pt x="134" y="620"/>
                        <a:pt x="56" y="624"/>
                        <a:pt x="38" y="608"/>
                      </a:cubicBezTo>
                      <a:cubicBezTo>
                        <a:pt x="20" y="592"/>
                        <a:pt x="67" y="560"/>
                        <a:pt x="62" y="530"/>
                      </a:cubicBezTo>
                      <a:cubicBezTo>
                        <a:pt x="57" y="500"/>
                        <a:pt x="14" y="456"/>
                        <a:pt x="7" y="430"/>
                      </a:cubicBezTo>
                      <a:cubicBezTo>
                        <a:pt x="0" y="404"/>
                        <a:pt x="12" y="394"/>
                        <a:pt x="20" y="374"/>
                      </a:cubicBezTo>
                      <a:cubicBezTo>
                        <a:pt x="28" y="354"/>
                        <a:pt x="45" y="337"/>
                        <a:pt x="56" y="308"/>
                      </a:cubicBezTo>
                      <a:cubicBezTo>
                        <a:pt x="67" y="279"/>
                        <a:pt x="77" y="243"/>
                        <a:pt x="89" y="197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71" name="Group 10">
                  <a:extLst>
                    <a:ext uri="{FF2B5EF4-FFF2-40B4-BE49-F238E27FC236}">
                      <a16:creationId xmlns="" xmlns:a16="http://schemas.microsoft.com/office/drawing/2014/main" id="{00000000-0008-0000-0E00-000047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2154" y="709"/>
                  <a:ext cx="907" cy="635"/>
                  <a:chOff x="2154" y="709"/>
                  <a:chExt cx="907" cy="635"/>
                </a:xfrm>
                <a:grpFill/>
              </xdr:grpSpPr>
              <xdr:sp macro="" textlink="">
                <xdr:nvSpPr>
                  <xdr:cNvPr id="72" name="Freeform 11">
                    <a:extLst>
                      <a:ext uri="{FF2B5EF4-FFF2-40B4-BE49-F238E27FC236}">
                        <a16:creationId xmlns="" xmlns:a16="http://schemas.microsoft.com/office/drawing/2014/main" id="{00000000-0008-0000-0E00-000048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54" y="799"/>
                    <a:ext cx="227" cy="545"/>
                  </a:xfrm>
                  <a:custGeom>
                    <a:avLst/>
                    <a:gdLst>
                      <a:gd name="T0" fmla="*/ 0 w 227"/>
                      <a:gd name="T1" fmla="*/ 0 h 545"/>
                      <a:gd name="T2" fmla="*/ 91 w 227"/>
                      <a:gd name="T3" fmla="*/ 46 h 545"/>
                      <a:gd name="T4" fmla="*/ 136 w 227"/>
                      <a:gd name="T5" fmla="*/ 46 h 545"/>
                      <a:gd name="T6" fmla="*/ 182 w 227"/>
                      <a:gd name="T7" fmla="*/ 91 h 545"/>
                      <a:gd name="T8" fmla="*/ 182 w 227"/>
                      <a:gd name="T9" fmla="*/ 182 h 545"/>
                      <a:gd name="T10" fmla="*/ 136 w 227"/>
                      <a:gd name="T11" fmla="*/ 272 h 545"/>
                      <a:gd name="T12" fmla="*/ 182 w 227"/>
                      <a:gd name="T13" fmla="*/ 408 h 545"/>
                      <a:gd name="T14" fmla="*/ 227 w 227"/>
                      <a:gd name="T15" fmla="*/ 454 h 545"/>
                      <a:gd name="T16" fmla="*/ 182 w 227"/>
                      <a:gd name="T17" fmla="*/ 545 h 545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227" h="545">
                        <a:moveTo>
                          <a:pt x="0" y="0"/>
                        </a:moveTo>
                        <a:cubicBezTo>
                          <a:pt x="34" y="19"/>
                          <a:pt x="68" y="38"/>
                          <a:pt x="91" y="46"/>
                        </a:cubicBezTo>
                        <a:cubicBezTo>
                          <a:pt x="114" y="54"/>
                          <a:pt x="121" y="39"/>
                          <a:pt x="136" y="46"/>
                        </a:cubicBezTo>
                        <a:cubicBezTo>
                          <a:pt x="151" y="53"/>
                          <a:pt x="174" y="68"/>
                          <a:pt x="182" y="91"/>
                        </a:cubicBezTo>
                        <a:cubicBezTo>
                          <a:pt x="190" y="114"/>
                          <a:pt x="190" y="152"/>
                          <a:pt x="182" y="182"/>
                        </a:cubicBezTo>
                        <a:cubicBezTo>
                          <a:pt x="174" y="212"/>
                          <a:pt x="136" y="234"/>
                          <a:pt x="136" y="272"/>
                        </a:cubicBezTo>
                        <a:cubicBezTo>
                          <a:pt x="136" y="310"/>
                          <a:pt x="167" y="378"/>
                          <a:pt x="182" y="408"/>
                        </a:cubicBezTo>
                        <a:cubicBezTo>
                          <a:pt x="197" y="438"/>
                          <a:pt x="227" y="431"/>
                          <a:pt x="227" y="454"/>
                        </a:cubicBezTo>
                        <a:cubicBezTo>
                          <a:pt x="227" y="477"/>
                          <a:pt x="204" y="511"/>
                          <a:pt x="182" y="545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3" name="Freeform 12">
                    <a:extLst>
                      <a:ext uri="{FF2B5EF4-FFF2-40B4-BE49-F238E27FC236}">
                        <a16:creationId xmlns="" xmlns:a16="http://schemas.microsoft.com/office/drawing/2014/main" id="{00000000-0008-0000-0E00-000049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336" y="720"/>
                    <a:ext cx="250" cy="177"/>
                  </a:xfrm>
                  <a:custGeom>
                    <a:avLst/>
                    <a:gdLst>
                      <a:gd name="T0" fmla="*/ 0 w 250"/>
                      <a:gd name="T1" fmla="*/ 170 h 177"/>
                      <a:gd name="T2" fmla="*/ 90 w 250"/>
                      <a:gd name="T3" fmla="*/ 170 h 177"/>
                      <a:gd name="T4" fmla="*/ 90 w 250"/>
                      <a:gd name="T5" fmla="*/ 125 h 177"/>
                      <a:gd name="T6" fmla="*/ 136 w 250"/>
                      <a:gd name="T7" fmla="*/ 79 h 177"/>
                      <a:gd name="T8" fmla="*/ 226 w 250"/>
                      <a:gd name="T9" fmla="*/ 79 h 177"/>
                      <a:gd name="T10" fmla="*/ 226 w 250"/>
                      <a:gd name="T11" fmla="*/ 34 h 177"/>
                      <a:gd name="T12" fmla="*/ 250 w 250"/>
                      <a:gd name="T13" fmla="*/ 0 h 177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250" h="177">
                        <a:moveTo>
                          <a:pt x="0" y="170"/>
                        </a:moveTo>
                        <a:cubicBezTo>
                          <a:pt x="37" y="173"/>
                          <a:pt x="75" y="177"/>
                          <a:pt x="90" y="170"/>
                        </a:cubicBezTo>
                        <a:cubicBezTo>
                          <a:pt x="105" y="163"/>
                          <a:pt x="82" y="140"/>
                          <a:pt x="90" y="125"/>
                        </a:cubicBezTo>
                        <a:cubicBezTo>
                          <a:pt x="98" y="110"/>
                          <a:pt x="113" y="87"/>
                          <a:pt x="136" y="79"/>
                        </a:cubicBezTo>
                        <a:cubicBezTo>
                          <a:pt x="159" y="71"/>
                          <a:pt x="211" y="86"/>
                          <a:pt x="226" y="79"/>
                        </a:cubicBezTo>
                        <a:cubicBezTo>
                          <a:pt x="241" y="72"/>
                          <a:pt x="222" y="47"/>
                          <a:pt x="226" y="34"/>
                        </a:cubicBezTo>
                        <a:cubicBezTo>
                          <a:pt x="230" y="21"/>
                          <a:pt x="245" y="7"/>
                          <a:pt x="250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4" name="Freeform 13">
                    <a:extLst>
                      <a:ext uri="{FF2B5EF4-FFF2-40B4-BE49-F238E27FC236}">
                        <a16:creationId xmlns="" xmlns:a16="http://schemas.microsoft.com/office/drawing/2014/main" id="{00000000-0008-0000-0E00-00004A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426" y="791"/>
                    <a:ext cx="242" cy="151"/>
                  </a:xfrm>
                  <a:custGeom>
                    <a:avLst/>
                    <a:gdLst>
                      <a:gd name="T0" fmla="*/ 0 w 242"/>
                      <a:gd name="T1" fmla="*/ 99 h 151"/>
                      <a:gd name="T2" fmla="*/ 91 w 242"/>
                      <a:gd name="T3" fmla="*/ 144 h 151"/>
                      <a:gd name="T4" fmla="*/ 227 w 242"/>
                      <a:gd name="T5" fmla="*/ 54 h 151"/>
                      <a:gd name="T6" fmla="*/ 182 w 242"/>
                      <a:gd name="T7" fmla="*/ 8 h 151"/>
                      <a:gd name="T8" fmla="*/ 136 w 242"/>
                      <a:gd name="T9" fmla="*/ 8 h 15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242" h="151">
                        <a:moveTo>
                          <a:pt x="0" y="99"/>
                        </a:moveTo>
                        <a:cubicBezTo>
                          <a:pt x="26" y="125"/>
                          <a:pt x="53" y="151"/>
                          <a:pt x="91" y="144"/>
                        </a:cubicBezTo>
                        <a:cubicBezTo>
                          <a:pt x="129" y="137"/>
                          <a:pt x="212" y="77"/>
                          <a:pt x="227" y="54"/>
                        </a:cubicBezTo>
                        <a:cubicBezTo>
                          <a:pt x="242" y="31"/>
                          <a:pt x="197" y="16"/>
                          <a:pt x="182" y="8"/>
                        </a:cubicBezTo>
                        <a:cubicBezTo>
                          <a:pt x="167" y="0"/>
                          <a:pt x="151" y="4"/>
                          <a:pt x="136" y="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5" name="Freeform 14">
                    <a:extLst>
                      <a:ext uri="{FF2B5EF4-FFF2-40B4-BE49-F238E27FC236}">
                        <a16:creationId xmlns="" xmlns:a16="http://schemas.microsoft.com/office/drawing/2014/main" id="{00000000-0008-0000-0E00-00004B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01" y="890"/>
                    <a:ext cx="101" cy="336"/>
                  </a:xfrm>
                  <a:custGeom>
                    <a:avLst/>
                    <a:gdLst>
                      <a:gd name="T0" fmla="*/ 101 w 101"/>
                      <a:gd name="T1" fmla="*/ 336 h 336"/>
                      <a:gd name="T2" fmla="*/ 52 w 101"/>
                      <a:gd name="T3" fmla="*/ 272 h 336"/>
                      <a:gd name="T4" fmla="*/ 52 w 101"/>
                      <a:gd name="T5" fmla="*/ 227 h 336"/>
                      <a:gd name="T6" fmla="*/ 52 w 101"/>
                      <a:gd name="T7" fmla="*/ 181 h 336"/>
                      <a:gd name="T8" fmla="*/ 7 w 101"/>
                      <a:gd name="T9" fmla="*/ 91 h 336"/>
                      <a:gd name="T10" fmla="*/ 7 w 101"/>
                      <a:gd name="T11" fmla="*/ 45 h 336"/>
                      <a:gd name="T12" fmla="*/ 7 w 101"/>
                      <a:gd name="T13" fmla="*/ 0 h 33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101" h="336">
                        <a:moveTo>
                          <a:pt x="101" y="336"/>
                        </a:moveTo>
                        <a:cubicBezTo>
                          <a:pt x="93" y="326"/>
                          <a:pt x="60" y="290"/>
                          <a:pt x="52" y="272"/>
                        </a:cubicBezTo>
                        <a:cubicBezTo>
                          <a:pt x="44" y="254"/>
                          <a:pt x="52" y="242"/>
                          <a:pt x="52" y="227"/>
                        </a:cubicBezTo>
                        <a:cubicBezTo>
                          <a:pt x="52" y="212"/>
                          <a:pt x="59" y="204"/>
                          <a:pt x="52" y="181"/>
                        </a:cubicBezTo>
                        <a:cubicBezTo>
                          <a:pt x="45" y="158"/>
                          <a:pt x="14" y="114"/>
                          <a:pt x="7" y="91"/>
                        </a:cubicBezTo>
                        <a:cubicBezTo>
                          <a:pt x="0" y="68"/>
                          <a:pt x="7" y="60"/>
                          <a:pt x="7" y="45"/>
                        </a:cubicBezTo>
                        <a:cubicBezTo>
                          <a:pt x="7" y="30"/>
                          <a:pt x="7" y="15"/>
                          <a:pt x="7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6" name="Freeform 15">
                    <a:extLst>
                      <a:ext uri="{FF2B5EF4-FFF2-40B4-BE49-F238E27FC236}">
                        <a16:creationId xmlns="" xmlns:a16="http://schemas.microsoft.com/office/drawing/2014/main" id="{00000000-0008-0000-0E00-00004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53" y="709"/>
                    <a:ext cx="190" cy="144"/>
                  </a:xfrm>
                  <a:custGeom>
                    <a:avLst/>
                    <a:gdLst>
                      <a:gd name="T0" fmla="*/ 182 w 190"/>
                      <a:gd name="T1" fmla="*/ 0 h 144"/>
                      <a:gd name="T2" fmla="*/ 182 w 190"/>
                      <a:gd name="T3" fmla="*/ 90 h 144"/>
                      <a:gd name="T4" fmla="*/ 136 w 190"/>
                      <a:gd name="T5" fmla="*/ 136 h 144"/>
                      <a:gd name="T6" fmla="*/ 91 w 190"/>
                      <a:gd name="T7" fmla="*/ 136 h 144"/>
                      <a:gd name="T8" fmla="*/ 0 w 190"/>
                      <a:gd name="T9" fmla="*/ 136 h 14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190" h="144">
                        <a:moveTo>
                          <a:pt x="182" y="0"/>
                        </a:moveTo>
                        <a:cubicBezTo>
                          <a:pt x="186" y="33"/>
                          <a:pt x="190" y="67"/>
                          <a:pt x="182" y="90"/>
                        </a:cubicBezTo>
                        <a:cubicBezTo>
                          <a:pt x="174" y="113"/>
                          <a:pt x="151" y="128"/>
                          <a:pt x="136" y="136"/>
                        </a:cubicBezTo>
                        <a:cubicBezTo>
                          <a:pt x="121" y="144"/>
                          <a:pt x="114" y="136"/>
                          <a:pt x="91" y="136"/>
                        </a:cubicBezTo>
                        <a:cubicBezTo>
                          <a:pt x="68" y="136"/>
                          <a:pt x="34" y="136"/>
                          <a:pt x="0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7" name="Freeform 16">
                    <a:extLst>
                      <a:ext uri="{FF2B5EF4-FFF2-40B4-BE49-F238E27FC236}">
                        <a16:creationId xmlns="" xmlns:a16="http://schemas.microsoft.com/office/drawing/2014/main" id="{00000000-0008-0000-0E00-00004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789" y="709"/>
                    <a:ext cx="272" cy="188"/>
                  </a:xfrm>
                  <a:custGeom>
                    <a:avLst/>
                    <a:gdLst>
                      <a:gd name="T0" fmla="*/ 272 w 272"/>
                      <a:gd name="T1" fmla="*/ 0 h 188"/>
                      <a:gd name="T2" fmla="*/ 227 w 272"/>
                      <a:gd name="T3" fmla="*/ 45 h 188"/>
                      <a:gd name="T4" fmla="*/ 182 w 272"/>
                      <a:gd name="T5" fmla="*/ 136 h 188"/>
                      <a:gd name="T6" fmla="*/ 91 w 272"/>
                      <a:gd name="T7" fmla="*/ 181 h 188"/>
                      <a:gd name="T8" fmla="*/ 46 w 272"/>
                      <a:gd name="T9" fmla="*/ 181 h 188"/>
                      <a:gd name="T10" fmla="*/ 0 w 272"/>
                      <a:gd name="T11" fmla="*/ 136 h 18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272" h="188">
                        <a:moveTo>
                          <a:pt x="272" y="0"/>
                        </a:moveTo>
                        <a:cubicBezTo>
                          <a:pt x="257" y="11"/>
                          <a:pt x="242" y="22"/>
                          <a:pt x="227" y="45"/>
                        </a:cubicBezTo>
                        <a:cubicBezTo>
                          <a:pt x="212" y="68"/>
                          <a:pt x="205" y="113"/>
                          <a:pt x="182" y="136"/>
                        </a:cubicBezTo>
                        <a:cubicBezTo>
                          <a:pt x="159" y="159"/>
                          <a:pt x="114" y="174"/>
                          <a:pt x="91" y="181"/>
                        </a:cubicBezTo>
                        <a:cubicBezTo>
                          <a:pt x="68" y="188"/>
                          <a:pt x="61" y="188"/>
                          <a:pt x="46" y="181"/>
                        </a:cubicBezTo>
                        <a:cubicBezTo>
                          <a:pt x="31" y="174"/>
                          <a:pt x="15" y="155"/>
                          <a:pt x="0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8" name="Freeform 17">
                    <a:extLst>
                      <a:ext uri="{FF2B5EF4-FFF2-40B4-BE49-F238E27FC236}">
                        <a16:creationId xmlns="" xmlns:a16="http://schemas.microsoft.com/office/drawing/2014/main" id="{00000000-0008-0000-0E00-00004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782" y="890"/>
                    <a:ext cx="238" cy="342"/>
                  </a:xfrm>
                  <a:custGeom>
                    <a:avLst/>
                    <a:gdLst>
                      <a:gd name="T0" fmla="*/ 53 w 238"/>
                      <a:gd name="T1" fmla="*/ 0 h 342"/>
                      <a:gd name="T2" fmla="*/ 98 w 238"/>
                      <a:gd name="T3" fmla="*/ 91 h 342"/>
                      <a:gd name="T4" fmla="*/ 7 w 238"/>
                      <a:gd name="T5" fmla="*/ 136 h 342"/>
                      <a:gd name="T6" fmla="*/ 53 w 238"/>
                      <a:gd name="T7" fmla="*/ 181 h 342"/>
                      <a:gd name="T8" fmla="*/ 189 w 238"/>
                      <a:gd name="T9" fmla="*/ 227 h 342"/>
                      <a:gd name="T10" fmla="*/ 234 w 238"/>
                      <a:gd name="T11" fmla="*/ 272 h 342"/>
                      <a:gd name="T12" fmla="*/ 214 w 238"/>
                      <a:gd name="T13" fmla="*/ 342 h 34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238" h="342">
                        <a:moveTo>
                          <a:pt x="53" y="0"/>
                        </a:moveTo>
                        <a:cubicBezTo>
                          <a:pt x="79" y="34"/>
                          <a:pt x="106" y="68"/>
                          <a:pt x="98" y="91"/>
                        </a:cubicBezTo>
                        <a:cubicBezTo>
                          <a:pt x="90" y="114"/>
                          <a:pt x="14" y="121"/>
                          <a:pt x="7" y="136"/>
                        </a:cubicBezTo>
                        <a:cubicBezTo>
                          <a:pt x="0" y="151"/>
                          <a:pt x="23" y="166"/>
                          <a:pt x="53" y="181"/>
                        </a:cubicBezTo>
                        <a:cubicBezTo>
                          <a:pt x="83" y="196"/>
                          <a:pt x="159" y="212"/>
                          <a:pt x="189" y="227"/>
                        </a:cubicBezTo>
                        <a:cubicBezTo>
                          <a:pt x="219" y="242"/>
                          <a:pt x="230" y="253"/>
                          <a:pt x="234" y="272"/>
                        </a:cubicBezTo>
                        <a:cubicBezTo>
                          <a:pt x="238" y="291"/>
                          <a:pt x="218" y="328"/>
                          <a:pt x="214" y="34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9" name="Freeform 18">
                    <a:extLst>
                      <a:ext uri="{FF2B5EF4-FFF2-40B4-BE49-F238E27FC236}">
                        <a16:creationId xmlns="" xmlns:a16="http://schemas.microsoft.com/office/drawing/2014/main" id="{00000000-0008-0000-0E00-00004F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24" y="1006"/>
                    <a:ext cx="165" cy="23"/>
                  </a:xfrm>
                  <a:custGeom>
                    <a:avLst/>
                    <a:gdLst>
                      <a:gd name="T0" fmla="*/ 165 w 165"/>
                      <a:gd name="T1" fmla="*/ 20 h 23"/>
                      <a:gd name="T2" fmla="*/ 120 w 165"/>
                      <a:gd name="T3" fmla="*/ 20 h 23"/>
                      <a:gd name="T4" fmla="*/ 0 w 165"/>
                      <a:gd name="T5" fmla="*/ 0 h 2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165" h="23">
                        <a:moveTo>
                          <a:pt x="165" y="20"/>
                        </a:moveTo>
                        <a:cubicBezTo>
                          <a:pt x="154" y="20"/>
                          <a:pt x="147" y="23"/>
                          <a:pt x="120" y="20"/>
                        </a:cubicBezTo>
                        <a:cubicBezTo>
                          <a:pt x="93" y="17"/>
                          <a:pt x="25" y="4"/>
                          <a:pt x="0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1" name="Group 23">
                <a:extLst>
                  <a:ext uri="{FF2B5EF4-FFF2-40B4-BE49-F238E27FC236}">
                    <a16:creationId xmlns="" xmlns:a16="http://schemas.microsoft.com/office/drawing/2014/main" id="{00000000-0008-0000-0E00-000015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879" y="510"/>
                <a:ext cx="1323" cy="788"/>
                <a:chOff x="879" y="510"/>
                <a:chExt cx="1323" cy="788"/>
              </a:xfrm>
              <a:grpFill/>
            </xdr:grpSpPr>
            <xdr:sp macro="" textlink="">
              <xdr:nvSpPr>
                <xdr:cNvPr id="63" name="Freeform 24">
                  <a:extLst>
                    <a:ext uri="{FF2B5EF4-FFF2-40B4-BE49-F238E27FC236}">
                      <a16:creationId xmlns="" xmlns:a16="http://schemas.microsoft.com/office/drawing/2014/main" id="{00000000-0008-0000-0E00-00003F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879" y="510"/>
                  <a:ext cx="1323" cy="788"/>
                </a:xfrm>
                <a:custGeom>
                  <a:avLst/>
                  <a:gdLst>
                    <a:gd name="T0" fmla="*/ 141 w 1323"/>
                    <a:gd name="T1" fmla="*/ 153 h 788"/>
                    <a:gd name="T2" fmla="*/ 187 w 1323"/>
                    <a:gd name="T3" fmla="*/ 153 h 788"/>
                    <a:gd name="T4" fmla="*/ 277 w 1323"/>
                    <a:gd name="T5" fmla="*/ 153 h 788"/>
                    <a:gd name="T6" fmla="*/ 323 w 1323"/>
                    <a:gd name="T7" fmla="*/ 62 h 788"/>
                    <a:gd name="T8" fmla="*/ 435 w 1323"/>
                    <a:gd name="T9" fmla="*/ 0 h 788"/>
                    <a:gd name="T10" fmla="*/ 595 w 1323"/>
                    <a:gd name="T11" fmla="*/ 62 h 788"/>
                    <a:gd name="T12" fmla="*/ 640 w 1323"/>
                    <a:gd name="T13" fmla="*/ 108 h 788"/>
                    <a:gd name="T14" fmla="*/ 731 w 1323"/>
                    <a:gd name="T15" fmla="*/ 108 h 788"/>
                    <a:gd name="T16" fmla="*/ 987 w 1323"/>
                    <a:gd name="T17" fmla="*/ 96 h 788"/>
                    <a:gd name="T18" fmla="*/ 1139 w 1323"/>
                    <a:gd name="T19" fmla="*/ 153 h 788"/>
                    <a:gd name="T20" fmla="*/ 1299 w 1323"/>
                    <a:gd name="T21" fmla="*/ 168 h 788"/>
                    <a:gd name="T22" fmla="*/ 1281 w 1323"/>
                    <a:gd name="T23" fmla="*/ 297 h 788"/>
                    <a:gd name="T24" fmla="*/ 1239 w 1323"/>
                    <a:gd name="T25" fmla="*/ 450 h 788"/>
                    <a:gd name="T26" fmla="*/ 1137 w 1323"/>
                    <a:gd name="T27" fmla="*/ 618 h 788"/>
                    <a:gd name="T28" fmla="*/ 1029 w 1323"/>
                    <a:gd name="T29" fmla="*/ 666 h 788"/>
                    <a:gd name="T30" fmla="*/ 686 w 1323"/>
                    <a:gd name="T31" fmla="*/ 607 h 788"/>
                    <a:gd name="T32" fmla="*/ 561 w 1323"/>
                    <a:gd name="T33" fmla="*/ 768 h 788"/>
                    <a:gd name="T34" fmla="*/ 459 w 1323"/>
                    <a:gd name="T35" fmla="*/ 726 h 788"/>
                    <a:gd name="T36" fmla="*/ 368 w 1323"/>
                    <a:gd name="T37" fmla="*/ 743 h 788"/>
                    <a:gd name="T38" fmla="*/ 323 w 1323"/>
                    <a:gd name="T39" fmla="*/ 743 h 788"/>
                    <a:gd name="T40" fmla="*/ 297 w 1323"/>
                    <a:gd name="T41" fmla="*/ 642 h 788"/>
                    <a:gd name="T42" fmla="*/ 189 w 1323"/>
                    <a:gd name="T43" fmla="*/ 660 h 788"/>
                    <a:gd name="T44" fmla="*/ 96 w 1323"/>
                    <a:gd name="T45" fmla="*/ 697 h 788"/>
                    <a:gd name="T46" fmla="*/ 141 w 1323"/>
                    <a:gd name="T47" fmla="*/ 607 h 788"/>
                    <a:gd name="T48" fmla="*/ 187 w 1323"/>
                    <a:gd name="T49" fmla="*/ 561 h 788"/>
                    <a:gd name="T50" fmla="*/ 135 w 1323"/>
                    <a:gd name="T51" fmla="*/ 522 h 788"/>
                    <a:gd name="T52" fmla="*/ 51 w 1323"/>
                    <a:gd name="T53" fmla="*/ 425 h 788"/>
                    <a:gd name="T54" fmla="*/ 96 w 1323"/>
                    <a:gd name="T55" fmla="*/ 380 h 788"/>
                    <a:gd name="T56" fmla="*/ 3 w 1323"/>
                    <a:gd name="T57" fmla="*/ 294 h 788"/>
                    <a:gd name="T58" fmla="*/ 75 w 1323"/>
                    <a:gd name="T59" fmla="*/ 204 h 788"/>
                    <a:gd name="T60" fmla="*/ 141 w 1323"/>
                    <a:gd name="T61" fmla="*/ 153 h 788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</a:cxnLst>
                  <a:rect l="0" t="0" r="r" b="b"/>
                  <a:pathLst>
                    <a:path w="1323" h="788">
                      <a:moveTo>
                        <a:pt x="141" y="153"/>
                      </a:moveTo>
                      <a:cubicBezTo>
                        <a:pt x="164" y="145"/>
                        <a:pt x="164" y="153"/>
                        <a:pt x="187" y="153"/>
                      </a:cubicBezTo>
                      <a:cubicBezTo>
                        <a:pt x="210" y="153"/>
                        <a:pt x="254" y="168"/>
                        <a:pt x="277" y="153"/>
                      </a:cubicBezTo>
                      <a:cubicBezTo>
                        <a:pt x="300" y="138"/>
                        <a:pt x="297" y="88"/>
                        <a:pt x="323" y="62"/>
                      </a:cubicBezTo>
                      <a:cubicBezTo>
                        <a:pt x="349" y="36"/>
                        <a:pt x="390" y="0"/>
                        <a:pt x="435" y="0"/>
                      </a:cubicBezTo>
                      <a:cubicBezTo>
                        <a:pt x="480" y="0"/>
                        <a:pt x="561" y="44"/>
                        <a:pt x="595" y="62"/>
                      </a:cubicBezTo>
                      <a:cubicBezTo>
                        <a:pt x="629" y="80"/>
                        <a:pt x="617" y="100"/>
                        <a:pt x="640" y="108"/>
                      </a:cubicBezTo>
                      <a:cubicBezTo>
                        <a:pt x="663" y="116"/>
                        <a:pt x="673" y="110"/>
                        <a:pt x="731" y="108"/>
                      </a:cubicBezTo>
                      <a:cubicBezTo>
                        <a:pt x="789" y="106"/>
                        <a:pt x="919" y="88"/>
                        <a:pt x="987" y="96"/>
                      </a:cubicBezTo>
                      <a:cubicBezTo>
                        <a:pt x="1055" y="104"/>
                        <a:pt x="1087" y="141"/>
                        <a:pt x="1139" y="153"/>
                      </a:cubicBezTo>
                      <a:cubicBezTo>
                        <a:pt x="1191" y="165"/>
                        <a:pt x="1275" y="144"/>
                        <a:pt x="1299" y="168"/>
                      </a:cubicBezTo>
                      <a:cubicBezTo>
                        <a:pt x="1323" y="192"/>
                        <a:pt x="1291" y="250"/>
                        <a:pt x="1281" y="297"/>
                      </a:cubicBezTo>
                      <a:cubicBezTo>
                        <a:pt x="1271" y="344"/>
                        <a:pt x="1263" y="397"/>
                        <a:pt x="1239" y="450"/>
                      </a:cubicBezTo>
                      <a:cubicBezTo>
                        <a:pt x="1215" y="503"/>
                        <a:pt x="1172" y="582"/>
                        <a:pt x="1137" y="618"/>
                      </a:cubicBezTo>
                      <a:cubicBezTo>
                        <a:pt x="1102" y="654"/>
                        <a:pt x="1104" y="668"/>
                        <a:pt x="1029" y="666"/>
                      </a:cubicBezTo>
                      <a:cubicBezTo>
                        <a:pt x="954" y="664"/>
                        <a:pt x="764" y="590"/>
                        <a:pt x="686" y="607"/>
                      </a:cubicBezTo>
                      <a:cubicBezTo>
                        <a:pt x="608" y="624"/>
                        <a:pt x="599" y="748"/>
                        <a:pt x="561" y="768"/>
                      </a:cubicBezTo>
                      <a:cubicBezTo>
                        <a:pt x="523" y="788"/>
                        <a:pt x="491" y="730"/>
                        <a:pt x="459" y="726"/>
                      </a:cubicBezTo>
                      <a:cubicBezTo>
                        <a:pt x="427" y="722"/>
                        <a:pt x="391" y="740"/>
                        <a:pt x="368" y="743"/>
                      </a:cubicBezTo>
                      <a:cubicBezTo>
                        <a:pt x="345" y="746"/>
                        <a:pt x="335" y="760"/>
                        <a:pt x="323" y="743"/>
                      </a:cubicBezTo>
                      <a:cubicBezTo>
                        <a:pt x="311" y="726"/>
                        <a:pt x="319" y="656"/>
                        <a:pt x="297" y="642"/>
                      </a:cubicBezTo>
                      <a:cubicBezTo>
                        <a:pt x="275" y="628"/>
                        <a:pt x="222" y="651"/>
                        <a:pt x="189" y="660"/>
                      </a:cubicBezTo>
                      <a:cubicBezTo>
                        <a:pt x="156" y="669"/>
                        <a:pt x="104" y="706"/>
                        <a:pt x="96" y="697"/>
                      </a:cubicBezTo>
                      <a:cubicBezTo>
                        <a:pt x="88" y="688"/>
                        <a:pt x="126" y="630"/>
                        <a:pt x="141" y="607"/>
                      </a:cubicBezTo>
                      <a:cubicBezTo>
                        <a:pt x="156" y="584"/>
                        <a:pt x="188" y="575"/>
                        <a:pt x="187" y="561"/>
                      </a:cubicBezTo>
                      <a:cubicBezTo>
                        <a:pt x="186" y="547"/>
                        <a:pt x="158" y="545"/>
                        <a:pt x="135" y="522"/>
                      </a:cubicBezTo>
                      <a:cubicBezTo>
                        <a:pt x="112" y="499"/>
                        <a:pt x="57" y="449"/>
                        <a:pt x="51" y="425"/>
                      </a:cubicBezTo>
                      <a:cubicBezTo>
                        <a:pt x="45" y="401"/>
                        <a:pt x="104" y="402"/>
                        <a:pt x="96" y="380"/>
                      </a:cubicBezTo>
                      <a:cubicBezTo>
                        <a:pt x="88" y="358"/>
                        <a:pt x="6" y="323"/>
                        <a:pt x="3" y="294"/>
                      </a:cubicBezTo>
                      <a:cubicBezTo>
                        <a:pt x="0" y="265"/>
                        <a:pt x="52" y="228"/>
                        <a:pt x="75" y="204"/>
                      </a:cubicBezTo>
                      <a:cubicBezTo>
                        <a:pt x="98" y="180"/>
                        <a:pt x="127" y="164"/>
                        <a:pt x="141" y="153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64" name="Group 25">
                  <a:extLst>
                    <a:ext uri="{FF2B5EF4-FFF2-40B4-BE49-F238E27FC236}">
                      <a16:creationId xmlns="" xmlns:a16="http://schemas.microsoft.com/office/drawing/2014/main" id="{00000000-0008-0000-0E00-000040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975" y="527"/>
                  <a:ext cx="1179" cy="619"/>
                  <a:chOff x="975" y="527"/>
                  <a:chExt cx="1179" cy="619"/>
                </a:xfrm>
                <a:grpFill/>
              </xdr:grpSpPr>
              <xdr:sp macro="" textlink="">
                <xdr:nvSpPr>
                  <xdr:cNvPr id="65" name="Freeform 26">
                    <a:extLst>
                      <a:ext uri="{FF2B5EF4-FFF2-40B4-BE49-F238E27FC236}">
                        <a16:creationId xmlns="" xmlns:a16="http://schemas.microsoft.com/office/drawing/2014/main" id="{00000000-0008-0000-0E00-000041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975" y="527"/>
                    <a:ext cx="408" cy="454"/>
                  </a:xfrm>
                  <a:custGeom>
                    <a:avLst/>
                    <a:gdLst>
                      <a:gd name="T0" fmla="*/ 0 w 408"/>
                      <a:gd name="T1" fmla="*/ 454 h 454"/>
                      <a:gd name="T2" fmla="*/ 45 w 408"/>
                      <a:gd name="T3" fmla="*/ 408 h 454"/>
                      <a:gd name="T4" fmla="*/ 136 w 408"/>
                      <a:gd name="T5" fmla="*/ 363 h 454"/>
                      <a:gd name="T6" fmla="*/ 272 w 408"/>
                      <a:gd name="T7" fmla="*/ 318 h 454"/>
                      <a:gd name="T8" fmla="*/ 272 w 408"/>
                      <a:gd name="T9" fmla="*/ 272 h 454"/>
                      <a:gd name="T10" fmla="*/ 317 w 408"/>
                      <a:gd name="T11" fmla="*/ 136 h 454"/>
                      <a:gd name="T12" fmla="*/ 408 w 408"/>
                      <a:gd name="T13" fmla="*/ 0 h 45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408" h="454">
                        <a:moveTo>
                          <a:pt x="0" y="454"/>
                        </a:moveTo>
                        <a:cubicBezTo>
                          <a:pt x="11" y="438"/>
                          <a:pt x="22" y="423"/>
                          <a:pt x="45" y="408"/>
                        </a:cubicBezTo>
                        <a:cubicBezTo>
                          <a:pt x="68" y="393"/>
                          <a:pt x="98" y="378"/>
                          <a:pt x="136" y="363"/>
                        </a:cubicBezTo>
                        <a:cubicBezTo>
                          <a:pt x="174" y="348"/>
                          <a:pt x="249" y="333"/>
                          <a:pt x="272" y="318"/>
                        </a:cubicBezTo>
                        <a:cubicBezTo>
                          <a:pt x="295" y="303"/>
                          <a:pt x="265" y="302"/>
                          <a:pt x="272" y="272"/>
                        </a:cubicBezTo>
                        <a:cubicBezTo>
                          <a:pt x="279" y="242"/>
                          <a:pt x="294" y="181"/>
                          <a:pt x="317" y="136"/>
                        </a:cubicBezTo>
                        <a:cubicBezTo>
                          <a:pt x="340" y="91"/>
                          <a:pt x="393" y="23"/>
                          <a:pt x="408" y="0"/>
                        </a:cubicBezTo>
                      </a:path>
                    </a:pathLst>
                  </a:custGeom>
                  <a:grpFill/>
                  <a:ln w="9525" cmpd="sng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6" name="Freeform 27">
                    <a:extLst>
                      <a:ext uri="{FF2B5EF4-FFF2-40B4-BE49-F238E27FC236}">
                        <a16:creationId xmlns="" xmlns:a16="http://schemas.microsoft.com/office/drawing/2014/main" id="{00000000-0008-0000-0E00-000042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156" y="748"/>
                    <a:ext cx="138" cy="398"/>
                  </a:xfrm>
                  <a:custGeom>
                    <a:avLst/>
                    <a:gdLst>
                      <a:gd name="T0" fmla="*/ 14 w 138"/>
                      <a:gd name="T1" fmla="*/ 398 h 398"/>
                      <a:gd name="T2" fmla="*/ 46 w 138"/>
                      <a:gd name="T3" fmla="*/ 369 h 398"/>
                      <a:gd name="T4" fmla="*/ 0 w 138"/>
                      <a:gd name="T5" fmla="*/ 278 h 398"/>
                      <a:gd name="T6" fmla="*/ 46 w 138"/>
                      <a:gd name="T7" fmla="*/ 233 h 398"/>
                      <a:gd name="T8" fmla="*/ 91 w 138"/>
                      <a:gd name="T9" fmla="*/ 233 h 398"/>
                      <a:gd name="T10" fmla="*/ 136 w 138"/>
                      <a:gd name="T11" fmla="*/ 142 h 398"/>
                      <a:gd name="T12" fmla="*/ 106 w 138"/>
                      <a:gd name="T13" fmla="*/ 0 h 39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138" h="398">
                        <a:moveTo>
                          <a:pt x="14" y="398"/>
                        </a:moveTo>
                        <a:cubicBezTo>
                          <a:pt x="19" y="394"/>
                          <a:pt x="48" y="389"/>
                          <a:pt x="46" y="369"/>
                        </a:cubicBezTo>
                        <a:cubicBezTo>
                          <a:pt x="44" y="349"/>
                          <a:pt x="0" y="301"/>
                          <a:pt x="0" y="278"/>
                        </a:cubicBezTo>
                        <a:cubicBezTo>
                          <a:pt x="0" y="255"/>
                          <a:pt x="31" y="240"/>
                          <a:pt x="46" y="233"/>
                        </a:cubicBezTo>
                        <a:cubicBezTo>
                          <a:pt x="61" y="226"/>
                          <a:pt x="76" y="248"/>
                          <a:pt x="91" y="233"/>
                        </a:cubicBezTo>
                        <a:cubicBezTo>
                          <a:pt x="106" y="218"/>
                          <a:pt x="134" y="181"/>
                          <a:pt x="136" y="142"/>
                        </a:cubicBezTo>
                        <a:cubicBezTo>
                          <a:pt x="138" y="103"/>
                          <a:pt x="112" y="30"/>
                          <a:pt x="106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7" name="Freeform 28">
                    <a:extLst>
                      <a:ext uri="{FF2B5EF4-FFF2-40B4-BE49-F238E27FC236}">
                        <a16:creationId xmlns="" xmlns:a16="http://schemas.microsoft.com/office/drawing/2014/main" id="{00000000-0008-0000-0E00-000043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247" y="981"/>
                    <a:ext cx="363" cy="136"/>
                  </a:xfrm>
                  <a:custGeom>
                    <a:avLst/>
                    <a:gdLst>
                      <a:gd name="T0" fmla="*/ 0 w 363"/>
                      <a:gd name="T1" fmla="*/ 0 h 136"/>
                      <a:gd name="T2" fmla="*/ 45 w 363"/>
                      <a:gd name="T3" fmla="*/ 45 h 136"/>
                      <a:gd name="T4" fmla="*/ 91 w 363"/>
                      <a:gd name="T5" fmla="*/ 45 h 136"/>
                      <a:gd name="T6" fmla="*/ 182 w 363"/>
                      <a:gd name="T7" fmla="*/ 45 h 136"/>
                      <a:gd name="T8" fmla="*/ 227 w 363"/>
                      <a:gd name="T9" fmla="*/ 90 h 136"/>
                      <a:gd name="T10" fmla="*/ 272 w 363"/>
                      <a:gd name="T11" fmla="*/ 45 h 136"/>
                      <a:gd name="T12" fmla="*/ 318 w 363"/>
                      <a:gd name="T13" fmla="*/ 45 h 136"/>
                      <a:gd name="T14" fmla="*/ 363 w 363"/>
                      <a:gd name="T15" fmla="*/ 136 h 13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</a:cxnLst>
                    <a:rect l="0" t="0" r="r" b="b"/>
                    <a:pathLst>
                      <a:path w="363" h="136">
                        <a:moveTo>
                          <a:pt x="0" y="0"/>
                        </a:moveTo>
                        <a:cubicBezTo>
                          <a:pt x="15" y="19"/>
                          <a:pt x="30" y="38"/>
                          <a:pt x="45" y="45"/>
                        </a:cubicBezTo>
                        <a:cubicBezTo>
                          <a:pt x="60" y="52"/>
                          <a:pt x="68" y="45"/>
                          <a:pt x="91" y="45"/>
                        </a:cubicBezTo>
                        <a:cubicBezTo>
                          <a:pt x="114" y="45"/>
                          <a:pt x="159" y="38"/>
                          <a:pt x="182" y="45"/>
                        </a:cubicBezTo>
                        <a:cubicBezTo>
                          <a:pt x="205" y="52"/>
                          <a:pt x="212" y="90"/>
                          <a:pt x="227" y="90"/>
                        </a:cubicBezTo>
                        <a:cubicBezTo>
                          <a:pt x="242" y="90"/>
                          <a:pt x="257" y="52"/>
                          <a:pt x="272" y="45"/>
                        </a:cubicBezTo>
                        <a:cubicBezTo>
                          <a:pt x="287" y="38"/>
                          <a:pt x="303" y="30"/>
                          <a:pt x="318" y="45"/>
                        </a:cubicBezTo>
                        <a:cubicBezTo>
                          <a:pt x="333" y="60"/>
                          <a:pt x="356" y="121"/>
                          <a:pt x="363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8" name="Freeform 29">
                    <a:extLst>
                      <a:ext uri="{FF2B5EF4-FFF2-40B4-BE49-F238E27FC236}">
                        <a16:creationId xmlns="" xmlns:a16="http://schemas.microsoft.com/office/drawing/2014/main" id="{00000000-0008-0000-0E00-000044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11" y="618"/>
                    <a:ext cx="62" cy="408"/>
                  </a:xfrm>
                  <a:custGeom>
                    <a:avLst/>
                    <a:gdLst>
                      <a:gd name="T0" fmla="*/ 8 w 62"/>
                      <a:gd name="T1" fmla="*/ 0 h 408"/>
                      <a:gd name="T2" fmla="*/ 8 w 62"/>
                      <a:gd name="T3" fmla="*/ 45 h 408"/>
                      <a:gd name="T4" fmla="*/ 8 w 62"/>
                      <a:gd name="T5" fmla="*/ 91 h 408"/>
                      <a:gd name="T6" fmla="*/ 54 w 62"/>
                      <a:gd name="T7" fmla="*/ 136 h 408"/>
                      <a:gd name="T8" fmla="*/ 54 w 62"/>
                      <a:gd name="T9" fmla="*/ 181 h 408"/>
                      <a:gd name="T10" fmla="*/ 8 w 62"/>
                      <a:gd name="T11" fmla="*/ 272 h 408"/>
                      <a:gd name="T12" fmla="*/ 8 w 62"/>
                      <a:gd name="T13" fmla="*/ 408 h 40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62" h="408">
                        <a:moveTo>
                          <a:pt x="8" y="0"/>
                        </a:moveTo>
                        <a:cubicBezTo>
                          <a:pt x="8" y="15"/>
                          <a:pt x="8" y="30"/>
                          <a:pt x="8" y="45"/>
                        </a:cubicBezTo>
                        <a:cubicBezTo>
                          <a:pt x="8" y="60"/>
                          <a:pt x="0" y="76"/>
                          <a:pt x="8" y="91"/>
                        </a:cubicBezTo>
                        <a:cubicBezTo>
                          <a:pt x="16" y="106"/>
                          <a:pt x="46" y="121"/>
                          <a:pt x="54" y="136"/>
                        </a:cubicBezTo>
                        <a:cubicBezTo>
                          <a:pt x="62" y="151"/>
                          <a:pt x="62" y="158"/>
                          <a:pt x="54" y="181"/>
                        </a:cubicBezTo>
                        <a:cubicBezTo>
                          <a:pt x="46" y="204"/>
                          <a:pt x="16" y="234"/>
                          <a:pt x="8" y="272"/>
                        </a:cubicBezTo>
                        <a:cubicBezTo>
                          <a:pt x="0" y="310"/>
                          <a:pt x="8" y="385"/>
                          <a:pt x="8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9" name="Freeform 30">
                    <a:extLst>
                      <a:ext uri="{FF2B5EF4-FFF2-40B4-BE49-F238E27FC236}">
                        <a16:creationId xmlns="" xmlns:a16="http://schemas.microsoft.com/office/drawing/2014/main" id="{00000000-0008-0000-0E00-000045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65" y="747"/>
                    <a:ext cx="589" cy="106"/>
                  </a:xfrm>
                  <a:custGeom>
                    <a:avLst/>
                    <a:gdLst>
                      <a:gd name="T0" fmla="*/ 589 w 589"/>
                      <a:gd name="T1" fmla="*/ 7 h 106"/>
                      <a:gd name="T2" fmla="*/ 544 w 589"/>
                      <a:gd name="T3" fmla="*/ 7 h 106"/>
                      <a:gd name="T4" fmla="*/ 499 w 589"/>
                      <a:gd name="T5" fmla="*/ 52 h 106"/>
                      <a:gd name="T6" fmla="*/ 408 w 589"/>
                      <a:gd name="T7" fmla="*/ 52 h 106"/>
                      <a:gd name="T8" fmla="*/ 362 w 589"/>
                      <a:gd name="T9" fmla="*/ 98 h 106"/>
                      <a:gd name="T10" fmla="*/ 272 w 589"/>
                      <a:gd name="T11" fmla="*/ 98 h 106"/>
                      <a:gd name="T12" fmla="*/ 272 w 589"/>
                      <a:gd name="T13" fmla="*/ 52 h 106"/>
                      <a:gd name="T14" fmla="*/ 136 w 589"/>
                      <a:gd name="T15" fmla="*/ 98 h 106"/>
                      <a:gd name="T16" fmla="*/ 45 w 589"/>
                      <a:gd name="T17" fmla="*/ 52 h 106"/>
                      <a:gd name="T18" fmla="*/ 0 w 589"/>
                      <a:gd name="T19" fmla="*/ 52 h 10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</a:cxnLst>
                    <a:rect l="0" t="0" r="r" b="b"/>
                    <a:pathLst>
                      <a:path w="589" h="106">
                        <a:moveTo>
                          <a:pt x="589" y="7"/>
                        </a:moveTo>
                        <a:cubicBezTo>
                          <a:pt x="574" y="3"/>
                          <a:pt x="559" y="0"/>
                          <a:pt x="544" y="7"/>
                        </a:cubicBezTo>
                        <a:cubicBezTo>
                          <a:pt x="529" y="14"/>
                          <a:pt x="522" y="45"/>
                          <a:pt x="499" y="52"/>
                        </a:cubicBezTo>
                        <a:cubicBezTo>
                          <a:pt x="476" y="59"/>
                          <a:pt x="431" y="44"/>
                          <a:pt x="408" y="52"/>
                        </a:cubicBezTo>
                        <a:cubicBezTo>
                          <a:pt x="385" y="60"/>
                          <a:pt x="385" y="90"/>
                          <a:pt x="362" y="98"/>
                        </a:cubicBezTo>
                        <a:cubicBezTo>
                          <a:pt x="339" y="106"/>
                          <a:pt x="287" y="106"/>
                          <a:pt x="272" y="98"/>
                        </a:cubicBezTo>
                        <a:cubicBezTo>
                          <a:pt x="257" y="90"/>
                          <a:pt x="295" y="52"/>
                          <a:pt x="272" y="52"/>
                        </a:cubicBezTo>
                        <a:cubicBezTo>
                          <a:pt x="249" y="52"/>
                          <a:pt x="174" y="98"/>
                          <a:pt x="136" y="98"/>
                        </a:cubicBezTo>
                        <a:cubicBezTo>
                          <a:pt x="98" y="98"/>
                          <a:pt x="68" y="60"/>
                          <a:pt x="45" y="52"/>
                        </a:cubicBezTo>
                        <a:cubicBezTo>
                          <a:pt x="22" y="44"/>
                          <a:pt x="11" y="48"/>
                          <a:pt x="0" y="5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2" name="Group 31">
                <a:extLst>
                  <a:ext uri="{FF2B5EF4-FFF2-40B4-BE49-F238E27FC236}">
                    <a16:creationId xmlns="" xmlns:a16="http://schemas.microsoft.com/office/drawing/2014/main" id="{00000000-0008-0000-0E00-000016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925" y="840"/>
                <a:ext cx="1550" cy="931"/>
                <a:chOff x="2925" y="840"/>
                <a:chExt cx="1550" cy="931"/>
              </a:xfrm>
              <a:grpFill/>
            </xdr:grpSpPr>
            <xdr:sp macro="" textlink="">
              <xdr:nvSpPr>
                <xdr:cNvPr id="55" name="Freeform 32">
                  <a:extLst>
                    <a:ext uri="{FF2B5EF4-FFF2-40B4-BE49-F238E27FC236}">
                      <a16:creationId xmlns="" xmlns:a16="http://schemas.microsoft.com/office/drawing/2014/main" id="{00000000-0008-0000-0E00-000037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925" y="840"/>
                  <a:ext cx="1550" cy="931"/>
                </a:xfrm>
                <a:custGeom>
                  <a:avLst/>
                  <a:gdLst>
                    <a:gd name="T0" fmla="*/ 378 w 1550"/>
                    <a:gd name="T1" fmla="*/ 27 h 931"/>
                    <a:gd name="T2" fmla="*/ 448 w 1550"/>
                    <a:gd name="T3" fmla="*/ 55 h 931"/>
                    <a:gd name="T4" fmla="*/ 595 w 1550"/>
                    <a:gd name="T5" fmla="*/ 106 h 931"/>
                    <a:gd name="T6" fmla="*/ 766 w 1550"/>
                    <a:gd name="T7" fmla="*/ 97 h 931"/>
                    <a:gd name="T8" fmla="*/ 826 w 1550"/>
                    <a:gd name="T9" fmla="*/ 40 h 931"/>
                    <a:gd name="T10" fmla="*/ 952 w 1550"/>
                    <a:gd name="T11" fmla="*/ 85 h 931"/>
                    <a:gd name="T12" fmla="*/ 1084 w 1550"/>
                    <a:gd name="T13" fmla="*/ 163 h 931"/>
                    <a:gd name="T14" fmla="*/ 1240 w 1550"/>
                    <a:gd name="T15" fmla="*/ 175 h 931"/>
                    <a:gd name="T16" fmla="*/ 1360 w 1550"/>
                    <a:gd name="T17" fmla="*/ 193 h 931"/>
                    <a:gd name="T18" fmla="*/ 1453 w 1550"/>
                    <a:gd name="T19" fmla="*/ 133 h 931"/>
                    <a:gd name="T20" fmla="*/ 1540 w 1550"/>
                    <a:gd name="T21" fmla="*/ 160 h 931"/>
                    <a:gd name="T22" fmla="*/ 1507 w 1550"/>
                    <a:gd name="T23" fmla="*/ 247 h 931"/>
                    <a:gd name="T24" fmla="*/ 1525 w 1550"/>
                    <a:gd name="T25" fmla="*/ 370 h 931"/>
                    <a:gd name="T26" fmla="*/ 1357 w 1550"/>
                    <a:gd name="T27" fmla="*/ 499 h 931"/>
                    <a:gd name="T28" fmla="*/ 1231 w 1550"/>
                    <a:gd name="T29" fmla="*/ 598 h 931"/>
                    <a:gd name="T30" fmla="*/ 1042 w 1550"/>
                    <a:gd name="T31" fmla="*/ 655 h 931"/>
                    <a:gd name="T32" fmla="*/ 952 w 1550"/>
                    <a:gd name="T33" fmla="*/ 727 h 931"/>
                    <a:gd name="T34" fmla="*/ 877 w 1550"/>
                    <a:gd name="T35" fmla="*/ 763 h 931"/>
                    <a:gd name="T36" fmla="*/ 852 w 1550"/>
                    <a:gd name="T37" fmla="*/ 846 h 931"/>
                    <a:gd name="T38" fmla="*/ 790 w 1550"/>
                    <a:gd name="T39" fmla="*/ 928 h 931"/>
                    <a:gd name="T40" fmla="*/ 690 w 1550"/>
                    <a:gd name="T41" fmla="*/ 867 h 931"/>
                    <a:gd name="T42" fmla="*/ 690 w 1550"/>
                    <a:gd name="T43" fmla="*/ 798 h 931"/>
                    <a:gd name="T44" fmla="*/ 643 w 1550"/>
                    <a:gd name="T45" fmla="*/ 733 h 931"/>
                    <a:gd name="T46" fmla="*/ 499 w 1550"/>
                    <a:gd name="T47" fmla="*/ 625 h 931"/>
                    <a:gd name="T48" fmla="*/ 430 w 1550"/>
                    <a:gd name="T49" fmla="*/ 679 h 931"/>
                    <a:gd name="T50" fmla="*/ 349 w 1550"/>
                    <a:gd name="T51" fmla="*/ 730 h 931"/>
                    <a:gd name="T52" fmla="*/ 277 w 1550"/>
                    <a:gd name="T53" fmla="*/ 718 h 931"/>
                    <a:gd name="T54" fmla="*/ 166 w 1550"/>
                    <a:gd name="T55" fmla="*/ 775 h 931"/>
                    <a:gd name="T56" fmla="*/ 25 w 1550"/>
                    <a:gd name="T57" fmla="*/ 697 h 931"/>
                    <a:gd name="T58" fmla="*/ 16 w 1550"/>
                    <a:gd name="T59" fmla="*/ 613 h 931"/>
                    <a:gd name="T60" fmla="*/ 46 w 1550"/>
                    <a:gd name="T61" fmla="*/ 574 h 931"/>
                    <a:gd name="T62" fmla="*/ 94 w 1550"/>
                    <a:gd name="T63" fmla="*/ 499 h 931"/>
                    <a:gd name="T64" fmla="*/ 82 w 1550"/>
                    <a:gd name="T65" fmla="*/ 400 h 931"/>
                    <a:gd name="T66" fmla="*/ 160 w 1550"/>
                    <a:gd name="T67" fmla="*/ 424 h 931"/>
                    <a:gd name="T68" fmla="*/ 208 w 1550"/>
                    <a:gd name="T69" fmla="*/ 385 h 931"/>
                    <a:gd name="T70" fmla="*/ 228 w 1550"/>
                    <a:gd name="T71" fmla="*/ 210 h 931"/>
                    <a:gd name="T72" fmla="*/ 378 w 1550"/>
                    <a:gd name="T73" fmla="*/ 27 h 93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  <a:cxn ang="0">
                      <a:pos x="T62" y="T63"/>
                    </a:cxn>
                    <a:cxn ang="0">
                      <a:pos x="T64" y="T65"/>
                    </a:cxn>
                    <a:cxn ang="0">
                      <a:pos x="T66" y="T67"/>
                    </a:cxn>
                    <a:cxn ang="0">
                      <a:pos x="T68" y="T69"/>
                    </a:cxn>
                    <a:cxn ang="0">
                      <a:pos x="T70" y="T71"/>
                    </a:cxn>
                    <a:cxn ang="0">
                      <a:pos x="T72" y="T73"/>
                    </a:cxn>
                  </a:cxnLst>
                  <a:rect l="0" t="0" r="r" b="b"/>
                  <a:pathLst>
                    <a:path w="1550" h="931">
                      <a:moveTo>
                        <a:pt x="378" y="27"/>
                      </a:moveTo>
                      <a:cubicBezTo>
                        <a:pt x="416" y="0"/>
                        <a:pt x="412" y="42"/>
                        <a:pt x="448" y="55"/>
                      </a:cubicBezTo>
                      <a:cubicBezTo>
                        <a:pt x="484" y="68"/>
                        <a:pt x="542" y="99"/>
                        <a:pt x="595" y="106"/>
                      </a:cubicBezTo>
                      <a:cubicBezTo>
                        <a:pt x="648" y="113"/>
                        <a:pt x="728" y="108"/>
                        <a:pt x="766" y="97"/>
                      </a:cubicBezTo>
                      <a:cubicBezTo>
                        <a:pt x="804" y="86"/>
                        <a:pt x="795" y="42"/>
                        <a:pt x="826" y="40"/>
                      </a:cubicBezTo>
                      <a:cubicBezTo>
                        <a:pt x="857" y="38"/>
                        <a:pt x="909" y="65"/>
                        <a:pt x="952" y="85"/>
                      </a:cubicBezTo>
                      <a:cubicBezTo>
                        <a:pt x="995" y="105"/>
                        <a:pt x="1036" y="148"/>
                        <a:pt x="1084" y="163"/>
                      </a:cubicBezTo>
                      <a:cubicBezTo>
                        <a:pt x="1132" y="178"/>
                        <a:pt x="1194" y="170"/>
                        <a:pt x="1240" y="175"/>
                      </a:cubicBezTo>
                      <a:cubicBezTo>
                        <a:pt x="1286" y="180"/>
                        <a:pt x="1325" y="200"/>
                        <a:pt x="1360" y="193"/>
                      </a:cubicBezTo>
                      <a:cubicBezTo>
                        <a:pt x="1395" y="186"/>
                        <a:pt x="1423" y="138"/>
                        <a:pt x="1453" y="133"/>
                      </a:cubicBezTo>
                      <a:cubicBezTo>
                        <a:pt x="1483" y="128"/>
                        <a:pt x="1531" y="141"/>
                        <a:pt x="1540" y="160"/>
                      </a:cubicBezTo>
                      <a:cubicBezTo>
                        <a:pt x="1549" y="179"/>
                        <a:pt x="1509" y="212"/>
                        <a:pt x="1507" y="247"/>
                      </a:cubicBezTo>
                      <a:cubicBezTo>
                        <a:pt x="1505" y="282"/>
                        <a:pt x="1550" y="328"/>
                        <a:pt x="1525" y="370"/>
                      </a:cubicBezTo>
                      <a:cubicBezTo>
                        <a:pt x="1500" y="412"/>
                        <a:pt x="1406" y="461"/>
                        <a:pt x="1357" y="499"/>
                      </a:cubicBezTo>
                      <a:cubicBezTo>
                        <a:pt x="1308" y="537"/>
                        <a:pt x="1283" y="572"/>
                        <a:pt x="1231" y="598"/>
                      </a:cubicBezTo>
                      <a:cubicBezTo>
                        <a:pt x="1179" y="624"/>
                        <a:pt x="1089" y="633"/>
                        <a:pt x="1042" y="655"/>
                      </a:cubicBezTo>
                      <a:cubicBezTo>
                        <a:pt x="995" y="677"/>
                        <a:pt x="979" y="709"/>
                        <a:pt x="952" y="727"/>
                      </a:cubicBezTo>
                      <a:cubicBezTo>
                        <a:pt x="925" y="745"/>
                        <a:pt x="894" y="743"/>
                        <a:pt x="877" y="763"/>
                      </a:cubicBezTo>
                      <a:cubicBezTo>
                        <a:pt x="860" y="783"/>
                        <a:pt x="866" y="819"/>
                        <a:pt x="852" y="846"/>
                      </a:cubicBezTo>
                      <a:cubicBezTo>
                        <a:pt x="838" y="873"/>
                        <a:pt x="817" y="925"/>
                        <a:pt x="790" y="928"/>
                      </a:cubicBezTo>
                      <a:cubicBezTo>
                        <a:pt x="763" y="931"/>
                        <a:pt x="707" y="889"/>
                        <a:pt x="690" y="867"/>
                      </a:cubicBezTo>
                      <a:cubicBezTo>
                        <a:pt x="673" y="845"/>
                        <a:pt x="698" y="820"/>
                        <a:pt x="690" y="798"/>
                      </a:cubicBezTo>
                      <a:cubicBezTo>
                        <a:pt x="682" y="776"/>
                        <a:pt x="675" y="762"/>
                        <a:pt x="643" y="733"/>
                      </a:cubicBezTo>
                      <a:cubicBezTo>
                        <a:pt x="611" y="704"/>
                        <a:pt x="534" y="634"/>
                        <a:pt x="499" y="625"/>
                      </a:cubicBezTo>
                      <a:cubicBezTo>
                        <a:pt x="464" y="616"/>
                        <a:pt x="455" y="662"/>
                        <a:pt x="430" y="679"/>
                      </a:cubicBezTo>
                      <a:cubicBezTo>
                        <a:pt x="405" y="696"/>
                        <a:pt x="374" y="724"/>
                        <a:pt x="349" y="730"/>
                      </a:cubicBezTo>
                      <a:cubicBezTo>
                        <a:pt x="324" y="736"/>
                        <a:pt x="307" y="711"/>
                        <a:pt x="277" y="718"/>
                      </a:cubicBezTo>
                      <a:cubicBezTo>
                        <a:pt x="247" y="725"/>
                        <a:pt x="208" y="778"/>
                        <a:pt x="166" y="775"/>
                      </a:cubicBezTo>
                      <a:cubicBezTo>
                        <a:pt x="124" y="772"/>
                        <a:pt x="50" y="724"/>
                        <a:pt x="25" y="697"/>
                      </a:cubicBezTo>
                      <a:cubicBezTo>
                        <a:pt x="0" y="670"/>
                        <a:pt x="13" y="633"/>
                        <a:pt x="16" y="613"/>
                      </a:cubicBezTo>
                      <a:cubicBezTo>
                        <a:pt x="19" y="593"/>
                        <a:pt x="33" y="593"/>
                        <a:pt x="46" y="574"/>
                      </a:cubicBezTo>
                      <a:cubicBezTo>
                        <a:pt x="59" y="555"/>
                        <a:pt x="88" y="528"/>
                        <a:pt x="94" y="499"/>
                      </a:cubicBezTo>
                      <a:cubicBezTo>
                        <a:pt x="100" y="470"/>
                        <a:pt x="71" y="412"/>
                        <a:pt x="82" y="400"/>
                      </a:cubicBezTo>
                      <a:cubicBezTo>
                        <a:pt x="93" y="388"/>
                        <a:pt x="139" y="426"/>
                        <a:pt x="160" y="424"/>
                      </a:cubicBezTo>
                      <a:cubicBezTo>
                        <a:pt x="181" y="422"/>
                        <a:pt x="197" y="421"/>
                        <a:pt x="208" y="385"/>
                      </a:cubicBezTo>
                      <a:cubicBezTo>
                        <a:pt x="219" y="349"/>
                        <a:pt x="200" y="270"/>
                        <a:pt x="228" y="210"/>
                      </a:cubicBezTo>
                      <a:cubicBezTo>
                        <a:pt x="256" y="150"/>
                        <a:pt x="347" y="65"/>
                        <a:pt x="378" y="27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56" name="Group 33">
                  <a:extLst>
                    <a:ext uri="{FF2B5EF4-FFF2-40B4-BE49-F238E27FC236}">
                      <a16:creationId xmlns="" xmlns:a16="http://schemas.microsoft.com/office/drawing/2014/main" id="{00000000-0008-0000-0E00-000038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3152" y="935"/>
                  <a:ext cx="1180" cy="635"/>
                  <a:chOff x="3152" y="935"/>
                  <a:chExt cx="1180" cy="635"/>
                </a:xfrm>
                <a:grpFill/>
              </xdr:grpSpPr>
              <xdr:sp macro="" textlink="">
                <xdr:nvSpPr>
                  <xdr:cNvPr id="57" name="Freeform 34">
                    <a:extLst>
                      <a:ext uri="{FF2B5EF4-FFF2-40B4-BE49-F238E27FC236}">
                        <a16:creationId xmlns="" xmlns:a16="http://schemas.microsoft.com/office/drawing/2014/main" id="{00000000-0008-0000-0E00-000039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152" y="1199"/>
                    <a:ext cx="514" cy="371"/>
                  </a:xfrm>
                  <a:custGeom>
                    <a:avLst/>
                    <a:gdLst>
                      <a:gd name="T0" fmla="*/ 0 w 514"/>
                      <a:gd name="T1" fmla="*/ 8 h 371"/>
                      <a:gd name="T2" fmla="*/ 136 w 514"/>
                      <a:gd name="T3" fmla="*/ 8 h 371"/>
                      <a:gd name="T4" fmla="*/ 136 w 514"/>
                      <a:gd name="T5" fmla="*/ 54 h 371"/>
                      <a:gd name="T6" fmla="*/ 227 w 514"/>
                      <a:gd name="T7" fmla="*/ 54 h 371"/>
                      <a:gd name="T8" fmla="*/ 272 w 514"/>
                      <a:gd name="T9" fmla="*/ 99 h 371"/>
                      <a:gd name="T10" fmla="*/ 272 w 514"/>
                      <a:gd name="T11" fmla="*/ 145 h 371"/>
                      <a:gd name="T12" fmla="*/ 318 w 514"/>
                      <a:gd name="T13" fmla="*/ 190 h 371"/>
                      <a:gd name="T14" fmla="*/ 363 w 514"/>
                      <a:gd name="T15" fmla="*/ 235 h 371"/>
                      <a:gd name="T16" fmla="*/ 408 w 514"/>
                      <a:gd name="T17" fmla="*/ 281 h 371"/>
                      <a:gd name="T18" fmla="*/ 499 w 514"/>
                      <a:gd name="T19" fmla="*/ 235 h 371"/>
                      <a:gd name="T20" fmla="*/ 499 w 514"/>
                      <a:gd name="T21" fmla="*/ 326 h 371"/>
                      <a:gd name="T22" fmla="*/ 408 w 514"/>
                      <a:gd name="T23" fmla="*/ 371 h 37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</a:cxnLst>
                    <a:rect l="0" t="0" r="r" b="b"/>
                    <a:pathLst>
                      <a:path w="514" h="371">
                        <a:moveTo>
                          <a:pt x="0" y="8"/>
                        </a:moveTo>
                        <a:cubicBezTo>
                          <a:pt x="56" y="4"/>
                          <a:pt x="113" y="0"/>
                          <a:pt x="136" y="8"/>
                        </a:cubicBezTo>
                        <a:cubicBezTo>
                          <a:pt x="159" y="16"/>
                          <a:pt x="121" y="46"/>
                          <a:pt x="136" y="54"/>
                        </a:cubicBezTo>
                        <a:cubicBezTo>
                          <a:pt x="151" y="62"/>
                          <a:pt x="204" y="47"/>
                          <a:pt x="227" y="54"/>
                        </a:cubicBezTo>
                        <a:cubicBezTo>
                          <a:pt x="250" y="61"/>
                          <a:pt x="265" y="84"/>
                          <a:pt x="272" y="99"/>
                        </a:cubicBezTo>
                        <a:cubicBezTo>
                          <a:pt x="279" y="114"/>
                          <a:pt x="264" y="130"/>
                          <a:pt x="272" y="145"/>
                        </a:cubicBezTo>
                        <a:cubicBezTo>
                          <a:pt x="280" y="160"/>
                          <a:pt x="303" y="175"/>
                          <a:pt x="318" y="190"/>
                        </a:cubicBezTo>
                        <a:cubicBezTo>
                          <a:pt x="333" y="205"/>
                          <a:pt x="348" y="220"/>
                          <a:pt x="363" y="235"/>
                        </a:cubicBezTo>
                        <a:cubicBezTo>
                          <a:pt x="378" y="250"/>
                          <a:pt x="385" y="281"/>
                          <a:pt x="408" y="281"/>
                        </a:cubicBezTo>
                        <a:cubicBezTo>
                          <a:pt x="431" y="281"/>
                          <a:pt x="484" y="228"/>
                          <a:pt x="499" y="235"/>
                        </a:cubicBezTo>
                        <a:cubicBezTo>
                          <a:pt x="514" y="242"/>
                          <a:pt x="514" y="303"/>
                          <a:pt x="499" y="326"/>
                        </a:cubicBezTo>
                        <a:cubicBezTo>
                          <a:pt x="484" y="349"/>
                          <a:pt x="446" y="360"/>
                          <a:pt x="408" y="371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8" name="Freeform 35">
                    <a:extLst>
                      <a:ext uri="{FF2B5EF4-FFF2-40B4-BE49-F238E27FC236}">
                        <a16:creationId xmlns="" xmlns:a16="http://schemas.microsoft.com/office/drawing/2014/main" id="{00000000-0008-0000-0E00-00003A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243" y="935"/>
                    <a:ext cx="52" cy="272"/>
                  </a:xfrm>
                  <a:custGeom>
                    <a:avLst/>
                    <a:gdLst>
                      <a:gd name="T0" fmla="*/ 0 w 52"/>
                      <a:gd name="T1" fmla="*/ 0 h 272"/>
                      <a:gd name="T2" fmla="*/ 45 w 52"/>
                      <a:gd name="T3" fmla="*/ 46 h 272"/>
                      <a:gd name="T4" fmla="*/ 0 w 52"/>
                      <a:gd name="T5" fmla="*/ 91 h 272"/>
                      <a:gd name="T6" fmla="*/ 45 w 52"/>
                      <a:gd name="T7" fmla="*/ 182 h 272"/>
                      <a:gd name="T8" fmla="*/ 45 w 52"/>
                      <a:gd name="T9" fmla="*/ 272 h 27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52" h="272">
                        <a:moveTo>
                          <a:pt x="0" y="0"/>
                        </a:moveTo>
                        <a:cubicBezTo>
                          <a:pt x="22" y="15"/>
                          <a:pt x="45" y="31"/>
                          <a:pt x="45" y="46"/>
                        </a:cubicBezTo>
                        <a:cubicBezTo>
                          <a:pt x="45" y="61"/>
                          <a:pt x="0" y="68"/>
                          <a:pt x="0" y="91"/>
                        </a:cubicBezTo>
                        <a:cubicBezTo>
                          <a:pt x="0" y="114"/>
                          <a:pt x="38" y="152"/>
                          <a:pt x="45" y="182"/>
                        </a:cubicBezTo>
                        <a:cubicBezTo>
                          <a:pt x="52" y="212"/>
                          <a:pt x="45" y="257"/>
                          <a:pt x="45" y="27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9" name="Freeform 36">
                    <a:extLst>
                      <a:ext uri="{FF2B5EF4-FFF2-40B4-BE49-F238E27FC236}">
                        <a16:creationId xmlns="" xmlns:a16="http://schemas.microsoft.com/office/drawing/2014/main" id="{00000000-0008-0000-0E00-00003B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644" y="935"/>
                    <a:ext cx="106" cy="499"/>
                  </a:xfrm>
                  <a:custGeom>
                    <a:avLst/>
                    <a:gdLst>
                      <a:gd name="T0" fmla="*/ 52 w 106"/>
                      <a:gd name="T1" fmla="*/ 0 h 499"/>
                      <a:gd name="T2" fmla="*/ 52 w 106"/>
                      <a:gd name="T3" fmla="*/ 46 h 499"/>
                      <a:gd name="T4" fmla="*/ 98 w 106"/>
                      <a:gd name="T5" fmla="*/ 46 h 499"/>
                      <a:gd name="T6" fmla="*/ 98 w 106"/>
                      <a:gd name="T7" fmla="*/ 136 h 499"/>
                      <a:gd name="T8" fmla="*/ 98 w 106"/>
                      <a:gd name="T9" fmla="*/ 182 h 499"/>
                      <a:gd name="T10" fmla="*/ 52 w 106"/>
                      <a:gd name="T11" fmla="*/ 272 h 499"/>
                      <a:gd name="T12" fmla="*/ 52 w 106"/>
                      <a:gd name="T13" fmla="*/ 363 h 499"/>
                      <a:gd name="T14" fmla="*/ 7 w 106"/>
                      <a:gd name="T15" fmla="*/ 409 h 499"/>
                      <a:gd name="T16" fmla="*/ 7 w 106"/>
                      <a:gd name="T17" fmla="*/ 454 h 499"/>
                      <a:gd name="T18" fmla="*/ 7 w 106"/>
                      <a:gd name="T19" fmla="*/ 499 h 49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</a:cxnLst>
                    <a:rect l="0" t="0" r="r" b="b"/>
                    <a:pathLst>
                      <a:path w="106" h="499">
                        <a:moveTo>
                          <a:pt x="52" y="0"/>
                        </a:moveTo>
                        <a:cubicBezTo>
                          <a:pt x="48" y="19"/>
                          <a:pt x="44" y="38"/>
                          <a:pt x="52" y="46"/>
                        </a:cubicBezTo>
                        <a:cubicBezTo>
                          <a:pt x="60" y="54"/>
                          <a:pt x="90" y="31"/>
                          <a:pt x="98" y="46"/>
                        </a:cubicBezTo>
                        <a:cubicBezTo>
                          <a:pt x="106" y="61"/>
                          <a:pt x="98" y="113"/>
                          <a:pt x="98" y="136"/>
                        </a:cubicBezTo>
                        <a:cubicBezTo>
                          <a:pt x="98" y="159"/>
                          <a:pt x="106" y="159"/>
                          <a:pt x="98" y="182"/>
                        </a:cubicBezTo>
                        <a:cubicBezTo>
                          <a:pt x="90" y="205"/>
                          <a:pt x="60" y="242"/>
                          <a:pt x="52" y="272"/>
                        </a:cubicBezTo>
                        <a:cubicBezTo>
                          <a:pt x="44" y="302"/>
                          <a:pt x="59" y="340"/>
                          <a:pt x="52" y="363"/>
                        </a:cubicBezTo>
                        <a:cubicBezTo>
                          <a:pt x="45" y="386"/>
                          <a:pt x="14" y="394"/>
                          <a:pt x="7" y="409"/>
                        </a:cubicBezTo>
                        <a:cubicBezTo>
                          <a:pt x="0" y="424"/>
                          <a:pt x="7" y="439"/>
                          <a:pt x="7" y="454"/>
                        </a:cubicBezTo>
                        <a:cubicBezTo>
                          <a:pt x="7" y="469"/>
                          <a:pt x="7" y="484"/>
                          <a:pt x="7" y="499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0" name="Freeform 37">
                    <a:extLst>
                      <a:ext uri="{FF2B5EF4-FFF2-40B4-BE49-F238E27FC236}">
                        <a16:creationId xmlns="" xmlns:a16="http://schemas.microsoft.com/office/drawing/2014/main" id="{00000000-0008-0000-0E00-00003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662" y="1374"/>
                    <a:ext cx="315" cy="121"/>
                  </a:xfrm>
                  <a:custGeom>
                    <a:avLst/>
                    <a:gdLst>
                      <a:gd name="T0" fmla="*/ 0 w 315"/>
                      <a:gd name="T1" fmla="*/ 106 h 121"/>
                      <a:gd name="T2" fmla="*/ 80 w 315"/>
                      <a:gd name="T3" fmla="*/ 106 h 121"/>
                      <a:gd name="T4" fmla="*/ 171 w 315"/>
                      <a:gd name="T5" fmla="*/ 106 h 121"/>
                      <a:gd name="T6" fmla="*/ 216 w 315"/>
                      <a:gd name="T7" fmla="*/ 15 h 121"/>
                      <a:gd name="T8" fmla="*/ 261 w 315"/>
                      <a:gd name="T9" fmla="*/ 15 h 121"/>
                      <a:gd name="T10" fmla="*/ 307 w 315"/>
                      <a:gd name="T11" fmla="*/ 15 h 121"/>
                      <a:gd name="T12" fmla="*/ 307 w 315"/>
                      <a:gd name="T13" fmla="*/ 60 h 121"/>
                      <a:gd name="T14" fmla="*/ 307 w 315"/>
                      <a:gd name="T15" fmla="*/ 106 h 12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</a:cxnLst>
                    <a:rect l="0" t="0" r="r" b="b"/>
                    <a:pathLst>
                      <a:path w="315" h="121">
                        <a:moveTo>
                          <a:pt x="0" y="106"/>
                        </a:moveTo>
                        <a:cubicBezTo>
                          <a:pt x="13" y="106"/>
                          <a:pt x="52" y="106"/>
                          <a:pt x="80" y="106"/>
                        </a:cubicBezTo>
                        <a:cubicBezTo>
                          <a:pt x="108" y="106"/>
                          <a:pt x="148" y="121"/>
                          <a:pt x="171" y="106"/>
                        </a:cubicBezTo>
                        <a:cubicBezTo>
                          <a:pt x="194" y="91"/>
                          <a:pt x="201" y="30"/>
                          <a:pt x="216" y="15"/>
                        </a:cubicBezTo>
                        <a:cubicBezTo>
                          <a:pt x="231" y="0"/>
                          <a:pt x="246" y="15"/>
                          <a:pt x="261" y="15"/>
                        </a:cubicBezTo>
                        <a:cubicBezTo>
                          <a:pt x="276" y="15"/>
                          <a:pt x="299" y="8"/>
                          <a:pt x="307" y="15"/>
                        </a:cubicBezTo>
                        <a:cubicBezTo>
                          <a:pt x="315" y="22"/>
                          <a:pt x="307" y="45"/>
                          <a:pt x="307" y="60"/>
                        </a:cubicBezTo>
                        <a:cubicBezTo>
                          <a:pt x="307" y="75"/>
                          <a:pt x="307" y="90"/>
                          <a:pt x="307" y="10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1" name="Freeform 38">
                    <a:extLst>
                      <a:ext uri="{FF2B5EF4-FFF2-40B4-BE49-F238E27FC236}">
                        <a16:creationId xmlns="" xmlns:a16="http://schemas.microsoft.com/office/drawing/2014/main" id="{00000000-0008-0000-0E00-00003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4098" y="1026"/>
                    <a:ext cx="234" cy="279"/>
                  </a:xfrm>
                  <a:custGeom>
                    <a:avLst/>
                    <a:gdLst>
                      <a:gd name="T0" fmla="*/ 7 w 234"/>
                      <a:gd name="T1" fmla="*/ 0 h 279"/>
                      <a:gd name="T2" fmla="*/ 7 w 234"/>
                      <a:gd name="T3" fmla="*/ 45 h 279"/>
                      <a:gd name="T4" fmla="*/ 7 w 234"/>
                      <a:gd name="T5" fmla="*/ 91 h 279"/>
                      <a:gd name="T6" fmla="*/ 52 w 234"/>
                      <a:gd name="T7" fmla="*/ 91 h 279"/>
                      <a:gd name="T8" fmla="*/ 143 w 234"/>
                      <a:gd name="T9" fmla="*/ 136 h 279"/>
                      <a:gd name="T10" fmla="*/ 143 w 234"/>
                      <a:gd name="T11" fmla="*/ 181 h 279"/>
                      <a:gd name="T12" fmla="*/ 143 w 234"/>
                      <a:gd name="T13" fmla="*/ 227 h 279"/>
                      <a:gd name="T14" fmla="*/ 143 w 234"/>
                      <a:gd name="T15" fmla="*/ 272 h 279"/>
                      <a:gd name="T16" fmla="*/ 188 w 234"/>
                      <a:gd name="T17" fmla="*/ 272 h 279"/>
                      <a:gd name="T18" fmla="*/ 234 w 234"/>
                      <a:gd name="T19" fmla="*/ 272 h 27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</a:cxnLst>
                    <a:rect l="0" t="0" r="r" b="b"/>
                    <a:pathLst>
                      <a:path w="234" h="279">
                        <a:moveTo>
                          <a:pt x="7" y="0"/>
                        </a:moveTo>
                        <a:cubicBezTo>
                          <a:pt x="7" y="15"/>
                          <a:pt x="7" y="30"/>
                          <a:pt x="7" y="45"/>
                        </a:cubicBezTo>
                        <a:cubicBezTo>
                          <a:pt x="7" y="60"/>
                          <a:pt x="0" y="83"/>
                          <a:pt x="7" y="91"/>
                        </a:cubicBezTo>
                        <a:cubicBezTo>
                          <a:pt x="14" y="99"/>
                          <a:pt x="29" y="84"/>
                          <a:pt x="52" y="91"/>
                        </a:cubicBezTo>
                        <a:cubicBezTo>
                          <a:pt x="75" y="98"/>
                          <a:pt x="128" y="121"/>
                          <a:pt x="143" y="136"/>
                        </a:cubicBezTo>
                        <a:cubicBezTo>
                          <a:pt x="158" y="151"/>
                          <a:pt x="143" y="166"/>
                          <a:pt x="143" y="181"/>
                        </a:cubicBezTo>
                        <a:cubicBezTo>
                          <a:pt x="143" y="196"/>
                          <a:pt x="143" y="212"/>
                          <a:pt x="143" y="227"/>
                        </a:cubicBezTo>
                        <a:cubicBezTo>
                          <a:pt x="143" y="242"/>
                          <a:pt x="136" y="265"/>
                          <a:pt x="143" y="272"/>
                        </a:cubicBezTo>
                        <a:cubicBezTo>
                          <a:pt x="150" y="279"/>
                          <a:pt x="173" y="272"/>
                          <a:pt x="188" y="272"/>
                        </a:cubicBezTo>
                        <a:cubicBezTo>
                          <a:pt x="203" y="272"/>
                          <a:pt x="218" y="272"/>
                          <a:pt x="234" y="27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2" name="Freeform 39">
                    <a:extLst>
                      <a:ext uri="{FF2B5EF4-FFF2-40B4-BE49-F238E27FC236}">
                        <a16:creationId xmlns="" xmlns:a16="http://schemas.microsoft.com/office/drawing/2014/main" id="{00000000-0008-0000-0E00-00003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930" y="1102"/>
                    <a:ext cx="175" cy="286"/>
                  </a:xfrm>
                  <a:custGeom>
                    <a:avLst/>
                    <a:gdLst>
                      <a:gd name="T0" fmla="*/ 175 w 175"/>
                      <a:gd name="T1" fmla="*/ 15 h 286"/>
                      <a:gd name="T2" fmla="*/ 129 w 175"/>
                      <a:gd name="T3" fmla="*/ 15 h 286"/>
                      <a:gd name="T4" fmla="*/ 84 w 175"/>
                      <a:gd name="T5" fmla="*/ 105 h 286"/>
                      <a:gd name="T6" fmla="*/ 84 w 175"/>
                      <a:gd name="T7" fmla="*/ 151 h 286"/>
                      <a:gd name="T8" fmla="*/ 18 w 175"/>
                      <a:gd name="T9" fmla="*/ 186 h 286"/>
                      <a:gd name="T10" fmla="*/ 0 w 175"/>
                      <a:gd name="T11" fmla="*/ 286 h 28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175" h="286">
                        <a:moveTo>
                          <a:pt x="175" y="15"/>
                        </a:moveTo>
                        <a:cubicBezTo>
                          <a:pt x="159" y="7"/>
                          <a:pt x="144" y="0"/>
                          <a:pt x="129" y="15"/>
                        </a:cubicBezTo>
                        <a:cubicBezTo>
                          <a:pt x="114" y="30"/>
                          <a:pt x="91" y="82"/>
                          <a:pt x="84" y="105"/>
                        </a:cubicBezTo>
                        <a:cubicBezTo>
                          <a:pt x="77" y="128"/>
                          <a:pt x="95" y="138"/>
                          <a:pt x="84" y="151"/>
                        </a:cubicBezTo>
                        <a:cubicBezTo>
                          <a:pt x="73" y="164"/>
                          <a:pt x="32" y="164"/>
                          <a:pt x="18" y="186"/>
                        </a:cubicBezTo>
                        <a:cubicBezTo>
                          <a:pt x="4" y="208"/>
                          <a:pt x="4" y="265"/>
                          <a:pt x="0" y="28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3" name="Group 40">
                <a:extLst>
                  <a:ext uri="{FF2B5EF4-FFF2-40B4-BE49-F238E27FC236}">
                    <a16:creationId xmlns="" xmlns:a16="http://schemas.microsoft.com/office/drawing/2014/main" id="{00000000-0008-0000-0E00-000017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323" y="1084"/>
                <a:ext cx="2313" cy="1538"/>
                <a:chOff x="1323" y="1084"/>
                <a:chExt cx="2313" cy="1538"/>
              </a:xfrm>
              <a:grpFill/>
            </xdr:grpSpPr>
            <xdr:sp macro="" textlink="">
              <xdr:nvSpPr>
                <xdr:cNvPr id="42" name="Freeform 41">
                  <a:extLst>
                    <a:ext uri="{FF2B5EF4-FFF2-40B4-BE49-F238E27FC236}">
                      <a16:creationId xmlns="" xmlns:a16="http://schemas.microsoft.com/office/drawing/2014/main" id="{00000000-0008-0000-0E00-00002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323" y="1084"/>
                  <a:ext cx="2313" cy="1538"/>
                </a:xfrm>
                <a:custGeom>
                  <a:avLst/>
                  <a:gdLst>
                    <a:gd name="T0" fmla="*/ 156 w 2313"/>
                    <a:gd name="T1" fmla="*/ 140 h 1538"/>
                    <a:gd name="T2" fmla="*/ 196 w 2313"/>
                    <a:gd name="T3" fmla="*/ 169 h 1538"/>
                    <a:gd name="T4" fmla="*/ 287 w 2313"/>
                    <a:gd name="T5" fmla="*/ 123 h 1538"/>
                    <a:gd name="T6" fmla="*/ 332 w 2313"/>
                    <a:gd name="T7" fmla="*/ 260 h 1538"/>
                    <a:gd name="T8" fmla="*/ 423 w 2313"/>
                    <a:gd name="T9" fmla="*/ 305 h 1538"/>
                    <a:gd name="T10" fmla="*/ 332 w 2313"/>
                    <a:gd name="T11" fmla="*/ 396 h 1538"/>
                    <a:gd name="T12" fmla="*/ 196 w 2313"/>
                    <a:gd name="T13" fmla="*/ 486 h 1538"/>
                    <a:gd name="T14" fmla="*/ 242 w 2313"/>
                    <a:gd name="T15" fmla="*/ 577 h 1538"/>
                    <a:gd name="T16" fmla="*/ 196 w 2313"/>
                    <a:gd name="T17" fmla="*/ 804 h 1538"/>
                    <a:gd name="T18" fmla="*/ 151 w 2313"/>
                    <a:gd name="T19" fmla="*/ 849 h 1538"/>
                    <a:gd name="T20" fmla="*/ 196 w 2313"/>
                    <a:gd name="T21" fmla="*/ 940 h 1538"/>
                    <a:gd name="T22" fmla="*/ 151 w 2313"/>
                    <a:gd name="T23" fmla="*/ 1031 h 1538"/>
                    <a:gd name="T24" fmla="*/ 15 w 2313"/>
                    <a:gd name="T25" fmla="*/ 1031 h 1538"/>
                    <a:gd name="T26" fmla="*/ 60 w 2313"/>
                    <a:gd name="T27" fmla="*/ 1121 h 1538"/>
                    <a:gd name="T28" fmla="*/ 60 w 2313"/>
                    <a:gd name="T29" fmla="*/ 1167 h 1538"/>
                    <a:gd name="T30" fmla="*/ 196 w 2313"/>
                    <a:gd name="T31" fmla="*/ 1121 h 1538"/>
                    <a:gd name="T32" fmla="*/ 242 w 2313"/>
                    <a:gd name="T33" fmla="*/ 1167 h 1538"/>
                    <a:gd name="T34" fmla="*/ 242 w 2313"/>
                    <a:gd name="T35" fmla="*/ 1212 h 1538"/>
                    <a:gd name="T36" fmla="*/ 378 w 2313"/>
                    <a:gd name="T37" fmla="*/ 1257 h 1538"/>
                    <a:gd name="T38" fmla="*/ 559 w 2313"/>
                    <a:gd name="T39" fmla="*/ 1257 h 1538"/>
                    <a:gd name="T40" fmla="*/ 741 w 2313"/>
                    <a:gd name="T41" fmla="*/ 1167 h 1538"/>
                    <a:gd name="T42" fmla="*/ 786 w 2313"/>
                    <a:gd name="T43" fmla="*/ 1167 h 1538"/>
                    <a:gd name="T44" fmla="*/ 831 w 2313"/>
                    <a:gd name="T45" fmla="*/ 1212 h 1538"/>
                    <a:gd name="T46" fmla="*/ 786 w 2313"/>
                    <a:gd name="T47" fmla="*/ 1303 h 1538"/>
                    <a:gd name="T48" fmla="*/ 741 w 2313"/>
                    <a:gd name="T49" fmla="*/ 1394 h 1538"/>
                    <a:gd name="T50" fmla="*/ 877 w 2313"/>
                    <a:gd name="T51" fmla="*/ 1484 h 1538"/>
                    <a:gd name="T52" fmla="*/ 967 w 2313"/>
                    <a:gd name="T53" fmla="*/ 1530 h 1538"/>
                    <a:gd name="T54" fmla="*/ 1194 w 2313"/>
                    <a:gd name="T55" fmla="*/ 1530 h 1538"/>
                    <a:gd name="T56" fmla="*/ 1376 w 2313"/>
                    <a:gd name="T57" fmla="*/ 1530 h 1538"/>
                    <a:gd name="T58" fmla="*/ 1466 w 2313"/>
                    <a:gd name="T59" fmla="*/ 1484 h 1538"/>
                    <a:gd name="T60" fmla="*/ 1440 w 2313"/>
                    <a:gd name="T61" fmla="*/ 1382 h 1538"/>
                    <a:gd name="T62" fmla="*/ 1395 w 2313"/>
                    <a:gd name="T63" fmla="*/ 1334 h 1538"/>
                    <a:gd name="T64" fmla="*/ 1421 w 2313"/>
                    <a:gd name="T65" fmla="*/ 1212 h 1538"/>
                    <a:gd name="T66" fmla="*/ 1608 w 2313"/>
                    <a:gd name="T67" fmla="*/ 1187 h 1538"/>
                    <a:gd name="T68" fmla="*/ 1794 w 2313"/>
                    <a:gd name="T69" fmla="*/ 1106 h 1538"/>
                    <a:gd name="T70" fmla="*/ 1875 w 2313"/>
                    <a:gd name="T71" fmla="*/ 940 h 1538"/>
                    <a:gd name="T72" fmla="*/ 2011 w 2313"/>
                    <a:gd name="T73" fmla="*/ 940 h 1538"/>
                    <a:gd name="T74" fmla="*/ 2088 w 2313"/>
                    <a:gd name="T75" fmla="*/ 833 h 1538"/>
                    <a:gd name="T76" fmla="*/ 2147 w 2313"/>
                    <a:gd name="T77" fmla="*/ 668 h 1538"/>
                    <a:gd name="T78" fmla="*/ 2192 w 2313"/>
                    <a:gd name="T79" fmla="*/ 622 h 1538"/>
                    <a:gd name="T80" fmla="*/ 2237 w 2313"/>
                    <a:gd name="T81" fmla="*/ 668 h 1538"/>
                    <a:gd name="T82" fmla="*/ 2283 w 2313"/>
                    <a:gd name="T83" fmla="*/ 622 h 1538"/>
                    <a:gd name="T84" fmla="*/ 2283 w 2313"/>
                    <a:gd name="T85" fmla="*/ 532 h 1538"/>
                    <a:gd name="T86" fmla="*/ 2101 w 2313"/>
                    <a:gd name="T87" fmla="*/ 396 h 1538"/>
                    <a:gd name="T88" fmla="*/ 1965 w 2313"/>
                    <a:gd name="T89" fmla="*/ 486 h 1538"/>
                    <a:gd name="T90" fmla="*/ 1875 w 2313"/>
                    <a:gd name="T91" fmla="*/ 486 h 1538"/>
                    <a:gd name="T92" fmla="*/ 1738 w 2313"/>
                    <a:gd name="T93" fmla="*/ 532 h 1538"/>
                    <a:gd name="T94" fmla="*/ 1614 w 2313"/>
                    <a:gd name="T95" fmla="*/ 449 h 1538"/>
                    <a:gd name="T96" fmla="*/ 1611 w 2313"/>
                    <a:gd name="T97" fmla="*/ 371 h 1538"/>
                    <a:gd name="T98" fmla="*/ 1693 w 2313"/>
                    <a:gd name="T99" fmla="*/ 260 h 1538"/>
                    <a:gd name="T100" fmla="*/ 1662 w 2313"/>
                    <a:gd name="T101" fmla="*/ 152 h 1538"/>
                    <a:gd name="T102" fmla="*/ 1527 w 2313"/>
                    <a:gd name="T103" fmla="*/ 107 h 1538"/>
                    <a:gd name="T104" fmla="*/ 1428 w 2313"/>
                    <a:gd name="T105" fmla="*/ 152 h 1538"/>
                    <a:gd name="T106" fmla="*/ 1359 w 2313"/>
                    <a:gd name="T107" fmla="*/ 155 h 1538"/>
                    <a:gd name="T108" fmla="*/ 1200 w 2313"/>
                    <a:gd name="T109" fmla="*/ 281 h 1538"/>
                    <a:gd name="T110" fmla="*/ 1071 w 2313"/>
                    <a:gd name="T111" fmla="*/ 323 h 1538"/>
                    <a:gd name="T112" fmla="*/ 996 w 2313"/>
                    <a:gd name="T113" fmla="*/ 221 h 1538"/>
                    <a:gd name="T114" fmla="*/ 780 w 2313"/>
                    <a:gd name="T115" fmla="*/ 185 h 1538"/>
                    <a:gd name="T116" fmla="*/ 795 w 2313"/>
                    <a:gd name="T117" fmla="*/ 101 h 1538"/>
                    <a:gd name="T118" fmla="*/ 735 w 2313"/>
                    <a:gd name="T119" fmla="*/ 2 h 1538"/>
                    <a:gd name="T120" fmla="*/ 618 w 2313"/>
                    <a:gd name="T121" fmla="*/ 89 h 1538"/>
                    <a:gd name="T122" fmla="*/ 246 w 2313"/>
                    <a:gd name="T123" fmla="*/ 35 h 1538"/>
                    <a:gd name="T124" fmla="*/ 156 w 2313"/>
                    <a:gd name="T125" fmla="*/ 140 h 1538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  <a:cxn ang="0">
                      <a:pos x="T62" y="T63"/>
                    </a:cxn>
                    <a:cxn ang="0">
                      <a:pos x="T64" y="T65"/>
                    </a:cxn>
                    <a:cxn ang="0">
                      <a:pos x="T66" y="T67"/>
                    </a:cxn>
                    <a:cxn ang="0">
                      <a:pos x="T68" y="T69"/>
                    </a:cxn>
                    <a:cxn ang="0">
                      <a:pos x="T70" y="T71"/>
                    </a:cxn>
                    <a:cxn ang="0">
                      <a:pos x="T72" y="T73"/>
                    </a:cxn>
                    <a:cxn ang="0">
                      <a:pos x="T74" y="T75"/>
                    </a:cxn>
                    <a:cxn ang="0">
                      <a:pos x="T76" y="T77"/>
                    </a:cxn>
                    <a:cxn ang="0">
                      <a:pos x="T78" y="T79"/>
                    </a:cxn>
                    <a:cxn ang="0">
                      <a:pos x="T80" y="T81"/>
                    </a:cxn>
                    <a:cxn ang="0">
                      <a:pos x="T82" y="T83"/>
                    </a:cxn>
                    <a:cxn ang="0">
                      <a:pos x="T84" y="T85"/>
                    </a:cxn>
                    <a:cxn ang="0">
                      <a:pos x="T86" y="T87"/>
                    </a:cxn>
                    <a:cxn ang="0">
                      <a:pos x="T88" y="T89"/>
                    </a:cxn>
                    <a:cxn ang="0">
                      <a:pos x="T90" y="T91"/>
                    </a:cxn>
                    <a:cxn ang="0">
                      <a:pos x="T92" y="T93"/>
                    </a:cxn>
                    <a:cxn ang="0">
                      <a:pos x="T94" y="T95"/>
                    </a:cxn>
                    <a:cxn ang="0">
                      <a:pos x="T96" y="T97"/>
                    </a:cxn>
                    <a:cxn ang="0">
                      <a:pos x="T98" y="T99"/>
                    </a:cxn>
                    <a:cxn ang="0">
                      <a:pos x="T100" y="T101"/>
                    </a:cxn>
                    <a:cxn ang="0">
                      <a:pos x="T102" y="T103"/>
                    </a:cxn>
                    <a:cxn ang="0">
                      <a:pos x="T104" y="T105"/>
                    </a:cxn>
                    <a:cxn ang="0">
                      <a:pos x="T106" y="T107"/>
                    </a:cxn>
                    <a:cxn ang="0">
                      <a:pos x="T108" y="T109"/>
                    </a:cxn>
                    <a:cxn ang="0">
                      <a:pos x="T110" y="T111"/>
                    </a:cxn>
                    <a:cxn ang="0">
                      <a:pos x="T112" y="T113"/>
                    </a:cxn>
                    <a:cxn ang="0">
                      <a:pos x="T114" y="T115"/>
                    </a:cxn>
                    <a:cxn ang="0">
                      <a:pos x="T116" y="T117"/>
                    </a:cxn>
                    <a:cxn ang="0">
                      <a:pos x="T118" y="T119"/>
                    </a:cxn>
                    <a:cxn ang="0">
                      <a:pos x="T120" y="T121"/>
                    </a:cxn>
                    <a:cxn ang="0">
                      <a:pos x="T122" y="T123"/>
                    </a:cxn>
                    <a:cxn ang="0">
                      <a:pos x="T124" y="T125"/>
                    </a:cxn>
                  </a:cxnLst>
                  <a:rect l="0" t="0" r="r" b="b"/>
                  <a:pathLst>
                    <a:path w="2313" h="1538">
                      <a:moveTo>
                        <a:pt x="156" y="140"/>
                      </a:moveTo>
                      <a:cubicBezTo>
                        <a:pt x="148" y="163"/>
                        <a:pt x="174" y="172"/>
                        <a:pt x="196" y="169"/>
                      </a:cubicBezTo>
                      <a:cubicBezTo>
                        <a:pt x="218" y="166"/>
                        <a:pt x="264" y="108"/>
                        <a:pt x="287" y="123"/>
                      </a:cubicBezTo>
                      <a:cubicBezTo>
                        <a:pt x="310" y="138"/>
                        <a:pt x="309" y="230"/>
                        <a:pt x="332" y="260"/>
                      </a:cubicBezTo>
                      <a:cubicBezTo>
                        <a:pt x="355" y="290"/>
                        <a:pt x="423" y="282"/>
                        <a:pt x="423" y="305"/>
                      </a:cubicBezTo>
                      <a:cubicBezTo>
                        <a:pt x="423" y="328"/>
                        <a:pt x="370" y="366"/>
                        <a:pt x="332" y="396"/>
                      </a:cubicBezTo>
                      <a:cubicBezTo>
                        <a:pt x="294" y="426"/>
                        <a:pt x="211" y="456"/>
                        <a:pt x="196" y="486"/>
                      </a:cubicBezTo>
                      <a:cubicBezTo>
                        <a:pt x="181" y="516"/>
                        <a:pt x="242" y="524"/>
                        <a:pt x="242" y="577"/>
                      </a:cubicBezTo>
                      <a:cubicBezTo>
                        <a:pt x="242" y="630"/>
                        <a:pt x="211" y="759"/>
                        <a:pt x="196" y="804"/>
                      </a:cubicBezTo>
                      <a:cubicBezTo>
                        <a:pt x="181" y="849"/>
                        <a:pt x="151" y="826"/>
                        <a:pt x="151" y="849"/>
                      </a:cubicBezTo>
                      <a:cubicBezTo>
                        <a:pt x="151" y="872"/>
                        <a:pt x="196" y="910"/>
                        <a:pt x="196" y="940"/>
                      </a:cubicBezTo>
                      <a:cubicBezTo>
                        <a:pt x="196" y="970"/>
                        <a:pt x="181" y="1016"/>
                        <a:pt x="151" y="1031"/>
                      </a:cubicBezTo>
                      <a:cubicBezTo>
                        <a:pt x="121" y="1046"/>
                        <a:pt x="30" y="1016"/>
                        <a:pt x="15" y="1031"/>
                      </a:cubicBezTo>
                      <a:cubicBezTo>
                        <a:pt x="0" y="1046"/>
                        <a:pt x="53" y="1098"/>
                        <a:pt x="60" y="1121"/>
                      </a:cubicBezTo>
                      <a:cubicBezTo>
                        <a:pt x="67" y="1144"/>
                        <a:pt x="37" y="1167"/>
                        <a:pt x="60" y="1167"/>
                      </a:cubicBezTo>
                      <a:cubicBezTo>
                        <a:pt x="83" y="1167"/>
                        <a:pt x="166" y="1121"/>
                        <a:pt x="196" y="1121"/>
                      </a:cubicBezTo>
                      <a:cubicBezTo>
                        <a:pt x="226" y="1121"/>
                        <a:pt x="234" y="1152"/>
                        <a:pt x="242" y="1167"/>
                      </a:cubicBezTo>
                      <a:cubicBezTo>
                        <a:pt x="250" y="1182"/>
                        <a:pt x="219" y="1197"/>
                        <a:pt x="242" y="1212"/>
                      </a:cubicBezTo>
                      <a:cubicBezTo>
                        <a:pt x="265" y="1227"/>
                        <a:pt x="325" y="1250"/>
                        <a:pt x="378" y="1257"/>
                      </a:cubicBezTo>
                      <a:cubicBezTo>
                        <a:pt x="431" y="1264"/>
                        <a:pt x="499" y="1272"/>
                        <a:pt x="559" y="1257"/>
                      </a:cubicBezTo>
                      <a:cubicBezTo>
                        <a:pt x="619" y="1242"/>
                        <a:pt x="703" y="1182"/>
                        <a:pt x="741" y="1167"/>
                      </a:cubicBezTo>
                      <a:cubicBezTo>
                        <a:pt x="779" y="1152"/>
                        <a:pt x="771" y="1160"/>
                        <a:pt x="786" y="1167"/>
                      </a:cubicBezTo>
                      <a:cubicBezTo>
                        <a:pt x="801" y="1174"/>
                        <a:pt x="831" y="1189"/>
                        <a:pt x="831" y="1212"/>
                      </a:cubicBezTo>
                      <a:cubicBezTo>
                        <a:pt x="831" y="1235"/>
                        <a:pt x="801" y="1273"/>
                        <a:pt x="786" y="1303"/>
                      </a:cubicBezTo>
                      <a:cubicBezTo>
                        <a:pt x="771" y="1333"/>
                        <a:pt x="726" y="1364"/>
                        <a:pt x="741" y="1394"/>
                      </a:cubicBezTo>
                      <a:cubicBezTo>
                        <a:pt x="756" y="1424"/>
                        <a:pt x="840" y="1461"/>
                        <a:pt x="877" y="1484"/>
                      </a:cubicBezTo>
                      <a:cubicBezTo>
                        <a:pt x="914" y="1507"/>
                        <a:pt x="914" y="1522"/>
                        <a:pt x="967" y="1530"/>
                      </a:cubicBezTo>
                      <a:cubicBezTo>
                        <a:pt x="1020" y="1538"/>
                        <a:pt x="1126" y="1530"/>
                        <a:pt x="1194" y="1530"/>
                      </a:cubicBezTo>
                      <a:cubicBezTo>
                        <a:pt x="1262" y="1530"/>
                        <a:pt x="1331" y="1538"/>
                        <a:pt x="1376" y="1530"/>
                      </a:cubicBezTo>
                      <a:cubicBezTo>
                        <a:pt x="1421" y="1522"/>
                        <a:pt x="1455" y="1509"/>
                        <a:pt x="1466" y="1484"/>
                      </a:cubicBezTo>
                      <a:cubicBezTo>
                        <a:pt x="1477" y="1459"/>
                        <a:pt x="1452" y="1407"/>
                        <a:pt x="1440" y="1382"/>
                      </a:cubicBezTo>
                      <a:cubicBezTo>
                        <a:pt x="1428" y="1357"/>
                        <a:pt x="1398" y="1362"/>
                        <a:pt x="1395" y="1334"/>
                      </a:cubicBezTo>
                      <a:cubicBezTo>
                        <a:pt x="1392" y="1306"/>
                        <a:pt x="1386" y="1236"/>
                        <a:pt x="1421" y="1212"/>
                      </a:cubicBezTo>
                      <a:cubicBezTo>
                        <a:pt x="1456" y="1188"/>
                        <a:pt x="1546" y="1205"/>
                        <a:pt x="1608" y="1187"/>
                      </a:cubicBezTo>
                      <a:cubicBezTo>
                        <a:pt x="1670" y="1169"/>
                        <a:pt x="1749" y="1147"/>
                        <a:pt x="1794" y="1106"/>
                      </a:cubicBezTo>
                      <a:cubicBezTo>
                        <a:pt x="1839" y="1065"/>
                        <a:pt x="1839" y="968"/>
                        <a:pt x="1875" y="940"/>
                      </a:cubicBezTo>
                      <a:cubicBezTo>
                        <a:pt x="1911" y="912"/>
                        <a:pt x="1975" y="958"/>
                        <a:pt x="2011" y="940"/>
                      </a:cubicBezTo>
                      <a:cubicBezTo>
                        <a:pt x="2047" y="922"/>
                        <a:pt x="2065" y="878"/>
                        <a:pt x="2088" y="833"/>
                      </a:cubicBezTo>
                      <a:cubicBezTo>
                        <a:pt x="2111" y="788"/>
                        <a:pt x="2130" y="703"/>
                        <a:pt x="2147" y="668"/>
                      </a:cubicBezTo>
                      <a:cubicBezTo>
                        <a:pt x="2164" y="633"/>
                        <a:pt x="2177" y="622"/>
                        <a:pt x="2192" y="622"/>
                      </a:cubicBezTo>
                      <a:cubicBezTo>
                        <a:pt x="2207" y="622"/>
                        <a:pt x="2222" y="668"/>
                        <a:pt x="2237" y="668"/>
                      </a:cubicBezTo>
                      <a:cubicBezTo>
                        <a:pt x="2252" y="668"/>
                        <a:pt x="2275" y="645"/>
                        <a:pt x="2283" y="622"/>
                      </a:cubicBezTo>
                      <a:cubicBezTo>
                        <a:pt x="2291" y="599"/>
                        <a:pt x="2313" y="569"/>
                        <a:pt x="2283" y="532"/>
                      </a:cubicBezTo>
                      <a:cubicBezTo>
                        <a:pt x="2253" y="495"/>
                        <a:pt x="2154" y="404"/>
                        <a:pt x="2101" y="396"/>
                      </a:cubicBezTo>
                      <a:cubicBezTo>
                        <a:pt x="2048" y="388"/>
                        <a:pt x="2003" y="471"/>
                        <a:pt x="1965" y="486"/>
                      </a:cubicBezTo>
                      <a:cubicBezTo>
                        <a:pt x="1927" y="501"/>
                        <a:pt x="1913" y="478"/>
                        <a:pt x="1875" y="486"/>
                      </a:cubicBezTo>
                      <a:cubicBezTo>
                        <a:pt x="1837" y="494"/>
                        <a:pt x="1781" y="538"/>
                        <a:pt x="1738" y="532"/>
                      </a:cubicBezTo>
                      <a:cubicBezTo>
                        <a:pt x="1695" y="526"/>
                        <a:pt x="1635" y="476"/>
                        <a:pt x="1614" y="449"/>
                      </a:cubicBezTo>
                      <a:cubicBezTo>
                        <a:pt x="1593" y="422"/>
                        <a:pt x="1598" y="402"/>
                        <a:pt x="1611" y="371"/>
                      </a:cubicBezTo>
                      <a:cubicBezTo>
                        <a:pt x="1624" y="340"/>
                        <a:pt x="1685" y="296"/>
                        <a:pt x="1693" y="260"/>
                      </a:cubicBezTo>
                      <a:cubicBezTo>
                        <a:pt x="1701" y="224"/>
                        <a:pt x="1690" y="177"/>
                        <a:pt x="1662" y="152"/>
                      </a:cubicBezTo>
                      <a:cubicBezTo>
                        <a:pt x="1634" y="127"/>
                        <a:pt x="1566" y="107"/>
                        <a:pt x="1527" y="107"/>
                      </a:cubicBezTo>
                      <a:cubicBezTo>
                        <a:pt x="1488" y="107"/>
                        <a:pt x="1456" y="144"/>
                        <a:pt x="1428" y="152"/>
                      </a:cubicBezTo>
                      <a:cubicBezTo>
                        <a:pt x="1400" y="160"/>
                        <a:pt x="1397" y="134"/>
                        <a:pt x="1359" y="155"/>
                      </a:cubicBezTo>
                      <a:cubicBezTo>
                        <a:pt x="1321" y="176"/>
                        <a:pt x="1248" y="253"/>
                        <a:pt x="1200" y="281"/>
                      </a:cubicBezTo>
                      <a:cubicBezTo>
                        <a:pt x="1152" y="309"/>
                        <a:pt x="1105" y="333"/>
                        <a:pt x="1071" y="323"/>
                      </a:cubicBezTo>
                      <a:cubicBezTo>
                        <a:pt x="1037" y="313"/>
                        <a:pt x="1044" y="244"/>
                        <a:pt x="996" y="221"/>
                      </a:cubicBezTo>
                      <a:cubicBezTo>
                        <a:pt x="948" y="198"/>
                        <a:pt x="813" y="205"/>
                        <a:pt x="780" y="185"/>
                      </a:cubicBezTo>
                      <a:cubicBezTo>
                        <a:pt x="747" y="165"/>
                        <a:pt x="802" y="131"/>
                        <a:pt x="795" y="101"/>
                      </a:cubicBezTo>
                      <a:cubicBezTo>
                        <a:pt x="788" y="71"/>
                        <a:pt x="764" y="4"/>
                        <a:pt x="735" y="2"/>
                      </a:cubicBezTo>
                      <a:cubicBezTo>
                        <a:pt x="706" y="0"/>
                        <a:pt x="699" y="84"/>
                        <a:pt x="618" y="89"/>
                      </a:cubicBezTo>
                      <a:cubicBezTo>
                        <a:pt x="537" y="94"/>
                        <a:pt x="323" y="26"/>
                        <a:pt x="246" y="35"/>
                      </a:cubicBezTo>
                      <a:cubicBezTo>
                        <a:pt x="169" y="44"/>
                        <a:pt x="175" y="118"/>
                        <a:pt x="156" y="140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43" name="Group 42">
                  <a:extLst>
                    <a:ext uri="{FF2B5EF4-FFF2-40B4-BE49-F238E27FC236}">
                      <a16:creationId xmlns="" xmlns:a16="http://schemas.microsoft.com/office/drawing/2014/main" id="{00000000-0008-0000-0E00-00002B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526" y="1162"/>
                  <a:ext cx="1672" cy="1141"/>
                  <a:chOff x="1526" y="1162"/>
                  <a:chExt cx="1672" cy="1141"/>
                </a:xfrm>
                <a:grpFill/>
              </xdr:grpSpPr>
              <xdr:sp macro="" textlink="">
                <xdr:nvSpPr>
                  <xdr:cNvPr id="44" name="Freeform 43">
                    <a:extLst>
                      <a:ext uri="{FF2B5EF4-FFF2-40B4-BE49-F238E27FC236}">
                        <a16:creationId xmlns="" xmlns:a16="http://schemas.microsoft.com/office/drawing/2014/main" id="{00000000-0008-0000-0E00-00002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26" y="1797"/>
                    <a:ext cx="583" cy="454"/>
                  </a:xfrm>
                  <a:custGeom>
                    <a:avLst/>
                    <a:gdLst>
                      <a:gd name="T0" fmla="*/ 0 w 583"/>
                      <a:gd name="T1" fmla="*/ 57 h 454"/>
                      <a:gd name="T2" fmla="*/ 39 w 583"/>
                      <a:gd name="T3" fmla="*/ 91 h 454"/>
                      <a:gd name="T4" fmla="*/ 84 w 583"/>
                      <a:gd name="T5" fmla="*/ 91 h 454"/>
                      <a:gd name="T6" fmla="*/ 129 w 583"/>
                      <a:gd name="T7" fmla="*/ 45 h 454"/>
                      <a:gd name="T8" fmla="*/ 220 w 583"/>
                      <a:gd name="T9" fmla="*/ 0 h 454"/>
                      <a:gd name="T10" fmla="*/ 265 w 583"/>
                      <a:gd name="T11" fmla="*/ 45 h 454"/>
                      <a:gd name="T12" fmla="*/ 265 w 583"/>
                      <a:gd name="T13" fmla="*/ 91 h 454"/>
                      <a:gd name="T14" fmla="*/ 326 w 583"/>
                      <a:gd name="T15" fmla="*/ 71 h 454"/>
                      <a:gd name="T16" fmla="*/ 368 w 583"/>
                      <a:gd name="T17" fmla="*/ 109 h 454"/>
                      <a:gd name="T18" fmla="*/ 460 w 583"/>
                      <a:gd name="T19" fmla="*/ 105 h 454"/>
                      <a:gd name="T20" fmla="*/ 447 w 583"/>
                      <a:gd name="T21" fmla="*/ 227 h 454"/>
                      <a:gd name="T22" fmla="*/ 492 w 583"/>
                      <a:gd name="T23" fmla="*/ 318 h 454"/>
                      <a:gd name="T24" fmla="*/ 538 w 583"/>
                      <a:gd name="T25" fmla="*/ 408 h 454"/>
                      <a:gd name="T26" fmla="*/ 583 w 583"/>
                      <a:gd name="T27" fmla="*/ 454 h 45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583" h="454">
                        <a:moveTo>
                          <a:pt x="0" y="57"/>
                        </a:moveTo>
                        <a:cubicBezTo>
                          <a:pt x="7" y="63"/>
                          <a:pt x="25" y="85"/>
                          <a:pt x="39" y="91"/>
                        </a:cubicBezTo>
                        <a:cubicBezTo>
                          <a:pt x="53" y="97"/>
                          <a:pt x="69" y="99"/>
                          <a:pt x="84" y="91"/>
                        </a:cubicBezTo>
                        <a:cubicBezTo>
                          <a:pt x="99" y="83"/>
                          <a:pt x="106" y="60"/>
                          <a:pt x="129" y="45"/>
                        </a:cubicBezTo>
                        <a:cubicBezTo>
                          <a:pt x="152" y="30"/>
                          <a:pt x="197" y="0"/>
                          <a:pt x="220" y="0"/>
                        </a:cubicBezTo>
                        <a:cubicBezTo>
                          <a:pt x="243" y="0"/>
                          <a:pt x="258" y="30"/>
                          <a:pt x="265" y="45"/>
                        </a:cubicBezTo>
                        <a:cubicBezTo>
                          <a:pt x="272" y="60"/>
                          <a:pt x="255" y="87"/>
                          <a:pt x="265" y="91"/>
                        </a:cubicBezTo>
                        <a:cubicBezTo>
                          <a:pt x="275" y="95"/>
                          <a:pt x="309" y="68"/>
                          <a:pt x="326" y="71"/>
                        </a:cubicBezTo>
                        <a:cubicBezTo>
                          <a:pt x="343" y="74"/>
                          <a:pt x="346" y="103"/>
                          <a:pt x="368" y="109"/>
                        </a:cubicBezTo>
                        <a:cubicBezTo>
                          <a:pt x="390" y="115"/>
                          <a:pt x="447" y="85"/>
                          <a:pt x="460" y="105"/>
                        </a:cubicBezTo>
                        <a:cubicBezTo>
                          <a:pt x="473" y="125"/>
                          <a:pt x="442" y="192"/>
                          <a:pt x="447" y="227"/>
                        </a:cubicBezTo>
                        <a:cubicBezTo>
                          <a:pt x="452" y="262"/>
                          <a:pt x="477" y="288"/>
                          <a:pt x="492" y="318"/>
                        </a:cubicBezTo>
                        <a:cubicBezTo>
                          <a:pt x="507" y="348"/>
                          <a:pt x="523" y="385"/>
                          <a:pt x="538" y="408"/>
                        </a:cubicBezTo>
                        <a:cubicBezTo>
                          <a:pt x="553" y="431"/>
                          <a:pt x="568" y="442"/>
                          <a:pt x="583" y="454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5" name="Freeform 44">
                    <a:extLst>
                      <a:ext uri="{FF2B5EF4-FFF2-40B4-BE49-F238E27FC236}">
                        <a16:creationId xmlns="" xmlns:a16="http://schemas.microsoft.com/office/drawing/2014/main" id="{00000000-0008-0000-0E00-00002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46" y="2160"/>
                    <a:ext cx="605" cy="143"/>
                  </a:xfrm>
                  <a:custGeom>
                    <a:avLst/>
                    <a:gdLst>
                      <a:gd name="T0" fmla="*/ 8 w 605"/>
                      <a:gd name="T1" fmla="*/ 91 h 143"/>
                      <a:gd name="T2" fmla="*/ 8 w 605"/>
                      <a:gd name="T3" fmla="*/ 45 h 143"/>
                      <a:gd name="T4" fmla="*/ 54 w 605"/>
                      <a:gd name="T5" fmla="*/ 0 h 143"/>
                      <a:gd name="T6" fmla="*/ 144 w 605"/>
                      <a:gd name="T7" fmla="*/ 45 h 143"/>
                      <a:gd name="T8" fmla="*/ 190 w 605"/>
                      <a:gd name="T9" fmla="*/ 45 h 143"/>
                      <a:gd name="T10" fmla="*/ 190 w 605"/>
                      <a:gd name="T11" fmla="*/ 91 h 143"/>
                      <a:gd name="T12" fmla="*/ 235 w 605"/>
                      <a:gd name="T13" fmla="*/ 91 h 143"/>
                      <a:gd name="T14" fmla="*/ 280 w 605"/>
                      <a:gd name="T15" fmla="*/ 136 h 143"/>
                      <a:gd name="T16" fmla="*/ 371 w 605"/>
                      <a:gd name="T17" fmla="*/ 136 h 143"/>
                      <a:gd name="T18" fmla="*/ 416 w 605"/>
                      <a:gd name="T19" fmla="*/ 91 h 143"/>
                      <a:gd name="T20" fmla="*/ 507 w 605"/>
                      <a:gd name="T21" fmla="*/ 45 h 143"/>
                      <a:gd name="T22" fmla="*/ 553 w 605"/>
                      <a:gd name="T23" fmla="*/ 91 h 143"/>
                      <a:gd name="T24" fmla="*/ 598 w 605"/>
                      <a:gd name="T25" fmla="*/ 91 h 143"/>
                      <a:gd name="T26" fmla="*/ 598 w 605"/>
                      <a:gd name="T27" fmla="*/ 136 h 14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605" h="143">
                        <a:moveTo>
                          <a:pt x="8" y="91"/>
                        </a:moveTo>
                        <a:cubicBezTo>
                          <a:pt x="4" y="75"/>
                          <a:pt x="0" y="60"/>
                          <a:pt x="8" y="45"/>
                        </a:cubicBezTo>
                        <a:cubicBezTo>
                          <a:pt x="16" y="30"/>
                          <a:pt x="31" y="0"/>
                          <a:pt x="54" y="0"/>
                        </a:cubicBezTo>
                        <a:cubicBezTo>
                          <a:pt x="77" y="0"/>
                          <a:pt x="121" y="38"/>
                          <a:pt x="144" y="45"/>
                        </a:cubicBezTo>
                        <a:cubicBezTo>
                          <a:pt x="167" y="52"/>
                          <a:pt x="182" y="37"/>
                          <a:pt x="190" y="45"/>
                        </a:cubicBezTo>
                        <a:cubicBezTo>
                          <a:pt x="198" y="53"/>
                          <a:pt x="183" y="83"/>
                          <a:pt x="190" y="91"/>
                        </a:cubicBezTo>
                        <a:cubicBezTo>
                          <a:pt x="197" y="99"/>
                          <a:pt x="220" y="84"/>
                          <a:pt x="235" y="91"/>
                        </a:cubicBezTo>
                        <a:cubicBezTo>
                          <a:pt x="250" y="98"/>
                          <a:pt x="257" y="129"/>
                          <a:pt x="280" y="136"/>
                        </a:cubicBezTo>
                        <a:cubicBezTo>
                          <a:pt x="303" y="143"/>
                          <a:pt x="348" y="143"/>
                          <a:pt x="371" y="136"/>
                        </a:cubicBezTo>
                        <a:cubicBezTo>
                          <a:pt x="394" y="129"/>
                          <a:pt x="393" y="106"/>
                          <a:pt x="416" y="91"/>
                        </a:cubicBezTo>
                        <a:cubicBezTo>
                          <a:pt x="439" y="76"/>
                          <a:pt x="484" y="45"/>
                          <a:pt x="507" y="45"/>
                        </a:cubicBezTo>
                        <a:cubicBezTo>
                          <a:pt x="530" y="45"/>
                          <a:pt x="538" y="83"/>
                          <a:pt x="553" y="91"/>
                        </a:cubicBezTo>
                        <a:cubicBezTo>
                          <a:pt x="568" y="99"/>
                          <a:pt x="591" y="84"/>
                          <a:pt x="598" y="91"/>
                        </a:cubicBezTo>
                        <a:cubicBezTo>
                          <a:pt x="605" y="98"/>
                          <a:pt x="601" y="117"/>
                          <a:pt x="598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6" name="Freeform 45">
                    <a:extLst>
                      <a:ext uri="{FF2B5EF4-FFF2-40B4-BE49-F238E27FC236}">
                        <a16:creationId xmlns="" xmlns:a16="http://schemas.microsoft.com/office/drawing/2014/main" id="{00000000-0008-0000-0E00-00002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54" y="1562"/>
                    <a:ext cx="483" cy="469"/>
                  </a:xfrm>
                  <a:custGeom>
                    <a:avLst/>
                    <a:gdLst>
                      <a:gd name="T0" fmla="*/ 0 w 483"/>
                      <a:gd name="T1" fmla="*/ 306 h 469"/>
                      <a:gd name="T2" fmla="*/ 28 w 483"/>
                      <a:gd name="T3" fmla="*/ 280 h 469"/>
                      <a:gd name="T4" fmla="*/ 73 w 483"/>
                      <a:gd name="T5" fmla="*/ 280 h 469"/>
                      <a:gd name="T6" fmla="*/ 119 w 483"/>
                      <a:gd name="T7" fmla="*/ 144 h 469"/>
                      <a:gd name="T8" fmla="*/ 164 w 483"/>
                      <a:gd name="T9" fmla="*/ 144 h 469"/>
                      <a:gd name="T10" fmla="*/ 210 w 483"/>
                      <a:gd name="T11" fmla="*/ 54 h 469"/>
                      <a:gd name="T12" fmla="*/ 210 w 483"/>
                      <a:gd name="T13" fmla="*/ 8 h 469"/>
                      <a:gd name="T14" fmla="*/ 255 w 483"/>
                      <a:gd name="T15" fmla="*/ 8 h 469"/>
                      <a:gd name="T16" fmla="*/ 328 w 483"/>
                      <a:gd name="T17" fmla="*/ 20 h 469"/>
                      <a:gd name="T18" fmla="*/ 346 w 483"/>
                      <a:gd name="T19" fmla="*/ 54 h 469"/>
                      <a:gd name="T20" fmla="*/ 346 w 483"/>
                      <a:gd name="T21" fmla="*/ 99 h 469"/>
                      <a:gd name="T22" fmla="*/ 402 w 483"/>
                      <a:gd name="T23" fmla="*/ 158 h 469"/>
                      <a:gd name="T24" fmla="*/ 414 w 483"/>
                      <a:gd name="T25" fmla="*/ 188 h 469"/>
                      <a:gd name="T26" fmla="*/ 482 w 483"/>
                      <a:gd name="T27" fmla="*/ 190 h 469"/>
                      <a:gd name="T28" fmla="*/ 422 w 483"/>
                      <a:gd name="T29" fmla="*/ 242 h 469"/>
                      <a:gd name="T30" fmla="*/ 391 w 483"/>
                      <a:gd name="T31" fmla="*/ 326 h 469"/>
                      <a:gd name="T32" fmla="*/ 346 w 483"/>
                      <a:gd name="T33" fmla="*/ 371 h 469"/>
                      <a:gd name="T34" fmla="*/ 300 w 483"/>
                      <a:gd name="T35" fmla="*/ 326 h 469"/>
                      <a:gd name="T36" fmla="*/ 210 w 483"/>
                      <a:gd name="T37" fmla="*/ 417 h 469"/>
                      <a:gd name="T38" fmla="*/ 164 w 483"/>
                      <a:gd name="T39" fmla="*/ 462 h 469"/>
                      <a:gd name="T40" fmla="*/ 119 w 483"/>
                      <a:gd name="T41" fmla="*/ 462 h 46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  <a:cxn ang="0">
                        <a:pos x="T28" y="T29"/>
                      </a:cxn>
                      <a:cxn ang="0">
                        <a:pos x="T30" y="T31"/>
                      </a:cxn>
                      <a:cxn ang="0">
                        <a:pos x="T32" y="T33"/>
                      </a:cxn>
                      <a:cxn ang="0">
                        <a:pos x="T34" y="T35"/>
                      </a:cxn>
                      <a:cxn ang="0">
                        <a:pos x="T36" y="T37"/>
                      </a:cxn>
                      <a:cxn ang="0">
                        <a:pos x="T38" y="T39"/>
                      </a:cxn>
                      <a:cxn ang="0">
                        <a:pos x="T40" y="T41"/>
                      </a:cxn>
                    </a:cxnLst>
                    <a:rect l="0" t="0" r="r" b="b"/>
                    <a:pathLst>
                      <a:path w="483" h="469">
                        <a:moveTo>
                          <a:pt x="0" y="306"/>
                        </a:moveTo>
                        <a:cubicBezTo>
                          <a:pt x="5" y="302"/>
                          <a:pt x="16" y="284"/>
                          <a:pt x="28" y="280"/>
                        </a:cubicBezTo>
                        <a:cubicBezTo>
                          <a:pt x="40" y="276"/>
                          <a:pt x="58" y="303"/>
                          <a:pt x="73" y="280"/>
                        </a:cubicBezTo>
                        <a:cubicBezTo>
                          <a:pt x="88" y="257"/>
                          <a:pt x="104" y="167"/>
                          <a:pt x="119" y="144"/>
                        </a:cubicBezTo>
                        <a:cubicBezTo>
                          <a:pt x="134" y="121"/>
                          <a:pt x="149" y="159"/>
                          <a:pt x="164" y="144"/>
                        </a:cubicBezTo>
                        <a:cubicBezTo>
                          <a:pt x="179" y="129"/>
                          <a:pt x="202" y="77"/>
                          <a:pt x="210" y="54"/>
                        </a:cubicBezTo>
                        <a:cubicBezTo>
                          <a:pt x="218" y="31"/>
                          <a:pt x="203" y="16"/>
                          <a:pt x="210" y="8"/>
                        </a:cubicBezTo>
                        <a:cubicBezTo>
                          <a:pt x="217" y="0"/>
                          <a:pt x="235" y="6"/>
                          <a:pt x="255" y="8"/>
                        </a:cubicBezTo>
                        <a:cubicBezTo>
                          <a:pt x="275" y="10"/>
                          <a:pt x="313" y="12"/>
                          <a:pt x="328" y="20"/>
                        </a:cubicBezTo>
                        <a:cubicBezTo>
                          <a:pt x="343" y="28"/>
                          <a:pt x="343" y="41"/>
                          <a:pt x="346" y="54"/>
                        </a:cubicBezTo>
                        <a:cubicBezTo>
                          <a:pt x="349" y="67"/>
                          <a:pt x="337" y="82"/>
                          <a:pt x="346" y="99"/>
                        </a:cubicBezTo>
                        <a:cubicBezTo>
                          <a:pt x="355" y="116"/>
                          <a:pt x="391" y="143"/>
                          <a:pt x="402" y="158"/>
                        </a:cubicBezTo>
                        <a:cubicBezTo>
                          <a:pt x="413" y="173"/>
                          <a:pt x="401" y="183"/>
                          <a:pt x="414" y="188"/>
                        </a:cubicBezTo>
                        <a:cubicBezTo>
                          <a:pt x="427" y="193"/>
                          <a:pt x="481" y="181"/>
                          <a:pt x="482" y="190"/>
                        </a:cubicBezTo>
                        <a:cubicBezTo>
                          <a:pt x="483" y="199"/>
                          <a:pt x="437" y="219"/>
                          <a:pt x="422" y="242"/>
                        </a:cubicBezTo>
                        <a:cubicBezTo>
                          <a:pt x="407" y="265"/>
                          <a:pt x="404" y="305"/>
                          <a:pt x="391" y="326"/>
                        </a:cubicBezTo>
                        <a:cubicBezTo>
                          <a:pt x="378" y="347"/>
                          <a:pt x="361" y="371"/>
                          <a:pt x="346" y="371"/>
                        </a:cubicBezTo>
                        <a:cubicBezTo>
                          <a:pt x="331" y="371"/>
                          <a:pt x="323" y="318"/>
                          <a:pt x="300" y="326"/>
                        </a:cubicBezTo>
                        <a:cubicBezTo>
                          <a:pt x="277" y="334"/>
                          <a:pt x="233" y="394"/>
                          <a:pt x="210" y="417"/>
                        </a:cubicBezTo>
                        <a:cubicBezTo>
                          <a:pt x="187" y="440"/>
                          <a:pt x="179" y="455"/>
                          <a:pt x="164" y="462"/>
                        </a:cubicBezTo>
                        <a:cubicBezTo>
                          <a:pt x="149" y="469"/>
                          <a:pt x="134" y="465"/>
                          <a:pt x="119" y="46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7" name="Freeform 46">
                    <a:extLst>
                      <a:ext uri="{FF2B5EF4-FFF2-40B4-BE49-F238E27FC236}">
                        <a16:creationId xmlns="" xmlns:a16="http://schemas.microsoft.com/office/drawing/2014/main" id="{00000000-0008-0000-0E00-00002F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200" y="1562"/>
                    <a:ext cx="453" cy="469"/>
                  </a:xfrm>
                  <a:custGeom>
                    <a:avLst/>
                    <a:gdLst>
                      <a:gd name="T0" fmla="*/ 136 w 453"/>
                      <a:gd name="T1" fmla="*/ 190 h 469"/>
                      <a:gd name="T2" fmla="*/ 136 w 453"/>
                      <a:gd name="T3" fmla="*/ 144 h 469"/>
                      <a:gd name="T4" fmla="*/ 181 w 453"/>
                      <a:gd name="T5" fmla="*/ 144 h 469"/>
                      <a:gd name="T6" fmla="*/ 226 w 453"/>
                      <a:gd name="T7" fmla="*/ 54 h 469"/>
                      <a:gd name="T8" fmla="*/ 272 w 453"/>
                      <a:gd name="T9" fmla="*/ 8 h 469"/>
                      <a:gd name="T10" fmla="*/ 317 w 453"/>
                      <a:gd name="T11" fmla="*/ 8 h 469"/>
                      <a:gd name="T12" fmla="*/ 362 w 453"/>
                      <a:gd name="T13" fmla="*/ 54 h 469"/>
                      <a:gd name="T14" fmla="*/ 317 w 453"/>
                      <a:gd name="T15" fmla="*/ 99 h 469"/>
                      <a:gd name="T16" fmla="*/ 317 w 453"/>
                      <a:gd name="T17" fmla="*/ 144 h 469"/>
                      <a:gd name="T18" fmla="*/ 362 w 453"/>
                      <a:gd name="T19" fmla="*/ 190 h 469"/>
                      <a:gd name="T20" fmla="*/ 408 w 453"/>
                      <a:gd name="T21" fmla="*/ 235 h 469"/>
                      <a:gd name="T22" fmla="*/ 453 w 453"/>
                      <a:gd name="T23" fmla="*/ 326 h 469"/>
                      <a:gd name="T24" fmla="*/ 408 w 453"/>
                      <a:gd name="T25" fmla="*/ 326 h 469"/>
                      <a:gd name="T26" fmla="*/ 453 w 453"/>
                      <a:gd name="T27" fmla="*/ 417 h 469"/>
                      <a:gd name="T28" fmla="*/ 408 w 453"/>
                      <a:gd name="T29" fmla="*/ 462 h 469"/>
                      <a:gd name="T30" fmla="*/ 317 w 453"/>
                      <a:gd name="T31" fmla="*/ 462 h 469"/>
                      <a:gd name="T32" fmla="*/ 272 w 453"/>
                      <a:gd name="T33" fmla="*/ 417 h 469"/>
                      <a:gd name="T34" fmla="*/ 136 w 453"/>
                      <a:gd name="T35" fmla="*/ 417 h 469"/>
                      <a:gd name="T36" fmla="*/ 45 w 453"/>
                      <a:gd name="T37" fmla="*/ 417 h 469"/>
                      <a:gd name="T38" fmla="*/ 0 w 453"/>
                      <a:gd name="T39" fmla="*/ 371 h 46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  <a:cxn ang="0">
                        <a:pos x="T28" y="T29"/>
                      </a:cxn>
                      <a:cxn ang="0">
                        <a:pos x="T30" y="T31"/>
                      </a:cxn>
                      <a:cxn ang="0">
                        <a:pos x="T32" y="T33"/>
                      </a:cxn>
                      <a:cxn ang="0">
                        <a:pos x="T34" y="T35"/>
                      </a:cxn>
                      <a:cxn ang="0">
                        <a:pos x="T36" y="T37"/>
                      </a:cxn>
                      <a:cxn ang="0">
                        <a:pos x="T38" y="T39"/>
                      </a:cxn>
                    </a:cxnLst>
                    <a:rect l="0" t="0" r="r" b="b"/>
                    <a:pathLst>
                      <a:path w="453" h="469">
                        <a:moveTo>
                          <a:pt x="136" y="190"/>
                        </a:moveTo>
                        <a:cubicBezTo>
                          <a:pt x="132" y="171"/>
                          <a:pt x="129" y="152"/>
                          <a:pt x="136" y="144"/>
                        </a:cubicBezTo>
                        <a:cubicBezTo>
                          <a:pt x="143" y="136"/>
                          <a:pt x="166" y="159"/>
                          <a:pt x="181" y="144"/>
                        </a:cubicBezTo>
                        <a:cubicBezTo>
                          <a:pt x="196" y="129"/>
                          <a:pt x="211" y="77"/>
                          <a:pt x="226" y="54"/>
                        </a:cubicBezTo>
                        <a:cubicBezTo>
                          <a:pt x="241" y="31"/>
                          <a:pt x="257" y="16"/>
                          <a:pt x="272" y="8"/>
                        </a:cubicBezTo>
                        <a:cubicBezTo>
                          <a:pt x="287" y="0"/>
                          <a:pt x="302" y="0"/>
                          <a:pt x="317" y="8"/>
                        </a:cubicBezTo>
                        <a:cubicBezTo>
                          <a:pt x="332" y="16"/>
                          <a:pt x="362" y="39"/>
                          <a:pt x="362" y="54"/>
                        </a:cubicBezTo>
                        <a:cubicBezTo>
                          <a:pt x="362" y="69"/>
                          <a:pt x="324" y="84"/>
                          <a:pt x="317" y="99"/>
                        </a:cubicBezTo>
                        <a:cubicBezTo>
                          <a:pt x="310" y="114"/>
                          <a:pt x="310" y="129"/>
                          <a:pt x="317" y="144"/>
                        </a:cubicBezTo>
                        <a:cubicBezTo>
                          <a:pt x="324" y="159"/>
                          <a:pt x="347" y="175"/>
                          <a:pt x="362" y="190"/>
                        </a:cubicBezTo>
                        <a:cubicBezTo>
                          <a:pt x="377" y="205"/>
                          <a:pt x="393" y="212"/>
                          <a:pt x="408" y="235"/>
                        </a:cubicBezTo>
                        <a:cubicBezTo>
                          <a:pt x="423" y="258"/>
                          <a:pt x="453" y="311"/>
                          <a:pt x="453" y="326"/>
                        </a:cubicBezTo>
                        <a:cubicBezTo>
                          <a:pt x="453" y="341"/>
                          <a:pt x="408" y="311"/>
                          <a:pt x="408" y="326"/>
                        </a:cubicBezTo>
                        <a:cubicBezTo>
                          <a:pt x="408" y="341"/>
                          <a:pt x="453" y="394"/>
                          <a:pt x="453" y="417"/>
                        </a:cubicBezTo>
                        <a:cubicBezTo>
                          <a:pt x="453" y="440"/>
                          <a:pt x="431" y="455"/>
                          <a:pt x="408" y="462"/>
                        </a:cubicBezTo>
                        <a:cubicBezTo>
                          <a:pt x="385" y="469"/>
                          <a:pt x="340" y="469"/>
                          <a:pt x="317" y="462"/>
                        </a:cubicBezTo>
                        <a:cubicBezTo>
                          <a:pt x="294" y="455"/>
                          <a:pt x="302" y="424"/>
                          <a:pt x="272" y="417"/>
                        </a:cubicBezTo>
                        <a:cubicBezTo>
                          <a:pt x="242" y="410"/>
                          <a:pt x="174" y="417"/>
                          <a:pt x="136" y="417"/>
                        </a:cubicBezTo>
                        <a:cubicBezTo>
                          <a:pt x="98" y="417"/>
                          <a:pt x="68" y="425"/>
                          <a:pt x="45" y="417"/>
                        </a:cubicBezTo>
                        <a:cubicBezTo>
                          <a:pt x="22" y="409"/>
                          <a:pt x="11" y="390"/>
                          <a:pt x="0" y="371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8" name="Freeform 47">
                    <a:extLst>
                      <a:ext uri="{FF2B5EF4-FFF2-40B4-BE49-F238E27FC236}">
                        <a16:creationId xmlns="" xmlns:a16="http://schemas.microsoft.com/office/drawing/2014/main" id="{00000000-0008-0000-0E00-000030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08" y="2017"/>
                    <a:ext cx="99" cy="195"/>
                  </a:xfrm>
                  <a:custGeom>
                    <a:avLst/>
                    <a:gdLst>
                      <a:gd name="T0" fmla="*/ 45 w 99"/>
                      <a:gd name="T1" fmla="*/ 188 h 195"/>
                      <a:gd name="T2" fmla="*/ 91 w 99"/>
                      <a:gd name="T3" fmla="*/ 188 h 195"/>
                      <a:gd name="T4" fmla="*/ 91 w 99"/>
                      <a:gd name="T5" fmla="*/ 143 h 195"/>
                      <a:gd name="T6" fmla="*/ 45 w 99"/>
                      <a:gd name="T7" fmla="*/ 52 h 195"/>
                      <a:gd name="T8" fmla="*/ 45 w 99"/>
                      <a:gd name="T9" fmla="*/ 7 h 195"/>
                      <a:gd name="T10" fmla="*/ 0 w 99"/>
                      <a:gd name="T11" fmla="*/ 7 h 195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99" h="195">
                        <a:moveTo>
                          <a:pt x="45" y="188"/>
                        </a:moveTo>
                        <a:cubicBezTo>
                          <a:pt x="64" y="191"/>
                          <a:pt x="83" y="195"/>
                          <a:pt x="91" y="188"/>
                        </a:cubicBezTo>
                        <a:cubicBezTo>
                          <a:pt x="99" y="181"/>
                          <a:pt x="99" y="166"/>
                          <a:pt x="91" y="143"/>
                        </a:cubicBezTo>
                        <a:cubicBezTo>
                          <a:pt x="83" y="120"/>
                          <a:pt x="53" y="75"/>
                          <a:pt x="45" y="52"/>
                        </a:cubicBezTo>
                        <a:cubicBezTo>
                          <a:pt x="37" y="29"/>
                          <a:pt x="52" y="14"/>
                          <a:pt x="45" y="7"/>
                        </a:cubicBezTo>
                        <a:cubicBezTo>
                          <a:pt x="38" y="0"/>
                          <a:pt x="19" y="3"/>
                          <a:pt x="0" y="7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9" name="Freeform 48">
                    <a:extLst>
                      <a:ext uri="{FF2B5EF4-FFF2-40B4-BE49-F238E27FC236}">
                        <a16:creationId xmlns="" xmlns:a16="http://schemas.microsoft.com/office/drawing/2014/main" id="{00000000-0008-0000-0E00-000031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53" y="1737"/>
                    <a:ext cx="545" cy="287"/>
                  </a:xfrm>
                  <a:custGeom>
                    <a:avLst/>
                    <a:gdLst>
                      <a:gd name="T0" fmla="*/ 0 w 545"/>
                      <a:gd name="T1" fmla="*/ 151 h 287"/>
                      <a:gd name="T2" fmla="*/ 46 w 545"/>
                      <a:gd name="T3" fmla="*/ 196 h 287"/>
                      <a:gd name="T4" fmla="*/ 91 w 545"/>
                      <a:gd name="T5" fmla="*/ 196 h 287"/>
                      <a:gd name="T6" fmla="*/ 91 w 545"/>
                      <a:gd name="T7" fmla="*/ 105 h 287"/>
                      <a:gd name="T8" fmla="*/ 182 w 545"/>
                      <a:gd name="T9" fmla="*/ 105 h 287"/>
                      <a:gd name="T10" fmla="*/ 182 w 545"/>
                      <a:gd name="T11" fmla="*/ 60 h 287"/>
                      <a:gd name="T12" fmla="*/ 272 w 545"/>
                      <a:gd name="T13" fmla="*/ 15 h 287"/>
                      <a:gd name="T14" fmla="*/ 318 w 545"/>
                      <a:gd name="T15" fmla="*/ 15 h 287"/>
                      <a:gd name="T16" fmla="*/ 363 w 545"/>
                      <a:gd name="T17" fmla="*/ 105 h 287"/>
                      <a:gd name="T18" fmla="*/ 408 w 545"/>
                      <a:gd name="T19" fmla="*/ 151 h 287"/>
                      <a:gd name="T20" fmla="*/ 454 w 545"/>
                      <a:gd name="T21" fmla="*/ 196 h 287"/>
                      <a:gd name="T22" fmla="*/ 454 w 545"/>
                      <a:gd name="T23" fmla="*/ 242 h 287"/>
                      <a:gd name="T24" fmla="*/ 499 w 545"/>
                      <a:gd name="T25" fmla="*/ 242 h 287"/>
                      <a:gd name="T26" fmla="*/ 545 w 545"/>
                      <a:gd name="T27" fmla="*/ 287 h 287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545" h="287">
                        <a:moveTo>
                          <a:pt x="0" y="151"/>
                        </a:moveTo>
                        <a:cubicBezTo>
                          <a:pt x="15" y="170"/>
                          <a:pt x="31" y="189"/>
                          <a:pt x="46" y="196"/>
                        </a:cubicBezTo>
                        <a:cubicBezTo>
                          <a:pt x="61" y="203"/>
                          <a:pt x="84" y="211"/>
                          <a:pt x="91" y="196"/>
                        </a:cubicBezTo>
                        <a:cubicBezTo>
                          <a:pt x="98" y="181"/>
                          <a:pt x="76" y="120"/>
                          <a:pt x="91" y="105"/>
                        </a:cubicBezTo>
                        <a:cubicBezTo>
                          <a:pt x="106" y="90"/>
                          <a:pt x="167" y="112"/>
                          <a:pt x="182" y="105"/>
                        </a:cubicBezTo>
                        <a:cubicBezTo>
                          <a:pt x="197" y="98"/>
                          <a:pt x="167" y="75"/>
                          <a:pt x="182" y="60"/>
                        </a:cubicBezTo>
                        <a:cubicBezTo>
                          <a:pt x="197" y="45"/>
                          <a:pt x="249" y="22"/>
                          <a:pt x="272" y="15"/>
                        </a:cubicBezTo>
                        <a:cubicBezTo>
                          <a:pt x="295" y="8"/>
                          <a:pt x="303" y="0"/>
                          <a:pt x="318" y="15"/>
                        </a:cubicBezTo>
                        <a:cubicBezTo>
                          <a:pt x="333" y="30"/>
                          <a:pt x="348" y="82"/>
                          <a:pt x="363" y="105"/>
                        </a:cubicBezTo>
                        <a:cubicBezTo>
                          <a:pt x="378" y="128"/>
                          <a:pt x="393" y="136"/>
                          <a:pt x="408" y="151"/>
                        </a:cubicBezTo>
                        <a:cubicBezTo>
                          <a:pt x="423" y="166"/>
                          <a:pt x="446" y="181"/>
                          <a:pt x="454" y="196"/>
                        </a:cubicBezTo>
                        <a:cubicBezTo>
                          <a:pt x="462" y="211"/>
                          <a:pt x="447" y="234"/>
                          <a:pt x="454" y="242"/>
                        </a:cubicBezTo>
                        <a:cubicBezTo>
                          <a:pt x="461" y="250"/>
                          <a:pt x="484" y="235"/>
                          <a:pt x="499" y="242"/>
                        </a:cubicBezTo>
                        <a:cubicBezTo>
                          <a:pt x="514" y="249"/>
                          <a:pt x="529" y="268"/>
                          <a:pt x="545" y="287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0" name="Freeform 49">
                    <a:extLst>
                      <a:ext uri="{FF2B5EF4-FFF2-40B4-BE49-F238E27FC236}">
                        <a16:creationId xmlns="" xmlns:a16="http://schemas.microsoft.com/office/drawing/2014/main" id="{00000000-0008-0000-0E00-000032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016" y="1616"/>
                    <a:ext cx="99" cy="233"/>
                  </a:xfrm>
                  <a:custGeom>
                    <a:avLst/>
                    <a:gdLst>
                      <a:gd name="T0" fmla="*/ 45 w 99"/>
                      <a:gd name="T1" fmla="*/ 0 h 233"/>
                      <a:gd name="T2" fmla="*/ 91 w 99"/>
                      <a:gd name="T3" fmla="*/ 90 h 233"/>
                      <a:gd name="T4" fmla="*/ 91 w 99"/>
                      <a:gd name="T5" fmla="*/ 136 h 233"/>
                      <a:gd name="T6" fmla="*/ 91 w 99"/>
                      <a:gd name="T7" fmla="*/ 181 h 233"/>
                      <a:gd name="T8" fmla="*/ 45 w 99"/>
                      <a:gd name="T9" fmla="*/ 226 h 233"/>
                      <a:gd name="T10" fmla="*/ 0 w 99"/>
                      <a:gd name="T11" fmla="*/ 226 h 23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99" h="233">
                        <a:moveTo>
                          <a:pt x="45" y="0"/>
                        </a:moveTo>
                        <a:cubicBezTo>
                          <a:pt x="64" y="33"/>
                          <a:pt x="83" y="67"/>
                          <a:pt x="91" y="90"/>
                        </a:cubicBezTo>
                        <a:cubicBezTo>
                          <a:pt x="99" y="113"/>
                          <a:pt x="91" y="121"/>
                          <a:pt x="91" y="136"/>
                        </a:cubicBezTo>
                        <a:cubicBezTo>
                          <a:pt x="91" y="151"/>
                          <a:pt x="99" y="166"/>
                          <a:pt x="91" y="181"/>
                        </a:cubicBezTo>
                        <a:cubicBezTo>
                          <a:pt x="83" y="196"/>
                          <a:pt x="60" y="219"/>
                          <a:pt x="45" y="226"/>
                        </a:cubicBezTo>
                        <a:cubicBezTo>
                          <a:pt x="30" y="233"/>
                          <a:pt x="15" y="229"/>
                          <a:pt x="0" y="22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1" name="Freeform 50">
                    <a:extLst>
                      <a:ext uri="{FF2B5EF4-FFF2-40B4-BE49-F238E27FC236}">
                        <a16:creationId xmlns="" xmlns:a16="http://schemas.microsoft.com/office/drawing/2014/main" id="{00000000-0008-0000-0E00-000033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517" y="1518"/>
                    <a:ext cx="454" cy="59"/>
                  </a:xfrm>
                  <a:custGeom>
                    <a:avLst/>
                    <a:gdLst>
                      <a:gd name="T0" fmla="*/ 0 w 454"/>
                      <a:gd name="T1" fmla="*/ 52 h 59"/>
                      <a:gd name="T2" fmla="*/ 45 w 454"/>
                      <a:gd name="T3" fmla="*/ 7 h 59"/>
                      <a:gd name="T4" fmla="*/ 136 w 454"/>
                      <a:gd name="T5" fmla="*/ 7 h 59"/>
                      <a:gd name="T6" fmla="*/ 227 w 454"/>
                      <a:gd name="T7" fmla="*/ 7 h 59"/>
                      <a:gd name="T8" fmla="*/ 318 w 454"/>
                      <a:gd name="T9" fmla="*/ 52 h 59"/>
                      <a:gd name="T10" fmla="*/ 408 w 454"/>
                      <a:gd name="T11" fmla="*/ 52 h 59"/>
                      <a:gd name="T12" fmla="*/ 454 w 454"/>
                      <a:gd name="T13" fmla="*/ 52 h 5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454" h="59">
                        <a:moveTo>
                          <a:pt x="0" y="52"/>
                        </a:moveTo>
                        <a:cubicBezTo>
                          <a:pt x="11" y="33"/>
                          <a:pt x="22" y="14"/>
                          <a:pt x="45" y="7"/>
                        </a:cubicBezTo>
                        <a:cubicBezTo>
                          <a:pt x="68" y="0"/>
                          <a:pt x="106" y="7"/>
                          <a:pt x="136" y="7"/>
                        </a:cubicBezTo>
                        <a:cubicBezTo>
                          <a:pt x="166" y="7"/>
                          <a:pt x="197" y="0"/>
                          <a:pt x="227" y="7"/>
                        </a:cubicBezTo>
                        <a:cubicBezTo>
                          <a:pt x="257" y="14"/>
                          <a:pt x="288" y="45"/>
                          <a:pt x="318" y="52"/>
                        </a:cubicBezTo>
                        <a:cubicBezTo>
                          <a:pt x="348" y="59"/>
                          <a:pt x="385" y="52"/>
                          <a:pt x="408" y="52"/>
                        </a:cubicBezTo>
                        <a:cubicBezTo>
                          <a:pt x="431" y="52"/>
                          <a:pt x="442" y="52"/>
                          <a:pt x="454" y="5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2" name="Freeform 51">
                    <a:extLst>
                      <a:ext uri="{FF2B5EF4-FFF2-40B4-BE49-F238E27FC236}">
                        <a16:creationId xmlns="" xmlns:a16="http://schemas.microsoft.com/office/drawing/2014/main" id="{00000000-0008-0000-0E00-000034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504" y="1372"/>
                    <a:ext cx="94" cy="150"/>
                  </a:xfrm>
                  <a:custGeom>
                    <a:avLst/>
                    <a:gdLst>
                      <a:gd name="T0" fmla="*/ 0 w 94"/>
                      <a:gd name="T1" fmla="*/ 0 h 150"/>
                      <a:gd name="T2" fmla="*/ 58 w 94"/>
                      <a:gd name="T3" fmla="*/ 62 h 150"/>
                      <a:gd name="T4" fmla="*/ 58 w 94"/>
                      <a:gd name="T5" fmla="*/ 108 h 150"/>
                      <a:gd name="T6" fmla="*/ 94 w 94"/>
                      <a:gd name="T7" fmla="*/ 150 h 15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</a:cxnLst>
                    <a:rect l="0" t="0" r="r" b="b"/>
                    <a:pathLst>
                      <a:path w="94" h="150">
                        <a:moveTo>
                          <a:pt x="0" y="0"/>
                        </a:moveTo>
                        <a:cubicBezTo>
                          <a:pt x="9" y="10"/>
                          <a:pt x="48" y="44"/>
                          <a:pt x="58" y="62"/>
                        </a:cubicBezTo>
                        <a:cubicBezTo>
                          <a:pt x="68" y="80"/>
                          <a:pt x="52" y="93"/>
                          <a:pt x="58" y="108"/>
                        </a:cubicBezTo>
                        <a:cubicBezTo>
                          <a:pt x="64" y="123"/>
                          <a:pt x="87" y="141"/>
                          <a:pt x="94" y="15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3" name="Freeform 52">
                    <a:extLst>
                      <a:ext uri="{FF2B5EF4-FFF2-40B4-BE49-F238E27FC236}">
                        <a16:creationId xmlns="" xmlns:a16="http://schemas.microsoft.com/office/drawing/2014/main" id="{00000000-0008-0000-0E00-000035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064" y="1404"/>
                    <a:ext cx="322" cy="166"/>
                  </a:xfrm>
                  <a:custGeom>
                    <a:avLst/>
                    <a:gdLst>
                      <a:gd name="T0" fmla="*/ 322 w 322"/>
                      <a:gd name="T1" fmla="*/ 0 h 166"/>
                      <a:gd name="T2" fmla="*/ 272 w 322"/>
                      <a:gd name="T3" fmla="*/ 30 h 166"/>
                      <a:gd name="T4" fmla="*/ 181 w 322"/>
                      <a:gd name="T5" fmla="*/ 30 h 166"/>
                      <a:gd name="T6" fmla="*/ 136 w 322"/>
                      <a:gd name="T7" fmla="*/ 76 h 166"/>
                      <a:gd name="T8" fmla="*/ 90 w 322"/>
                      <a:gd name="T9" fmla="*/ 76 h 166"/>
                      <a:gd name="T10" fmla="*/ 40 w 322"/>
                      <a:gd name="T11" fmla="*/ 144 h 166"/>
                      <a:gd name="T12" fmla="*/ 0 w 322"/>
                      <a:gd name="T13" fmla="*/ 166 h 16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322" h="166">
                        <a:moveTo>
                          <a:pt x="322" y="0"/>
                        </a:moveTo>
                        <a:cubicBezTo>
                          <a:pt x="314" y="5"/>
                          <a:pt x="295" y="25"/>
                          <a:pt x="272" y="30"/>
                        </a:cubicBezTo>
                        <a:cubicBezTo>
                          <a:pt x="249" y="35"/>
                          <a:pt x="204" y="22"/>
                          <a:pt x="181" y="30"/>
                        </a:cubicBezTo>
                        <a:cubicBezTo>
                          <a:pt x="158" y="38"/>
                          <a:pt x="151" y="68"/>
                          <a:pt x="136" y="76"/>
                        </a:cubicBezTo>
                        <a:cubicBezTo>
                          <a:pt x="121" y="84"/>
                          <a:pt x="106" y="65"/>
                          <a:pt x="90" y="76"/>
                        </a:cubicBezTo>
                        <a:cubicBezTo>
                          <a:pt x="74" y="87"/>
                          <a:pt x="55" y="129"/>
                          <a:pt x="40" y="144"/>
                        </a:cubicBezTo>
                        <a:cubicBezTo>
                          <a:pt x="25" y="159"/>
                          <a:pt x="8" y="162"/>
                          <a:pt x="0" y="16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4" name="Freeform 53">
                    <a:extLst>
                      <a:ext uri="{FF2B5EF4-FFF2-40B4-BE49-F238E27FC236}">
                        <a16:creationId xmlns="" xmlns:a16="http://schemas.microsoft.com/office/drawing/2014/main" id="{00000000-0008-0000-0E00-000036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927" y="1162"/>
                    <a:ext cx="137" cy="408"/>
                  </a:xfrm>
                  <a:custGeom>
                    <a:avLst/>
                    <a:gdLst>
                      <a:gd name="T0" fmla="*/ 0 w 137"/>
                      <a:gd name="T1" fmla="*/ 0 h 408"/>
                      <a:gd name="T2" fmla="*/ 46 w 137"/>
                      <a:gd name="T3" fmla="*/ 45 h 408"/>
                      <a:gd name="T4" fmla="*/ 91 w 137"/>
                      <a:gd name="T5" fmla="*/ 91 h 408"/>
                      <a:gd name="T6" fmla="*/ 46 w 137"/>
                      <a:gd name="T7" fmla="*/ 136 h 408"/>
                      <a:gd name="T8" fmla="*/ 91 w 137"/>
                      <a:gd name="T9" fmla="*/ 182 h 408"/>
                      <a:gd name="T10" fmla="*/ 91 w 137"/>
                      <a:gd name="T11" fmla="*/ 272 h 408"/>
                      <a:gd name="T12" fmla="*/ 46 w 137"/>
                      <a:gd name="T13" fmla="*/ 272 h 408"/>
                      <a:gd name="T14" fmla="*/ 91 w 137"/>
                      <a:gd name="T15" fmla="*/ 363 h 408"/>
                      <a:gd name="T16" fmla="*/ 137 w 137"/>
                      <a:gd name="T17" fmla="*/ 408 h 40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37" h="408">
                        <a:moveTo>
                          <a:pt x="0" y="0"/>
                        </a:moveTo>
                        <a:cubicBezTo>
                          <a:pt x="15" y="15"/>
                          <a:pt x="31" y="30"/>
                          <a:pt x="46" y="45"/>
                        </a:cubicBezTo>
                        <a:cubicBezTo>
                          <a:pt x="61" y="60"/>
                          <a:pt x="91" y="76"/>
                          <a:pt x="91" y="91"/>
                        </a:cubicBezTo>
                        <a:cubicBezTo>
                          <a:pt x="91" y="106"/>
                          <a:pt x="46" y="121"/>
                          <a:pt x="46" y="136"/>
                        </a:cubicBezTo>
                        <a:cubicBezTo>
                          <a:pt x="46" y="151"/>
                          <a:pt x="84" y="159"/>
                          <a:pt x="91" y="182"/>
                        </a:cubicBezTo>
                        <a:cubicBezTo>
                          <a:pt x="98" y="205"/>
                          <a:pt x="98" y="257"/>
                          <a:pt x="91" y="272"/>
                        </a:cubicBezTo>
                        <a:cubicBezTo>
                          <a:pt x="84" y="287"/>
                          <a:pt x="46" y="257"/>
                          <a:pt x="46" y="272"/>
                        </a:cubicBezTo>
                        <a:cubicBezTo>
                          <a:pt x="46" y="287"/>
                          <a:pt x="76" y="340"/>
                          <a:pt x="91" y="363"/>
                        </a:cubicBezTo>
                        <a:cubicBezTo>
                          <a:pt x="106" y="386"/>
                          <a:pt x="121" y="397"/>
                          <a:pt x="137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4" name="Group 54">
                <a:extLst>
                  <a:ext uri="{FF2B5EF4-FFF2-40B4-BE49-F238E27FC236}">
                    <a16:creationId xmlns="" xmlns:a16="http://schemas.microsoft.com/office/drawing/2014/main" id="{00000000-0008-0000-0E00-000018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700" y="1702"/>
                <a:ext cx="1002" cy="1327"/>
                <a:chOff x="2700" y="1702"/>
                <a:chExt cx="1002" cy="1327"/>
              </a:xfrm>
              <a:grpFill/>
            </xdr:grpSpPr>
            <xdr:sp macro="" textlink="">
              <xdr:nvSpPr>
                <xdr:cNvPr id="36" name="Freeform 55">
                  <a:extLst>
                    <a:ext uri="{FF2B5EF4-FFF2-40B4-BE49-F238E27FC236}">
                      <a16:creationId xmlns="" xmlns:a16="http://schemas.microsoft.com/office/drawing/2014/main" id="{00000000-0008-0000-0E00-000024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700" y="1702"/>
                  <a:ext cx="1002" cy="1327"/>
                </a:xfrm>
                <a:custGeom>
                  <a:avLst/>
                  <a:gdLst>
                    <a:gd name="T0" fmla="*/ 942 w 1002"/>
                    <a:gd name="T1" fmla="*/ 26 h 1327"/>
                    <a:gd name="T2" fmla="*/ 906 w 1002"/>
                    <a:gd name="T3" fmla="*/ 4 h 1327"/>
                    <a:gd name="T4" fmla="*/ 860 w 1002"/>
                    <a:gd name="T5" fmla="*/ 50 h 1327"/>
                    <a:gd name="T6" fmla="*/ 815 w 1002"/>
                    <a:gd name="T7" fmla="*/ 4 h 1327"/>
                    <a:gd name="T8" fmla="*/ 770 w 1002"/>
                    <a:gd name="T9" fmla="*/ 50 h 1327"/>
                    <a:gd name="T10" fmla="*/ 724 w 1002"/>
                    <a:gd name="T11" fmla="*/ 186 h 1327"/>
                    <a:gd name="T12" fmla="*/ 679 w 1002"/>
                    <a:gd name="T13" fmla="*/ 277 h 1327"/>
                    <a:gd name="T14" fmla="*/ 634 w 1002"/>
                    <a:gd name="T15" fmla="*/ 322 h 1327"/>
                    <a:gd name="T16" fmla="*/ 498 w 1002"/>
                    <a:gd name="T17" fmla="*/ 322 h 1327"/>
                    <a:gd name="T18" fmla="*/ 452 w 1002"/>
                    <a:gd name="T19" fmla="*/ 413 h 1327"/>
                    <a:gd name="T20" fmla="*/ 407 w 1002"/>
                    <a:gd name="T21" fmla="*/ 503 h 1327"/>
                    <a:gd name="T22" fmla="*/ 282 w 1002"/>
                    <a:gd name="T23" fmla="*/ 563 h 1327"/>
                    <a:gd name="T24" fmla="*/ 44 w 1002"/>
                    <a:gd name="T25" fmla="*/ 594 h 1327"/>
                    <a:gd name="T26" fmla="*/ 18 w 1002"/>
                    <a:gd name="T27" fmla="*/ 710 h 1327"/>
                    <a:gd name="T28" fmla="*/ 75 w 1002"/>
                    <a:gd name="T29" fmla="*/ 797 h 1327"/>
                    <a:gd name="T30" fmla="*/ 84 w 1002"/>
                    <a:gd name="T31" fmla="*/ 893 h 1327"/>
                    <a:gd name="T32" fmla="*/ 135 w 1002"/>
                    <a:gd name="T33" fmla="*/ 1048 h 1327"/>
                    <a:gd name="T34" fmla="*/ 271 w 1002"/>
                    <a:gd name="T35" fmla="*/ 1138 h 1327"/>
                    <a:gd name="T36" fmla="*/ 271 w 1002"/>
                    <a:gd name="T37" fmla="*/ 1229 h 1327"/>
                    <a:gd name="T38" fmla="*/ 407 w 1002"/>
                    <a:gd name="T39" fmla="*/ 1320 h 1327"/>
                    <a:gd name="T40" fmla="*/ 498 w 1002"/>
                    <a:gd name="T41" fmla="*/ 1274 h 1327"/>
                    <a:gd name="T42" fmla="*/ 679 w 1002"/>
                    <a:gd name="T43" fmla="*/ 1229 h 1327"/>
                    <a:gd name="T44" fmla="*/ 679 w 1002"/>
                    <a:gd name="T45" fmla="*/ 1048 h 1327"/>
                    <a:gd name="T46" fmla="*/ 770 w 1002"/>
                    <a:gd name="T47" fmla="*/ 912 h 1327"/>
                    <a:gd name="T48" fmla="*/ 951 w 1002"/>
                    <a:gd name="T49" fmla="*/ 776 h 1327"/>
                    <a:gd name="T50" fmla="*/ 815 w 1002"/>
                    <a:gd name="T51" fmla="*/ 685 h 1327"/>
                    <a:gd name="T52" fmla="*/ 770 w 1002"/>
                    <a:gd name="T53" fmla="*/ 503 h 1327"/>
                    <a:gd name="T54" fmla="*/ 815 w 1002"/>
                    <a:gd name="T55" fmla="*/ 413 h 1327"/>
                    <a:gd name="T56" fmla="*/ 906 w 1002"/>
                    <a:gd name="T57" fmla="*/ 231 h 1327"/>
                    <a:gd name="T58" fmla="*/ 996 w 1002"/>
                    <a:gd name="T59" fmla="*/ 95 h 1327"/>
                    <a:gd name="T60" fmla="*/ 942 w 1002"/>
                    <a:gd name="T61" fmla="*/ 26 h 1327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</a:cxnLst>
                  <a:rect l="0" t="0" r="r" b="b"/>
                  <a:pathLst>
                    <a:path w="1002" h="1327">
                      <a:moveTo>
                        <a:pt x="942" y="26"/>
                      </a:moveTo>
                      <a:cubicBezTo>
                        <a:pt x="927" y="11"/>
                        <a:pt x="920" y="0"/>
                        <a:pt x="906" y="4"/>
                      </a:cubicBezTo>
                      <a:cubicBezTo>
                        <a:pt x="892" y="8"/>
                        <a:pt x="875" y="50"/>
                        <a:pt x="860" y="50"/>
                      </a:cubicBezTo>
                      <a:cubicBezTo>
                        <a:pt x="845" y="50"/>
                        <a:pt x="830" y="4"/>
                        <a:pt x="815" y="4"/>
                      </a:cubicBezTo>
                      <a:cubicBezTo>
                        <a:pt x="800" y="4"/>
                        <a:pt x="785" y="20"/>
                        <a:pt x="770" y="50"/>
                      </a:cubicBezTo>
                      <a:cubicBezTo>
                        <a:pt x="755" y="80"/>
                        <a:pt x="739" y="148"/>
                        <a:pt x="724" y="186"/>
                      </a:cubicBezTo>
                      <a:cubicBezTo>
                        <a:pt x="709" y="224"/>
                        <a:pt x="694" y="254"/>
                        <a:pt x="679" y="277"/>
                      </a:cubicBezTo>
                      <a:cubicBezTo>
                        <a:pt x="664" y="300"/>
                        <a:pt x="664" y="315"/>
                        <a:pt x="634" y="322"/>
                      </a:cubicBezTo>
                      <a:cubicBezTo>
                        <a:pt x="604" y="329"/>
                        <a:pt x="528" y="307"/>
                        <a:pt x="498" y="322"/>
                      </a:cubicBezTo>
                      <a:cubicBezTo>
                        <a:pt x="468" y="337"/>
                        <a:pt x="467" y="383"/>
                        <a:pt x="452" y="413"/>
                      </a:cubicBezTo>
                      <a:cubicBezTo>
                        <a:pt x="437" y="443"/>
                        <a:pt x="435" y="478"/>
                        <a:pt x="407" y="503"/>
                      </a:cubicBezTo>
                      <a:cubicBezTo>
                        <a:pt x="379" y="528"/>
                        <a:pt x="342" y="548"/>
                        <a:pt x="282" y="563"/>
                      </a:cubicBezTo>
                      <a:cubicBezTo>
                        <a:pt x="222" y="578"/>
                        <a:pt x="88" y="570"/>
                        <a:pt x="44" y="594"/>
                      </a:cubicBezTo>
                      <a:cubicBezTo>
                        <a:pt x="0" y="618"/>
                        <a:pt x="13" y="676"/>
                        <a:pt x="18" y="710"/>
                      </a:cubicBezTo>
                      <a:cubicBezTo>
                        <a:pt x="23" y="744"/>
                        <a:pt x="64" y="766"/>
                        <a:pt x="75" y="797"/>
                      </a:cubicBezTo>
                      <a:cubicBezTo>
                        <a:pt x="86" y="828"/>
                        <a:pt x="74" y="851"/>
                        <a:pt x="84" y="893"/>
                      </a:cubicBezTo>
                      <a:cubicBezTo>
                        <a:pt x="94" y="935"/>
                        <a:pt x="104" y="1007"/>
                        <a:pt x="135" y="1048"/>
                      </a:cubicBezTo>
                      <a:cubicBezTo>
                        <a:pt x="166" y="1089"/>
                        <a:pt x="248" y="1108"/>
                        <a:pt x="271" y="1138"/>
                      </a:cubicBezTo>
                      <a:cubicBezTo>
                        <a:pt x="294" y="1168"/>
                        <a:pt x="248" y="1199"/>
                        <a:pt x="271" y="1229"/>
                      </a:cubicBezTo>
                      <a:cubicBezTo>
                        <a:pt x="294" y="1259"/>
                        <a:pt x="369" y="1313"/>
                        <a:pt x="407" y="1320"/>
                      </a:cubicBezTo>
                      <a:cubicBezTo>
                        <a:pt x="445" y="1327"/>
                        <a:pt x="453" y="1289"/>
                        <a:pt x="498" y="1274"/>
                      </a:cubicBezTo>
                      <a:cubicBezTo>
                        <a:pt x="543" y="1259"/>
                        <a:pt x="649" y="1267"/>
                        <a:pt x="679" y="1229"/>
                      </a:cubicBezTo>
                      <a:cubicBezTo>
                        <a:pt x="709" y="1191"/>
                        <a:pt x="664" y="1101"/>
                        <a:pt x="679" y="1048"/>
                      </a:cubicBezTo>
                      <a:cubicBezTo>
                        <a:pt x="694" y="995"/>
                        <a:pt x="725" y="957"/>
                        <a:pt x="770" y="912"/>
                      </a:cubicBezTo>
                      <a:cubicBezTo>
                        <a:pt x="815" y="867"/>
                        <a:pt x="944" y="814"/>
                        <a:pt x="951" y="776"/>
                      </a:cubicBezTo>
                      <a:cubicBezTo>
                        <a:pt x="958" y="738"/>
                        <a:pt x="845" y="730"/>
                        <a:pt x="815" y="685"/>
                      </a:cubicBezTo>
                      <a:cubicBezTo>
                        <a:pt x="785" y="640"/>
                        <a:pt x="770" y="548"/>
                        <a:pt x="770" y="503"/>
                      </a:cubicBezTo>
                      <a:cubicBezTo>
                        <a:pt x="770" y="458"/>
                        <a:pt x="792" y="458"/>
                        <a:pt x="815" y="413"/>
                      </a:cubicBezTo>
                      <a:cubicBezTo>
                        <a:pt x="838" y="368"/>
                        <a:pt x="876" y="284"/>
                        <a:pt x="906" y="231"/>
                      </a:cubicBezTo>
                      <a:cubicBezTo>
                        <a:pt x="936" y="178"/>
                        <a:pt x="990" y="129"/>
                        <a:pt x="996" y="95"/>
                      </a:cubicBezTo>
                      <a:cubicBezTo>
                        <a:pt x="1002" y="61"/>
                        <a:pt x="957" y="41"/>
                        <a:pt x="942" y="26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37" name="Group 56">
                  <a:extLst>
                    <a:ext uri="{FF2B5EF4-FFF2-40B4-BE49-F238E27FC236}">
                      <a16:creationId xmlns="" xmlns:a16="http://schemas.microsoft.com/office/drawing/2014/main" id="{00000000-0008-0000-0E00-000025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2880" y="2024"/>
                  <a:ext cx="680" cy="831"/>
                  <a:chOff x="2880" y="2024"/>
                  <a:chExt cx="680" cy="831"/>
                </a:xfrm>
                <a:grpFill/>
              </xdr:grpSpPr>
              <xdr:sp macro="" textlink="">
                <xdr:nvSpPr>
                  <xdr:cNvPr id="38" name="Freeform 57">
                    <a:extLst>
                      <a:ext uri="{FF2B5EF4-FFF2-40B4-BE49-F238E27FC236}">
                        <a16:creationId xmlns="" xmlns:a16="http://schemas.microsoft.com/office/drawing/2014/main" id="{00000000-0008-0000-0E00-000026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334" y="2024"/>
                    <a:ext cx="181" cy="91"/>
                  </a:xfrm>
                  <a:custGeom>
                    <a:avLst/>
                    <a:gdLst>
                      <a:gd name="T0" fmla="*/ 0 w 181"/>
                      <a:gd name="T1" fmla="*/ 0 h 91"/>
                      <a:gd name="T2" fmla="*/ 45 w 181"/>
                      <a:gd name="T3" fmla="*/ 45 h 91"/>
                      <a:gd name="T4" fmla="*/ 90 w 181"/>
                      <a:gd name="T5" fmla="*/ 91 h 91"/>
                      <a:gd name="T6" fmla="*/ 136 w 181"/>
                      <a:gd name="T7" fmla="*/ 45 h 91"/>
                      <a:gd name="T8" fmla="*/ 181 w 181"/>
                      <a:gd name="T9" fmla="*/ 91 h 9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181" h="91">
                        <a:moveTo>
                          <a:pt x="0" y="0"/>
                        </a:moveTo>
                        <a:cubicBezTo>
                          <a:pt x="15" y="15"/>
                          <a:pt x="30" y="30"/>
                          <a:pt x="45" y="45"/>
                        </a:cubicBezTo>
                        <a:cubicBezTo>
                          <a:pt x="60" y="60"/>
                          <a:pt x="75" y="91"/>
                          <a:pt x="90" y="91"/>
                        </a:cubicBezTo>
                        <a:cubicBezTo>
                          <a:pt x="105" y="91"/>
                          <a:pt x="121" y="45"/>
                          <a:pt x="136" y="45"/>
                        </a:cubicBezTo>
                        <a:cubicBezTo>
                          <a:pt x="151" y="45"/>
                          <a:pt x="166" y="68"/>
                          <a:pt x="181" y="91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9" name="Freeform 58">
                    <a:extLst>
                      <a:ext uri="{FF2B5EF4-FFF2-40B4-BE49-F238E27FC236}">
                        <a16:creationId xmlns="" xmlns:a16="http://schemas.microsoft.com/office/drawing/2014/main" id="{00000000-0008-0000-0E00-000027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880" y="2205"/>
                    <a:ext cx="371" cy="590"/>
                  </a:xfrm>
                  <a:custGeom>
                    <a:avLst/>
                    <a:gdLst>
                      <a:gd name="T0" fmla="*/ 227 w 371"/>
                      <a:gd name="T1" fmla="*/ 0 h 590"/>
                      <a:gd name="T2" fmla="*/ 272 w 371"/>
                      <a:gd name="T3" fmla="*/ 46 h 590"/>
                      <a:gd name="T4" fmla="*/ 318 w 371"/>
                      <a:gd name="T5" fmla="*/ 46 h 590"/>
                      <a:gd name="T6" fmla="*/ 318 w 371"/>
                      <a:gd name="T7" fmla="*/ 91 h 590"/>
                      <a:gd name="T8" fmla="*/ 318 w 371"/>
                      <a:gd name="T9" fmla="*/ 136 h 590"/>
                      <a:gd name="T10" fmla="*/ 363 w 371"/>
                      <a:gd name="T11" fmla="*/ 227 h 590"/>
                      <a:gd name="T12" fmla="*/ 272 w 371"/>
                      <a:gd name="T13" fmla="*/ 318 h 590"/>
                      <a:gd name="T14" fmla="*/ 256 w 371"/>
                      <a:gd name="T15" fmla="*/ 407 h 590"/>
                      <a:gd name="T16" fmla="*/ 228 w 371"/>
                      <a:gd name="T17" fmla="*/ 441 h 590"/>
                      <a:gd name="T18" fmla="*/ 178 w 371"/>
                      <a:gd name="T19" fmla="*/ 433 h 590"/>
                      <a:gd name="T20" fmla="*/ 136 w 371"/>
                      <a:gd name="T21" fmla="*/ 454 h 590"/>
                      <a:gd name="T22" fmla="*/ 66 w 371"/>
                      <a:gd name="T23" fmla="*/ 465 h 590"/>
                      <a:gd name="T24" fmla="*/ 0 w 371"/>
                      <a:gd name="T25" fmla="*/ 590 h 59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</a:cxnLst>
                    <a:rect l="0" t="0" r="r" b="b"/>
                    <a:pathLst>
                      <a:path w="371" h="590">
                        <a:moveTo>
                          <a:pt x="227" y="0"/>
                        </a:moveTo>
                        <a:cubicBezTo>
                          <a:pt x="242" y="19"/>
                          <a:pt x="257" y="38"/>
                          <a:pt x="272" y="46"/>
                        </a:cubicBezTo>
                        <a:cubicBezTo>
                          <a:pt x="287" y="54"/>
                          <a:pt x="310" y="39"/>
                          <a:pt x="318" y="46"/>
                        </a:cubicBezTo>
                        <a:cubicBezTo>
                          <a:pt x="326" y="53"/>
                          <a:pt x="318" y="76"/>
                          <a:pt x="318" y="91"/>
                        </a:cubicBezTo>
                        <a:cubicBezTo>
                          <a:pt x="318" y="106"/>
                          <a:pt x="311" y="113"/>
                          <a:pt x="318" y="136"/>
                        </a:cubicBezTo>
                        <a:cubicBezTo>
                          <a:pt x="325" y="159"/>
                          <a:pt x="371" y="197"/>
                          <a:pt x="363" y="227"/>
                        </a:cubicBezTo>
                        <a:cubicBezTo>
                          <a:pt x="355" y="257"/>
                          <a:pt x="290" y="288"/>
                          <a:pt x="272" y="318"/>
                        </a:cubicBezTo>
                        <a:cubicBezTo>
                          <a:pt x="254" y="348"/>
                          <a:pt x="263" y="387"/>
                          <a:pt x="256" y="407"/>
                        </a:cubicBezTo>
                        <a:cubicBezTo>
                          <a:pt x="249" y="427"/>
                          <a:pt x="241" y="437"/>
                          <a:pt x="228" y="441"/>
                        </a:cubicBezTo>
                        <a:cubicBezTo>
                          <a:pt x="215" y="445"/>
                          <a:pt x="193" y="431"/>
                          <a:pt x="178" y="433"/>
                        </a:cubicBezTo>
                        <a:cubicBezTo>
                          <a:pt x="163" y="435"/>
                          <a:pt x="155" y="449"/>
                          <a:pt x="136" y="454"/>
                        </a:cubicBezTo>
                        <a:cubicBezTo>
                          <a:pt x="117" y="459"/>
                          <a:pt x="89" y="442"/>
                          <a:pt x="66" y="465"/>
                        </a:cubicBezTo>
                        <a:cubicBezTo>
                          <a:pt x="43" y="488"/>
                          <a:pt x="14" y="564"/>
                          <a:pt x="0" y="59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0" name="Freeform 59">
                    <a:extLst>
                      <a:ext uri="{FF2B5EF4-FFF2-40B4-BE49-F238E27FC236}">
                        <a16:creationId xmlns="" xmlns:a16="http://schemas.microsoft.com/office/drawing/2014/main" id="{00000000-0008-0000-0E00-000028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236" y="2432"/>
                    <a:ext cx="143" cy="423"/>
                  </a:xfrm>
                  <a:custGeom>
                    <a:avLst/>
                    <a:gdLst>
                      <a:gd name="T0" fmla="*/ 7 w 143"/>
                      <a:gd name="T1" fmla="*/ 0 h 423"/>
                      <a:gd name="T2" fmla="*/ 52 w 143"/>
                      <a:gd name="T3" fmla="*/ 91 h 423"/>
                      <a:gd name="T4" fmla="*/ 7 w 143"/>
                      <a:gd name="T5" fmla="*/ 91 h 423"/>
                      <a:gd name="T6" fmla="*/ 7 w 143"/>
                      <a:gd name="T7" fmla="*/ 182 h 423"/>
                      <a:gd name="T8" fmla="*/ 7 w 143"/>
                      <a:gd name="T9" fmla="*/ 227 h 423"/>
                      <a:gd name="T10" fmla="*/ 52 w 143"/>
                      <a:gd name="T11" fmla="*/ 227 h 423"/>
                      <a:gd name="T12" fmla="*/ 52 w 143"/>
                      <a:gd name="T13" fmla="*/ 318 h 423"/>
                      <a:gd name="T14" fmla="*/ 98 w 143"/>
                      <a:gd name="T15" fmla="*/ 408 h 423"/>
                      <a:gd name="T16" fmla="*/ 143 w 143"/>
                      <a:gd name="T17" fmla="*/ 408 h 42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43" h="423">
                        <a:moveTo>
                          <a:pt x="7" y="0"/>
                        </a:moveTo>
                        <a:cubicBezTo>
                          <a:pt x="29" y="38"/>
                          <a:pt x="52" y="76"/>
                          <a:pt x="52" y="91"/>
                        </a:cubicBezTo>
                        <a:cubicBezTo>
                          <a:pt x="52" y="106"/>
                          <a:pt x="14" y="76"/>
                          <a:pt x="7" y="91"/>
                        </a:cubicBezTo>
                        <a:cubicBezTo>
                          <a:pt x="0" y="106"/>
                          <a:pt x="7" y="159"/>
                          <a:pt x="7" y="182"/>
                        </a:cubicBezTo>
                        <a:cubicBezTo>
                          <a:pt x="7" y="205"/>
                          <a:pt x="0" y="220"/>
                          <a:pt x="7" y="227"/>
                        </a:cubicBezTo>
                        <a:cubicBezTo>
                          <a:pt x="14" y="234"/>
                          <a:pt x="45" y="212"/>
                          <a:pt x="52" y="227"/>
                        </a:cubicBezTo>
                        <a:cubicBezTo>
                          <a:pt x="59" y="242"/>
                          <a:pt x="44" y="288"/>
                          <a:pt x="52" y="318"/>
                        </a:cubicBezTo>
                        <a:cubicBezTo>
                          <a:pt x="60" y="348"/>
                          <a:pt x="83" y="393"/>
                          <a:pt x="98" y="408"/>
                        </a:cubicBezTo>
                        <a:cubicBezTo>
                          <a:pt x="113" y="423"/>
                          <a:pt x="128" y="415"/>
                          <a:pt x="143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1" name="Freeform 60">
                    <a:extLst>
                      <a:ext uri="{FF2B5EF4-FFF2-40B4-BE49-F238E27FC236}">
                        <a16:creationId xmlns="" xmlns:a16="http://schemas.microsoft.com/office/drawing/2014/main" id="{00000000-0008-0000-0E00-000029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288" y="2424"/>
                    <a:ext cx="272" cy="99"/>
                  </a:xfrm>
                  <a:custGeom>
                    <a:avLst/>
                    <a:gdLst>
                      <a:gd name="T0" fmla="*/ 272 w 272"/>
                      <a:gd name="T1" fmla="*/ 8 h 99"/>
                      <a:gd name="T2" fmla="*/ 182 w 272"/>
                      <a:gd name="T3" fmla="*/ 8 h 99"/>
                      <a:gd name="T4" fmla="*/ 91 w 272"/>
                      <a:gd name="T5" fmla="*/ 54 h 99"/>
                      <a:gd name="T6" fmla="*/ 0 w 272"/>
                      <a:gd name="T7" fmla="*/ 99 h 9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</a:cxnLst>
                    <a:rect l="0" t="0" r="r" b="b"/>
                    <a:pathLst>
                      <a:path w="272" h="99">
                        <a:moveTo>
                          <a:pt x="272" y="8"/>
                        </a:moveTo>
                        <a:cubicBezTo>
                          <a:pt x="242" y="4"/>
                          <a:pt x="212" y="0"/>
                          <a:pt x="182" y="8"/>
                        </a:cubicBezTo>
                        <a:cubicBezTo>
                          <a:pt x="152" y="16"/>
                          <a:pt x="121" y="39"/>
                          <a:pt x="91" y="54"/>
                        </a:cubicBezTo>
                        <a:cubicBezTo>
                          <a:pt x="61" y="69"/>
                          <a:pt x="15" y="92"/>
                          <a:pt x="0" y="99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5" name="Group 61">
                <a:extLst>
                  <a:ext uri="{FF2B5EF4-FFF2-40B4-BE49-F238E27FC236}">
                    <a16:creationId xmlns="" xmlns:a16="http://schemas.microsoft.com/office/drawing/2014/main" id="{00000000-0008-0000-0E00-000019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269" y="2205"/>
                <a:ext cx="1839" cy="1346"/>
                <a:chOff x="1269" y="2205"/>
                <a:chExt cx="1839" cy="1346"/>
              </a:xfrm>
              <a:grpFill/>
            </xdr:grpSpPr>
            <xdr:sp macro="" textlink="">
              <xdr:nvSpPr>
                <xdr:cNvPr id="26" name="Freeform 62">
                  <a:extLst>
                    <a:ext uri="{FF2B5EF4-FFF2-40B4-BE49-F238E27FC236}">
                      <a16:creationId xmlns="" xmlns:a16="http://schemas.microsoft.com/office/drawing/2014/main" id="{00000000-0008-0000-0E00-00001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269" y="2205"/>
                  <a:ext cx="1839" cy="1346"/>
                </a:xfrm>
                <a:custGeom>
                  <a:avLst/>
                  <a:gdLst>
                    <a:gd name="T0" fmla="*/ 114 w 1839"/>
                    <a:gd name="T1" fmla="*/ 46 h 1346"/>
                    <a:gd name="T2" fmla="*/ 160 w 1839"/>
                    <a:gd name="T3" fmla="*/ 91 h 1346"/>
                    <a:gd name="T4" fmla="*/ 160 w 1839"/>
                    <a:gd name="T5" fmla="*/ 136 h 1346"/>
                    <a:gd name="T6" fmla="*/ 205 w 1839"/>
                    <a:gd name="T7" fmla="*/ 136 h 1346"/>
                    <a:gd name="T8" fmla="*/ 205 w 1839"/>
                    <a:gd name="T9" fmla="*/ 182 h 1346"/>
                    <a:gd name="T10" fmla="*/ 114 w 1839"/>
                    <a:gd name="T11" fmla="*/ 273 h 1346"/>
                    <a:gd name="T12" fmla="*/ 114 w 1839"/>
                    <a:gd name="T13" fmla="*/ 363 h 1346"/>
                    <a:gd name="T14" fmla="*/ 160 w 1839"/>
                    <a:gd name="T15" fmla="*/ 454 h 1346"/>
                    <a:gd name="T16" fmla="*/ 205 w 1839"/>
                    <a:gd name="T17" fmla="*/ 499 h 1346"/>
                    <a:gd name="T18" fmla="*/ 160 w 1839"/>
                    <a:gd name="T19" fmla="*/ 590 h 1346"/>
                    <a:gd name="T20" fmla="*/ 114 w 1839"/>
                    <a:gd name="T21" fmla="*/ 590 h 1346"/>
                    <a:gd name="T22" fmla="*/ 23 w 1839"/>
                    <a:gd name="T23" fmla="*/ 681 h 1346"/>
                    <a:gd name="T24" fmla="*/ 23 w 1839"/>
                    <a:gd name="T25" fmla="*/ 862 h 1346"/>
                    <a:gd name="T26" fmla="*/ 160 w 1839"/>
                    <a:gd name="T27" fmla="*/ 862 h 1346"/>
                    <a:gd name="T28" fmla="*/ 341 w 1839"/>
                    <a:gd name="T29" fmla="*/ 953 h 1346"/>
                    <a:gd name="T30" fmla="*/ 386 w 1839"/>
                    <a:gd name="T31" fmla="*/ 998 h 1346"/>
                    <a:gd name="T32" fmla="*/ 386 w 1839"/>
                    <a:gd name="T33" fmla="*/ 1089 h 1346"/>
                    <a:gd name="T34" fmla="*/ 386 w 1839"/>
                    <a:gd name="T35" fmla="*/ 1134 h 1346"/>
                    <a:gd name="T36" fmla="*/ 477 w 1839"/>
                    <a:gd name="T37" fmla="*/ 1270 h 1346"/>
                    <a:gd name="T38" fmla="*/ 568 w 1839"/>
                    <a:gd name="T39" fmla="*/ 1316 h 1346"/>
                    <a:gd name="T40" fmla="*/ 658 w 1839"/>
                    <a:gd name="T41" fmla="*/ 1316 h 1346"/>
                    <a:gd name="T42" fmla="*/ 840 w 1839"/>
                    <a:gd name="T43" fmla="*/ 1134 h 1346"/>
                    <a:gd name="T44" fmla="*/ 976 w 1839"/>
                    <a:gd name="T45" fmla="*/ 1089 h 1346"/>
                    <a:gd name="T46" fmla="*/ 1293 w 1839"/>
                    <a:gd name="T47" fmla="*/ 1089 h 1346"/>
                    <a:gd name="T48" fmla="*/ 1384 w 1839"/>
                    <a:gd name="T49" fmla="*/ 1044 h 1346"/>
                    <a:gd name="T50" fmla="*/ 1475 w 1839"/>
                    <a:gd name="T51" fmla="*/ 1089 h 1346"/>
                    <a:gd name="T52" fmla="*/ 1566 w 1839"/>
                    <a:gd name="T53" fmla="*/ 1044 h 1346"/>
                    <a:gd name="T54" fmla="*/ 1611 w 1839"/>
                    <a:gd name="T55" fmla="*/ 1044 h 1346"/>
                    <a:gd name="T56" fmla="*/ 1656 w 1839"/>
                    <a:gd name="T57" fmla="*/ 1089 h 1346"/>
                    <a:gd name="T58" fmla="*/ 1747 w 1839"/>
                    <a:gd name="T59" fmla="*/ 1044 h 1346"/>
                    <a:gd name="T60" fmla="*/ 1792 w 1839"/>
                    <a:gd name="T61" fmla="*/ 908 h 1346"/>
                    <a:gd name="T62" fmla="*/ 1824 w 1839"/>
                    <a:gd name="T63" fmla="*/ 822 h 1346"/>
                    <a:gd name="T64" fmla="*/ 1702 w 1839"/>
                    <a:gd name="T65" fmla="*/ 726 h 1346"/>
                    <a:gd name="T66" fmla="*/ 1702 w 1839"/>
                    <a:gd name="T67" fmla="*/ 635 h 1346"/>
                    <a:gd name="T68" fmla="*/ 1566 w 1839"/>
                    <a:gd name="T69" fmla="*/ 545 h 1346"/>
                    <a:gd name="T70" fmla="*/ 1520 w 1839"/>
                    <a:gd name="T71" fmla="*/ 409 h 1346"/>
                    <a:gd name="T72" fmla="*/ 1384 w 1839"/>
                    <a:gd name="T73" fmla="*/ 409 h 1346"/>
                    <a:gd name="T74" fmla="*/ 1014 w 1839"/>
                    <a:gd name="T75" fmla="*/ 408 h 1346"/>
                    <a:gd name="T76" fmla="*/ 870 w 1839"/>
                    <a:gd name="T77" fmla="*/ 330 h 1346"/>
                    <a:gd name="T78" fmla="*/ 795 w 1839"/>
                    <a:gd name="T79" fmla="*/ 273 h 1346"/>
                    <a:gd name="T80" fmla="*/ 885 w 1839"/>
                    <a:gd name="T81" fmla="*/ 91 h 1346"/>
                    <a:gd name="T82" fmla="*/ 819 w 1839"/>
                    <a:gd name="T83" fmla="*/ 42 h 1346"/>
                    <a:gd name="T84" fmla="*/ 627 w 1839"/>
                    <a:gd name="T85" fmla="*/ 129 h 1346"/>
                    <a:gd name="T86" fmla="*/ 495 w 1839"/>
                    <a:gd name="T87" fmla="*/ 144 h 1346"/>
                    <a:gd name="T88" fmla="*/ 296 w 1839"/>
                    <a:gd name="T89" fmla="*/ 91 h 1346"/>
                    <a:gd name="T90" fmla="*/ 296 w 1839"/>
                    <a:gd name="T91" fmla="*/ 46 h 1346"/>
                    <a:gd name="T92" fmla="*/ 250 w 1839"/>
                    <a:gd name="T93" fmla="*/ 0 h 1346"/>
                    <a:gd name="T94" fmla="*/ 114 w 1839"/>
                    <a:gd name="T95" fmla="*/ 46 h 1346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  <a:cxn ang="0">
                      <a:pos x="T62" y="T63"/>
                    </a:cxn>
                    <a:cxn ang="0">
                      <a:pos x="T64" y="T65"/>
                    </a:cxn>
                    <a:cxn ang="0">
                      <a:pos x="T66" y="T67"/>
                    </a:cxn>
                    <a:cxn ang="0">
                      <a:pos x="T68" y="T69"/>
                    </a:cxn>
                    <a:cxn ang="0">
                      <a:pos x="T70" y="T71"/>
                    </a:cxn>
                    <a:cxn ang="0">
                      <a:pos x="T72" y="T73"/>
                    </a:cxn>
                    <a:cxn ang="0">
                      <a:pos x="T74" y="T75"/>
                    </a:cxn>
                    <a:cxn ang="0">
                      <a:pos x="T76" y="T77"/>
                    </a:cxn>
                    <a:cxn ang="0">
                      <a:pos x="T78" y="T79"/>
                    </a:cxn>
                    <a:cxn ang="0">
                      <a:pos x="T80" y="T81"/>
                    </a:cxn>
                    <a:cxn ang="0">
                      <a:pos x="T82" y="T83"/>
                    </a:cxn>
                    <a:cxn ang="0">
                      <a:pos x="T84" y="T85"/>
                    </a:cxn>
                    <a:cxn ang="0">
                      <a:pos x="T86" y="T87"/>
                    </a:cxn>
                    <a:cxn ang="0">
                      <a:pos x="T88" y="T89"/>
                    </a:cxn>
                    <a:cxn ang="0">
                      <a:pos x="T90" y="T91"/>
                    </a:cxn>
                    <a:cxn ang="0">
                      <a:pos x="T92" y="T93"/>
                    </a:cxn>
                    <a:cxn ang="0">
                      <a:pos x="T94" y="T95"/>
                    </a:cxn>
                  </a:cxnLst>
                  <a:rect l="0" t="0" r="r" b="b"/>
                  <a:pathLst>
                    <a:path w="1839" h="1346">
                      <a:moveTo>
                        <a:pt x="114" y="46"/>
                      </a:moveTo>
                      <a:cubicBezTo>
                        <a:pt x="99" y="61"/>
                        <a:pt x="152" y="76"/>
                        <a:pt x="160" y="91"/>
                      </a:cubicBezTo>
                      <a:cubicBezTo>
                        <a:pt x="168" y="106"/>
                        <a:pt x="153" y="129"/>
                        <a:pt x="160" y="136"/>
                      </a:cubicBezTo>
                      <a:cubicBezTo>
                        <a:pt x="167" y="143"/>
                        <a:pt x="198" y="128"/>
                        <a:pt x="205" y="136"/>
                      </a:cubicBezTo>
                      <a:cubicBezTo>
                        <a:pt x="212" y="144"/>
                        <a:pt x="220" y="159"/>
                        <a:pt x="205" y="182"/>
                      </a:cubicBezTo>
                      <a:cubicBezTo>
                        <a:pt x="190" y="205"/>
                        <a:pt x="129" y="243"/>
                        <a:pt x="114" y="273"/>
                      </a:cubicBezTo>
                      <a:cubicBezTo>
                        <a:pt x="99" y="303"/>
                        <a:pt x="106" y="333"/>
                        <a:pt x="114" y="363"/>
                      </a:cubicBezTo>
                      <a:cubicBezTo>
                        <a:pt x="122" y="393"/>
                        <a:pt x="145" y="431"/>
                        <a:pt x="160" y="454"/>
                      </a:cubicBezTo>
                      <a:cubicBezTo>
                        <a:pt x="175" y="477"/>
                        <a:pt x="205" y="476"/>
                        <a:pt x="205" y="499"/>
                      </a:cubicBezTo>
                      <a:cubicBezTo>
                        <a:pt x="205" y="522"/>
                        <a:pt x="175" y="575"/>
                        <a:pt x="160" y="590"/>
                      </a:cubicBezTo>
                      <a:cubicBezTo>
                        <a:pt x="145" y="605"/>
                        <a:pt x="137" y="575"/>
                        <a:pt x="114" y="590"/>
                      </a:cubicBezTo>
                      <a:cubicBezTo>
                        <a:pt x="91" y="605"/>
                        <a:pt x="38" y="636"/>
                        <a:pt x="23" y="681"/>
                      </a:cubicBezTo>
                      <a:cubicBezTo>
                        <a:pt x="8" y="726"/>
                        <a:pt x="0" y="832"/>
                        <a:pt x="23" y="862"/>
                      </a:cubicBezTo>
                      <a:cubicBezTo>
                        <a:pt x="46" y="892"/>
                        <a:pt x="107" y="847"/>
                        <a:pt x="160" y="862"/>
                      </a:cubicBezTo>
                      <a:cubicBezTo>
                        <a:pt x="213" y="877"/>
                        <a:pt x="304" y="930"/>
                        <a:pt x="341" y="953"/>
                      </a:cubicBezTo>
                      <a:cubicBezTo>
                        <a:pt x="378" y="976"/>
                        <a:pt x="379" y="975"/>
                        <a:pt x="386" y="998"/>
                      </a:cubicBezTo>
                      <a:cubicBezTo>
                        <a:pt x="393" y="1021"/>
                        <a:pt x="386" y="1066"/>
                        <a:pt x="386" y="1089"/>
                      </a:cubicBezTo>
                      <a:cubicBezTo>
                        <a:pt x="386" y="1112"/>
                        <a:pt x="371" y="1104"/>
                        <a:pt x="386" y="1134"/>
                      </a:cubicBezTo>
                      <a:cubicBezTo>
                        <a:pt x="401" y="1164"/>
                        <a:pt x="447" y="1240"/>
                        <a:pt x="477" y="1270"/>
                      </a:cubicBezTo>
                      <a:cubicBezTo>
                        <a:pt x="507" y="1300"/>
                        <a:pt x="538" y="1308"/>
                        <a:pt x="568" y="1316"/>
                      </a:cubicBezTo>
                      <a:cubicBezTo>
                        <a:pt x="598" y="1324"/>
                        <a:pt x="613" y="1346"/>
                        <a:pt x="658" y="1316"/>
                      </a:cubicBezTo>
                      <a:cubicBezTo>
                        <a:pt x="703" y="1286"/>
                        <a:pt x="787" y="1172"/>
                        <a:pt x="840" y="1134"/>
                      </a:cubicBezTo>
                      <a:cubicBezTo>
                        <a:pt x="893" y="1096"/>
                        <a:pt x="901" y="1096"/>
                        <a:pt x="976" y="1089"/>
                      </a:cubicBezTo>
                      <a:cubicBezTo>
                        <a:pt x="1051" y="1082"/>
                        <a:pt x="1225" y="1097"/>
                        <a:pt x="1293" y="1089"/>
                      </a:cubicBezTo>
                      <a:cubicBezTo>
                        <a:pt x="1361" y="1081"/>
                        <a:pt x="1354" y="1044"/>
                        <a:pt x="1384" y="1044"/>
                      </a:cubicBezTo>
                      <a:cubicBezTo>
                        <a:pt x="1414" y="1044"/>
                        <a:pt x="1445" y="1089"/>
                        <a:pt x="1475" y="1089"/>
                      </a:cubicBezTo>
                      <a:cubicBezTo>
                        <a:pt x="1505" y="1089"/>
                        <a:pt x="1543" y="1051"/>
                        <a:pt x="1566" y="1044"/>
                      </a:cubicBezTo>
                      <a:cubicBezTo>
                        <a:pt x="1589" y="1037"/>
                        <a:pt x="1596" y="1037"/>
                        <a:pt x="1611" y="1044"/>
                      </a:cubicBezTo>
                      <a:cubicBezTo>
                        <a:pt x="1626" y="1051"/>
                        <a:pt x="1633" y="1089"/>
                        <a:pt x="1656" y="1089"/>
                      </a:cubicBezTo>
                      <a:cubicBezTo>
                        <a:pt x="1679" y="1089"/>
                        <a:pt x="1724" y="1074"/>
                        <a:pt x="1747" y="1044"/>
                      </a:cubicBezTo>
                      <a:cubicBezTo>
                        <a:pt x="1770" y="1014"/>
                        <a:pt x="1779" y="945"/>
                        <a:pt x="1792" y="908"/>
                      </a:cubicBezTo>
                      <a:cubicBezTo>
                        <a:pt x="1805" y="871"/>
                        <a:pt x="1839" y="852"/>
                        <a:pt x="1824" y="822"/>
                      </a:cubicBezTo>
                      <a:cubicBezTo>
                        <a:pt x="1809" y="792"/>
                        <a:pt x="1722" y="757"/>
                        <a:pt x="1702" y="726"/>
                      </a:cubicBezTo>
                      <a:cubicBezTo>
                        <a:pt x="1682" y="695"/>
                        <a:pt x="1725" y="665"/>
                        <a:pt x="1702" y="635"/>
                      </a:cubicBezTo>
                      <a:cubicBezTo>
                        <a:pt x="1679" y="605"/>
                        <a:pt x="1596" y="582"/>
                        <a:pt x="1566" y="545"/>
                      </a:cubicBezTo>
                      <a:cubicBezTo>
                        <a:pt x="1536" y="508"/>
                        <a:pt x="1550" y="432"/>
                        <a:pt x="1520" y="409"/>
                      </a:cubicBezTo>
                      <a:cubicBezTo>
                        <a:pt x="1490" y="386"/>
                        <a:pt x="1468" y="409"/>
                        <a:pt x="1384" y="409"/>
                      </a:cubicBezTo>
                      <a:cubicBezTo>
                        <a:pt x="1300" y="409"/>
                        <a:pt x="1100" y="421"/>
                        <a:pt x="1014" y="408"/>
                      </a:cubicBezTo>
                      <a:cubicBezTo>
                        <a:pt x="928" y="395"/>
                        <a:pt x="906" y="352"/>
                        <a:pt x="870" y="330"/>
                      </a:cubicBezTo>
                      <a:cubicBezTo>
                        <a:pt x="834" y="308"/>
                        <a:pt x="793" y="313"/>
                        <a:pt x="795" y="273"/>
                      </a:cubicBezTo>
                      <a:cubicBezTo>
                        <a:pt x="797" y="233"/>
                        <a:pt x="881" y="129"/>
                        <a:pt x="885" y="91"/>
                      </a:cubicBezTo>
                      <a:cubicBezTo>
                        <a:pt x="889" y="53"/>
                        <a:pt x="862" y="36"/>
                        <a:pt x="819" y="42"/>
                      </a:cubicBezTo>
                      <a:cubicBezTo>
                        <a:pt x="776" y="48"/>
                        <a:pt x="681" y="112"/>
                        <a:pt x="627" y="129"/>
                      </a:cubicBezTo>
                      <a:cubicBezTo>
                        <a:pt x="573" y="146"/>
                        <a:pt x="550" y="150"/>
                        <a:pt x="495" y="144"/>
                      </a:cubicBezTo>
                      <a:cubicBezTo>
                        <a:pt x="440" y="138"/>
                        <a:pt x="329" y="107"/>
                        <a:pt x="296" y="91"/>
                      </a:cubicBezTo>
                      <a:cubicBezTo>
                        <a:pt x="263" y="75"/>
                        <a:pt x="304" y="61"/>
                        <a:pt x="296" y="46"/>
                      </a:cubicBezTo>
                      <a:cubicBezTo>
                        <a:pt x="288" y="31"/>
                        <a:pt x="280" y="0"/>
                        <a:pt x="250" y="0"/>
                      </a:cubicBezTo>
                      <a:cubicBezTo>
                        <a:pt x="220" y="0"/>
                        <a:pt x="129" y="31"/>
                        <a:pt x="114" y="46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27" name="Group 63">
                  <a:extLst>
                    <a:ext uri="{FF2B5EF4-FFF2-40B4-BE49-F238E27FC236}">
                      <a16:creationId xmlns="" xmlns:a16="http://schemas.microsoft.com/office/drawing/2014/main" id="{00000000-0008-0000-0E00-00001B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460" y="2478"/>
                  <a:ext cx="1465" cy="952"/>
                  <a:chOff x="1460" y="2478"/>
                  <a:chExt cx="1465" cy="952"/>
                </a:xfrm>
                <a:grpFill/>
              </xdr:grpSpPr>
              <xdr:sp macro="" textlink="">
                <xdr:nvSpPr>
                  <xdr:cNvPr id="28" name="Freeform 64">
                    <a:extLst>
                      <a:ext uri="{FF2B5EF4-FFF2-40B4-BE49-F238E27FC236}">
                        <a16:creationId xmlns="" xmlns:a16="http://schemas.microsoft.com/office/drawing/2014/main" id="{00000000-0008-0000-0E00-00001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53" y="2795"/>
                    <a:ext cx="272" cy="454"/>
                  </a:xfrm>
                  <a:custGeom>
                    <a:avLst/>
                    <a:gdLst>
                      <a:gd name="T0" fmla="*/ 0 w 272"/>
                      <a:gd name="T1" fmla="*/ 454 h 454"/>
                      <a:gd name="T2" fmla="*/ 46 w 272"/>
                      <a:gd name="T3" fmla="*/ 363 h 454"/>
                      <a:gd name="T4" fmla="*/ 46 w 272"/>
                      <a:gd name="T5" fmla="*/ 318 h 454"/>
                      <a:gd name="T6" fmla="*/ 91 w 272"/>
                      <a:gd name="T7" fmla="*/ 272 h 454"/>
                      <a:gd name="T8" fmla="*/ 136 w 272"/>
                      <a:gd name="T9" fmla="*/ 181 h 454"/>
                      <a:gd name="T10" fmla="*/ 227 w 272"/>
                      <a:gd name="T11" fmla="*/ 181 h 454"/>
                      <a:gd name="T12" fmla="*/ 227 w 272"/>
                      <a:gd name="T13" fmla="*/ 91 h 454"/>
                      <a:gd name="T14" fmla="*/ 272 w 272"/>
                      <a:gd name="T15" fmla="*/ 0 h 45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</a:cxnLst>
                    <a:rect l="0" t="0" r="r" b="b"/>
                    <a:pathLst>
                      <a:path w="272" h="454">
                        <a:moveTo>
                          <a:pt x="0" y="454"/>
                        </a:moveTo>
                        <a:cubicBezTo>
                          <a:pt x="19" y="420"/>
                          <a:pt x="38" y="386"/>
                          <a:pt x="46" y="363"/>
                        </a:cubicBezTo>
                        <a:cubicBezTo>
                          <a:pt x="54" y="340"/>
                          <a:pt x="39" y="333"/>
                          <a:pt x="46" y="318"/>
                        </a:cubicBezTo>
                        <a:cubicBezTo>
                          <a:pt x="53" y="303"/>
                          <a:pt x="76" y="295"/>
                          <a:pt x="91" y="272"/>
                        </a:cubicBezTo>
                        <a:cubicBezTo>
                          <a:pt x="106" y="249"/>
                          <a:pt x="113" y="196"/>
                          <a:pt x="136" y="181"/>
                        </a:cubicBezTo>
                        <a:cubicBezTo>
                          <a:pt x="159" y="166"/>
                          <a:pt x="212" y="196"/>
                          <a:pt x="227" y="181"/>
                        </a:cubicBezTo>
                        <a:cubicBezTo>
                          <a:pt x="242" y="166"/>
                          <a:pt x="220" y="121"/>
                          <a:pt x="227" y="91"/>
                        </a:cubicBezTo>
                        <a:cubicBezTo>
                          <a:pt x="234" y="61"/>
                          <a:pt x="253" y="30"/>
                          <a:pt x="272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29" name="Freeform 65">
                    <a:extLst>
                      <a:ext uri="{FF2B5EF4-FFF2-40B4-BE49-F238E27FC236}">
                        <a16:creationId xmlns="" xmlns:a16="http://schemas.microsoft.com/office/drawing/2014/main" id="{00000000-0008-0000-0E00-00001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290" y="2750"/>
                    <a:ext cx="545" cy="544"/>
                  </a:xfrm>
                  <a:custGeom>
                    <a:avLst/>
                    <a:gdLst>
                      <a:gd name="T0" fmla="*/ 227 w 545"/>
                      <a:gd name="T1" fmla="*/ 544 h 544"/>
                      <a:gd name="T2" fmla="*/ 136 w 545"/>
                      <a:gd name="T3" fmla="*/ 499 h 544"/>
                      <a:gd name="T4" fmla="*/ 46 w 545"/>
                      <a:gd name="T5" fmla="*/ 408 h 544"/>
                      <a:gd name="T6" fmla="*/ 0 w 545"/>
                      <a:gd name="T7" fmla="*/ 317 h 544"/>
                      <a:gd name="T8" fmla="*/ 46 w 545"/>
                      <a:gd name="T9" fmla="*/ 272 h 544"/>
                      <a:gd name="T10" fmla="*/ 136 w 545"/>
                      <a:gd name="T11" fmla="*/ 272 h 544"/>
                      <a:gd name="T12" fmla="*/ 227 w 545"/>
                      <a:gd name="T13" fmla="*/ 181 h 544"/>
                      <a:gd name="T14" fmla="*/ 318 w 545"/>
                      <a:gd name="T15" fmla="*/ 181 h 544"/>
                      <a:gd name="T16" fmla="*/ 363 w 545"/>
                      <a:gd name="T17" fmla="*/ 181 h 544"/>
                      <a:gd name="T18" fmla="*/ 409 w 545"/>
                      <a:gd name="T19" fmla="*/ 136 h 544"/>
                      <a:gd name="T20" fmla="*/ 454 w 545"/>
                      <a:gd name="T21" fmla="*/ 45 h 544"/>
                      <a:gd name="T22" fmla="*/ 545 w 545"/>
                      <a:gd name="T23" fmla="*/ 0 h 54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</a:cxnLst>
                    <a:rect l="0" t="0" r="r" b="b"/>
                    <a:pathLst>
                      <a:path w="545" h="544">
                        <a:moveTo>
                          <a:pt x="227" y="544"/>
                        </a:moveTo>
                        <a:cubicBezTo>
                          <a:pt x="196" y="533"/>
                          <a:pt x="166" y="522"/>
                          <a:pt x="136" y="499"/>
                        </a:cubicBezTo>
                        <a:cubicBezTo>
                          <a:pt x="106" y="476"/>
                          <a:pt x="69" y="438"/>
                          <a:pt x="46" y="408"/>
                        </a:cubicBezTo>
                        <a:cubicBezTo>
                          <a:pt x="23" y="378"/>
                          <a:pt x="0" y="340"/>
                          <a:pt x="0" y="317"/>
                        </a:cubicBezTo>
                        <a:cubicBezTo>
                          <a:pt x="0" y="294"/>
                          <a:pt x="23" y="279"/>
                          <a:pt x="46" y="272"/>
                        </a:cubicBezTo>
                        <a:cubicBezTo>
                          <a:pt x="69" y="265"/>
                          <a:pt x="106" y="287"/>
                          <a:pt x="136" y="272"/>
                        </a:cubicBezTo>
                        <a:cubicBezTo>
                          <a:pt x="166" y="257"/>
                          <a:pt x="197" y="196"/>
                          <a:pt x="227" y="181"/>
                        </a:cubicBezTo>
                        <a:cubicBezTo>
                          <a:pt x="257" y="166"/>
                          <a:pt x="295" y="181"/>
                          <a:pt x="318" y="181"/>
                        </a:cubicBezTo>
                        <a:cubicBezTo>
                          <a:pt x="341" y="181"/>
                          <a:pt x="348" y="188"/>
                          <a:pt x="363" y="181"/>
                        </a:cubicBezTo>
                        <a:cubicBezTo>
                          <a:pt x="378" y="174"/>
                          <a:pt x="394" y="159"/>
                          <a:pt x="409" y="136"/>
                        </a:cubicBezTo>
                        <a:cubicBezTo>
                          <a:pt x="424" y="113"/>
                          <a:pt x="431" y="68"/>
                          <a:pt x="454" y="45"/>
                        </a:cubicBezTo>
                        <a:cubicBezTo>
                          <a:pt x="477" y="22"/>
                          <a:pt x="511" y="11"/>
                          <a:pt x="545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0" name="Freeform 66">
                    <a:extLst>
                      <a:ext uri="{FF2B5EF4-FFF2-40B4-BE49-F238E27FC236}">
                        <a16:creationId xmlns="" xmlns:a16="http://schemas.microsoft.com/office/drawing/2014/main" id="{00000000-0008-0000-0E00-00001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282" y="2614"/>
                    <a:ext cx="144" cy="408"/>
                  </a:xfrm>
                  <a:custGeom>
                    <a:avLst/>
                    <a:gdLst>
                      <a:gd name="T0" fmla="*/ 8 w 144"/>
                      <a:gd name="T1" fmla="*/ 0 h 408"/>
                      <a:gd name="T2" fmla="*/ 8 w 144"/>
                      <a:gd name="T3" fmla="*/ 45 h 408"/>
                      <a:gd name="T4" fmla="*/ 54 w 144"/>
                      <a:gd name="T5" fmla="*/ 90 h 408"/>
                      <a:gd name="T6" fmla="*/ 8 w 144"/>
                      <a:gd name="T7" fmla="*/ 136 h 408"/>
                      <a:gd name="T8" fmla="*/ 8 w 144"/>
                      <a:gd name="T9" fmla="*/ 226 h 408"/>
                      <a:gd name="T10" fmla="*/ 54 w 144"/>
                      <a:gd name="T11" fmla="*/ 272 h 408"/>
                      <a:gd name="T12" fmla="*/ 144 w 144"/>
                      <a:gd name="T13" fmla="*/ 408 h 40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144" h="408">
                        <a:moveTo>
                          <a:pt x="8" y="0"/>
                        </a:moveTo>
                        <a:cubicBezTo>
                          <a:pt x="4" y="15"/>
                          <a:pt x="0" y="30"/>
                          <a:pt x="8" y="45"/>
                        </a:cubicBezTo>
                        <a:cubicBezTo>
                          <a:pt x="16" y="60"/>
                          <a:pt x="54" y="75"/>
                          <a:pt x="54" y="90"/>
                        </a:cubicBezTo>
                        <a:cubicBezTo>
                          <a:pt x="54" y="105"/>
                          <a:pt x="16" y="113"/>
                          <a:pt x="8" y="136"/>
                        </a:cubicBezTo>
                        <a:cubicBezTo>
                          <a:pt x="0" y="159"/>
                          <a:pt x="0" y="203"/>
                          <a:pt x="8" y="226"/>
                        </a:cubicBezTo>
                        <a:cubicBezTo>
                          <a:pt x="16" y="249"/>
                          <a:pt x="31" y="242"/>
                          <a:pt x="54" y="272"/>
                        </a:cubicBezTo>
                        <a:cubicBezTo>
                          <a:pt x="77" y="302"/>
                          <a:pt x="110" y="355"/>
                          <a:pt x="144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1" name="Freeform 67">
                    <a:extLst>
                      <a:ext uri="{FF2B5EF4-FFF2-40B4-BE49-F238E27FC236}">
                        <a16:creationId xmlns="" xmlns:a16="http://schemas.microsoft.com/office/drawing/2014/main" id="{00000000-0008-0000-0E00-00001F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655" y="3153"/>
                    <a:ext cx="363" cy="277"/>
                  </a:xfrm>
                  <a:custGeom>
                    <a:avLst/>
                    <a:gdLst>
                      <a:gd name="T0" fmla="*/ 0 w 363"/>
                      <a:gd name="T1" fmla="*/ 50 h 277"/>
                      <a:gd name="T2" fmla="*/ 46 w 363"/>
                      <a:gd name="T3" fmla="*/ 50 h 277"/>
                      <a:gd name="T4" fmla="*/ 136 w 363"/>
                      <a:gd name="T5" fmla="*/ 50 h 277"/>
                      <a:gd name="T6" fmla="*/ 182 w 363"/>
                      <a:gd name="T7" fmla="*/ 5 h 277"/>
                      <a:gd name="T8" fmla="*/ 237 w 363"/>
                      <a:gd name="T9" fmla="*/ 17 h 277"/>
                      <a:gd name="T10" fmla="*/ 318 w 363"/>
                      <a:gd name="T11" fmla="*/ 5 h 277"/>
                      <a:gd name="T12" fmla="*/ 329 w 363"/>
                      <a:gd name="T13" fmla="*/ 45 h 277"/>
                      <a:gd name="T14" fmla="*/ 318 w 363"/>
                      <a:gd name="T15" fmla="*/ 96 h 277"/>
                      <a:gd name="T16" fmla="*/ 272 w 363"/>
                      <a:gd name="T17" fmla="*/ 141 h 277"/>
                      <a:gd name="T18" fmla="*/ 227 w 363"/>
                      <a:gd name="T19" fmla="*/ 141 h 277"/>
                      <a:gd name="T20" fmla="*/ 227 w 363"/>
                      <a:gd name="T21" fmla="*/ 186 h 277"/>
                      <a:gd name="T22" fmla="*/ 303 w 363"/>
                      <a:gd name="T23" fmla="*/ 225 h 277"/>
                      <a:gd name="T24" fmla="*/ 309 w 363"/>
                      <a:gd name="T25" fmla="*/ 261 h 277"/>
                      <a:gd name="T26" fmla="*/ 363 w 363"/>
                      <a:gd name="T27" fmla="*/ 277 h 277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363" h="277">
                        <a:moveTo>
                          <a:pt x="0" y="50"/>
                        </a:moveTo>
                        <a:cubicBezTo>
                          <a:pt x="11" y="50"/>
                          <a:pt x="23" y="50"/>
                          <a:pt x="46" y="50"/>
                        </a:cubicBezTo>
                        <a:cubicBezTo>
                          <a:pt x="69" y="50"/>
                          <a:pt x="113" y="57"/>
                          <a:pt x="136" y="50"/>
                        </a:cubicBezTo>
                        <a:cubicBezTo>
                          <a:pt x="159" y="43"/>
                          <a:pt x="165" y="10"/>
                          <a:pt x="182" y="5"/>
                        </a:cubicBezTo>
                        <a:cubicBezTo>
                          <a:pt x="199" y="0"/>
                          <a:pt x="214" y="17"/>
                          <a:pt x="237" y="17"/>
                        </a:cubicBezTo>
                        <a:cubicBezTo>
                          <a:pt x="260" y="17"/>
                          <a:pt x="303" y="0"/>
                          <a:pt x="318" y="5"/>
                        </a:cubicBezTo>
                        <a:cubicBezTo>
                          <a:pt x="333" y="10"/>
                          <a:pt x="329" y="30"/>
                          <a:pt x="329" y="45"/>
                        </a:cubicBezTo>
                        <a:cubicBezTo>
                          <a:pt x="329" y="60"/>
                          <a:pt x="327" y="80"/>
                          <a:pt x="318" y="96"/>
                        </a:cubicBezTo>
                        <a:cubicBezTo>
                          <a:pt x="309" y="112"/>
                          <a:pt x="287" y="134"/>
                          <a:pt x="272" y="141"/>
                        </a:cubicBezTo>
                        <a:cubicBezTo>
                          <a:pt x="257" y="148"/>
                          <a:pt x="234" y="134"/>
                          <a:pt x="227" y="141"/>
                        </a:cubicBezTo>
                        <a:cubicBezTo>
                          <a:pt x="220" y="148"/>
                          <a:pt x="214" y="172"/>
                          <a:pt x="227" y="186"/>
                        </a:cubicBezTo>
                        <a:cubicBezTo>
                          <a:pt x="240" y="200"/>
                          <a:pt x="289" y="213"/>
                          <a:pt x="303" y="225"/>
                        </a:cubicBezTo>
                        <a:cubicBezTo>
                          <a:pt x="317" y="237"/>
                          <a:pt x="299" y="252"/>
                          <a:pt x="309" y="261"/>
                        </a:cubicBezTo>
                        <a:cubicBezTo>
                          <a:pt x="319" y="270"/>
                          <a:pt x="352" y="274"/>
                          <a:pt x="363" y="277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2" name="Freeform 68">
                    <a:extLst>
                      <a:ext uri="{FF2B5EF4-FFF2-40B4-BE49-F238E27FC236}">
                        <a16:creationId xmlns="" xmlns:a16="http://schemas.microsoft.com/office/drawing/2014/main" id="{00000000-0008-0000-0E00-000020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973" y="3059"/>
                    <a:ext cx="317" cy="106"/>
                  </a:xfrm>
                  <a:custGeom>
                    <a:avLst/>
                    <a:gdLst>
                      <a:gd name="T0" fmla="*/ 0 w 317"/>
                      <a:gd name="T1" fmla="*/ 99 h 106"/>
                      <a:gd name="T2" fmla="*/ 45 w 317"/>
                      <a:gd name="T3" fmla="*/ 99 h 106"/>
                      <a:gd name="T4" fmla="*/ 91 w 317"/>
                      <a:gd name="T5" fmla="*/ 54 h 106"/>
                      <a:gd name="T6" fmla="*/ 136 w 317"/>
                      <a:gd name="T7" fmla="*/ 54 h 106"/>
                      <a:gd name="T8" fmla="*/ 181 w 317"/>
                      <a:gd name="T9" fmla="*/ 8 h 106"/>
                      <a:gd name="T10" fmla="*/ 272 w 317"/>
                      <a:gd name="T11" fmla="*/ 8 h 106"/>
                      <a:gd name="T12" fmla="*/ 317 w 317"/>
                      <a:gd name="T13" fmla="*/ 8 h 10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317" h="106">
                        <a:moveTo>
                          <a:pt x="0" y="99"/>
                        </a:moveTo>
                        <a:cubicBezTo>
                          <a:pt x="15" y="102"/>
                          <a:pt x="30" y="106"/>
                          <a:pt x="45" y="99"/>
                        </a:cubicBezTo>
                        <a:cubicBezTo>
                          <a:pt x="60" y="92"/>
                          <a:pt x="76" y="61"/>
                          <a:pt x="91" y="54"/>
                        </a:cubicBezTo>
                        <a:cubicBezTo>
                          <a:pt x="106" y="47"/>
                          <a:pt x="121" y="62"/>
                          <a:pt x="136" y="54"/>
                        </a:cubicBezTo>
                        <a:cubicBezTo>
                          <a:pt x="151" y="46"/>
                          <a:pt x="158" y="16"/>
                          <a:pt x="181" y="8"/>
                        </a:cubicBezTo>
                        <a:cubicBezTo>
                          <a:pt x="204" y="0"/>
                          <a:pt x="249" y="8"/>
                          <a:pt x="272" y="8"/>
                        </a:cubicBezTo>
                        <a:cubicBezTo>
                          <a:pt x="295" y="8"/>
                          <a:pt x="306" y="8"/>
                          <a:pt x="317" y="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3" name="Freeform 69">
                    <a:extLst>
                      <a:ext uri="{FF2B5EF4-FFF2-40B4-BE49-F238E27FC236}">
                        <a16:creationId xmlns="" xmlns:a16="http://schemas.microsoft.com/office/drawing/2014/main" id="{00000000-0008-0000-0E00-000021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91" y="2697"/>
                    <a:ext cx="578" cy="461"/>
                  </a:xfrm>
                  <a:custGeom>
                    <a:avLst/>
                    <a:gdLst>
                      <a:gd name="T0" fmla="*/ 19 w 578"/>
                      <a:gd name="T1" fmla="*/ 461 h 461"/>
                      <a:gd name="T2" fmla="*/ 49 w 578"/>
                      <a:gd name="T3" fmla="*/ 407 h 461"/>
                      <a:gd name="T4" fmla="*/ 47 w 578"/>
                      <a:gd name="T5" fmla="*/ 321 h 461"/>
                      <a:gd name="T6" fmla="*/ 41 w 578"/>
                      <a:gd name="T7" fmla="*/ 237 h 461"/>
                      <a:gd name="T8" fmla="*/ 1 w 578"/>
                      <a:gd name="T9" fmla="*/ 205 h 461"/>
                      <a:gd name="T10" fmla="*/ 33 w 578"/>
                      <a:gd name="T11" fmla="*/ 149 h 461"/>
                      <a:gd name="T12" fmla="*/ 87 w 578"/>
                      <a:gd name="T13" fmla="*/ 161 h 461"/>
                      <a:gd name="T14" fmla="*/ 110 w 578"/>
                      <a:gd name="T15" fmla="*/ 143 h 461"/>
                      <a:gd name="T16" fmla="*/ 131 w 578"/>
                      <a:gd name="T17" fmla="*/ 79 h 461"/>
                      <a:gd name="T18" fmla="*/ 189 w 578"/>
                      <a:gd name="T19" fmla="*/ 65 h 461"/>
                      <a:gd name="T20" fmla="*/ 200 w 578"/>
                      <a:gd name="T21" fmla="*/ 7 h 461"/>
                      <a:gd name="T22" fmla="*/ 267 w 578"/>
                      <a:gd name="T23" fmla="*/ 23 h 461"/>
                      <a:gd name="T24" fmla="*/ 315 w 578"/>
                      <a:gd name="T25" fmla="*/ 39 h 461"/>
                      <a:gd name="T26" fmla="*/ 336 w 578"/>
                      <a:gd name="T27" fmla="*/ 98 h 461"/>
                      <a:gd name="T28" fmla="*/ 381 w 578"/>
                      <a:gd name="T29" fmla="*/ 145 h 461"/>
                      <a:gd name="T30" fmla="*/ 382 w 578"/>
                      <a:gd name="T31" fmla="*/ 234 h 461"/>
                      <a:gd name="T32" fmla="*/ 473 w 578"/>
                      <a:gd name="T33" fmla="*/ 279 h 461"/>
                      <a:gd name="T34" fmla="*/ 563 w 578"/>
                      <a:gd name="T35" fmla="*/ 325 h 461"/>
                      <a:gd name="T36" fmla="*/ 563 w 578"/>
                      <a:gd name="T37" fmla="*/ 370 h 46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  <a:cxn ang="0">
                        <a:pos x="T28" y="T29"/>
                      </a:cxn>
                      <a:cxn ang="0">
                        <a:pos x="T30" y="T31"/>
                      </a:cxn>
                      <a:cxn ang="0">
                        <a:pos x="T32" y="T33"/>
                      </a:cxn>
                      <a:cxn ang="0">
                        <a:pos x="T34" y="T35"/>
                      </a:cxn>
                      <a:cxn ang="0">
                        <a:pos x="T36" y="T37"/>
                      </a:cxn>
                    </a:cxnLst>
                    <a:rect l="0" t="0" r="r" b="b"/>
                    <a:pathLst>
                      <a:path w="578" h="461">
                        <a:moveTo>
                          <a:pt x="19" y="461"/>
                        </a:moveTo>
                        <a:cubicBezTo>
                          <a:pt x="24" y="452"/>
                          <a:pt x="44" y="430"/>
                          <a:pt x="49" y="407"/>
                        </a:cubicBezTo>
                        <a:cubicBezTo>
                          <a:pt x="54" y="384"/>
                          <a:pt x="48" y="349"/>
                          <a:pt x="47" y="321"/>
                        </a:cubicBezTo>
                        <a:cubicBezTo>
                          <a:pt x="46" y="293"/>
                          <a:pt x="49" y="256"/>
                          <a:pt x="41" y="237"/>
                        </a:cubicBezTo>
                        <a:cubicBezTo>
                          <a:pt x="33" y="218"/>
                          <a:pt x="2" y="220"/>
                          <a:pt x="1" y="205"/>
                        </a:cubicBezTo>
                        <a:cubicBezTo>
                          <a:pt x="0" y="190"/>
                          <a:pt x="19" y="156"/>
                          <a:pt x="33" y="149"/>
                        </a:cubicBezTo>
                        <a:cubicBezTo>
                          <a:pt x="47" y="142"/>
                          <a:pt x="74" y="162"/>
                          <a:pt x="87" y="161"/>
                        </a:cubicBezTo>
                        <a:cubicBezTo>
                          <a:pt x="100" y="160"/>
                          <a:pt x="103" y="157"/>
                          <a:pt x="110" y="143"/>
                        </a:cubicBezTo>
                        <a:cubicBezTo>
                          <a:pt x="117" y="129"/>
                          <a:pt x="118" y="92"/>
                          <a:pt x="131" y="79"/>
                        </a:cubicBezTo>
                        <a:cubicBezTo>
                          <a:pt x="144" y="66"/>
                          <a:pt x="178" y="77"/>
                          <a:pt x="189" y="65"/>
                        </a:cubicBezTo>
                        <a:cubicBezTo>
                          <a:pt x="200" y="53"/>
                          <a:pt x="187" y="14"/>
                          <a:pt x="200" y="7"/>
                        </a:cubicBezTo>
                        <a:cubicBezTo>
                          <a:pt x="213" y="0"/>
                          <a:pt x="248" y="18"/>
                          <a:pt x="267" y="23"/>
                        </a:cubicBezTo>
                        <a:cubicBezTo>
                          <a:pt x="286" y="28"/>
                          <a:pt x="304" y="27"/>
                          <a:pt x="315" y="39"/>
                        </a:cubicBezTo>
                        <a:cubicBezTo>
                          <a:pt x="326" y="51"/>
                          <a:pt x="325" y="80"/>
                          <a:pt x="336" y="98"/>
                        </a:cubicBezTo>
                        <a:cubicBezTo>
                          <a:pt x="347" y="116"/>
                          <a:pt x="373" y="122"/>
                          <a:pt x="381" y="145"/>
                        </a:cubicBezTo>
                        <a:cubicBezTo>
                          <a:pt x="389" y="168"/>
                          <a:pt x="367" y="212"/>
                          <a:pt x="382" y="234"/>
                        </a:cubicBezTo>
                        <a:cubicBezTo>
                          <a:pt x="397" y="256"/>
                          <a:pt x="443" y="264"/>
                          <a:pt x="473" y="279"/>
                        </a:cubicBezTo>
                        <a:cubicBezTo>
                          <a:pt x="503" y="294"/>
                          <a:pt x="548" y="310"/>
                          <a:pt x="563" y="325"/>
                        </a:cubicBezTo>
                        <a:cubicBezTo>
                          <a:pt x="578" y="340"/>
                          <a:pt x="570" y="355"/>
                          <a:pt x="563" y="37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4" name="Freeform 70">
                    <a:extLst>
                      <a:ext uri="{FF2B5EF4-FFF2-40B4-BE49-F238E27FC236}">
                        <a16:creationId xmlns="" xmlns:a16="http://schemas.microsoft.com/office/drawing/2014/main" id="{00000000-0008-0000-0E00-000022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78" y="2478"/>
                    <a:ext cx="186" cy="242"/>
                  </a:xfrm>
                  <a:custGeom>
                    <a:avLst/>
                    <a:gdLst>
                      <a:gd name="T0" fmla="*/ 0 w 186"/>
                      <a:gd name="T1" fmla="*/ 242 h 242"/>
                      <a:gd name="T2" fmla="*/ 49 w 186"/>
                      <a:gd name="T3" fmla="*/ 181 h 242"/>
                      <a:gd name="T4" fmla="*/ 4 w 186"/>
                      <a:gd name="T5" fmla="*/ 136 h 242"/>
                      <a:gd name="T6" fmla="*/ 49 w 186"/>
                      <a:gd name="T7" fmla="*/ 90 h 242"/>
                      <a:gd name="T8" fmla="*/ 140 w 186"/>
                      <a:gd name="T9" fmla="*/ 45 h 242"/>
                      <a:gd name="T10" fmla="*/ 186 w 186"/>
                      <a:gd name="T11" fmla="*/ 0 h 24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186" h="242">
                        <a:moveTo>
                          <a:pt x="0" y="242"/>
                        </a:moveTo>
                        <a:cubicBezTo>
                          <a:pt x="8" y="232"/>
                          <a:pt x="48" y="199"/>
                          <a:pt x="49" y="181"/>
                        </a:cubicBezTo>
                        <a:cubicBezTo>
                          <a:pt x="50" y="163"/>
                          <a:pt x="4" y="151"/>
                          <a:pt x="4" y="136"/>
                        </a:cubicBezTo>
                        <a:cubicBezTo>
                          <a:pt x="4" y="121"/>
                          <a:pt x="26" y="105"/>
                          <a:pt x="49" y="90"/>
                        </a:cubicBezTo>
                        <a:cubicBezTo>
                          <a:pt x="72" y="75"/>
                          <a:pt x="117" y="60"/>
                          <a:pt x="140" y="45"/>
                        </a:cubicBezTo>
                        <a:cubicBezTo>
                          <a:pt x="163" y="30"/>
                          <a:pt x="174" y="15"/>
                          <a:pt x="186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5" name="Freeform 71">
                    <a:extLst>
                      <a:ext uri="{FF2B5EF4-FFF2-40B4-BE49-F238E27FC236}">
                        <a16:creationId xmlns="" xmlns:a16="http://schemas.microsoft.com/office/drawing/2014/main" id="{00000000-0008-0000-0E00-000023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460" y="2668"/>
                    <a:ext cx="252" cy="132"/>
                  </a:xfrm>
                  <a:custGeom>
                    <a:avLst/>
                    <a:gdLst>
                      <a:gd name="T0" fmla="*/ 0 w 252"/>
                      <a:gd name="T1" fmla="*/ 10 h 132"/>
                      <a:gd name="T2" fmla="*/ 32 w 252"/>
                      <a:gd name="T3" fmla="*/ 6 h 132"/>
                      <a:gd name="T4" fmla="*/ 70 w 252"/>
                      <a:gd name="T5" fmla="*/ 46 h 132"/>
                      <a:gd name="T6" fmla="*/ 108 w 252"/>
                      <a:gd name="T7" fmla="*/ 46 h 132"/>
                      <a:gd name="T8" fmla="*/ 140 w 252"/>
                      <a:gd name="T9" fmla="*/ 82 h 132"/>
                      <a:gd name="T10" fmla="*/ 186 w 252"/>
                      <a:gd name="T11" fmla="*/ 74 h 132"/>
                      <a:gd name="T12" fmla="*/ 252 w 252"/>
                      <a:gd name="T13" fmla="*/ 132 h 13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252" h="132">
                        <a:moveTo>
                          <a:pt x="0" y="10"/>
                        </a:moveTo>
                        <a:cubicBezTo>
                          <a:pt x="5" y="9"/>
                          <a:pt x="20" y="0"/>
                          <a:pt x="32" y="6"/>
                        </a:cubicBezTo>
                        <a:cubicBezTo>
                          <a:pt x="44" y="12"/>
                          <a:pt x="57" y="39"/>
                          <a:pt x="70" y="46"/>
                        </a:cubicBezTo>
                        <a:cubicBezTo>
                          <a:pt x="83" y="53"/>
                          <a:pt x="96" y="40"/>
                          <a:pt x="108" y="46"/>
                        </a:cubicBezTo>
                        <a:cubicBezTo>
                          <a:pt x="120" y="52"/>
                          <a:pt x="127" y="77"/>
                          <a:pt x="140" y="82"/>
                        </a:cubicBezTo>
                        <a:cubicBezTo>
                          <a:pt x="153" y="87"/>
                          <a:pt x="167" y="66"/>
                          <a:pt x="186" y="74"/>
                        </a:cubicBezTo>
                        <a:cubicBezTo>
                          <a:pt x="205" y="82"/>
                          <a:pt x="238" y="120"/>
                          <a:pt x="252" y="13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</xdr:grpSp>
      </xdr:grpSp>
      <xdr:sp macro="" textlink="">
        <xdr:nvSpPr>
          <xdr:cNvPr id="5" name="Text Box 250">
            <a:extLst>
              <a:ext uri="{FF2B5EF4-FFF2-40B4-BE49-F238E27FC236}">
                <a16:creationId xmlns="" xmlns:a16="http://schemas.microsoft.com/office/drawing/2014/main" id="{00000000-0008-0000-0E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36240" y="1341709"/>
            <a:ext cx="1312003" cy="353680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1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NOROESTE</a:t>
            </a:r>
          </a:p>
        </xdr:txBody>
      </xdr:sp>
      <xdr:sp macro="" textlink="">
        <xdr:nvSpPr>
          <xdr:cNvPr id="6" name="Text Box 270">
            <a:extLst>
              <a:ext uri="{FF2B5EF4-FFF2-40B4-BE49-F238E27FC236}">
                <a16:creationId xmlns="" xmlns:a16="http://schemas.microsoft.com/office/drawing/2014/main" id="{00000000-0008-0000-0E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69414" y="2444179"/>
            <a:ext cx="1682231" cy="322479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RESTO CENTRO</a:t>
            </a:r>
          </a:p>
        </xdr:txBody>
      </xdr:sp>
      <xdr:sp macro="" textlink="">
        <xdr:nvSpPr>
          <xdr:cNvPr id="7" name="Text Box 280">
            <a:extLst>
              <a:ext uri="{FF2B5EF4-FFF2-40B4-BE49-F238E27FC236}">
                <a16:creationId xmlns="" xmlns:a16="http://schemas.microsoft.com/office/drawing/2014/main" id="{00000000-0008-0000-0E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926395" y="4478185"/>
            <a:ext cx="1521123" cy="353680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1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ANDALUCÍA</a:t>
            </a:r>
          </a:p>
        </xdr:txBody>
      </xdr:sp>
      <xdr:sp macro="" textlink="">
        <xdr:nvSpPr>
          <xdr:cNvPr id="8" name="Text Box 290">
            <a:extLst>
              <a:ext uri="{FF2B5EF4-FFF2-40B4-BE49-F238E27FC236}">
                <a16:creationId xmlns="" xmlns:a16="http://schemas.microsoft.com/office/drawing/2014/main" id="{00000000-0008-0000-0E00-00000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640399" y="3770515"/>
            <a:ext cx="1220303" cy="343221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LEVANTE</a:t>
            </a:r>
          </a:p>
        </xdr:txBody>
      </xdr:sp>
      <xdr:sp macro="" textlink="">
        <xdr:nvSpPr>
          <xdr:cNvPr id="9" name="Oval 297">
            <a:extLst>
              <a:ext uri="{FF2B5EF4-FFF2-40B4-BE49-F238E27FC236}">
                <a16:creationId xmlns="" xmlns:a16="http://schemas.microsoft.com/office/drawing/2014/main" id="{00000000-0008-0000-0E00-000009000000}"/>
              </a:ext>
            </a:extLst>
          </xdr:cNvPr>
          <xdr:cNvSpPr>
            <a:spLocks/>
          </xdr:cNvSpPr>
        </xdr:nvSpPr>
        <xdr:spPr bwMode="auto">
          <a:xfrm>
            <a:off x="4925033" y="2799944"/>
            <a:ext cx="264658" cy="261096"/>
          </a:xfrm>
          <a:prstGeom prst="ellipse">
            <a:avLst/>
          </a:prstGeom>
          <a:grpFill/>
          <a:ln w="25400">
            <a:solidFill>
              <a:srgbClr val="C0C0C0">
                <a:alpha val="0"/>
              </a:srgbClr>
            </a:solidFill>
            <a:miter lim="800000"/>
            <a:headEnd/>
            <a:tailEnd/>
          </a:ln>
        </xdr:spPr>
        <xdr:txBody>
          <a:bodyPr wrap="square" lIns="0" tIns="0" rIns="0" bIns="0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ES" sz="1800" b="0" i="0" u="none" strike="noStrike" kern="0" cap="none" spc="0" normalizeH="0" baseline="0">
              <a:ln>
                <a:noFill/>
              </a:ln>
              <a:solidFill>
                <a:srgbClr val="989898"/>
              </a:solidFill>
              <a:effectLst/>
              <a:uLnTx/>
              <a:uFillTx/>
              <a:latin typeface="Arial"/>
              <a:ea typeface="ＭＳ Ｐゴシック"/>
            </a:endParaRPr>
          </a:p>
        </xdr:txBody>
      </xdr:sp>
      <xdr:sp macro="" textlink="">
        <xdr:nvSpPr>
          <xdr:cNvPr id="10" name="Text Box 311">
            <a:extLst>
              <a:ext uri="{FF2B5EF4-FFF2-40B4-BE49-F238E27FC236}">
                <a16:creationId xmlns="" xmlns:a16="http://schemas.microsoft.com/office/drawing/2014/main" id="{00000000-0008-0000-0E00-00000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286366" y="1700840"/>
            <a:ext cx="2365906" cy="343221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REST. CAT/ARAGÓN</a:t>
            </a:r>
          </a:p>
        </xdr:txBody>
      </xdr:sp>
      <xdr:sp macro="" textlink="">
        <xdr:nvSpPr>
          <xdr:cNvPr id="11" name="Oval 335">
            <a:extLst>
              <a:ext uri="{FF2B5EF4-FFF2-40B4-BE49-F238E27FC236}">
                <a16:creationId xmlns="" xmlns:a16="http://schemas.microsoft.com/office/drawing/2014/main" id="{00000000-0008-0000-0E00-00000B000000}"/>
              </a:ext>
            </a:extLst>
          </xdr:cNvPr>
          <xdr:cNvSpPr>
            <a:spLocks/>
          </xdr:cNvSpPr>
        </xdr:nvSpPr>
        <xdr:spPr bwMode="auto">
          <a:xfrm>
            <a:off x="7584843" y="2091473"/>
            <a:ext cx="264658" cy="261096"/>
          </a:xfrm>
          <a:prstGeom prst="ellipse">
            <a:avLst/>
          </a:prstGeom>
          <a:grpFill/>
          <a:ln w="25400">
            <a:solidFill>
              <a:srgbClr val="C0C0C0">
                <a:alpha val="0"/>
              </a:srgbClr>
            </a:solidFill>
            <a:miter lim="800000"/>
            <a:headEnd/>
            <a:tailEnd/>
          </a:ln>
        </xdr:spPr>
        <xdr:txBody>
          <a:bodyPr wrap="square" lIns="0" tIns="0" rIns="0" bIns="0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ES" sz="1800" b="0" i="0" u="none" strike="noStrike" kern="0" cap="none" spc="0" normalizeH="0" baseline="0">
              <a:ln>
                <a:noFill/>
              </a:ln>
              <a:solidFill>
                <a:srgbClr val="989898"/>
              </a:solidFill>
              <a:effectLst/>
              <a:uLnTx/>
              <a:uFillTx/>
              <a:latin typeface="Arial"/>
              <a:ea typeface="ＭＳ Ｐゴシック"/>
            </a:endParaRPr>
          </a:p>
        </xdr:txBody>
      </xdr:sp>
      <xdr:grpSp>
        <xdr:nvGrpSpPr>
          <xdr:cNvPr id="12" name="Group 353">
            <a:extLst>
              <a:ext uri="{FF2B5EF4-FFF2-40B4-BE49-F238E27FC236}">
                <a16:creationId xmlns="" xmlns:a16="http://schemas.microsoft.com/office/drawing/2014/main" id="{00000000-0008-0000-0E00-00000C000000}"/>
              </a:ext>
            </a:extLst>
          </xdr:cNvPr>
          <xdr:cNvGrpSpPr>
            <a:grpSpLocks/>
          </xdr:cNvGrpSpPr>
        </xdr:nvGrpSpPr>
        <xdr:grpSpPr bwMode="auto">
          <a:xfrm>
            <a:off x="4516467" y="2835048"/>
            <a:ext cx="1194267" cy="329803"/>
            <a:chOff x="2128" y="1750"/>
            <a:chExt cx="722" cy="216"/>
          </a:xfrm>
          <a:grpFill/>
        </xdr:grpSpPr>
        <xdr:sp macro="" textlink="">
          <xdr:nvSpPr>
            <xdr:cNvPr id="16" name="Rectangle 354">
              <a:extLst>
                <a:ext uri="{FF2B5EF4-FFF2-40B4-BE49-F238E27FC236}">
                  <a16:creationId xmlns="" xmlns:a16="http://schemas.microsoft.com/office/drawing/2014/main" id="{00000000-0008-0000-0E00-000010000000}"/>
                </a:ext>
              </a:extLst>
            </xdr:cNvPr>
            <xdr:cNvSpPr>
              <a:spLocks/>
            </xdr:cNvSpPr>
          </xdr:nvSpPr>
          <xdr:spPr bwMode="auto">
            <a:xfrm>
              <a:off x="2128" y="1780"/>
              <a:ext cx="722" cy="186"/>
            </a:xfrm>
            <a:prstGeom prst="rect">
              <a:avLst/>
            </a:prstGeom>
            <a:grpFill/>
            <a:ln>
              <a:noFill/>
            </a:ln>
            <a:extLst>
              <a:ext uri="{91240B29-F687-4F45-9708-019B960494DF}">
                <a14:hiddenLine xmlns:a14="http://schemas.microsoft.com/office/drawing/2010/main" w="12700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square" lIns="0" tIns="0" rIns="0" bIns="0" anchor="ctr"/>
            <a:lstStyle>
              <a:defPPr>
                <a:defRPr lang="en-US"/>
              </a:defPPr>
              <a:lvl1pPr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1pPr>
              <a:lvl2pPr marL="4572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2pPr>
              <a:lvl3pPr marL="9144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3pPr>
              <a:lvl4pPr marL="13716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4pPr>
              <a:lvl5pPr marL="18288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5pPr>
              <a:lvl6pPr marL="22860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6pPr>
              <a:lvl7pPr marL="27432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7pPr>
              <a:lvl8pPr marL="32004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8pPr>
              <a:lvl9pPr marL="36576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9pPr>
            </a:lstStyle>
            <a:p>
              <a:pPr marL="0" marR="0" lvl="0" indent="0" algn="ctr" defTabSz="665163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1050" b="1" i="0" u="none" strike="noStrike" kern="0" cap="none" spc="0" normalizeH="0" baseline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Calibri" panose="020F0502020204030204" pitchFamily="34" charset="0"/>
                  <a:ea typeface="ＭＳ Ｐゴシック"/>
                  <a:sym typeface="Arial Black" pitchFamily="34" charset="0"/>
                </a:rPr>
                <a:t>AMM</a:t>
              </a:r>
            </a:p>
          </xdr:txBody>
        </xdr:sp>
        <xdr:sp macro="" textlink="">
          <xdr:nvSpPr>
            <xdr:cNvPr id="17" name="Oval 355">
              <a:extLst>
                <a:ext uri="{FF2B5EF4-FFF2-40B4-BE49-F238E27FC236}">
                  <a16:creationId xmlns="" xmlns:a16="http://schemas.microsoft.com/office/drawing/2014/main" id="{00000000-0008-0000-0E00-000011000000}"/>
                </a:ext>
              </a:extLst>
            </xdr:cNvPr>
            <xdr:cNvSpPr>
              <a:spLocks/>
            </xdr:cNvSpPr>
          </xdr:nvSpPr>
          <xdr:spPr bwMode="auto">
            <a:xfrm>
              <a:off x="2403" y="1750"/>
              <a:ext cx="105" cy="111"/>
            </a:xfrm>
            <a:prstGeom prst="ellipse">
              <a:avLst/>
            </a:prstGeom>
            <a:grpFill/>
            <a:ln w="25400">
              <a:solidFill>
                <a:srgbClr val="C0C0C0">
                  <a:alpha val="0"/>
                </a:srgbClr>
              </a:solidFill>
              <a:miter lim="800000"/>
              <a:headEnd/>
              <a:tailEnd/>
            </a:ln>
          </xdr:spPr>
          <xdr:txBody>
            <a:bodyPr wrap="square" lIns="0" tIns="0" rIns="0" bIns="0"/>
            <a:lstStyle>
              <a:defPPr>
                <a:defRPr lang="en-US"/>
              </a:defPPr>
              <a:lvl1pPr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1pPr>
              <a:lvl2pPr marL="4572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2pPr>
              <a:lvl3pPr marL="9144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3pPr>
              <a:lvl4pPr marL="13716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4pPr>
              <a:lvl5pPr marL="18288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5pPr>
              <a:lvl6pPr marL="22860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6pPr>
              <a:lvl7pPr marL="27432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7pPr>
              <a:lvl8pPr marL="32004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8pPr>
              <a:lvl9pPr marL="36576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9pPr>
            </a:lstStyle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ES" sz="1800" b="0" i="0" u="none" strike="noStrike" kern="0" cap="none" spc="0" normalizeH="0" baseline="0">
                <a:ln>
                  <a:noFill/>
                </a:ln>
                <a:solidFill>
                  <a:srgbClr val="989898"/>
                </a:solidFill>
                <a:effectLst/>
                <a:uLnTx/>
                <a:uFillTx/>
                <a:latin typeface="Arial"/>
                <a:ea typeface="ＭＳ Ｐゴシック"/>
              </a:endParaRPr>
            </a:p>
          </xdr:txBody>
        </xdr:sp>
      </xdr:grpSp>
      <xdr:sp macro="" textlink="">
        <xdr:nvSpPr>
          <xdr:cNvPr id="13" name="Rectangle 357">
            <a:extLst>
              <a:ext uri="{FF2B5EF4-FFF2-40B4-BE49-F238E27FC236}">
                <a16:creationId xmlns="" xmlns:a16="http://schemas.microsoft.com/office/drawing/2014/main" id="{00000000-0008-0000-0E00-00000D000000}"/>
              </a:ext>
            </a:extLst>
          </xdr:cNvPr>
          <xdr:cNvSpPr>
            <a:spLocks/>
          </xdr:cNvSpPr>
        </xdr:nvSpPr>
        <xdr:spPr bwMode="auto">
          <a:xfrm>
            <a:off x="7323000" y="2053508"/>
            <a:ext cx="676415" cy="313010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0" tIns="0" rIns="0" bIns="0" anchor="ctr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algn="r" defTabSz="665163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  <a:sym typeface="Arial Black" pitchFamily="34" charset="0"/>
              </a:rPr>
              <a:t>AMB</a:t>
            </a:r>
          </a:p>
        </xdr:txBody>
      </xdr:sp>
      <xdr:sp macro="" textlink="">
        <xdr:nvSpPr>
          <xdr:cNvPr id="14" name="Oval 358">
            <a:extLst>
              <a:ext uri="{FF2B5EF4-FFF2-40B4-BE49-F238E27FC236}">
                <a16:creationId xmlns="" xmlns:a16="http://schemas.microsoft.com/office/drawing/2014/main" id="{00000000-0008-0000-0E00-00000E000000}"/>
              </a:ext>
            </a:extLst>
          </xdr:cNvPr>
          <xdr:cNvSpPr>
            <a:spLocks/>
          </xdr:cNvSpPr>
        </xdr:nvSpPr>
        <xdr:spPr bwMode="auto">
          <a:xfrm>
            <a:off x="7634465" y="2141860"/>
            <a:ext cx="173683" cy="169483"/>
          </a:xfrm>
          <a:prstGeom prst="ellipse">
            <a:avLst/>
          </a:prstGeom>
          <a:grpFill/>
          <a:ln w="25400">
            <a:solidFill>
              <a:srgbClr val="C0C0C0">
                <a:alpha val="0"/>
              </a:srgbClr>
            </a:solidFill>
            <a:miter lim="800000"/>
            <a:headEnd/>
            <a:tailEnd/>
          </a:ln>
        </xdr:spPr>
        <xdr:txBody>
          <a:bodyPr wrap="square" lIns="0" tIns="0" rIns="0" bIns="0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ES" sz="1800" b="0" i="0" u="none" strike="noStrike" kern="0" cap="none" spc="0" normalizeH="0" baseline="0">
              <a:ln>
                <a:noFill/>
              </a:ln>
              <a:solidFill>
                <a:srgbClr val="989898"/>
              </a:solidFill>
              <a:effectLst/>
              <a:uLnTx/>
              <a:uFillTx/>
              <a:latin typeface="Arial"/>
              <a:ea typeface="ＭＳ Ｐゴシック"/>
            </a:endParaRPr>
          </a:p>
        </xdr:txBody>
      </xdr:sp>
      <xdr:sp macro="" textlink="">
        <xdr:nvSpPr>
          <xdr:cNvPr id="15" name="Text Box 373">
            <a:extLst>
              <a:ext uri="{FF2B5EF4-FFF2-40B4-BE49-F238E27FC236}">
                <a16:creationId xmlns="" xmlns:a16="http://schemas.microsoft.com/office/drawing/2014/main" id="{00000000-0008-0000-0E00-00000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813943" y="1389649"/>
            <a:ext cx="1470504" cy="322479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1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NORTE CENTRO</a:t>
            </a:r>
          </a:p>
        </xdr:txBody>
      </xdr:sp>
    </xdr:grpSp>
    <xdr:clientData/>
  </xdr:twoCellAnchor>
  <xdr:twoCellAnchor>
    <xdr:from>
      <xdr:col>1</xdr:col>
      <xdr:colOff>0</xdr:colOff>
      <xdr:row>2</xdr:row>
      <xdr:rowOff>19050</xdr:rowOff>
    </xdr:from>
    <xdr:to>
      <xdr:col>1</xdr:col>
      <xdr:colOff>6315074</xdr:colOff>
      <xdr:row>3</xdr:row>
      <xdr:rowOff>6889</xdr:rowOff>
    </xdr:to>
    <xdr:sp macro="" textlink="">
      <xdr:nvSpPr>
        <xdr:cNvPr id="108" name="107 Rectángulo redondeado">
          <a:extLst>
            <a:ext uri="{FF2B5EF4-FFF2-40B4-BE49-F238E27FC236}">
              <a16:creationId xmlns="" xmlns:a16="http://schemas.microsoft.com/office/drawing/2014/main" id="{00000000-0008-0000-0E00-00006C000000}"/>
            </a:ext>
          </a:extLst>
        </xdr:cNvPr>
        <xdr:cNvSpPr/>
      </xdr:nvSpPr>
      <xdr:spPr>
        <a:xfrm>
          <a:off x="85725" y="514350"/>
          <a:ext cx="6315074" cy="225964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>
              <a:solidFill>
                <a:schemeClr val="bg1"/>
              </a:solidFill>
            </a:rPr>
            <a:t>Periodicidad</a:t>
          </a:r>
        </a:p>
      </xdr:txBody>
    </xdr:sp>
    <xdr:clientData/>
  </xdr:twoCellAnchor>
  <xdr:twoCellAnchor>
    <xdr:from>
      <xdr:col>1</xdr:col>
      <xdr:colOff>0</xdr:colOff>
      <xdr:row>5</xdr:row>
      <xdr:rowOff>66675</xdr:rowOff>
    </xdr:from>
    <xdr:to>
      <xdr:col>1</xdr:col>
      <xdr:colOff>6315074</xdr:colOff>
      <xdr:row>6</xdr:row>
      <xdr:rowOff>54514</xdr:rowOff>
    </xdr:to>
    <xdr:sp macro="" textlink="">
      <xdr:nvSpPr>
        <xdr:cNvPr id="109" name="108 Rectángulo redondeado">
          <a:extLst>
            <a:ext uri="{FF2B5EF4-FFF2-40B4-BE49-F238E27FC236}">
              <a16:creationId xmlns="" xmlns:a16="http://schemas.microsoft.com/office/drawing/2014/main" id="{00000000-0008-0000-0E00-00006D000000}"/>
            </a:ext>
          </a:extLst>
        </xdr:cNvPr>
        <xdr:cNvSpPr/>
      </xdr:nvSpPr>
      <xdr:spPr>
        <a:xfrm>
          <a:off x="85725" y="1057275"/>
          <a:ext cx="6315074" cy="225964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>
              <a:solidFill>
                <a:schemeClr val="bg1"/>
              </a:solidFill>
            </a:rPr>
            <a:t>Variables</a:t>
          </a:r>
        </a:p>
      </xdr:txBody>
    </xdr:sp>
    <xdr:clientData/>
  </xdr:twoCellAnchor>
  <xdr:twoCellAnchor>
    <xdr:from>
      <xdr:col>1</xdr:col>
      <xdr:colOff>0</xdr:colOff>
      <xdr:row>19</xdr:row>
      <xdr:rowOff>1</xdr:rowOff>
    </xdr:from>
    <xdr:to>
      <xdr:col>1</xdr:col>
      <xdr:colOff>6315074</xdr:colOff>
      <xdr:row>20</xdr:row>
      <xdr:rowOff>47626</xdr:rowOff>
    </xdr:to>
    <xdr:sp macro="" textlink="">
      <xdr:nvSpPr>
        <xdr:cNvPr id="110" name="109 Rectángulo redondeado">
          <a:extLst>
            <a:ext uri="{FF2B5EF4-FFF2-40B4-BE49-F238E27FC236}">
              <a16:creationId xmlns="" xmlns:a16="http://schemas.microsoft.com/office/drawing/2014/main" id="{00000000-0008-0000-0E00-00006E000000}"/>
            </a:ext>
          </a:extLst>
        </xdr:cNvPr>
        <xdr:cNvSpPr/>
      </xdr:nvSpPr>
      <xdr:spPr>
        <a:xfrm>
          <a:off x="85725" y="5991226"/>
          <a:ext cx="6315074" cy="285750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>
              <a:solidFill>
                <a:schemeClr val="bg1"/>
              </a:solidFill>
            </a:rPr>
            <a:t>Regiones</a:t>
          </a:r>
        </a:p>
      </xdr:txBody>
    </xdr:sp>
    <xdr:clientData/>
  </xdr:twoCellAnchor>
  <xdr:oneCellAnchor>
    <xdr:from>
      <xdr:col>1</xdr:col>
      <xdr:colOff>1678782</xdr:colOff>
      <xdr:row>0</xdr:row>
      <xdr:rowOff>107156</xdr:rowOff>
    </xdr:from>
    <xdr:ext cx="3452812" cy="321469"/>
    <xdr:sp macro="" textlink="">
      <xdr:nvSpPr>
        <xdr:cNvPr id="2" name="1 CuadroText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762126" y="107156"/>
          <a:ext cx="3452812" cy="321469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1">
          <a:noAutofit/>
        </a:bodyPr>
        <a:lstStyle/>
        <a:p>
          <a:pPr algn="ctr"/>
          <a:r>
            <a:rPr lang="es-ES" sz="1100" b="1">
              <a:solidFill>
                <a:schemeClr val="bg1"/>
              </a:solidFill>
            </a:rPr>
            <a:t>Volver a Menú</a:t>
          </a: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1608138</xdr:colOff>
      <xdr:row>1</xdr:row>
      <xdr:rowOff>34860</xdr:rowOff>
    </xdr:to>
    <xdr:pic>
      <xdr:nvPicPr>
        <xdr:cNvPr id="111" name="Imagen 110">
          <a:extLst>
            <a:ext uri="{FF2B5EF4-FFF2-40B4-BE49-F238E27FC236}">
              <a16:creationId xmlns="" xmlns:a16="http://schemas.microsoft.com/office/drawing/2014/main" id="{043F52B5-9CE2-4FBA-85D7-17CD19224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697038" cy="492060"/>
        </a:xfrm>
        <a:prstGeom prst="rect">
          <a:avLst/>
        </a:prstGeom>
      </xdr:spPr>
    </xdr:pic>
    <xdr:clientData/>
  </xdr:twoCellAnchor>
  <xdr:twoCellAnchor>
    <xdr:from>
      <xdr:col>1</xdr:col>
      <xdr:colOff>5254625</xdr:colOff>
      <xdr:row>0</xdr:row>
      <xdr:rowOff>79375</xdr:rowOff>
    </xdr:from>
    <xdr:to>
      <xdr:col>2</xdr:col>
      <xdr:colOff>230189</xdr:colOff>
      <xdr:row>0</xdr:row>
      <xdr:rowOff>444498</xdr:rowOff>
    </xdr:to>
    <xdr:sp macro="" textlink="">
      <xdr:nvSpPr>
        <xdr:cNvPr id="112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F13F611-D3DD-43FA-9976-59D3329A16ED}"/>
            </a:ext>
          </a:extLst>
        </xdr:cNvPr>
        <xdr:cNvSpPr/>
      </xdr:nvSpPr>
      <xdr:spPr>
        <a:xfrm>
          <a:off x="5341938" y="79375"/>
          <a:ext cx="1595439" cy="365123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2230438</xdr:colOff>
      <xdr:row>0</xdr:row>
      <xdr:rowOff>40822</xdr:rowOff>
    </xdr:from>
    <xdr:to>
      <xdr:col>11</xdr:col>
      <xdr:colOff>430324</xdr:colOff>
      <xdr:row>0</xdr:row>
      <xdr:rowOff>636135</xdr:rowOff>
    </xdr:to>
    <xdr:sp macro="" textlink="">
      <xdr:nvSpPr>
        <xdr:cNvPr id="2" name="1 Rectángulo redondead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>
          <a:off x="2405063" y="40822"/>
          <a:ext cx="9748949" cy="595313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T2'16</a:t>
          </a:r>
        </a:p>
      </xdr:txBody>
    </xdr:sp>
    <xdr:clientData/>
  </xdr:twoCellAnchor>
  <xdr:twoCellAnchor>
    <xdr:from>
      <xdr:col>9</xdr:col>
      <xdr:colOff>231321</xdr:colOff>
      <xdr:row>1</xdr:row>
      <xdr:rowOff>20411</xdr:rowOff>
    </xdr:from>
    <xdr:to>
      <xdr:col>11</xdr:col>
      <xdr:colOff>367392</xdr:colOff>
      <xdr:row>3</xdr:row>
      <xdr:rowOff>3403</xdr:rowOff>
    </xdr:to>
    <xdr:sp macro="" textlink="">
      <xdr:nvSpPr>
        <xdr:cNvPr id="3" name="2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/>
      </xdr:nvSpPr>
      <xdr:spPr>
        <a:xfrm>
          <a:off x="9337221" y="687161"/>
          <a:ext cx="2002971" cy="649742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0</xdr:colOff>
      <xdr:row>3</xdr:row>
      <xdr:rowOff>42523</xdr:rowOff>
    </xdr:from>
    <xdr:to>
      <xdr:col>11</xdr:col>
      <xdr:colOff>406513</xdr:colOff>
      <xdr:row>4</xdr:row>
      <xdr:rowOff>140023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/>
      </xdr:nvSpPr>
      <xdr:spPr>
        <a:xfrm>
          <a:off x="166688" y="1376023"/>
          <a:ext cx="12455638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0</xdr:colOff>
      <xdr:row>19</xdr:row>
      <xdr:rowOff>81241</xdr:rowOff>
    </xdr:from>
    <xdr:to>
      <xdr:col>11</xdr:col>
      <xdr:colOff>398509</xdr:colOff>
      <xdr:row>20</xdr:row>
      <xdr:rowOff>12054</xdr:rowOff>
    </xdr:to>
    <xdr:sp macro="" textlink="">
      <xdr:nvSpPr>
        <xdr:cNvPr id="6" name="5 Rectángulo redondeado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/>
      </xdr:nvSpPr>
      <xdr:spPr>
        <a:xfrm>
          <a:off x="166688" y="5343804"/>
          <a:ext cx="12447634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751494</xdr:colOff>
      <xdr:row>20</xdr:row>
      <xdr:rowOff>41320</xdr:rowOff>
    </xdr:from>
    <xdr:to>
      <xdr:col>11</xdr:col>
      <xdr:colOff>398509</xdr:colOff>
      <xdr:row>20</xdr:row>
      <xdr:rowOff>309561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SpPr/>
      </xdr:nvSpPr>
      <xdr:spPr>
        <a:xfrm>
          <a:off x="918182" y="5661070"/>
          <a:ext cx="11696140" cy="268241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751494</xdr:colOff>
      <xdr:row>32</xdr:row>
      <xdr:rowOff>184198</xdr:rowOff>
    </xdr:from>
    <xdr:to>
      <xdr:col>11</xdr:col>
      <xdr:colOff>398509</xdr:colOff>
      <xdr:row>33</xdr:row>
      <xdr:rowOff>263698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/>
      </xdr:nvSpPr>
      <xdr:spPr>
        <a:xfrm>
          <a:off x="918182" y="8935292"/>
          <a:ext cx="116961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0</xdr:colOff>
      <xdr:row>45</xdr:row>
      <xdr:rowOff>75635</xdr:rowOff>
    </xdr:from>
    <xdr:to>
      <xdr:col>11</xdr:col>
      <xdr:colOff>398509</xdr:colOff>
      <xdr:row>46</xdr:row>
      <xdr:rowOff>6448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SpPr/>
      </xdr:nvSpPr>
      <xdr:spPr>
        <a:xfrm>
          <a:off x="166688" y="12160479"/>
          <a:ext cx="12447634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 (No se incluye Canarias)</a:t>
          </a:r>
        </a:p>
      </xdr:txBody>
    </xdr:sp>
    <xdr:clientData/>
  </xdr:twoCellAnchor>
  <xdr:twoCellAnchor>
    <xdr:from>
      <xdr:col>1</xdr:col>
      <xdr:colOff>751494</xdr:colOff>
      <xdr:row>46</xdr:row>
      <xdr:rowOff>35713</xdr:rowOff>
    </xdr:from>
    <xdr:to>
      <xdr:col>11</xdr:col>
      <xdr:colOff>398509</xdr:colOff>
      <xdr:row>46</xdr:row>
      <xdr:rowOff>305713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/>
      </xdr:nvSpPr>
      <xdr:spPr>
        <a:xfrm>
          <a:off x="918182" y="12477744"/>
          <a:ext cx="116961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762000</xdr:colOff>
      <xdr:row>58</xdr:row>
      <xdr:rowOff>47625</xdr:rowOff>
    </xdr:from>
    <xdr:to>
      <xdr:col>11</xdr:col>
      <xdr:colOff>409015</xdr:colOff>
      <xdr:row>58</xdr:row>
      <xdr:rowOff>317625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SpPr/>
      </xdr:nvSpPr>
      <xdr:spPr>
        <a:xfrm>
          <a:off x="928688" y="15704344"/>
          <a:ext cx="116961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11907</xdr:colOff>
      <xdr:row>1</xdr:row>
      <xdr:rowOff>119063</xdr:rowOff>
    </xdr:from>
    <xdr:to>
      <xdr:col>3</xdr:col>
      <xdr:colOff>119064</xdr:colOff>
      <xdr:row>2</xdr:row>
      <xdr:rowOff>107157</xdr:rowOff>
    </xdr:to>
    <xdr:sp macro="" textlink="">
      <xdr:nvSpPr>
        <xdr:cNvPr id="12" name="11 CuadroTexto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178595" y="785813"/>
          <a:ext cx="3440907" cy="345282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 anchorCtr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Bebidas Frías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2151225</xdr:colOff>
      <xdr:row>1</xdr:row>
      <xdr:rowOff>2792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EE5C4EA0-0662-4115-A507-DBF596C4F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2213428</xdr:colOff>
      <xdr:row>0</xdr:row>
      <xdr:rowOff>0</xdr:rowOff>
    </xdr:from>
    <xdr:to>
      <xdr:col>11</xdr:col>
      <xdr:colOff>189506</xdr:colOff>
      <xdr:row>0</xdr:row>
      <xdr:rowOff>595313</xdr:rowOff>
    </xdr:to>
    <xdr:sp macro="" textlink="">
      <xdr:nvSpPr>
        <xdr:cNvPr id="4" name="3 Rectángulo redondeado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/>
      </xdr:nvSpPr>
      <xdr:spPr>
        <a:xfrm>
          <a:off x="2440214" y="0"/>
          <a:ext cx="11410863" cy="595313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T2'16</a:t>
          </a:r>
        </a:p>
      </xdr:txBody>
    </xdr:sp>
    <xdr:clientData/>
  </xdr:twoCellAnchor>
  <xdr:twoCellAnchor>
    <xdr:from>
      <xdr:col>8</xdr:col>
      <xdr:colOff>595309</xdr:colOff>
      <xdr:row>0</xdr:row>
      <xdr:rowOff>642938</xdr:rowOff>
    </xdr:from>
    <xdr:to>
      <xdr:col>11</xdr:col>
      <xdr:colOff>177599</xdr:colOff>
      <xdr:row>2</xdr:row>
      <xdr:rowOff>185208</xdr:rowOff>
    </xdr:to>
    <xdr:sp macro="" textlink="">
      <xdr:nvSpPr>
        <xdr:cNvPr id="6" name="5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/>
      </xdr:nvSpPr>
      <xdr:spPr>
        <a:xfrm>
          <a:off x="8572497" y="642938"/>
          <a:ext cx="1975446" cy="566208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35719</xdr:colOff>
      <xdr:row>1</xdr:row>
      <xdr:rowOff>101204</xdr:rowOff>
    </xdr:from>
    <xdr:to>
      <xdr:col>3</xdr:col>
      <xdr:colOff>71438</xdr:colOff>
      <xdr:row>2</xdr:row>
      <xdr:rowOff>65485</xdr:rowOff>
    </xdr:to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35719" y="767954"/>
          <a:ext cx="3440907" cy="321469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Bebidas Espirituosas</a:t>
          </a:r>
        </a:p>
      </xdr:txBody>
    </xdr:sp>
    <xdr:clientData/>
  </xdr:twoCellAnchor>
  <xdr:twoCellAnchor>
    <xdr:from>
      <xdr:col>1</xdr:col>
      <xdr:colOff>12346</xdr:colOff>
      <xdr:row>3</xdr:row>
      <xdr:rowOff>23812</xdr:rowOff>
    </xdr:from>
    <xdr:to>
      <xdr:col>11</xdr:col>
      <xdr:colOff>189506</xdr:colOff>
      <xdr:row>4</xdr:row>
      <xdr:rowOff>121312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/>
      </xdr:nvSpPr>
      <xdr:spPr>
        <a:xfrm>
          <a:off x="216453" y="1302883"/>
          <a:ext cx="12981482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202952</xdr:colOff>
      <xdr:row>18</xdr:row>
      <xdr:rowOff>250030</xdr:rowOff>
    </xdr:from>
    <xdr:to>
      <xdr:col>11</xdr:col>
      <xdr:colOff>148685</xdr:colOff>
      <xdr:row>19</xdr:row>
      <xdr:rowOff>61780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/>
      </xdr:nvSpPr>
      <xdr:spPr>
        <a:xfrm>
          <a:off x="407059" y="5407137"/>
          <a:ext cx="12750055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711680</xdr:colOff>
      <xdr:row>19</xdr:row>
      <xdr:rowOff>115660</xdr:rowOff>
    </xdr:from>
    <xdr:to>
      <xdr:col>11</xdr:col>
      <xdr:colOff>175898</xdr:colOff>
      <xdr:row>19</xdr:row>
      <xdr:rowOff>385660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/>
      </xdr:nvSpPr>
      <xdr:spPr>
        <a:xfrm>
          <a:off x="915787" y="5749017"/>
          <a:ext cx="122685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698074</xdr:colOff>
      <xdr:row>30</xdr:row>
      <xdr:rowOff>6804</xdr:rowOff>
    </xdr:from>
    <xdr:to>
      <xdr:col>11</xdr:col>
      <xdr:colOff>162292</xdr:colOff>
      <xdr:row>30</xdr:row>
      <xdr:rowOff>276804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/>
      </xdr:nvSpPr>
      <xdr:spPr>
        <a:xfrm>
          <a:off x="902181" y="8620125"/>
          <a:ext cx="122685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243773</xdr:colOff>
      <xdr:row>41</xdr:row>
      <xdr:rowOff>139480</xdr:rowOff>
    </xdr:from>
    <xdr:to>
      <xdr:col>11</xdr:col>
      <xdr:colOff>189506</xdr:colOff>
      <xdr:row>42</xdr:row>
      <xdr:rowOff>32873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/>
      </xdr:nvSpPr>
      <xdr:spPr>
        <a:xfrm>
          <a:off x="447880" y="11719159"/>
          <a:ext cx="12750055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 Canarias)</a:t>
          </a:r>
        </a:p>
      </xdr:txBody>
    </xdr:sp>
    <xdr:clientData/>
  </xdr:twoCellAnchor>
  <xdr:twoCellAnchor>
    <xdr:from>
      <xdr:col>1</xdr:col>
      <xdr:colOff>725288</xdr:colOff>
      <xdr:row>42</xdr:row>
      <xdr:rowOff>59538</xdr:rowOff>
    </xdr:from>
    <xdr:to>
      <xdr:col>11</xdr:col>
      <xdr:colOff>189506</xdr:colOff>
      <xdr:row>42</xdr:row>
      <xdr:rowOff>329538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/>
      </xdr:nvSpPr>
      <xdr:spPr>
        <a:xfrm>
          <a:off x="929395" y="12033824"/>
          <a:ext cx="122685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725288</xdr:colOff>
      <xdr:row>54</xdr:row>
      <xdr:rowOff>20412</xdr:rowOff>
    </xdr:from>
    <xdr:to>
      <xdr:col>11</xdr:col>
      <xdr:colOff>189506</xdr:colOff>
      <xdr:row>54</xdr:row>
      <xdr:rowOff>290412</xdr:rowOff>
    </xdr:to>
    <xdr:sp macro="" textlink="">
      <xdr:nvSpPr>
        <xdr:cNvPr id="14" name="13 Rectángulo redondeado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/>
      </xdr:nvSpPr>
      <xdr:spPr>
        <a:xfrm>
          <a:off x="929395" y="15274019"/>
          <a:ext cx="122685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2099064</xdr:colOff>
      <xdr:row>0</xdr:row>
      <xdr:rowOff>669542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DF446ADE-F616-4D49-B350-C429E279C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2127250</xdr:colOff>
      <xdr:row>0</xdr:row>
      <xdr:rowOff>0</xdr:rowOff>
    </xdr:from>
    <xdr:to>
      <xdr:col>6</xdr:col>
      <xdr:colOff>166687</xdr:colOff>
      <xdr:row>0</xdr:row>
      <xdr:rowOff>595313</xdr:rowOff>
    </xdr:to>
    <xdr:sp macro="" textlink="">
      <xdr:nvSpPr>
        <xdr:cNvPr id="4" name="3 Rectángulo redondeado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/>
      </xdr:nvSpPr>
      <xdr:spPr>
        <a:xfrm>
          <a:off x="2389188" y="0"/>
          <a:ext cx="6778624" cy="595313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T2'16</a:t>
          </a:r>
        </a:p>
      </xdr:txBody>
    </xdr:sp>
    <xdr:clientData/>
  </xdr:twoCellAnchor>
  <xdr:twoCellAnchor>
    <xdr:from>
      <xdr:col>4</xdr:col>
      <xdr:colOff>1500188</xdr:colOff>
      <xdr:row>1</xdr:row>
      <xdr:rowOff>0</xdr:rowOff>
    </xdr:from>
    <xdr:to>
      <xdr:col>6</xdr:col>
      <xdr:colOff>119063</xdr:colOff>
      <xdr:row>3</xdr:row>
      <xdr:rowOff>0</xdr:rowOff>
    </xdr:to>
    <xdr:sp macro="" textlink="">
      <xdr:nvSpPr>
        <xdr:cNvPr id="6" name="5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SpPr/>
      </xdr:nvSpPr>
      <xdr:spPr>
        <a:xfrm>
          <a:off x="7608094" y="666750"/>
          <a:ext cx="1905000" cy="642938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1</xdr:colOff>
      <xdr:row>1</xdr:row>
      <xdr:rowOff>154782</xdr:rowOff>
    </xdr:from>
    <xdr:to>
      <xdr:col>2</xdr:col>
      <xdr:colOff>47626</xdr:colOff>
      <xdr:row>2</xdr:row>
      <xdr:rowOff>130969</xdr:rowOff>
    </xdr:to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416720" y="821532"/>
          <a:ext cx="2452687" cy="333375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Cerveza</a:t>
          </a:r>
        </a:p>
      </xdr:txBody>
    </xdr:sp>
    <xdr:clientData/>
  </xdr:twoCellAnchor>
  <xdr:twoCellAnchor>
    <xdr:from>
      <xdr:col>1</xdr:col>
      <xdr:colOff>0</xdr:colOff>
      <xdr:row>3</xdr:row>
      <xdr:rowOff>59534</xdr:rowOff>
    </xdr:from>
    <xdr:to>
      <xdr:col>6</xdr:col>
      <xdr:colOff>146524</xdr:colOff>
      <xdr:row>4</xdr:row>
      <xdr:rowOff>157034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/>
      </xdr:nvSpPr>
      <xdr:spPr>
        <a:xfrm>
          <a:off x="250031" y="1369222"/>
          <a:ext cx="8504712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0</xdr:colOff>
      <xdr:row>18</xdr:row>
      <xdr:rowOff>47624</xdr:rowOff>
    </xdr:from>
    <xdr:to>
      <xdr:col>6</xdr:col>
      <xdr:colOff>146524</xdr:colOff>
      <xdr:row>19</xdr:row>
      <xdr:rowOff>2249</xdr:rowOff>
    </xdr:to>
    <xdr:sp macro="" textlink="">
      <xdr:nvSpPr>
        <xdr:cNvPr id="14" name="13 Rectángulo redondeado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SpPr/>
      </xdr:nvSpPr>
      <xdr:spPr>
        <a:xfrm>
          <a:off x="250031" y="4941093"/>
          <a:ext cx="8504712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440531</xdr:colOff>
      <xdr:row>19</xdr:row>
      <xdr:rowOff>23810</xdr:rowOff>
    </xdr:from>
    <xdr:to>
      <xdr:col>6</xdr:col>
      <xdr:colOff>146523</xdr:colOff>
      <xdr:row>19</xdr:row>
      <xdr:rowOff>293810</xdr:rowOff>
    </xdr:to>
    <xdr:sp macro="" textlink="">
      <xdr:nvSpPr>
        <xdr:cNvPr id="15" name="14 Rectángulo redondeado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SpPr/>
      </xdr:nvSpPr>
      <xdr:spPr>
        <a:xfrm>
          <a:off x="690562" y="5250654"/>
          <a:ext cx="806418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464344</xdr:colOff>
      <xdr:row>30</xdr:row>
      <xdr:rowOff>23818</xdr:rowOff>
    </xdr:from>
    <xdr:to>
      <xdr:col>6</xdr:col>
      <xdr:colOff>170336</xdr:colOff>
      <xdr:row>30</xdr:row>
      <xdr:rowOff>293818</xdr:rowOff>
    </xdr:to>
    <xdr:sp macro="" textlink="">
      <xdr:nvSpPr>
        <xdr:cNvPr id="16" name="15 Rectángulo redondeado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SpPr/>
      </xdr:nvSpPr>
      <xdr:spPr>
        <a:xfrm>
          <a:off x="714375" y="7965287"/>
          <a:ext cx="806418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0</xdr:colOff>
      <xdr:row>41</xdr:row>
      <xdr:rowOff>71443</xdr:rowOff>
    </xdr:from>
    <xdr:to>
      <xdr:col>6</xdr:col>
      <xdr:colOff>146524</xdr:colOff>
      <xdr:row>42</xdr:row>
      <xdr:rowOff>26068</xdr:rowOff>
    </xdr:to>
    <xdr:sp macro="" textlink="">
      <xdr:nvSpPr>
        <xdr:cNvPr id="17" name="16 Rectángulo redondeado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SpPr/>
      </xdr:nvSpPr>
      <xdr:spPr>
        <a:xfrm>
          <a:off x="250031" y="10822787"/>
          <a:ext cx="8504712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</a:t>
          </a:r>
          <a:r>
            <a:rPr lang="es-ES" sz="1200" baseline="0">
              <a:solidFill>
                <a:sysClr val="windowText" lastClr="000000"/>
              </a:solidFill>
            </a:rPr>
            <a:t> Canarias)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440531</xdr:colOff>
      <xdr:row>42</xdr:row>
      <xdr:rowOff>47629</xdr:rowOff>
    </xdr:from>
    <xdr:to>
      <xdr:col>6</xdr:col>
      <xdr:colOff>146523</xdr:colOff>
      <xdr:row>42</xdr:row>
      <xdr:rowOff>317629</xdr:rowOff>
    </xdr:to>
    <xdr:sp macro="" textlink="">
      <xdr:nvSpPr>
        <xdr:cNvPr id="18" name="17 Rectángulo redondeado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SpPr/>
      </xdr:nvSpPr>
      <xdr:spPr>
        <a:xfrm>
          <a:off x="690562" y="11132348"/>
          <a:ext cx="806418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440531</xdr:colOff>
      <xdr:row>54</xdr:row>
      <xdr:rowOff>23818</xdr:rowOff>
    </xdr:from>
    <xdr:to>
      <xdr:col>6</xdr:col>
      <xdr:colOff>146523</xdr:colOff>
      <xdr:row>54</xdr:row>
      <xdr:rowOff>293818</xdr:rowOff>
    </xdr:to>
    <xdr:sp macro="" textlink="">
      <xdr:nvSpPr>
        <xdr:cNvPr id="19" name="18 Rectángulo redondeado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SpPr/>
      </xdr:nvSpPr>
      <xdr:spPr>
        <a:xfrm>
          <a:off x="690562" y="14168443"/>
          <a:ext cx="806418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2063912</xdr:colOff>
      <xdr:row>1</xdr:row>
      <xdr:rowOff>2792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42439D53-CC28-4262-A6BD-117AC68ED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2222500</xdr:colOff>
      <xdr:row>0</xdr:row>
      <xdr:rowOff>40822</xdr:rowOff>
    </xdr:from>
    <xdr:to>
      <xdr:col>11</xdr:col>
      <xdr:colOff>430325</xdr:colOff>
      <xdr:row>0</xdr:row>
      <xdr:rowOff>636135</xdr:rowOff>
    </xdr:to>
    <xdr:sp macro="" textlink="">
      <xdr:nvSpPr>
        <xdr:cNvPr id="4" name="3 Rectángulo redondeado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/>
      </xdr:nvSpPr>
      <xdr:spPr>
        <a:xfrm>
          <a:off x="2397125" y="40822"/>
          <a:ext cx="9518763" cy="595313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T2'16</a:t>
          </a:r>
        </a:p>
      </xdr:txBody>
    </xdr:sp>
    <xdr:clientData/>
  </xdr:twoCellAnchor>
  <xdr:twoCellAnchor>
    <xdr:from>
      <xdr:col>9</xdr:col>
      <xdr:colOff>231321</xdr:colOff>
      <xdr:row>1</xdr:row>
      <xdr:rowOff>20411</xdr:rowOff>
    </xdr:from>
    <xdr:to>
      <xdr:col>11</xdr:col>
      <xdr:colOff>367392</xdr:colOff>
      <xdr:row>3</xdr:row>
      <xdr:rowOff>3403</xdr:rowOff>
    </xdr:to>
    <xdr:sp macro="" textlink="">
      <xdr:nvSpPr>
        <xdr:cNvPr id="6" name="5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/>
      </xdr:nvSpPr>
      <xdr:spPr>
        <a:xfrm>
          <a:off x="8970509" y="687161"/>
          <a:ext cx="1898196" cy="649742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-1</xdr:colOff>
      <xdr:row>1</xdr:row>
      <xdr:rowOff>188400</xdr:rowOff>
    </xdr:from>
    <xdr:to>
      <xdr:col>5</xdr:col>
      <xdr:colOff>488156</xdr:colOff>
      <xdr:row>2</xdr:row>
      <xdr:rowOff>144977</xdr:rowOff>
    </xdr:to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166687" y="855150"/>
          <a:ext cx="5679282" cy="313765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VINO, ESPUM. (inc.cava) TINTO DE VERANO, SIDRA	</a:t>
          </a:r>
        </a:p>
      </xdr:txBody>
    </xdr:sp>
    <xdr:clientData/>
  </xdr:twoCellAnchor>
  <xdr:twoCellAnchor>
    <xdr:from>
      <xdr:col>1</xdr:col>
      <xdr:colOff>0</xdr:colOff>
      <xdr:row>3</xdr:row>
      <xdr:rowOff>54429</xdr:rowOff>
    </xdr:from>
    <xdr:to>
      <xdr:col>11</xdr:col>
      <xdr:colOff>406513</xdr:colOff>
      <xdr:row>4</xdr:row>
      <xdr:rowOff>151929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/>
      </xdr:nvSpPr>
      <xdr:spPr>
        <a:xfrm>
          <a:off x="166688" y="1387929"/>
          <a:ext cx="11169763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0</xdr:colOff>
      <xdr:row>18</xdr:row>
      <xdr:rowOff>164587</xdr:rowOff>
    </xdr:from>
    <xdr:to>
      <xdr:col>11</xdr:col>
      <xdr:colOff>398509</xdr:colOff>
      <xdr:row>19</xdr:row>
      <xdr:rowOff>262087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/>
      </xdr:nvSpPr>
      <xdr:spPr>
        <a:xfrm>
          <a:off x="166688" y="5236650"/>
          <a:ext cx="11161759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751494</xdr:colOff>
      <xdr:row>19</xdr:row>
      <xdr:rowOff>303259</xdr:rowOff>
    </xdr:from>
    <xdr:to>
      <xdr:col>11</xdr:col>
      <xdr:colOff>398509</xdr:colOff>
      <xdr:row>20</xdr:row>
      <xdr:rowOff>263697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/>
      </xdr:nvSpPr>
      <xdr:spPr>
        <a:xfrm>
          <a:off x="918182" y="5565822"/>
          <a:ext cx="1041026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751494</xdr:colOff>
      <xdr:row>31</xdr:row>
      <xdr:rowOff>5604</xdr:rowOff>
    </xdr:from>
    <xdr:to>
      <xdr:col>11</xdr:col>
      <xdr:colOff>398509</xdr:colOff>
      <xdr:row>31</xdr:row>
      <xdr:rowOff>275604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/>
      </xdr:nvSpPr>
      <xdr:spPr>
        <a:xfrm>
          <a:off x="918182" y="8399510"/>
          <a:ext cx="1041026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0</xdr:colOff>
      <xdr:row>42</xdr:row>
      <xdr:rowOff>75633</xdr:rowOff>
    </xdr:from>
    <xdr:to>
      <xdr:col>11</xdr:col>
      <xdr:colOff>398509</xdr:colOff>
      <xdr:row>42</xdr:row>
      <xdr:rowOff>363633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/>
      </xdr:nvSpPr>
      <xdr:spPr>
        <a:xfrm>
          <a:off x="166688" y="11386571"/>
          <a:ext cx="11161759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</a:t>
          </a:r>
          <a:r>
            <a:rPr lang="es-ES" sz="1200" baseline="0">
              <a:solidFill>
                <a:sysClr val="windowText" lastClr="000000"/>
              </a:solidFill>
            </a:rPr>
            <a:t> Canarias)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751494</xdr:colOff>
      <xdr:row>43</xdr:row>
      <xdr:rowOff>35713</xdr:rowOff>
    </xdr:from>
    <xdr:to>
      <xdr:col>11</xdr:col>
      <xdr:colOff>398509</xdr:colOff>
      <xdr:row>43</xdr:row>
      <xdr:rowOff>305713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/>
      </xdr:nvSpPr>
      <xdr:spPr>
        <a:xfrm>
          <a:off x="918182" y="11656213"/>
          <a:ext cx="1041026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773906</xdr:colOff>
      <xdr:row>55</xdr:row>
      <xdr:rowOff>0</xdr:rowOff>
    </xdr:from>
    <xdr:to>
      <xdr:col>11</xdr:col>
      <xdr:colOff>420921</xdr:colOff>
      <xdr:row>55</xdr:row>
      <xdr:rowOff>270000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/>
      </xdr:nvSpPr>
      <xdr:spPr>
        <a:xfrm>
          <a:off x="940594" y="14906625"/>
          <a:ext cx="1041026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2151225</xdr:colOff>
      <xdr:row>1</xdr:row>
      <xdr:rowOff>2792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FC185957-7C22-4D99-B06D-6364AFF6D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2190750</xdr:colOff>
      <xdr:row>0</xdr:row>
      <xdr:rowOff>0</xdr:rowOff>
    </xdr:from>
    <xdr:to>
      <xdr:col>16</xdr:col>
      <xdr:colOff>190500</xdr:colOff>
      <xdr:row>0</xdr:row>
      <xdr:rowOff>595313</xdr:rowOff>
    </xdr:to>
    <xdr:sp macro="" textlink="">
      <xdr:nvSpPr>
        <xdr:cNvPr id="4" name="3 Rectángulo redondeado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/>
      </xdr:nvSpPr>
      <xdr:spPr>
        <a:xfrm>
          <a:off x="2413000" y="0"/>
          <a:ext cx="12057063" cy="595313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T2'16</a:t>
          </a:r>
        </a:p>
      </xdr:txBody>
    </xdr:sp>
    <xdr:clientData/>
  </xdr:twoCellAnchor>
  <xdr:twoCellAnchor>
    <xdr:from>
      <xdr:col>12</xdr:col>
      <xdr:colOff>202406</xdr:colOff>
      <xdr:row>0</xdr:row>
      <xdr:rowOff>660797</xdr:rowOff>
    </xdr:from>
    <xdr:to>
      <xdr:col>16</xdr:col>
      <xdr:colOff>190500</xdr:colOff>
      <xdr:row>2</xdr:row>
      <xdr:rowOff>232172</xdr:rowOff>
    </xdr:to>
    <xdr:sp macro="" textlink="">
      <xdr:nvSpPr>
        <xdr:cNvPr id="5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/>
      </xdr:nvSpPr>
      <xdr:spPr>
        <a:xfrm>
          <a:off x="10572750" y="660797"/>
          <a:ext cx="3036094" cy="595313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23812</xdr:colOff>
      <xdr:row>1</xdr:row>
      <xdr:rowOff>136922</xdr:rowOff>
    </xdr:from>
    <xdr:to>
      <xdr:col>5</xdr:col>
      <xdr:colOff>416719</xdr:colOff>
      <xdr:row>2</xdr:row>
      <xdr:rowOff>89297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23812" y="803672"/>
          <a:ext cx="5512595" cy="30956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Bebidas Refrescantes </a:t>
          </a:r>
          <a:r>
            <a:rPr kumimoji="0" lang="es-ES" sz="18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(Solas sin combinados)</a:t>
          </a:r>
          <a:endParaRPr kumimoji="0" lang="es-ES" sz="20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3</xdr:row>
      <xdr:rowOff>142875</xdr:rowOff>
    </xdr:from>
    <xdr:to>
      <xdr:col>16</xdr:col>
      <xdr:colOff>178594</xdr:colOff>
      <xdr:row>4</xdr:row>
      <xdr:rowOff>240375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SpPr/>
      </xdr:nvSpPr>
      <xdr:spPr>
        <a:xfrm>
          <a:off x="214313" y="1404938"/>
          <a:ext cx="13596937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0</xdr:colOff>
      <xdr:row>18</xdr:row>
      <xdr:rowOff>107154</xdr:rowOff>
    </xdr:from>
    <xdr:to>
      <xdr:col>16</xdr:col>
      <xdr:colOff>178594</xdr:colOff>
      <xdr:row>19</xdr:row>
      <xdr:rowOff>26060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SpPr/>
      </xdr:nvSpPr>
      <xdr:spPr>
        <a:xfrm>
          <a:off x="214313" y="5333998"/>
          <a:ext cx="13596937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833437</xdr:colOff>
      <xdr:row>19</xdr:row>
      <xdr:rowOff>47624</xdr:rowOff>
    </xdr:from>
    <xdr:to>
      <xdr:col>16</xdr:col>
      <xdr:colOff>178594</xdr:colOff>
      <xdr:row>19</xdr:row>
      <xdr:rowOff>317624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SpPr/>
      </xdr:nvSpPr>
      <xdr:spPr>
        <a:xfrm>
          <a:off x="1047750" y="5643562"/>
          <a:ext cx="1276350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833437</xdr:colOff>
      <xdr:row>31</xdr:row>
      <xdr:rowOff>59533</xdr:rowOff>
    </xdr:from>
    <xdr:to>
      <xdr:col>16</xdr:col>
      <xdr:colOff>178594</xdr:colOff>
      <xdr:row>31</xdr:row>
      <xdr:rowOff>329533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SpPr/>
      </xdr:nvSpPr>
      <xdr:spPr>
        <a:xfrm>
          <a:off x="1047750" y="8870158"/>
          <a:ext cx="1276350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0</xdr:colOff>
      <xdr:row>43</xdr:row>
      <xdr:rowOff>119055</xdr:rowOff>
    </xdr:from>
    <xdr:to>
      <xdr:col>16</xdr:col>
      <xdr:colOff>178594</xdr:colOff>
      <xdr:row>44</xdr:row>
      <xdr:rowOff>37961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/>
      </xdr:nvSpPr>
      <xdr:spPr>
        <a:xfrm>
          <a:off x="214313" y="12203899"/>
          <a:ext cx="13596937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</a:t>
          </a:r>
          <a:r>
            <a:rPr lang="es-ES" sz="1200" baseline="0">
              <a:solidFill>
                <a:sysClr val="windowText" lastClr="000000"/>
              </a:solidFill>
            </a:rPr>
            <a:t> Canarias)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833437</xdr:colOff>
      <xdr:row>44</xdr:row>
      <xdr:rowOff>59525</xdr:rowOff>
    </xdr:from>
    <xdr:to>
      <xdr:col>16</xdr:col>
      <xdr:colOff>178594</xdr:colOff>
      <xdr:row>44</xdr:row>
      <xdr:rowOff>329525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SpPr/>
      </xdr:nvSpPr>
      <xdr:spPr>
        <a:xfrm>
          <a:off x="1047750" y="12513463"/>
          <a:ext cx="1276350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845343</xdr:colOff>
      <xdr:row>56</xdr:row>
      <xdr:rowOff>59533</xdr:rowOff>
    </xdr:from>
    <xdr:to>
      <xdr:col>16</xdr:col>
      <xdr:colOff>190500</xdr:colOff>
      <xdr:row>56</xdr:row>
      <xdr:rowOff>329533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SpPr/>
      </xdr:nvSpPr>
      <xdr:spPr>
        <a:xfrm>
          <a:off x="1059656" y="15871033"/>
          <a:ext cx="1276350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2103600</xdr:colOff>
      <xdr:row>1</xdr:row>
      <xdr:rowOff>2792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1C02E03D-7B78-45EC-8FD3-B57844011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642938</xdr:colOff>
      <xdr:row>1</xdr:row>
      <xdr:rowOff>188529</xdr:rowOff>
    </xdr:from>
    <xdr:to>
      <xdr:col>4</xdr:col>
      <xdr:colOff>0</xdr:colOff>
      <xdr:row>3</xdr:row>
      <xdr:rowOff>21842</xdr:rowOff>
    </xdr:to>
    <xdr:sp macro="" textlink="">
      <xdr:nvSpPr>
        <xdr:cNvPr id="5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SpPr/>
      </xdr:nvSpPr>
      <xdr:spPr>
        <a:xfrm>
          <a:off x="4095751" y="855279"/>
          <a:ext cx="2674937" cy="595313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1</xdr:colOff>
      <xdr:row>1</xdr:row>
      <xdr:rowOff>325447</xdr:rowOff>
    </xdr:from>
    <xdr:to>
      <xdr:col>1</xdr:col>
      <xdr:colOff>2738439</xdr:colOff>
      <xdr:row>2</xdr:row>
      <xdr:rowOff>170665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49251" y="992197"/>
          <a:ext cx="2738438" cy="36909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Aguas</a:t>
          </a:r>
        </a:p>
      </xdr:txBody>
    </xdr:sp>
    <xdr:clientData/>
  </xdr:twoCellAnchor>
  <xdr:twoCellAnchor>
    <xdr:from>
      <xdr:col>1</xdr:col>
      <xdr:colOff>0</xdr:colOff>
      <xdr:row>3</xdr:row>
      <xdr:rowOff>71437</xdr:rowOff>
    </xdr:from>
    <xdr:to>
      <xdr:col>4</xdr:col>
      <xdr:colOff>0</xdr:colOff>
      <xdr:row>4</xdr:row>
      <xdr:rowOff>168937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/>
      </xdr:nvSpPr>
      <xdr:spPr>
        <a:xfrm>
          <a:off x="333375" y="1500187"/>
          <a:ext cx="6131719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0</xdr:colOff>
      <xdr:row>18</xdr:row>
      <xdr:rowOff>154777</xdr:rowOff>
    </xdr:from>
    <xdr:to>
      <xdr:col>4</xdr:col>
      <xdr:colOff>0</xdr:colOff>
      <xdr:row>19</xdr:row>
      <xdr:rowOff>49871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SpPr/>
      </xdr:nvSpPr>
      <xdr:spPr>
        <a:xfrm>
          <a:off x="333375" y="5155402"/>
          <a:ext cx="6131719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1035844</xdr:colOff>
      <xdr:row>19</xdr:row>
      <xdr:rowOff>71432</xdr:rowOff>
    </xdr:from>
    <xdr:to>
      <xdr:col>4</xdr:col>
      <xdr:colOff>0</xdr:colOff>
      <xdr:row>19</xdr:row>
      <xdr:rowOff>341432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SpPr/>
      </xdr:nvSpPr>
      <xdr:spPr>
        <a:xfrm>
          <a:off x="1369219" y="5464963"/>
          <a:ext cx="509587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1035844</xdr:colOff>
      <xdr:row>31</xdr:row>
      <xdr:rowOff>95249</xdr:rowOff>
    </xdr:from>
    <xdr:to>
      <xdr:col>4</xdr:col>
      <xdr:colOff>0</xdr:colOff>
      <xdr:row>31</xdr:row>
      <xdr:rowOff>365249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/>
      </xdr:nvSpPr>
      <xdr:spPr>
        <a:xfrm>
          <a:off x="1369219" y="8501062"/>
          <a:ext cx="509587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0</xdr:colOff>
      <xdr:row>43</xdr:row>
      <xdr:rowOff>154780</xdr:rowOff>
    </xdr:from>
    <xdr:to>
      <xdr:col>4</xdr:col>
      <xdr:colOff>0</xdr:colOff>
      <xdr:row>44</xdr:row>
      <xdr:rowOff>49873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SpPr/>
      </xdr:nvSpPr>
      <xdr:spPr>
        <a:xfrm>
          <a:off x="333375" y="11691936"/>
          <a:ext cx="6131719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 Canarias)</a:t>
          </a:r>
        </a:p>
      </xdr:txBody>
    </xdr:sp>
    <xdr:clientData/>
  </xdr:twoCellAnchor>
  <xdr:twoCellAnchor>
    <xdr:from>
      <xdr:col>1</xdr:col>
      <xdr:colOff>1035844</xdr:colOff>
      <xdr:row>44</xdr:row>
      <xdr:rowOff>71436</xdr:rowOff>
    </xdr:from>
    <xdr:to>
      <xdr:col>4</xdr:col>
      <xdr:colOff>0</xdr:colOff>
      <xdr:row>44</xdr:row>
      <xdr:rowOff>341436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SpPr/>
      </xdr:nvSpPr>
      <xdr:spPr>
        <a:xfrm>
          <a:off x="1369219" y="12001499"/>
          <a:ext cx="509587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1035844</xdr:colOff>
      <xdr:row>56</xdr:row>
      <xdr:rowOff>83344</xdr:rowOff>
    </xdr:from>
    <xdr:to>
      <xdr:col>4</xdr:col>
      <xdr:colOff>0</xdr:colOff>
      <xdr:row>56</xdr:row>
      <xdr:rowOff>353344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SpPr/>
      </xdr:nvSpPr>
      <xdr:spPr>
        <a:xfrm>
          <a:off x="1369219" y="15132844"/>
          <a:ext cx="509587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1889124</xdr:colOff>
      <xdr:row>0</xdr:row>
      <xdr:rowOff>0</xdr:rowOff>
    </xdr:from>
    <xdr:to>
      <xdr:col>4</xdr:col>
      <xdr:colOff>-1</xdr:colOff>
      <xdr:row>1</xdr:row>
      <xdr:rowOff>111125</xdr:rowOff>
    </xdr:to>
    <xdr:sp macro="" textlink="">
      <xdr:nvSpPr>
        <xdr:cNvPr id="14" name="3 Rectángulo redondeado">
          <a:extLst>
            <a:ext uri="{FF2B5EF4-FFF2-40B4-BE49-F238E27FC236}">
              <a16:creationId xmlns="" xmlns:a16="http://schemas.microsoft.com/office/drawing/2014/main" id="{84C8111D-08F0-4785-9515-44DDDCF5719D}"/>
            </a:ext>
          </a:extLst>
        </xdr:cNvPr>
        <xdr:cNvSpPr/>
      </xdr:nvSpPr>
      <xdr:spPr>
        <a:xfrm>
          <a:off x="2238374" y="0"/>
          <a:ext cx="4532313" cy="777875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lIns="0" tIns="0" rIns="0" bIns="0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T2'16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1780290</xdr:colOff>
      <xdr:row>0</xdr:row>
      <xdr:rowOff>608324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DCD4B4BC-A4B4-4A1D-B37B-5B1732C48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129540" cy="6083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535302</xdr:colOff>
      <xdr:row>1</xdr:row>
      <xdr:rowOff>158753</xdr:rowOff>
    </xdr:from>
    <xdr:to>
      <xdr:col>4</xdr:col>
      <xdr:colOff>0</xdr:colOff>
      <xdr:row>3</xdr:row>
      <xdr:rowOff>1298</xdr:rowOff>
    </xdr:to>
    <xdr:sp macro="" textlink="">
      <xdr:nvSpPr>
        <xdr:cNvPr id="5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SpPr/>
      </xdr:nvSpPr>
      <xdr:spPr>
        <a:xfrm>
          <a:off x="3845240" y="825503"/>
          <a:ext cx="2782573" cy="445795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1</xdr:colOff>
      <xdr:row>1</xdr:row>
      <xdr:rowOff>257973</xdr:rowOff>
    </xdr:from>
    <xdr:to>
      <xdr:col>1</xdr:col>
      <xdr:colOff>2286000</xdr:colOff>
      <xdr:row>2</xdr:row>
      <xdr:rowOff>198442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206376" y="924723"/>
          <a:ext cx="2285999" cy="305594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Zumos</a:t>
          </a:r>
        </a:p>
      </xdr:txBody>
    </xdr:sp>
    <xdr:clientData/>
  </xdr:twoCellAnchor>
  <xdr:twoCellAnchor>
    <xdr:from>
      <xdr:col>1</xdr:col>
      <xdr:colOff>23813</xdr:colOff>
      <xdr:row>3</xdr:row>
      <xdr:rowOff>47628</xdr:rowOff>
    </xdr:from>
    <xdr:to>
      <xdr:col>4</xdr:col>
      <xdr:colOff>0</xdr:colOff>
      <xdr:row>4</xdr:row>
      <xdr:rowOff>145128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SpPr/>
      </xdr:nvSpPr>
      <xdr:spPr>
        <a:xfrm>
          <a:off x="226219" y="1309691"/>
          <a:ext cx="6107906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1</xdr:colOff>
      <xdr:row>18</xdr:row>
      <xdr:rowOff>59532</xdr:rowOff>
    </xdr:from>
    <xdr:to>
      <xdr:col>3</xdr:col>
      <xdr:colOff>1559719</xdr:colOff>
      <xdr:row>18</xdr:row>
      <xdr:rowOff>347532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SpPr/>
      </xdr:nvSpPr>
      <xdr:spPr>
        <a:xfrm>
          <a:off x="202407" y="4893470"/>
          <a:ext cx="6107906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737394</xdr:colOff>
      <xdr:row>19</xdr:row>
      <xdr:rowOff>35719</xdr:rowOff>
    </xdr:from>
    <xdr:to>
      <xdr:col>3</xdr:col>
      <xdr:colOff>1547812</xdr:colOff>
      <xdr:row>19</xdr:row>
      <xdr:rowOff>305719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SpPr/>
      </xdr:nvSpPr>
      <xdr:spPr>
        <a:xfrm>
          <a:off x="939800" y="5226844"/>
          <a:ext cx="5358606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808832</xdr:colOff>
      <xdr:row>31</xdr:row>
      <xdr:rowOff>59531</xdr:rowOff>
    </xdr:from>
    <xdr:to>
      <xdr:col>4</xdr:col>
      <xdr:colOff>35719</xdr:colOff>
      <xdr:row>31</xdr:row>
      <xdr:rowOff>329531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SpPr/>
      </xdr:nvSpPr>
      <xdr:spPr>
        <a:xfrm>
          <a:off x="1011238" y="8274844"/>
          <a:ext cx="5358606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23813</xdr:colOff>
      <xdr:row>43</xdr:row>
      <xdr:rowOff>107176</xdr:rowOff>
    </xdr:from>
    <xdr:to>
      <xdr:col>4</xdr:col>
      <xdr:colOff>0</xdr:colOff>
      <xdr:row>44</xdr:row>
      <xdr:rowOff>37988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700-00000B000000}"/>
            </a:ext>
          </a:extLst>
        </xdr:cNvPr>
        <xdr:cNvSpPr/>
      </xdr:nvSpPr>
      <xdr:spPr>
        <a:xfrm>
          <a:off x="226219" y="11406207"/>
          <a:ext cx="6107906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 Canarias)</a:t>
          </a:r>
        </a:p>
      </xdr:txBody>
    </xdr:sp>
    <xdr:clientData/>
  </xdr:twoCellAnchor>
  <xdr:twoCellAnchor>
    <xdr:from>
      <xdr:col>1</xdr:col>
      <xdr:colOff>773113</xdr:colOff>
      <xdr:row>44</xdr:row>
      <xdr:rowOff>47626</xdr:rowOff>
    </xdr:from>
    <xdr:to>
      <xdr:col>4</xdr:col>
      <xdr:colOff>0</xdr:colOff>
      <xdr:row>44</xdr:row>
      <xdr:rowOff>317626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SpPr/>
      </xdr:nvSpPr>
      <xdr:spPr>
        <a:xfrm>
          <a:off x="975519" y="11703845"/>
          <a:ext cx="5358606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773113</xdr:colOff>
      <xdr:row>56</xdr:row>
      <xdr:rowOff>47625</xdr:rowOff>
    </xdr:from>
    <xdr:to>
      <xdr:col>4</xdr:col>
      <xdr:colOff>0</xdr:colOff>
      <xdr:row>56</xdr:row>
      <xdr:rowOff>317625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SpPr/>
      </xdr:nvSpPr>
      <xdr:spPr>
        <a:xfrm>
          <a:off x="975519" y="14787563"/>
          <a:ext cx="5358606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2031999</xdr:colOff>
      <xdr:row>0</xdr:row>
      <xdr:rowOff>0</xdr:rowOff>
    </xdr:from>
    <xdr:to>
      <xdr:col>4</xdr:col>
      <xdr:colOff>142874</xdr:colOff>
      <xdr:row>1</xdr:row>
      <xdr:rowOff>111125</xdr:rowOff>
    </xdr:to>
    <xdr:sp macro="" textlink="">
      <xdr:nvSpPr>
        <xdr:cNvPr id="14" name="3 Rectángulo redondeado">
          <a:extLst>
            <a:ext uri="{FF2B5EF4-FFF2-40B4-BE49-F238E27FC236}">
              <a16:creationId xmlns="" xmlns:a16="http://schemas.microsoft.com/office/drawing/2014/main" id="{03E855A8-C3E9-4D2C-AD0A-67DF89BEA3A1}"/>
            </a:ext>
          </a:extLst>
        </xdr:cNvPr>
        <xdr:cNvSpPr/>
      </xdr:nvSpPr>
      <xdr:spPr>
        <a:xfrm>
          <a:off x="2238374" y="0"/>
          <a:ext cx="4532313" cy="777875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lIns="0" tIns="0" rIns="0" bIns="0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T2'16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1923165</xdr:colOff>
      <xdr:row>0</xdr:row>
      <xdr:rowOff>608324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056B9295-D67E-43C5-ACEF-4D9E46EA0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129540" cy="6083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23813</xdr:colOff>
      <xdr:row>1</xdr:row>
      <xdr:rowOff>252026</xdr:rowOff>
    </xdr:from>
    <xdr:to>
      <xdr:col>2</xdr:col>
      <xdr:colOff>250033</xdr:colOff>
      <xdr:row>2</xdr:row>
      <xdr:rowOff>216307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222251" y="918776"/>
          <a:ext cx="3329782" cy="32940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Bebidas Zumo + Leche</a:t>
          </a:r>
        </a:p>
      </xdr:txBody>
    </xdr:sp>
    <xdr:clientData/>
  </xdr:twoCellAnchor>
  <xdr:twoCellAnchor>
    <xdr:from>
      <xdr:col>1</xdr:col>
      <xdr:colOff>11905</xdr:colOff>
      <xdr:row>3</xdr:row>
      <xdr:rowOff>59534</xdr:rowOff>
    </xdr:from>
    <xdr:to>
      <xdr:col>5</xdr:col>
      <xdr:colOff>9280</xdr:colOff>
      <xdr:row>4</xdr:row>
      <xdr:rowOff>157034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/>
      </xdr:nvSpPr>
      <xdr:spPr>
        <a:xfrm>
          <a:off x="202405" y="1321597"/>
          <a:ext cx="6295781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11905</xdr:colOff>
      <xdr:row>18</xdr:row>
      <xdr:rowOff>83342</xdr:rowOff>
    </xdr:from>
    <xdr:to>
      <xdr:col>5</xdr:col>
      <xdr:colOff>9280</xdr:colOff>
      <xdr:row>19</xdr:row>
      <xdr:rowOff>14155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SpPr/>
      </xdr:nvSpPr>
      <xdr:spPr>
        <a:xfrm>
          <a:off x="202405" y="4917280"/>
          <a:ext cx="6295781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726281</xdr:colOff>
      <xdr:row>19</xdr:row>
      <xdr:rowOff>35715</xdr:rowOff>
    </xdr:from>
    <xdr:to>
      <xdr:col>5</xdr:col>
      <xdr:colOff>9280</xdr:colOff>
      <xdr:row>19</xdr:row>
      <xdr:rowOff>305715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SpPr/>
      </xdr:nvSpPr>
      <xdr:spPr>
        <a:xfrm>
          <a:off x="916781" y="5226840"/>
          <a:ext cx="558140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726281</xdr:colOff>
      <xdr:row>30</xdr:row>
      <xdr:rowOff>202405</xdr:rowOff>
    </xdr:from>
    <xdr:to>
      <xdr:col>5</xdr:col>
      <xdr:colOff>9280</xdr:colOff>
      <xdr:row>31</xdr:row>
      <xdr:rowOff>162842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SpPr/>
      </xdr:nvSpPr>
      <xdr:spPr>
        <a:xfrm>
          <a:off x="916781" y="8167686"/>
          <a:ext cx="558140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11905</xdr:colOff>
      <xdr:row>43</xdr:row>
      <xdr:rowOff>35718</xdr:rowOff>
    </xdr:from>
    <xdr:to>
      <xdr:col>5</xdr:col>
      <xdr:colOff>9280</xdr:colOff>
      <xdr:row>43</xdr:row>
      <xdr:rowOff>323718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SpPr/>
      </xdr:nvSpPr>
      <xdr:spPr>
        <a:xfrm>
          <a:off x="202405" y="11025187"/>
          <a:ext cx="6295781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 Canarias)</a:t>
          </a:r>
        </a:p>
      </xdr:txBody>
    </xdr:sp>
    <xdr:clientData/>
  </xdr:twoCellAnchor>
  <xdr:twoCellAnchor>
    <xdr:from>
      <xdr:col>1</xdr:col>
      <xdr:colOff>738187</xdr:colOff>
      <xdr:row>44</xdr:row>
      <xdr:rowOff>23812</xdr:rowOff>
    </xdr:from>
    <xdr:to>
      <xdr:col>5</xdr:col>
      <xdr:colOff>21186</xdr:colOff>
      <xdr:row>44</xdr:row>
      <xdr:rowOff>293812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/>
      </xdr:nvSpPr>
      <xdr:spPr>
        <a:xfrm>
          <a:off x="928687" y="11537156"/>
          <a:ext cx="558140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726281</xdr:colOff>
      <xdr:row>56</xdr:row>
      <xdr:rowOff>47624</xdr:rowOff>
    </xdr:from>
    <xdr:to>
      <xdr:col>5</xdr:col>
      <xdr:colOff>9280</xdr:colOff>
      <xdr:row>56</xdr:row>
      <xdr:rowOff>317624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SpPr/>
      </xdr:nvSpPr>
      <xdr:spPr>
        <a:xfrm>
          <a:off x="916781" y="14573249"/>
          <a:ext cx="558140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543240</xdr:colOff>
      <xdr:row>1</xdr:row>
      <xdr:rowOff>158753</xdr:rowOff>
    </xdr:from>
    <xdr:to>
      <xdr:col>4</xdr:col>
      <xdr:colOff>7938</xdr:colOff>
      <xdr:row>3</xdr:row>
      <xdr:rowOff>1298</xdr:rowOff>
    </xdr:to>
    <xdr:sp macro="" textlink="">
      <xdr:nvSpPr>
        <xdr:cNvPr id="14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60288F1-5A03-4BD2-A0A2-9BE3AE1B54C4}"/>
            </a:ext>
          </a:extLst>
        </xdr:cNvPr>
        <xdr:cNvSpPr/>
      </xdr:nvSpPr>
      <xdr:spPr>
        <a:xfrm>
          <a:off x="3845240" y="825503"/>
          <a:ext cx="2782573" cy="445795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2039936</xdr:colOff>
      <xdr:row>0</xdr:row>
      <xdr:rowOff>0</xdr:rowOff>
    </xdr:from>
    <xdr:to>
      <xdr:col>4</xdr:col>
      <xdr:colOff>150812</xdr:colOff>
      <xdr:row>1</xdr:row>
      <xdr:rowOff>111125</xdr:rowOff>
    </xdr:to>
    <xdr:sp macro="" textlink="">
      <xdr:nvSpPr>
        <xdr:cNvPr id="15" name="3 Rectángulo redondeado">
          <a:extLst>
            <a:ext uri="{FF2B5EF4-FFF2-40B4-BE49-F238E27FC236}">
              <a16:creationId xmlns="" xmlns:a16="http://schemas.microsoft.com/office/drawing/2014/main" id="{209D6A57-3ABD-4F66-8233-28F6AA11CC75}"/>
            </a:ext>
          </a:extLst>
        </xdr:cNvPr>
        <xdr:cNvSpPr/>
      </xdr:nvSpPr>
      <xdr:spPr>
        <a:xfrm>
          <a:off x="2238374" y="0"/>
          <a:ext cx="4532313" cy="777875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lIns="0" tIns="0" rIns="0" bIns="0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T2'16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1931102</xdr:colOff>
      <xdr:row>0</xdr:row>
      <xdr:rowOff>608324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7A8B6C37-193A-4F03-B273-3339A9E01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129540" cy="6083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Worldpanel">
    <a:dk1>
      <a:srgbClr val="595959"/>
    </a:dk1>
    <a:lt1>
      <a:srgbClr val="FFFFFF"/>
    </a:lt1>
    <a:dk2>
      <a:srgbClr val="000000"/>
    </a:dk2>
    <a:lt2>
      <a:srgbClr val="FFFFFF"/>
    </a:lt2>
    <a:accent1>
      <a:srgbClr val="92D400"/>
    </a:accent1>
    <a:accent2>
      <a:srgbClr val="717171"/>
    </a:accent2>
    <a:accent3>
      <a:srgbClr val="C0C0C0"/>
    </a:accent3>
    <a:accent4>
      <a:srgbClr val="3AA960"/>
    </a:accent4>
    <a:accent5>
      <a:srgbClr val="9CD4B9"/>
    </a:accent5>
    <a:accent6>
      <a:srgbClr val="006F7D"/>
    </a:accent6>
    <a:hlink>
      <a:srgbClr val="1D84C7"/>
    </a:hlink>
    <a:folHlink>
      <a:srgbClr val="8353A9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Worldpanel">
    <a:dk1>
      <a:srgbClr val="595959"/>
    </a:dk1>
    <a:lt1>
      <a:srgbClr val="FFFFFF"/>
    </a:lt1>
    <a:dk2>
      <a:srgbClr val="000000"/>
    </a:dk2>
    <a:lt2>
      <a:srgbClr val="FFFFFF"/>
    </a:lt2>
    <a:accent1>
      <a:srgbClr val="92D400"/>
    </a:accent1>
    <a:accent2>
      <a:srgbClr val="717171"/>
    </a:accent2>
    <a:accent3>
      <a:srgbClr val="C0C0C0"/>
    </a:accent3>
    <a:accent4>
      <a:srgbClr val="3AA960"/>
    </a:accent4>
    <a:accent5>
      <a:srgbClr val="9CD4B9"/>
    </a:accent5>
    <a:accent6>
      <a:srgbClr val="006F7D"/>
    </a:accent6>
    <a:hlink>
      <a:srgbClr val="1D84C7"/>
    </a:hlink>
    <a:folHlink>
      <a:srgbClr val="8353A9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Worldpanel">
    <a:dk1>
      <a:srgbClr val="595959"/>
    </a:dk1>
    <a:lt1>
      <a:srgbClr val="FFFFFF"/>
    </a:lt1>
    <a:dk2>
      <a:srgbClr val="000000"/>
    </a:dk2>
    <a:lt2>
      <a:srgbClr val="FFFFFF"/>
    </a:lt2>
    <a:accent1>
      <a:srgbClr val="92D400"/>
    </a:accent1>
    <a:accent2>
      <a:srgbClr val="717171"/>
    </a:accent2>
    <a:accent3>
      <a:srgbClr val="C0C0C0"/>
    </a:accent3>
    <a:accent4>
      <a:srgbClr val="3AA960"/>
    </a:accent4>
    <a:accent5>
      <a:srgbClr val="9CD4B9"/>
    </a:accent5>
    <a:accent6>
      <a:srgbClr val="006F7D"/>
    </a:accent6>
    <a:hlink>
      <a:srgbClr val="1D84C7"/>
    </a:hlink>
    <a:folHlink>
      <a:srgbClr val="8353A9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Worldpanel">
    <a:dk1>
      <a:srgbClr val="595959"/>
    </a:dk1>
    <a:lt1>
      <a:srgbClr val="FFFFFF"/>
    </a:lt1>
    <a:dk2>
      <a:srgbClr val="000000"/>
    </a:dk2>
    <a:lt2>
      <a:srgbClr val="FFFFFF"/>
    </a:lt2>
    <a:accent1>
      <a:srgbClr val="92D400"/>
    </a:accent1>
    <a:accent2>
      <a:srgbClr val="717171"/>
    </a:accent2>
    <a:accent3>
      <a:srgbClr val="C0C0C0"/>
    </a:accent3>
    <a:accent4>
      <a:srgbClr val="3AA960"/>
    </a:accent4>
    <a:accent5>
      <a:srgbClr val="9CD4B9"/>
    </a:accent5>
    <a:accent6>
      <a:srgbClr val="006F7D"/>
    </a:accent6>
    <a:hlink>
      <a:srgbClr val="1D84C7"/>
    </a:hlink>
    <a:folHlink>
      <a:srgbClr val="8353A9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Worldpanel">
    <a:dk1>
      <a:srgbClr val="595959"/>
    </a:dk1>
    <a:lt1>
      <a:srgbClr val="FFFFFF"/>
    </a:lt1>
    <a:dk2>
      <a:srgbClr val="000000"/>
    </a:dk2>
    <a:lt2>
      <a:srgbClr val="FFFFFF"/>
    </a:lt2>
    <a:accent1>
      <a:srgbClr val="92D400"/>
    </a:accent1>
    <a:accent2>
      <a:srgbClr val="717171"/>
    </a:accent2>
    <a:accent3>
      <a:srgbClr val="C0C0C0"/>
    </a:accent3>
    <a:accent4>
      <a:srgbClr val="3AA960"/>
    </a:accent4>
    <a:accent5>
      <a:srgbClr val="9CD4B9"/>
    </a:accent5>
    <a:accent6>
      <a:srgbClr val="006F7D"/>
    </a:accent6>
    <a:hlink>
      <a:srgbClr val="1D84C7"/>
    </a:hlink>
    <a:folHlink>
      <a:srgbClr val="8353A9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I24"/>
  <sheetViews>
    <sheetView showGridLines="0" showRowColHeaders="0" tabSelected="1" zoomScale="80" zoomScaleNormal="80" workbookViewId="0"/>
  </sheetViews>
  <sheetFormatPr baseColWidth="10" defaultColWidth="11.42578125" defaultRowHeight="15" x14ac:dyDescent="0.25"/>
  <cols>
    <col min="1" max="1" width="11.42578125" style="26" customWidth="1"/>
    <col min="2" max="2" width="7" style="26" customWidth="1"/>
    <col min="3" max="3" width="31.140625" style="26" customWidth="1"/>
    <col min="4" max="7" width="11.42578125" style="26"/>
    <col min="8" max="8" width="7" style="26" customWidth="1"/>
    <col min="9" max="16384" width="11.42578125" style="26"/>
  </cols>
  <sheetData>
    <row r="1" spans="1:9" x14ac:dyDescent="0.25">
      <c r="A1" s="32"/>
      <c r="B1" s="32"/>
      <c r="C1" s="32"/>
      <c r="D1" s="32"/>
      <c r="E1" s="32"/>
      <c r="F1" s="32"/>
      <c r="G1" s="32"/>
      <c r="H1" s="32"/>
      <c r="I1" s="32"/>
    </row>
    <row r="2" spans="1:9" ht="67.5" customHeight="1" x14ac:dyDescent="0.25">
      <c r="A2" s="361"/>
      <c r="B2" s="361"/>
      <c r="C2" s="361"/>
      <c r="D2" s="361"/>
      <c r="E2" s="361"/>
      <c r="F2" s="361"/>
      <c r="G2" s="32"/>
      <c r="H2" s="32"/>
      <c r="I2" s="32"/>
    </row>
    <row r="3" spans="1:9" x14ac:dyDescent="0.25">
      <c r="A3" s="14"/>
      <c r="B3" s="14"/>
      <c r="C3" s="14"/>
      <c r="D3" s="14"/>
      <c r="E3" s="14"/>
      <c r="F3" s="14"/>
      <c r="G3" s="32"/>
      <c r="H3" s="32"/>
      <c r="I3" s="32"/>
    </row>
    <row r="4" spans="1:9" x14ac:dyDescent="0.25">
      <c r="A4" s="14"/>
      <c r="B4" s="14"/>
      <c r="C4" s="18"/>
      <c r="D4" s="14"/>
      <c r="E4" s="14"/>
      <c r="F4" s="14"/>
      <c r="G4" s="32"/>
      <c r="H4" s="32"/>
      <c r="I4" s="32"/>
    </row>
    <row r="5" spans="1:9" s="31" customFormat="1" ht="30" customHeight="1" x14ac:dyDescent="0.45">
      <c r="A5" s="16"/>
      <c r="B5" s="15"/>
      <c r="C5" s="19"/>
      <c r="D5" s="16"/>
      <c r="E5" s="16"/>
      <c r="F5" s="16"/>
      <c r="G5" s="240"/>
      <c r="H5" s="240"/>
      <c r="I5" s="240"/>
    </row>
    <row r="6" spans="1:9" s="31" customFormat="1" ht="30" customHeight="1" x14ac:dyDescent="0.45">
      <c r="A6" s="16"/>
      <c r="B6" s="15"/>
      <c r="C6" s="19"/>
      <c r="D6" s="16"/>
      <c r="E6" s="16"/>
      <c r="F6" s="16"/>
      <c r="G6" s="240"/>
      <c r="H6" s="240"/>
      <c r="I6" s="240"/>
    </row>
    <row r="7" spans="1:9" s="31" customFormat="1" ht="30" customHeight="1" x14ac:dyDescent="0.45">
      <c r="A7" s="16"/>
      <c r="B7" s="15"/>
      <c r="C7" s="19"/>
      <c r="D7" s="16"/>
      <c r="E7" s="16"/>
      <c r="F7" s="16"/>
      <c r="G7" s="240"/>
      <c r="H7" s="240"/>
      <c r="I7" s="240"/>
    </row>
    <row r="8" spans="1:9" s="31" customFormat="1" ht="30" customHeight="1" x14ac:dyDescent="0.45">
      <c r="A8" s="16"/>
      <c r="B8" s="15"/>
      <c r="C8" s="19"/>
      <c r="D8" s="16"/>
      <c r="E8" s="16"/>
      <c r="F8" s="16"/>
      <c r="G8" s="240"/>
      <c r="H8" s="240"/>
      <c r="I8" s="240"/>
    </row>
    <row r="9" spans="1:9" s="31" customFormat="1" ht="30" customHeight="1" x14ac:dyDescent="0.45">
      <c r="A9" s="16"/>
      <c r="B9" s="15"/>
      <c r="C9" s="19"/>
      <c r="D9" s="16"/>
      <c r="E9" s="16"/>
      <c r="F9" s="16"/>
      <c r="G9" s="240"/>
      <c r="H9" s="240"/>
      <c r="I9" s="240"/>
    </row>
    <row r="10" spans="1:9" s="31" customFormat="1" ht="30" customHeight="1" x14ac:dyDescent="0.45">
      <c r="A10" s="16"/>
      <c r="B10" s="15"/>
      <c r="C10" s="19"/>
      <c r="D10" s="16"/>
      <c r="E10" s="16"/>
      <c r="F10" s="16"/>
      <c r="G10" s="240"/>
      <c r="H10" s="240"/>
      <c r="I10" s="240"/>
    </row>
    <row r="11" spans="1:9" s="31" customFormat="1" ht="30" customHeight="1" x14ac:dyDescent="0.45">
      <c r="A11" s="16"/>
      <c r="B11" s="15"/>
      <c r="C11" s="19"/>
      <c r="D11" s="16"/>
      <c r="E11" s="16"/>
      <c r="F11" s="16"/>
      <c r="G11" s="240"/>
      <c r="H11" s="240"/>
      <c r="I11" s="240"/>
    </row>
    <row r="12" spans="1:9" s="31" customFormat="1" ht="30" customHeight="1" x14ac:dyDescent="0.45">
      <c r="A12" s="16"/>
      <c r="B12" s="15"/>
      <c r="C12" s="19"/>
      <c r="D12" s="16"/>
      <c r="E12" s="16"/>
      <c r="F12" s="16"/>
      <c r="G12" s="240"/>
      <c r="H12" s="240"/>
      <c r="I12" s="240"/>
    </row>
    <row r="13" spans="1:9" ht="30" customHeight="1" x14ac:dyDescent="0.25">
      <c r="A13" s="14"/>
      <c r="B13" s="14"/>
      <c r="C13" s="18"/>
      <c r="D13" s="14"/>
      <c r="E13" s="14"/>
      <c r="F13" s="14"/>
      <c r="G13" s="32"/>
      <c r="H13" s="32"/>
      <c r="I13" s="32"/>
    </row>
    <row r="14" spans="1:9" ht="30" customHeight="1" x14ac:dyDescent="0.25">
      <c r="A14" s="14"/>
      <c r="B14"/>
      <c r="C14"/>
      <c r="D14" s="14"/>
      <c r="E14" s="14"/>
      <c r="F14" s="14"/>
      <c r="G14" s="32"/>
      <c r="H14" s="32"/>
      <c r="I14" s="32"/>
    </row>
    <row r="15" spans="1:9" ht="30" customHeight="1" x14ac:dyDescent="0.25">
      <c r="A15" s="14"/>
      <c r="B15"/>
      <c r="C15"/>
      <c r="D15" s="14"/>
      <c r="E15" s="14"/>
      <c r="F15" s="14"/>
      <c r="G15" s="32"/>
      <c r="H15" s="32"/>
      <c r="I15" s="32"/>
    </row>
    <row r="16" spans="1:9" x14ac:dyDescent="0.25">
      <c r="A16"/>
      <c r="B16"/>
      <c r="C16"/>
      <c r="D16"/>
      <c r="E16"/>
      <c r="F16"/>
      <c r="G16" s="32"/>
      <c r="H16" s="32"/>
      <c r="I16" s="32"/>
    </row>
    <row r="17" spans="1:9" ht="30" customHeight="1" x14ac:dyDescent="0.25">
      <c r="A17" s="14"/>
      <c r="B17"/>
      <c r="C17"/>
      <c r="D17" s="14"/>
      <c r="E17" s="14"/>
      <c r="F17" s="14"/>
      <c r="G17" s="32"/>
      <c r="H17" s="32"/>
      <c r="I17" s="32"/>
    </row>
    <row r="18" spans="1:9" x14ac:dyDescent="0.25">
      <c r="A18"/>
      <c r="B18"/>
      <c r="C18"/>
      <c r="D18"/>
      <c r="E18"/>
      <c r="F18"/>
      <c r="G18" s="32"/>
      <c r="H18" s="32"/>
      <c r="I18" s="32"/>
    </row>
    <row r="19" spans="1:9" x14ac:dyDescent="0.25">
      <c r="A19"/>
      <c r="B19"/>
      <c r="C19"/>
      <c r="D19"/>
      <c r="E19"/>
      <c r="F19"/>
      <c r="G19" s="32"/>
      <c r="H19" s="32"/>
      <c r="I19" s="32"/>
    </row>
    <row r="20" spans="1:9" ht="28.5" x14ac:dyDescent="0.45">
      <c r="A20"/>
      <c r="B20" s="15"/>
      <c r="C20" s="19"/>
      <c r="D20"/>
      <c r="E20"/>
      <c r="F20"/>
      <c r="G20" s="32"/>
      <c r="H20" s="32"/>
      <c r="I20" s="32"/>
    </row>
    <row r="21" spans="1:9" ht="21" x14ac:dyDescent="0.35">
      <c r="A21"/>
      <c r="B21" s="14"/>
      <c r="C21" s="19"/>
      <c r="D21"/>
      <c r="E21"/>
      <c r="F21"/>
      <c r="G21" s="32"/>
      <c r="H21" s="32"/>
      <c r="I21" s="32"/>
    </row>
    <row r="22" spans="1:9" x14ac:dyDescent="0.25">
      <c r="A22"/>
      <c r="B22"/>
      <c r="C22"/>
      <c r="D22"/>
      <c r="E22"/>
      <c r="F22"/>
      <c r="G22" s="32"/>
      <c r="H22" s="32"/>
      <c r="I22" s="32"/>
    </row>
    <row r="23" spans="1:9" x14ac:dyDescent="0.25">
      <c r="A23"/>
      <c r="B23"/>
      <c r="C23"/>
      <c r="D23"/>
      <c r="E23"/>
      <c r="F23"/>
      <c r="G23" s="32"/>
      <c r="H23" s="32"/>
      <c r="I23" s="32"/>
    </row>
    <row r="24" spans="1:9" x14ac:dyDescent="0.25">
      <c r="A24"/>
      <c r="B24"/>
      <c r="C24"/>
      <c r="D24"/>
      <c r="E24"/>
      <c r="F24"/>
      <c r="G24" s="32"/>
      <c r="H24" s="32"/>
      <c r="I24" s="32"/>
    </row>
  </sheetData>
  <mergeCells count="1">
    <mergeCell ref="A2:F2"/>
  </mergeCells>
  <pageMargins left="0.7" right="0.7" top="0.75" bottom="0.75" header="0.3" footer="0.3"/>
  <pageSetup paperSize="9" scale="8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/>
  <dimension ref="A1:HH271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56" sqref="D56"/>
    </sheetView>
  </sheetViews>
  <sheetFormatPr baseColWidth="10" defaultColWidth="11.42578125" defaultRowHeight="12" x14ac:dyDescent="0.2"/>
  <cols>
    <col min="1" max="1" width="45.7109375" style="261" customWidth="1"/>
    <col min="2" max="2" width="16.42578125" style="261" customWidth="1"/>
    <col min="3" max="3" width="11.42578125" style="261" customWidth="1"/>
    <col min="4" max="4" width="19.28515625" style="261" customWidth="1"/>
    <col min="5" max="50" width="11.42578125" style="261" customWidth="1"/>
    <col min="51" max="16384" width="11.42578125" style="261"/>
  </cols>
  <sheetData>
    <row r="1" spans="1:216" x14ac:dyDescent="0.2">
      <c r="A1" s="260" t="s">
        <v>248</v>
      </c>
    </row>
    <row r="3" spans="1:216" x14ac:dyDescent="0.2">
      <c r="A3" s="262" t="s">
        <v>250</v>
      </c>
    </row>
    <row r="4" spans="1:216" ht="36" x14ac:dyDescent="0.2">
      <c r="A4" s="263"/>
      <c r="B4" s="264" t="s">
        <v>23</v>
      </c>
      <c r="C4" s="265" t="s">
        <v>24</v>
      </c>
      <c r="D4" s="264" t="s">
        <v>25</v>
      </c>
      <c r="E4" s="264" t="s">
        <v>26</v>
      </c>
      <c r="F4" s="264" t="s">
        <v>27</v>
      </c>
      <c r="G4" s="264" t="s">
        <v>28</v>
      </c>
      <c r="H4" s="264" t="s">
        <v>29</v>
      </c>
      <c r="I4" s="264" t="s">
        <v>30</v>
      </c>
      <c r="J4" s="264" t="s">
        <v>31</v>
      </c>
      <c r="K4" s="264" t="s">
        <v>32</v>
      </c>
      <c r="L4" s="264" t="s">
        <v>33</v>
      </c>
      <c r="M4" s="264" t="s">
        <v>34</v>
      </c>
      <c r="N4" s="264" t="s">
        <v>386</v>
      </c>
      <c r="O4" s="264" t="s">
        <v>387</v>
      </c>
      <c r="P4" s="264" t="s">
        <v>388</v>
      </c>
      <c r="Q4" s="264" t="s">
        <v>35</v>
      </c>
      <c r="R4" s="264" t="s">
        <v>36</v>
      </c>
      <c r="S4" s="264" t="s">
        <v>37</v>
      </c>
      <c r="T4" s="264" t="s">
        <v>38</v>
      </c>
      <c r="U4" s="264" t="s">
        <v>39</v>
      </c>
      <c r="V4" s="264" t="s">
        <v>40</v>
      </c>
      <c r="W4" s="264" t="s">
        <v>41</v>
      </c>
      <c r="X4" s="264" t="s">
        <v>42</v>
      </c>
      <c r="Y4" s="264" t="s">
        <v>43</v>
      </c>
      <c r="Z4" s="265" t="s">
        <v>44</v>
      </c>
      <c r="AA4" s="264" t="s">
        <v>45</v>
      </c>
      <c r="AB4" s="264" t="s">
        <v>46</v>
      </c>
      <c r="AC4" s="264" t="s">
        <v>47</v>
      </c>
      <c r="AD4" s="264" t="s">
        <v>48</v>
      </c>
      <c r="AE4" s="264" t="s">
        <v>49</v>
      </c>
      <c r="AF4" s="264" t="s">
        <v>50</v>
      </c>
      <c r="AG4" s="264" t="s">
        <v>51</v>
      </c>
      <c r="AH4" s="264" t="s">
        <v>52</v>
      </c>
      <c r="AI4" s="264" t="s">
        <v>53</v>
      </c>
      <c r="AJ4" s="264" t="s">
        <v>54</v>
      </c>
      <c r="AK4" s="264" t="s">
        <v>55</v>
      </c>
      <c r="AL4" s="264" t="s">
        <v>56</v>
      </c>
      <c r="AM4" s="264" t="s">
        <v>57</v>
      </c>
      <c r="AN4" s="264" t="s">
        <v>58</v>
      </c>
      <c r="AO4" s="264" t="s">
        <v>59</v>
      </c>
      <c r="AP4" s="264" t="s">
        <v>60</v>
      </c>
      <c r="AQ4" s="264" t="s">
        <v>61</v>
      </c>
      <c r="AR4" s="264" t="s">
        <v>62</v>
      </c>
      <c r="AS4" s="264" t="s">
        <v>63</v>
      </c>
      <c r="AT4" s="264" t="s">
        <v>64</v>
      </c>
      <c r="AU4" s="264" t="s">
        <v>65</v>
      </c>
      <c r="AV4" s="264" t="s">
        <v>66</v>
      </c>
      <c r="AW4" s="264" t="s">
        <v>67</v>
      </c>
      <c r="AX4" s="264" t="s">
        <v>68</v>
      </c>
      <c r="AY4" s="265" t="s">
        <v>69</v>
      </c>
      <c r="AZ4" s="264" t="s">
        <v>389</v>
      </c>
      <c r="BA4" s="264" t="s">
        <v>390</v>
      </c>
      <c r="BB4" s="264" t="s">
        <v>391</v>
      </c>
      <c r="BC4" s="264" t="s">
        <v>392</v>
      </c>
      <c r="BD4" s="264" t="s">
        <v>393</v>
      </c>
      <c r="BE4" s="264" t="s">
        <v>394</v>
      </c>
      <c r="BF4" s="264" t="s">
        <v>395</v>
      </c>
      <c r="BG4" s="264" t="s">
        <v>396</v>
      </c>
      <c r="BH4" s="264" t="s">
        <v>397</v>
      </c>
      <c r="BI4" s="264" t="s">
        <v>398</v>
      </c>
      <c r="BJ4" s="264" t="s">
        <v>399</v>
      </c>
      <c r="BK4" s="264" t="s">
        <v>400</v>
      </c>
      <c r="BL4" s="264" t="s">
        <v>401</v>
      </c>
      <c r="BM4" s="264" t="s">
        <v>402</v>
      </c>
      <c r="BN4" s="264" t="s">
        <v>70</v>
      </c>
      <c r="BO4" s="264" t="s">
        <v>71</v>
      </c>
      <c r="BP4" s="264" t="s">
        <v>72</v>
      </c>
      <c r="BQ4" s="264" t="s">
        <v>73</v>
      </c>
      <c r="BR4" s="264" t="s">
        <v>74</v>
      </c>
      <c r="BS4" s="264" t="s">
        <v>75</v>
      </c>
      <c r="BT4" s="264" t="s">
        <v>76</v>
      </c>
      <c r="BU4" s="264" t="s">
        <v>77</v>
      </c>
      <c r="BV4" s="264" t="s">
        <v>78</v>
      </c>
      <c r="BW4" s="264" t="s">
        <v>79</v>
      </c>
      <c r="BX4" s="264" t="s">
        <v>80</v>
      </c>
      <c r="BY4" s="264" t="s">
        <v>81</v>
      </c>
      <c r="BZ4" s="264" t="s">
        <v>82</v>
      </c>
      <c r="CA4" s="264" t="s">
        <v>83</v>
      </c>
      <c r="CB4" s="264" t="s">
        <v>84</v>
      </c>
      <c r="CC4" s="264" t="s">
        <v>85</v>
      </c>
      <c r="CD4" s="264" t="s">
        <v>86</v>
      </c>
      <c r="CE4" s="264" t="s">
        <v>87</v>
      </c>
      <c r="CF4" s="264" t="s">
        <v>88</v>
      </c>
      <c r="CG4" s="264" t="s">
        <v>89</v>
      </c>
      <c r="CH4" s="264" t="s">
        <v>90</v>
      </c>
      <c r="CI4" s="264" t="s">
        <v>91</v>
      </c>
      <c r="CJ4" s="264" t="s">
        <v>92</v>
      </c>
      <c r="CK4" s="264" t="s">
        <v>93</v>
      </c>
      <c r="CL4" s="264" t="s">
        <v>94</v>
      </c>
      <c r="CM4" s="264" t="s">
        <v>95</v>
      </c>
      <c r="CN4" s="264" t="s">
        <v>96</v>
      </c>
      <c r="CO4" s="264" t="s">
        <v>97</v>
      </c>
      <c r="CP4" s="265" t="s">
        <v>98</v>
      </c>
      <c r="CQ4" s="264" t="s">
        <v>99</v>
      </c>
      <c r="CR4" s="264" t="s">
        <v>100</v>
      </c>
      <c r="CS4" s="264" t="s">
        <v>101</v>
      </c>
      <c r="CT4" s="264" t="s">
        <v>102</v>
      </c>
      <c r="CU4" s="264" t="s">
        <v>103</v>
      </c>
      <c r="CV4" s="264" t="s">
        <v>104</v>
      </c>
      <c r="CW4" s="265" t="s">
        <v>105</v>
      </c>
      <c r="CX4" s="264" t="s">
        <v>106</v>
      </c>
      <c r="CY4" s="264" t="s">
        <v>107</v>
      </c>
      <c r="CZ4" s="264" t="s">
        <v>108</v>
      </c>
      <c r="DA4" s="264" t="s">
        <v>109</v>
      </c>
      <c r="DB4" s="264" t="s">
        <v>110</v>
      </c>
      <c r="DC4" s="264" t="s">
        <v>111</v>
      </c>
      <c r="DD4" s="265" t="s">
        <v>112</v>
      </c>
      <c r="DE4" s="264" t="s">
        <v>113</v>
      </c>
      <c r="DF4" s="264" t="s">
        <v>114</v>
      </c>
      <c r="DG4" s="264" t="s">
        <v>115</v>
      </c>
      <c r="DH4" s="264" t="s">
        <v>116</v>
      </c>
      <c r="DI4" s="264" t="s">
        <v>117</v>
      </c>
      <c r="DJ4" s="264" t="s">
        <v>118</v>
      </c>
      <c r="DK4" s="265" t="s">
        <v>119</v>
      </c>
      <c r="DL4" s="264" t="s">
        <v>120</v>
      </c>
      <c r="DM4" s="264" t="s">
        <v>121</v>
      </c>
      <c r="DN4" s="264" t="s">
        <v>122</v>
      </c>
      <c r="DO4" s="264" t="s">
        <v>123</v>
      </c>
      <c r="DP4" s="264" t="s">
        <v>124</v>
      </c>
      <c r="DQ4" s="264" t="s">
        <v>125</v>
      </c>
      <c r="DR4" s="264" t="s">
        <v>126</v>
      </c>
      <c r="DS4" s="264" t="s">
        <v>127</v>
      </c>
      <c r="DT4" s="264" t="s">
        <v>128</v>
      </c>
      <c r="DU4" s="264" t="s">
        <v>129</v>
      </c>
      <c r="DV4" s="264" t="s">
        <v>130</v>
      </c>
      <c r="DW4" s="264" t="s">
        <v>131</v>
      </c>
      <c r="DX4" s="264" t="s">
        <v>132</v>
      </c>
      <c r="DY4" s="264" t="s">
        <v>133</v>
      </c>
      <c r="DZ4" s="264" t="s">
        <v>134</v>
      </c>
      <c r="EA4" s="264" t="s">
        <v>135</v>
      </c>
      <c r="EB4" s="264" t="s">
        <v>136</v>
      </c>
      <c r="EC4" s="264" t="s">
        <v>137</v>
      </c>
      <c r="ED4" s="264" t="s">
        <v>138</v>
      </c>
      <c r="EE4" s="264" t="s">
        <v>139</v>
      </c>
      <c r="EF4" s="264" t="s">
        <v>140</v>
      </c>
      <c r="EG4" s="264" t="s">
        <v>141</v>
      </c>
      <c r="EH4" s="264" t="s">
        <v>142</v>
      </c>
      <c r="EI4" s="264" t="s">
        <v>143</v>
      </c>
      <c r="EJ4" s="264" t="s">
        <v>144</v>
      </c>
      <c r="EK4" s="264" t="s">
        <v>145</v>
      </c>
      <c r="EL4" s="264" t="s">
        <v>146</v>
      </c>
      <c r="EM4" s="264" t="s">
        <v>147</v>
      </c>
      <c r="EN4" s="264" t="s">
        <v>148</v>
      </c>
      <c r="EO4" s="264" t="s">
        <v>149</v>
      </c>
      <c r="EP4" s="264" t="s">
        <v>150</v>
      </c>
      <c r="EQ4" s="264" t="s">
        <v>151</v>
      </c>
      <c r="ER4" s="264" t="s">
        <v>152</v>
      </c>
      <c r="ES4" s="264" t="s">
        <v>153</v>
      </c>
      <c r="ET4" s="264" t="s">
        <v>154</v>
      </c>
      <c r="EU4" s="264" t="s">
        <v>155</v>
      </c>
      <c r="EV4" s="264" t="s">
        <v>156</v>
      </c>
      <c r="EW4" s="264" t="s">
        <v>157</v>
      </c>
      <c r="EX4" s="264" t="s">
        <v>158</v>
      </c>
      <c r="EY4" s="264" t="s">
        <v>159</v>
      </c>
      <c r="EZ4" s="264" t="s">
        <v>160</v>
      </c>
      <c r="FA4" s="264" t="s">
        <v>161</v>
      </c>
      <c r="FB4" s="264" t="s">
        <v>162</v>
      </c>
      <c r="FC4" s="264" t="s">
        <v>163</v>
      </c>
      <c r="FD4" s="264" t="s">
        <v>164</v>
      </c>
      <c r="FE4" s="264" t="s">
        <v>165</v>
      </c>
      <c r="FF4" s="264" t="s">
        <v>166</v>
      </c>
      <c r="FG4" s="264" t="s">
        <v>167</v>
      </c>
      <c r="FH4" s="264" t="s">
        <v>168</v>
      </c>
      <c r="FI4" s="264" t="s">
        <v>169</v>
      </c>
      <c r="FJ4" s="264" t="s">
        <v>170</v>
      </c>
      <c r="FK4" s="264" t="s">
        <v>171</v>
      </c>
      <c r="FL4" s="264" t="s">
        <v>172</v>
      </c>
      <c r="FM4" s="264" t="s">
        <v>173</v>
      </c>
      <c r="FN4" s="264" t="s">
        <v>174</v>
      </c>
      <c r="FO4" s="264" t="s">
        <v>175</v>
      </c>
      <c r="FP4" s="264" t="s">
        <v>176</v>
      </c>
      <c r="FQ4" s="264" t="s">
        <v>177</v>
      </c>
      <c r="FR4" s="264" t="s">
        <v>178</v>
      </c>
      <c r="FS4" s="264" t="s">
        <v>179</v>
      </c>
      <c r="FT4" s="264" t="s">
        <v>180</v>
      </c>
      <c r="FU4" s="264" t="s">
        <v>181</v>
      </c>
      <c r="FV4" s="264" t="s">
        <v>182</v>
      </c>
      <c r="FW4" s="264" t="s">
        <v>183</v>
      </c>
      <c r="FX4" s="264" t="s">
        <v>184</v>
      </c>
      <c r="FY4" s="264" t="s">
        <v>185</v>
      </c>
      <c r="FZ4" s="264" t="s">
        <v>186</v>
      </c>
      <c r="GA4" s="264" t="s">
        <v>187</v>
      </c>
      <c r="GB4" s="264" t="s">
        <v>188</v>
      </c>
      <c r="GC4" s="264" t="s">
        <v>189</v>
      </c>
      <c r="GD4" s="264" t="s">
        <v>190</v>
      </c>
      <c r="GE4" s="264" t="s">
        <v>191</v>
      </c>
      <c r="GF4" s="264" t="s">
        <v>192</v>
      </c>
      <c r="GG4" s="264" t="s">
        <v>193</v>
      </c>
      <c r="GH4" s="264" t="s">
        <v>194</v>
      </c>
      <c r="GI4" s="264" t="s">
        <v>195</v>
      </c>
      <c r="GJ4" s="264" t="s">
        <v>196</v>
      </c>
      <c r="GK4" s="264" t="s">
        <v>197</v>
      </c>
      <c r="GL4" s="264" t="s">
        <v>198</v>
      </c>
      <c r="GM4" s="264" t="s">
        <v>199</v>
      </c>
      <c r="GN4" s="264" t="s">
        <v>200</v>
      </c>
      <c r="GO4" s="264" t="s">
        <v>201</v>
      </c>
      <c r="GP4" s="264" t="s">
        <v>202</v>
      </c>
      <c r="GQ4" s="264" t="s">
        <v>203</v>
      </c>
      <c r="GR4" s="264" t="s">
        <v>204</v>
      </c>
      <c r="GS4" s="264" t="s">
        <v>205</v>
      </c>
      <c r="GT4" s="264" t="s">
        <v>206</v>
      </c>
      <c r="GU4" s="264" t="s">
        <v>207</v>
      </c>
      <c r="GV4" s="264" t="s">
        <v>208</v>
      </c>
      <c r="GW4" s="264" t="s">
        <v>209</v>
      </c>
      <c r="GX4" s="264" t="s">
        <v>210</v>
      </c>
      <c r="GY4" s="264" t="s">
        <v>211</v>
      </c>
      <c r="GZ4" s="264" t="s">
        <v>212</v>
      </c>
      <c r="HA4" s="264" t="s">
        <v>213</v>
      </c>
      <c r="HB4" s="264" t="s">
        <v>214</v>
      </c>
      <c r="HC4" s="264" t="s">
        <v>215</v>
      </c>
      <c r="HD4" s="264" t="s">
        <v>216</v>
      </c>
      <c r="HE4" s="264" t="s">
        <v>217</v>
      </c>
      <c r="HF4" s="264" t="s">
        <v>218</v>
      </c>
      <c r="HG4" s="264" t="s">
        <v>219</v>
      </c>
      <c r="HH4" s="264" t="s">
        <v>220</v>
      </c>
    </row>
    <row r="5" spans="1:216" s="267" customFormat="1" x14ac:dyDescent="0.2">
      <c r="A5" s="263" t="s">
        <v>249</v>
      </c>
      <c r="B5" s="266"/>
      <c r="C5" s="266"/>
      <c r="D5" s="266"/>
      <c r="E5" s="266"/>
      <c r="F5" s="266">
        <v>0.75</v>
      </c>
      <c r="G5" s="266">
        <v>0.25</v>
      </c>
      <c r="H5" s="266"/>
      <c r="I5" s="266">
        <v>0.75</v>
      </c>
      <c r="J5" s="266">
        <v>0.25</v>
      </c>
      <c r="K5" s="266"/>
      <c r="L5" s="266">
        <v>0.75</v>
      </c>
      <c r="M5" s="266">
        <v>0.25</v>
      </c>
      <c r="N5" s="266"/>
      <c r="O5" s="266">
        <v>0.75</v>
      </c>
      <c r="P5" s="266">
        <v>0.25</v>
      </c>
      <c r="Q5" s="266"/>
      <c r="R5" s="266">
        <v>0.75</v>
      </c>
      <c r="S5" s="266">
        <v>0.25</v>
      </c>
      <c r="T5" s="266"/>
      <c r="U5" s="266">
        <v>0.75</v>
      </c>
      <c r="V5" s="266">
        <v>0.25</v>
      </c>
      <c r="W5" s="266"/>
      <c r="X5" s="266">
        <v>0.75</v>
      </c>
      <c r="Y5" s="266">
        <v>0.25</v>
      </c>
      <c r="Z5" s="266"/>
      <c r="AA5" s="266"/>
      <c r="AB5" s="266">
        <v>1</v>
      </c>
      <c r="AC5" s="266">
        <v>0.33</v>
      </c>
      <c r="AD5" s="266">
        <v>0.2</v>
      </c>
      <c r="AE5" s="266">
        <v>0.5</v>
      </c>
      <c r="AF5" s="266">
        <v>0.33</v>
      </c>
      <c r="AG5" s="266">
        <v>1</v>
      </c>
      <c r="AH5" s="266">
        <v>0.5</v>
      </c>
      <c r="AI5" s="266">
        <v>0.33</v>
      </c>
      <c r="AJ5" s="266">
        <v>0.3</v>
      </c>
      <c r="AK5" s="266">
        <v>0.33</v>
      </c>
      <c r="AL5" s="266">
        <v>0.33</v>
      </c>
      <c r="AM5" s="266"/>
      <c r="AN5" s="266">
        <v>1</v>
      </c>
      <c r="AO5" s="266">
        <v>0.33</v>
      </c>
      <c r="AP5" s="266">
        <v>0.2</v>
      </c>
      <c r="AQ5" s="266">
        <v>0.5</v>
      </c>
      <c r="AR5" s="266">
        <v>0.33</v>
      </c>
      <c r="AS5" s="266">
        <v>1</v>
      </c>
      <c r="AT5" s="266">
        <v>0.5</v>
      </c>
      <c r="AU5" s="266">
        <v>0.33</v>
      </c>
      <c r="AV5" s="266">
        <v>0.3</v>
      </c>
      <c r="AW5" s="266">
        <v>0.33</v>
      </c>
      <c r="AX5" s="266">
        <v>0.33</v>
      </c>
      <c r="AY5" s="266"/>
      <c r="AZ5" s="266"/>
      <c r="BA5" s="266">
        <v>0.02</v>
      </c>
      <c r="BB5" s="266">
        <v>0.75</v>
      </c>
      <c r="BC5" s="266">
        <v>0.08</v>
      </c>
      <c r="BD5" s="266">
        <v>1</v>
      </c>
      <c r="BE5" s="266">
        <v>0.8</v>
      </c>
      <c r="BF5" s="266">
        <v>0.8</v>
      </c>
      <c r="BG5" s="266"/>
      <c r="BH5" s="266">
        <v>0.02</v>
      </c>
      <c r="BI5" s="266">
        <v>0.75</v>
      </c>
      <c r="BJ5" s="266">
        <v>0.08</v>
      </c>
      <c r="BK5" s="266">
        <v>1</v>
      </c>
      <c r="BL5" s="266">
        <v>0.8</v>
      </c>
      <c r="BM5" s="266">
        <v>0.8</v>
      </c>
      <c r="BN5" s="266"/>
      <c r="BO5" s="266">
        <v>0.02</v>
      </c>
      <c r="BP5" s="266">
        <v>0.75</v>
      </c>
      <c r="BQ5" s="266">
        <v>0.08</v>
      </c>
      <c r="BR5" s="266">
        <v>1</v>
      </c>
      <c r="BS5" s="266">
        <v>0.8</v>
      </c>
      <c r="BT5" s="266">
        <v>0.8</v>
      </c>
      <c r="BU5" s="266"/>
      <c r="BV5" s="266">
        <v>0.02</v>
      </c>
      <c r="BW5" s="266">
        <v>0.75</v>
      </c>
      <c r="BX5" s="266">
        <v>0.08</v>
      </c>
      <c r="BY5" s="266">
        <v>1</v>
      </c>
      <c r="BZ5" s="266">
        <v>0.8</v>
      </c>
      <c r="CA5" s="266">
        <v>0.8</v>
      </c>
      <c r="CB5" s="266"/>
      <c r="CC5" s="266">
        <v>0.02</v>
      </c>
      <c r="CD5" s="266">
        <v>0.75</v>
      </c>
      <c r="CE5" s="266">
        <v>0.08</v>
      </c>
      <c r="CF5" s="266">
        <v>1</v>
      </c>
      <c r="CG5" s="266">
        <v>0.8</v>
      </c>
      <c r="CH5" s="266">
        <v>0.8</v>
      </c>
      <c r="CI5" s="266"/>
      <c r="CJ5" s="266">
        <v>0.02</v>
      </c>
      <c r="CK5" s="266">
        <v>0.75</v>
      </c>
      <c r="CL5" s="266">
        <v>0.08</v>
      </c>
      <c r="CM5" s="266">
        <v>1</v>
      </c>
      <c r="CN5" s="266">
        <v>0.8</v>
      </c>
      <c r="CO5" s="266">
        <v>0.8</v>
      </c>
      <c r="CP5" s="266"/>
      <c r="CQ5" s="266">
        <v>0.2</v>
      </c>
      <c r="CR5" s="266">
        <v>0.25</v>
      </c>
      <c r="CS5" s="266">
        <v>0.33</v>
      </c>
      <c r="CT5" s="266">
        <v>0.2</v>
      </c>
      <c r="CU5" s="266">
        <v>0.33</v>
      </c>
      <c r="CV5" s="266">
        <v>1</v>
      </c>
      <c r="CW5" s="266"/>
      <c r="CX5" s="266">
        <v>0.2</v>
      </c>
      <c r="CY5" s="266">
        <v>0.25</v>
      </c>
      <c r="CZ5" s="266">
        <v>0.33</v>
      </c>
      <c r="DA5" s="266">
        <v>0.2</v>
      </c>
      <c r="DB5" s="266">
        <v>0.33</v>
      </c>
      <c r="DC5" s="266">
        <v>1</v>
      </c>
      <c r="DD5" s="266"/>
      <c r="DE5" s="266">
        <v>0.33</v>
      </c>
      <c r="DF5" s="266">
        <v>0.5</v>
      </c>
      <c r="DG5" s="266">
        <v>1.5</v>
      </c>
      <c r="DH5" s="266">
        <v>5</v>
      </c>
      <c r="DI5" s="266">
        <v>8</v>
      </c>
      <c r="DJ5" s="266">
        <v>6.5</v>
      </c>
      <c r="DK5" s="266"/>
      <c r="DL5" s="266"/>
      <c r="DM5" s="266"/>
      <c r="DN5" s="266">
        <v>0.33</v>
      </c>
      <c r="DO5" s="266">
        <v>0.5</v>
      </c>
      <c r="DP5" s="266">
        <v>1</v>
      </c>
      <c r="DQ5" s="266">
        <v>0.33</v>
      </c>
      <c r="DR5" s="266">
        <v>0.5</v>
      </c>
      <c r="DS5" s="266">
        <v>0.2</v>
      </c>
      <c r="DT5" s="266">
        <v>0.25</v>
      </c>
      <c r="DU5" s="266">
        <v>0.33</v>
      </c>
      <c r="DV5" s="266"/>
      <c r="DW5" s="266">
        <v>0.33</v>
      </c>
      <c r="DX5" s="266">
        <v>0.5</v>
      </c>
      <c r="DY5" s="266">
        <v>1</v>
      </c>
      <c r="DZ5" s="266">
        <v>0.33</v>
      </c>
      <c r="EA5" s="266">
        <v>0.5</v>
      </c>
      <c r="EB5" s="266">
        <v>0.2</v>
      </c>
      <c r="EC5" s="266">
        <v>0.25</v>
      </c>
      <c r="ED5" s="266">
        <v>0.33</v>
      </c>
      <c r="EE5" s="266"/>
      <c r="EF5" s="266">
        <v>0.33</v>
      </c>
      <c r="EG5" s="266">
        <v>0.5</v>
      </c>
      <c r="EH5" s="266">
        <v>1</v>
      </c>
      <c r="EI5" s="266">
        <v>0.33</v>
      </c>
      <c r="EJ5" s="266">
        <v>0.5</v>
      </c>
      <c r="EK5" s="266">
        <v>0.2</v>
      </c>
      <c r="EL5" s="266">
        <v>0.25</v>
      </c>
      <c r="EM5" s="266">
        <v>0.33</v>
      </c>
      <c r="EN5" s="266"/>
      <c r="EO5" s="266">
        <v>0.33</v>
      </c>
      <c r="EP5" s="266">
        <v>0.5</v>
      </c>
      <c r="EQ5" s="266">
        <v>1</v>
      </c>
      <c r="ER5" s="266">
        <v>0.33</v>
      </c>
      <c r="ES5" s="266">
        <v>0.5</v>
      </c>
      <c r="ET5" s="266">
        <v>0.2</v>
      </c>
      <c r="EU5" s="266">
        <v>0.25</v>
      </c>
      <c r="EV5" s="266">
        <v>0.33</v>
      </c>
      <c r="EW5" s="266"/>
      <c r="EX5" s="266">
        <v>0.33</v>
      </c>
      <c r="EY5" s="266">
        <v>0.5</v>
      </c>
      <c r="EZ5" s="266">
        <v>1</v>
      </c>
      <c r="FA5" s="266">
        <v>0.33</v>
      </c>
      <c r="FB5" s="266">
        <v>0.5</v>
      </c>
      <c r="FC5" s="266">
        <v>0.2</v>
      </c>
      <c r="FD5" s="266">
        <v>0.25</v>
      </c>
      <c r="FE5" s="266">
        <v>0.33</v>
      </c>
      <c r="FF5" s="266"/>
      <c r="FG5" s="266">
        <v>0.33</v>
      </c>
      <c r="FH5" s="266">
        <v>0.5</v>
      </c>
      <c r="FI5" s="266">
        <v>1</v>
      </c>
      <c r="FJ5" s="266">
        <v>0.33</v>
      </c>
      <c r="FK5" s="266">
        <v>0.5</v>
      </c>
      <c r="FL5" s="266">
        <v>0.2</v>
      </c>
      <c r="FM5" s="266">
        <v>0.25</v>
      </c>
      <c r="FN5" s="266">
        <v>0.33</v>
      </c>
      <c r="FO5" s="266"/>
      <c r="FP5" s="266">
        <v>0.33</v>
      </c>
      <c r="FQ5" s="266">
        <v>0.5</v>
      </c>
      <c r="FR5" s="266">
        <v>1</v>
      </c>
      <c r="FS5" s="266">
        <v>0.33</v>
      </c>
      <c r="FT5" s="266">
        <v>0.5</v>
      </c>
      <c r="FU5" s="266">
        <v>0.2</v>
      </c>
      <c r="FV5" s="266">
        <v>0.25</v>
      </c>
      <c r="FW5" s="266">
        <v>0.33</v>
      </c>
      <c r="FX5" s="266"/>
      <c r="FY5" s="266">
        <v>0.33</v>
      </c>
      <c r="FZ5" s="266">
        <v>0.5</v>
      </c>
      <c r="GA5" s="266">
        <v>1</v>
      </c>
      <c r="GB5" s="266">
        <v>0.33</v>
      </c>
      <c r="GC5" s="266">
        <v>0.5</v>
      </c>
      <c r="GD5" s="266">
        <v>0.2</v>
      </c>
      <c r="GE5" s="266">
        <v>0.25</v>
      </c>
      <c r="GF5" s="266">
        <v>0.33</v>
      </c>
      <c r="GG5" s="266"/>
      <c r="GH5" s="266">
        <v>0.33</v>
      </c>
      <c r="GI5" s="266">
        <v>0.5</v>
      </c>
      <c r="GJ5" s="266">
        <v>1</v>
      </c>
      <c r="GK5" s="266">
        <v>0.33</v>
      </c>
      <c r="GL5" s="266">
        <v>0.5</v>
      </c>
      <c r="GM5" s="266">
        <v>0.2</v>
      </c>
      <c r="GN5" s="266">
        <v>0.25</v>
      </c>
      <c r="GO5" s="266">
        <v>0.33</v>
      </c>
      <c r="GP5" s="266"/>
      <c r="GQ5" s="266">
        <v>0.33</v>
      </c>
      <c r="GR5" s="266">
        <v>0.5</v>
      </c>
      <c r="GS5" s="266">
        <v>1</v>
      </c>
      <c r="GT5" s="266">
        <v>0.33</v>
      </c>
      <c r="GU5" s="266">
        <v>0.5</v>
      </c>
      <c r="GV5" s="266">
        <v>0.2</v>
      </c>
      <c r="GW5" s="266">
        <v>0.25</v>
      </c>
      <c r="GX5" s="266">
        <v>0.33</v>
      </c>
      <c r="GY5" s="266"/>
      <c r="GZ5" s="266">
        <v>0.33</v>
      </c>
      <c r="HA5" s="266">
        <v>0.5</v>
      </c>
      <c r="HB5" s="266">
        <v>1</v>
      </c>
      <c r="HC5" s="266">
        <v>0.33</v>
      </c>
      <c r="HD5" s="266">
        <v>0.5</v>
      </c>
      <c r="HE5" s="266">
        <v>0.2</v>
      </c>
      <c r="HF5" s="266">
        <v>0.25</v>
      </c>
      <c r="HG5" s="266">
        <v>0.33</v>
      </c>
      <c r="HH5" s="266"/>
    </row>
    <row r="7" spans="1:216" ht="15" x14ac:dyDescent="0.25">
      <c r="A7" s="351" t="s">
        <v>459</v>
      </c>
      <c r="B7" s="351"/>
      <c r="C7" s="351"/>
      <c r="D7" s="351"/>
      <c r="E7" s="351"/>
      <c r="F7" s="351"/>
      <c r="G7" s="351"/>
      <c r="H7" s="351"/>
      <c r="I7" s="351"/>
      <c r="J7" s="351"/>
      <c r="K7" s="351"/>
      <c r="L7" s="351"/>
      <c r="M7" s="351"/>
      <c r="N7" s="351"/>
      <c r="O7" s="351"/>
      <c r="P7" s="351"/>
      <c r="Q7" s="351"/>
      <c r="R7" s="351"/>
      <c r="S7" s="351"/>
      <c r="T7" s="351"/>
      <c r="U7" s="351"/>
      <c r="V7" s="351"/>
      <c r="W7" s="351"/>
      <c r="X7" s="351"/>
      <c r="Y7" s="351"/>
      <c r="Z7" s="351"/>
      <c r="AA7" s="351"/>
      <c r="AB7" s="351"/>
      <c r="AC7" s="351"/>
      <c r="AD7" s="351"/>
      <c r="AE7" s="351"/>
      <c r="AF7" s="351"/>
      <c r="AG7" s="351"/>
      <c r="AH7" s="351"/>
      <c r="AI7" s="351"/>
      <c r="AJ7" s="351"/>
      <c r="AK7" s="351"/>
      <c r="AL7" s="351"/>
      <c r="AM7" s="351"/>
      <c r="AN7" s="351"/>
      <c r="AO7" s="351"/>
      <c r="AP7" s="351"/>
      <c r="AQ7" s="351"/>
      <c r="AR7" s="351"/>
      <c r="AS7" s="351"/>
      <c r="AT7" s="351"/>
      <c r="AU7" s="351"/>
      <c r="AV7" s="351"/>
      <c r="AW7" s="351"/>
      <c r="AX7" s="351"/>
      <c r="AY7" s="351"/>
      <c r="AZ7" s="351"/>
      <c r="BA7" s="351"/>
      <c r="BB7" s="351"/>
      <c r="BC7" s="351"/>
      <c r="BD7" s="351"/>
      <c r="BE7" s="351"/>
      <c r="BF7" s="351"/>
      <c r="BG7" s="351"/>
      <c r="BH7" s="351"/>
      <c r="BI7" s="351"/>
      <c r="BJ7" s="351"/>
      <c r="BK7" s="351"/>
      <c r="BL7" s="351"/>
      <c r="BM7" s="351"/>
      <c r="BN7" s="351"/>
      <c r="BO7" s="351"/>
      <c r="BP7" s="351"/>
      <c r="BQ7" s="351"/>
      <c r="BR7" s="351"/>
      <c r="BS7" s="351"/>
      <c r="BT7" s="351"/>
      <c r="BU7" s="351"/>
      <c r="BV7" s="351"/>
      <c r="BW7" s="351"/>
      <c r="BX7" s="351"/>
      <c r="BY7" s="351"/>
      <c r="BZ7" s="351"/>
      <c r="CA7" s="351"/>
      <c r="CB7" s="351"/>
      <c r="CC7" s="351"/>
      <c r="CD7" s="351"/>
      <c r="CE7" s="351"/>
      <c r="CF7" s="351"/>
      <c r="CG7" s="351"/>
      <c r="CH7" s="351"/>
      <c r="CI7" s="351"/>
      <c r="CJ7" s="351"/>
      <c r="CK7" s="351"/>
      <c r="CL7" s="351"/>
      <c r="CM7" s="351"/>
      <c r="CN7" s="351"/>
      <c r="CO7" s="351"/>
      <c r="CP7" s="351"/>
      <c r="CQ7" s="351"/>
      <c r="CR7" s="351"/>
      <c r="CS7" s="351"/>
      <c r="CT7" s="351"/>
      <c r="CU7" s="351"/>
      <c r="CV7" s="351"/>
      <c r="CW7" s="351"/>
      <c r="CX7" s="351"/>
      <c r="CY7" s="351"/>
      <c r="CZ7" s="351"/>
      <c r="DA7" s="351"/>
      <c r="DB7" s="351"/>
      <c r="DC7" s="351"/>
      <c r="DD7" s="351"/>
      <c r="DE7" s="351"/>
      <c r="DF7" s="351"/>
      <c r="DG7" s="351"/>
      <c r="DH7" s="351"/>
      <c r="DI7" s="351"/>
      <c r="DJ7" s="351"/>
      <c r="DK7" s="351"/>
      <c r="DL7" s="351"/>
      <c r="DM7" s="351"/>
      <c r="DN7" s="351"/>
      <c r="DO7" s="351"/>
      <c r="DP7" s="351"/>
      <c r="DQ7" s="351"/>
      <c r="DR7" s="351"/>
      <c r="DS7" s="351"/>
      <c r="DT7" s="351"/>
      <c r="DU7" s="351"/>
      <c r="DV7" s="351"/>
      <c r="DW7" s="351"/>
      <c r="DX7" s="351"/>
      <c r="DY7" s="351"/>
      <c r="DZ7" s="351"/>
      <c r="EA7" s="351"/>
      <c r="EB7" s="351"/>
      <c r="EC7" s="351"/>
      <c r="ED7" s="351"/>
      <c r="EE7" s="351"/>
      <c r="EF7" s="351"/>
      <c r="EG7" s="351"/>
      <c r="EH7" s="351"/>
      <c r="EI7" s="351"/>
      <c r="EJ7" s="351"/>
      <c r="EK7" s="351"/>
      <c r="EL7" s="351"/>
      <c r="EM7" s="351"/>
      <c r="EN7" s="351"/>
      <c r="EO7" s="351"/>
      <c r="EP7" s="351"/>
      <c r="EQ7" s="351"/>
      <c r="ER7" s="351"/>
      <c r="ES7" s="351"/>
      <c r="ET7" s="351"/>
      <c r="EU7" s="351"/>
      <c r="EV7" s="351"/>
      <c r="EW7" s="351"/>
      <c r="EX7" s="351"/>
      <c r="EY7" s="351"/>
      <c r="EZ7" s="351"/>
      <c r="FA7" s="351"/>
      <c r="FB7" s="351"/>
      <c r="FC7" s="351"/>
      <c r="FD7" s="351"/>
      <c r="FE7" s="351"/>
      <c r="FF7" s="351"/>
      <c r="FG7" s="351"/>
      <c r="FH7" s="351"/>
      <c r="FI7" s="351"/>
      <c r="FJ7" s="351"/>
      <c r="FK7" s="351"/>
      <c r="FL7" s="351"/>
      <c r="FM7" s="351"/>
      <c r="FN7" s="351"/>
      <c r="FO7" s="351"/>
      <c r="FP7" s="351"/>
      <c r="FQ7" s="351"/>
      <c r="FR7" s="351"/>
      <c r="FS7" s="351"/>
      <c r="FT7" s="351"/>
      <c r="FU7" s="351"/>
      <c r="FV7" s="351"/>
      <c r="FW7" s="351"/>
      <c r="FX7" s="351"/>
      <c r="FY7" s="351"/>
      <c r="FZ7" s="351"/>
      <c r="GA7" s="351"/>
      <c r="GB7" s="351"/>
      <c r="GC7" s="351"/>
      <c r="GD7" s="351"/>
      <c r="GE7" s="351"/>
      <c r="GF7" s="351"/>
      <c r="GG7" s="351"/>
      <c r="GH7" s="351"/>
      <c r="GI7" s="351"/>
      <c r="GJ7" s="351"/>
      <c r="GK7" s="351"/>
      <c r="GL7" s="351"/>
      <c r="GM7" s="351"/>
      <c r="GN7" s="351"/>
      <c r="GO7" s="351"/>
      <c r="GP7" s="351"/>
      <c r="GQ7" s="351"/>
      <c r="GR7" s="351"/>
      <c r="GS7" s="351"/>
      <c r="GT7" s="351"/>
      <c r="GU7" s="351"/>
      <c r="GV7" s="351"/>
      <c r="GW7" s="351"/>
      <c r="GX7" s="351"/>
      <c r="GY7" s="351"/>
      <c r="GZ7" s="351"/>
      <c r="HA7" s="351"/>
      <c r="HB7" s="351"/>
      <c r="HC7" s="351"/>
      <c r="HD7" s="351"/>
      <c r="HE7" s="351"/>
      <c r="HF7" s="351"/>
      <c r="HG7" s="351"/>
      <c r="HH7" s="351"/>
    </row>
    <row r="8" spans="1:216" ht="15" x14ac:dyDescent="0.25">
      <c r="A8" s="351" t="s">
        <v>457</v>
      </c>
      <c r="B8" s="351"/>
      <c r="C8" s="351"/>
      <c r="D8" s="351"/>
      <c r="E8" s="351"/>
      <c r="F8" s="351"/>
      <c r="G8" s="351"/>
      <c r="H8" s="351"/>
      <c r="I8" s="351"/>
      <c r="J8" s="351"/>
      <c r="K8" s="351"/>
      <c r="L8" s="351"/>
      <c r="M8" s="351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351"/>
      <c r="Z8" s="351"/>
      <c r="AA8" s="351"/>
      <c r="AB8" s="351"/>
      <c r="AC8" s="351"/>
      <c r="AD8" s="351"/>
      <c r="AE8" s="351"/>
      <c r="AF8" s="351"/>
      <c r="AG8" s="351"/>
      <c r="AH8" s="351"/>
      <c r="AI8" s="351"/>
      <c r="AJ8" s="351"/>
      <c r="AK8" s="351"/>
      <c r="AL8" s="351"/>
      <c r="AM8" s="351"/>
      <c r="AN8" s="351"/>
      <c r="AO8" s="351"/>
      <c r="AP8" s="351"/>
      <c r="AQ8" s="351"/>
      <c r="AR8" s="351"/>
      <c r="AS8" s="351"/>
      <c r="AT8" s="351"/>
      <c r="AU8" s="351"/>
      <c r="AV8" s="351"/>
      <c r="AW8" s="351"/>
      <c r="AX8" s="351"/>
      <c r="AY8" s="351"/>
      <c r="AZ8" s="351"/>
      <c r="BA8" s="351"/>
      <c r="BB8" s="351"/>
      <c r="BC8" s="351"/>
      <c r="BD8" s="351"/>
      <c r="BE8" s="351"/>
      <c r="BF8" s="351"/>
      <c r="BG8" s="351"/>
      <c r="BH8" s="351"/>
      <c r="BI8" s="351"/>
      <c r="BJ8" s="351"/>
      <c r="BK8" s="351"/>
      <c r="BL8" s="351"/>
      <c r="BM8" s="351"/>
      <c r="BN8" s="351"/>
      <c r="BO8" s="351"/>
      <c r="BP8" s="351"/>
      <c r="BQ8" s="351"/>
      <c r="BR8" s="351"/>
      <c r="BS8" s="351"/>
      <c r="BT8" s="351"/>
      <c r="BU8" s="351"/>
      <c r="BV8" s="351"/>
      <c r="BW8" s="351"/>
      <c r="BX8" s="351"/>
      <c r="BY8" s="351"/>
      <c r="BZ8" s="351"/>
      <c r="CA8" s="351"/>
      <c r="CB8" s="351"/>
      <c r="CC8" s="351"/>
      <c r="CD8" s="351"/>
      <c r="CE8" s="351"/>
      <c r="CF8" s="351"/>
      <c r="CG8" s="351"/>
      <c r="CH8" s="351"/>
      <c r="CI8" s="351"/>
      <c r="CJ8" s="351"/>
      <c r="CK8" s="351"/>
      <c r="CL8" s="351"/>
      <c r="CM8" s="351"/>
      <c r="CN8" s="351"/>
      <c r="CO8" s="351"/>
      <c r="CP8" s="351"/>
      <c r="CQ8" s="351"/>
      <c r="CR8" s="351"/>
      <c r="CS8" s="351"/>
      <c r="CT8" s="351"/>
      <c r="CU8" s="351"/>
      <c r="CV8" s="351"/>
      <c r="CW8" s="351"/>
      <c r="CX8" s="351"/>
      <c r="CY8" s="351"/>
      <c r="CZ8" s="351"/>
      <c r="DA8" s="351"/>
      <c r="DB8" s="351"/>
      <c r="DC8" s="351"/>
      <c r="DD8" s="351"/>
      <c r="DE8" s="351"/>
      <c r="DF8" s="351"/>
      <c r="DG8" s="351"/>
      <c r="DH8" s="351"/>
      <c r="DI8" s="351"/>
      <c r="DJ8" s="351"/>
      <c r="DK8" s="351"/>
      <c r="DL8" s="351"/>
      <c r="DM8" s="351"/>
      <c r="DN8" s="351"/>
      <c r="DO8" s="351"/>
      <c r="DP8" s="351"/>
      <c r="DQ8" s="351"/>
      <c r="DR8" s="351"/>
      <c r="DS8" s="351"/>
      <c r="DT8" s="351"/>
      <c r="DU8" s="351"/>
      <c r="DV8" s="351"/>
      <c r="DW8" s="351"/>
      <c r="DX8" s="351"/>
      <c r="DY8" s="351"/>
      <c r="DZ8" s="351"/>
      <c r="EA8" s="351"/>
      <c r="EB8" s="351"/>
      <c r="EC8" s="351"/>
      <c r="ED8" s="351"/>
      <c r="EE8" s="351"/>
      <c r="EF8" s="351"/>
      <c r="EG8" s="351"/>
      <c r="EH8" s="351"/>
      <c r="EI8" s="351"/>
      <c r="EJ8" s="351"/>
      <c r="EK8" s="351"/>
      <c r="EL8" s="351"/>
      <c r="EM8" s="351"/>
      <c r="EN8" s="351"/>
      <c r="EO8" s="351"/>
      <c r="EP8" s="351"/>
      <c r="EQ8" s="351"/>
      <c r="ER8" s="351"/>
      <c r="ES8" s="351"/>
      <c r="ET8" s="351"/>
      <c r="EU8" s="351"/>
      <c r="EV8" s="351"/>
      <c r="EW8" s="351"/>
      <c r="EX8" s="351"/>
      <c r="EY8" s="351"/>
      <c r="EZ8" s="351"/>
      <c r="FA8" s="351"/>
      <c r="FB8" s="351"/>
      <c r="FC8" s="351"/>
      <c r="FD8" s="351"/>
      <c r="FE8" s="351"/>
      <c r="FF8" s="351"/>
      <c r="FG8" s="351"/>
      <c r="FH8" s="351"/>
      <c r="FI8" s="351"/>
      <c r="FJ8" s="351"/>
      <c r="FK8" s="351"/>
      <c r="FL8" s="351"/>
      <c r="FM8" s="351"/>
      <c r="FN8" s="351"/>
      <c r="FO8" s="351"/>
      <c r="FP8" s="351"/>
      <c r="FQ8" s="351"/>
      <c r="FR8" s="351"/>
      <c r="FS8" s="351"/>
      <c r="FT8" s="351"/>
      <c r="FU8" s="351"/>
      <c r="FV8" s="351"/>
      <c r="FW8" s="351"/>
      <c r="FX8" s="351"/>
      <c r="FY8" s="351"/>
      <c r="FZ8" s="351"/>
      <c r="GA8" s="351"/>
      <c r="GB8" s="351"/>
      <c r="GC8" s="351"/>
      <c r="GD8" s="351"/>
      <c r="GE8" s="351"/>
      <c r="GF8" s="351"/>
      <c r="GG8" s="351"/>
      <c r="GH8" s="351"/>
      <c r="GI8" s="351"/>
      <c r="GJ8" s="351"/>
      <c r="GK8" s="351"/>
      <c r="GL8" s="351"/>
      <c r="GM8" s="351"/>
      <c r="GN8" s="351"/>
      <c r="GO8" s="351"/>
      <c r="GP8" s="351"/>
      <c r="GQ8" s="351"/>
      <c r="GR8" s="351"/>
      <c r="GS8" s="351"/>
      <c r="GT8" s="351"/>
      <c r="GU8" s="351"/>
      <c r="GV8" s="351"/>
      <c r="GW8" s="351"/>
      <c r="GX8" s="351"/>
      <c r="GY8" s="351"/>
      <c r="GZ8" s="351"/>
      <c r="HA8" s="351"/>
      <c r="HB8" s="351"/>
      <c r="HC8" s="351"/>
      <c r="HD8" s="351"/>
      <c r="HE8" s="351"/>
      <c r="HF8" s="351"/>
      <c r="HG8" s="351"/>
      <c r="HH8" s="351"/>
    </row>
    <row r="9" spans="1:216" ht="15" x14ac:dyDescent="0.25">
      <c r="A9" s="351" t="s">
        <v>460</v>
      </c>
      <c r="B9" s="351" t="s">
        <v>23</v>
      </c>
      <c r="C9" s="351" t="s">
        <v>24</v>
      </c>
      <c r="D9" s="351" t="s">
        <v>25</v>
      </c>
      <c r="E9" s="351" t="s">
        <v>26</v>
      </c>
      <c r="F9" s="351" t="s">
        <v>27</v>
      </c>
      <c r="G9" s="351" t="s">
        <v>28</v>
      </c>
      <c r="H9" s="351" t="s">
        <v>29</v>
      </c>
      <c r="I9" s="351" t="s">
        <v>30</v>
      </c>
      <c r="J9" s="351" t="s">
        <v>31</v>
      </c>
      <c r="K9" s="351" t="s">
        <v>32</v>
      </c>
      <c r="L9" s="351" t="s">
        <v>33</v>
      </c>
      <c r="M9" s="351" t="s">
        <v>34</v>
      </c>
      <c r="N9" s="351" t="s">
        <v>386</v>
      </c>
      <c r="O9" s="351" t="s">
        <v>387</v>
      </c>
      <c r="P9" s="351" t="s">
        <v>388</v>
      </c>
      <c r="Q9" s="351" t="s">
        <v>35</v>
      </c>
      <c r="R9" s="351" t="s">
        <v>36</v>
      </c>
      <c r="S9" s="351" t="s">
        <v>37</v>
      </c>
      <c r="T9" s="351" t="s">
        <v>38</v>
      </c>
      <c r="U9" s="351" t="s">
        <v>39</v>
      </c>
      <c r="V9" s="351" t="s">
        <v>40</v>
      </c>
      <c r="W9" s="351" t="s">
        <v>41</v>
      </c>
      <c r="X9" s="351" t="s">
        <v>42</v>
      </c>
      <c r="Y9" s="351" t="s">
        <v>43</v>
      </c>
      <c r="Z9" s="351" t="s">
        <v>44</v>
      </c>
      <c r="AA9" s="351" t="s">
        <v>45</v>
      </c>
      <c r="AB9" s="351" t="s">
        <v>46</v>
      </c>
      <c r="AC9" s="351" t="s">
        <v>47</v>
      </c>
      <c r="AD9" s="351" t="s">
        <v>48</v>
      </c>
      <c r="AE9" s="351" t="s">
        <v>49</v>
      </c>
      <c r="AF9" s="351" t="s">
        <v>50</v>
      </c>
      <c r="AG9" s="351" t="s">
        <v>51</v>
      </c>
      <c r="AH9" s="351" t="s">
        <v>52</v>
      </c>
      <c r="AI9" s="351" t="s">
        <v>53</v>
      </c>
      <c r="AJ9" s="351" t="s">
        <v>54</v>
      </c>
      <c r="AK9" s="351" t="s">
        <v>55</v>
      </c>
      <c r="AL9" s="351" t="s">
        <v>56</v>
      </c>
      <c r="AM9" s="351" t="s">
        <v>57</v>
      </c>
      <c r="AN9" s="351" t="s">
        <v>58</v>
      </c>
      <c r="AO9" s="351" t="s">
        <v>59</v>
      </c>
      <c r="AP9" s="351" t="s">
        <v>60</v>
      </c>
      <c r="AQ9" s="351" t="s">
        <v>61</v>
      </c>
      <c r="AR9" s="351" t="s">
        <v>62</v>
      </c>
      <c r="AS9" s="351" t="s">
        <v>63</v>
      </c>
      <c r="AT9" s="351" t="s">
        <v>64</v>
      </c>
      <c r="AU9" s="351" t="s">
        <v>65</v>
      </c>
      <c r="AV9" s="351" t="s">
        <v>66</v>
      </c>
      <c r="AW9" s="351" t="s">
        <v>67</v>
      </c>
      <c r="AX9" s="351" t="s">
        <v>68</v>
      </c>
      <c r="AY9" s="351" t="s">
        <v>69</v>
      </c>
      <c r="AZ9" s="351" t="s">
        <v>389</v>
      </c>
      <c r="BA9" s="351" t="s">
        <v>390</v>
      </c>
      <c r="BB9" s="351" t="s">
        <v>391</v>
      </c>
      <c r="BC9" s="351" t="s">
        <v>392</v>
      </c>
      <c r="BD9" s="351" t="s">
        <v>393</v>
      </c>
      <c r="BE9" s="351" t="s">
        <v>394</v>
      </c>
      <c r="BF9" s="351" t="s">
        <v>395</v>
      </c>
      <c r="BG9" s="351" t="s">
        <v>396</v>
      </c>
      <c r="BH9" s="351" t="s">
        <v>397</v>
      </c>
      <c r="BI9" s="351" t="s">
        <v>398</v>
      </c>
      <c r="BJ9" s="351" t="s">
        <v>399</v>
      </c>
      <c r="BK9" s="351" t="s">
        <v>400</v>
      </c>
      <c r="BL9" s="351" t="s">
        <v>401</v>
      </c>
      <c r="BM9" s="351" t="s">
        <v>402</v>
      </c>
      <c r="BN9" s="351" t="s">
        <v>70</v>
      </c>
      <c r="BO9" s="351" t="s">
        <v>71</v>
      </c>
      <c r="BP9" s="351" t="s">
        <v>72</v>
      </c>
      <c r="BQ9" s="351" t="s">
        <v>73</v>
      </c>
      <c r="BR9" s="351" t="s">
        <v>74</v>
      </c>
      <c r="BS9" s="351" t="s">
        <v>75</v>
      </c>
      <c r="BT9" s="351" t="s">
        <v>76</v>
      </c>
      <c r="BU9" s="351" t="s">
        <v>77</v>
      </c>
      <c r="BV9" s="351" t="s">
        <v>78</v>
      </c>
      <c r="BW9" s="351" t="s">
        <v>79</v>
      </c>
      <c r="BX9" s="351" t="s">
        <v>80</v>
      </c>
      <c r="BY9" s="351" t="s">
        <v>81</v>
      </c>
      <c r="BZ9" s="351" t="s">
        <v>82</v>
      </c>
      <c r="CA9" s="351" t="s">
        <v>83</v>
      </c>
      <c r="CB9" s="351" t="s">
        <v>84</v>
      </c>
      <c r="CC9" s="351" t="s">
        <v>85</v>
      </c>
      <c r="CD9" s="351" t="s">
        <v>86</v>
      </c>
      <c r="CE9" s="351" t="s">
        <v>87</v>
      </c>
      <c r="CF9" s="351" t="s">
        <v>88</v>
      </c>
      <c r="CG9" s="351" t="s">
        <v>89</v>
      </c>
      <c r="CH9" s="351" t="s">
        <v>90</v>
      </c>
      <c r="CI9" s="351" t="s">
        <v>91</v>
      </c>
      <c r="CJ9" s="351" t="s">
        <v>92</v>
      </c>
      <c r="CK9" s="351" t="s">
        <v>93</v>
      </c>
      <c r="CL9" s="351" t="s">
        <v>94</v>
      </c>
      <c r="CM9" s="351" t="s">
        <v>95</v>
      </c>
      <c r="CN9" s="351" t="s">
        <v>96</v>
      </c>
      <c r="CO9" s="351" t="s">
        <v>97</v>
      </c>
      <c r="CP9" s="351" t="s">
        <v>98</v>
      </c>
      <c r="CQ9" s="351" t="s">
        <v>99</v>
      </c>
      <c r="CR9" s="351" t="s">
        <v>100</v>
      </c>
      <c r="CS9" s="351" t="s">
        <v>101</v>
      </c>
      <c r="CT9" s="351" t="s">
        <v>102</v>
      </c>
      <c r="CU9" s="351" t="s">
        <v>103</v>
      </c>
      <c r="CV9" s="351" t="s">
        <v>104</v>
      </c>
      <c r="CW9" s="351" t="s">
        <v>105</v>
      </c>
      <c r="CX9" s="351" t="s">
        <v>106</v>
      </c>
      <c r="CY9" s="351" t="s">
        <v>107</v>
      </c>
      <c r="CZ9" s="351" t="s">
        <v>108</v>
      </c>
      <c r="DA9" s="351" t="s">
        <v>109</v>
      </c>
      <c r="DB9" s="351" t="s">
        <v>110</v>
      </c>
      <c r="DC9" s="351" t="s">
        <v>111</v>
      </c>
      <c r="DD9" s="351" t="s">
        <v>112</v>
      </c>
      <c r="DE9" s="351" t="s">
        <v>113</v>
      </c>
      <c r="DF9" s="351" t="s">
        <v>114</v>
      </c>
      <c r="DG9" s="351" t="s">
        <v>115</v>
      </c>
      <c r="DH9" s="351" t="s">
        <v>116</v>
      </c>
      <c r="DI9" s="351" t="s">
        <v>117</v>
      </c>
      <c r="DJ9" s="351" t="s">
        <v>118</v>
      </c>
      <c r="DK9" s="351" t="s">
        <v>119</v>
      </c>
      <c r="DL9" s="351" t="s">
        <v>120</v>
      </c>
      <c r="DM9" s="351" t="s">
        <v>121</v>
      </c>
      <c r="DN9" s="351" t="s">
        <v>122</v>
      </c>
      <c r="DO9" s="351" t="s">
        <v>123</v>
      </c>
      <c r="DP9" s="351" t="s">
        <v>124</v>
      </c>
      <c r="DQ9" s="351" t="s">
        <v>125</v>
      </c>
      <c r="DR9" s="351" t="s">
        <v>126</v>
      </c>
      <c r="DS9" s="351" t="s">
        <v>127</v>
      </c>
      <c r="DT9" s="351" t="s">
        <v>128</v>
      </c>
      <c r="DU9" s="351" t="s">
        <v>129</v>
      </c>
      <c r="DV9" s="351" t="s">
        <v>130</v>
      </c>
      <c r="DW9" s="351" t="s">
        <v>131</v>
      </c>
      <c r="DX9" s="351" t="s">
        <v>132</v>
      </c>
      <c r="DY9" s="351" t="s">
        <v>133</v>
      </c>
      <c r="DZ9" s="351" t="s">
        <v>134</v>
      </c>
      <c r="EA9" s="351" t="s">
        <v>135</v>
      </c>
      <c r="EB9" s="351" t="s">
        <v>136</v>
      </c>
      <c r="EC9" s="351" t="s">
        <v>137</v>
      </c>
      <c r="ED9" s="351" t="s">
        <v>138</v>
      </c>
      <c r="EE9" s="351" t="s">
        <v>139</v>
      </c>
      <c r="EF9" s="351" t="s">
        <v>140</v>
      </c>
      <c r="EG9" s="351" t="s">
        <v>141</v>
      </c>
      <c r="EH9" s="351" t="s">
        <v>142</v>
      </c>
      <c r="EI9" s="351" t="s">
        <v>143</v>
      </c>
      <c r="EJ9" s="351" t="s">
        <v>144</v>
      </c>
      <c r="EK9" s="351" t="s">
        <v>145</v>
      </c>
      <c r="EL9" s="351" t="s">
        <v>146</v>
      </c>
      <c r="EM9" s="351" t="s">
        <v>147</v>
      </c>
      <c r="EN9" s="351" t="s">
        <v>148</v>
      </c>
      <c r="EO9" s="351" t="s">
        <v>149</v>
      </c>
      <c r="EP9" s="351" t="s">
        <v>150</v>
      </c>
      <c r="EQ9" s="351" t="s">
        <v>151</v>
      </c>
      <c r="ER9" s="351" t="s">
        <v>152</v>
      </c>
      <c r="ES9" s="351" t="s">
        <v>153</v>
      </c>
      <c r="ET9" s="351" t="s">
        <v>154</v>
      </c>
      <c r="EU9" s="351" t="s">
        <v>155</v>
      </c>
      <c r="EV9" s="351" t="s">
        <v>156</v>
      </c>
      <c r="EW9" s="351" t="s">
        <v>157</v>
      </c>
      <c r="EX9" s="351" t="s">
        <v>158</v>
      </c>
      <c r="EY9" s="351" t="s">
        <v>159</v>
      </c>
      <c r="EZ9" s="351" t="s">
        <v>160</v>
      </c>
      <c r="FA9" s="351" t="s">
        <v>161</v>
      </c>
      <c r="FB9" s="351" t="s">
        <v>162</v>
      </c>
      <c r="FC9" s="351" t="s">
        <v>163</v>
      </c>
      <c r="FD9" s="351" t="s">
        <v>164</v>
      </c>
      <c r="FE9" s="351" t="s">
        <v>165</v>
      </c>
      <c r="FF9" s="351" t="s">
        <v>166</v>
      </c>
      <c r="FG9" s="351" t="s">
        <v>167</v>
      </c>
      <c r="FH9" s="351" t="s">
        <v>168</v>
      </c>
      <c r="FI9" s="351" t="s">
        <v>169</v>
      </c>
      <c r="FJ9" s="351" t="s">
        <v>170</v>
      </c>
      <c r="FK9" s="351" t="s">
        <v>171</v>
      </c>
      <c r="FL9" s="351" t="s">
        <v>172</v>
      </c>
      <c r="FM9" s="351" t="s">
        <v>173</v>
      </c>
      <c r="FN9" s="351" t="s">
        <v>174</v>
      </c>
      <c r="FO9" s="351" t="s">
        <v>175</v>
      </c>
      <c r="FP9" s="351" t="s">
        <v>176</v>
      </c>
      <c r="FQ9" s="351" t="s">
        <v>177</v>
      </c>
      <c r="FR9" s="351" t="s">
        <v>178</v>
      </c>
      <c r="FS9" s="351" t="s">
        <v>179</v>
      </c>
      <c r="FT9" s="351" t="s">
        <v>180</v>
      </c>
      <c r="FU9" s="351" t="s">
        <v>181</v>
      </c>
      <c r="FV9" s="351" t="s">
        <v>182</v>
      </c>
      <c r="FW9" s="351" t="s">
        <v>183</v>
      </c>
      <c r="FX9" s="351" t="s">
        <v>184</v>
      </c>
      <c r="FY9" s="351" t="s">
        <v>185</v>
      </c>
      <c r="FZ9" s="351" t="s">
        <v>186</v>
      </c>
      <c r="GA9" s="351" t="s">
        <v>187</v>
      </c>
      <c r="GB9" s="351" t="s">
        <v>188</v>
      </c>
      <c r="GC9" s="351" t="s">
        <v>189</v>
      </c>
      <c r="GD9" s="351" t="s">
        <v>190</v>
      </c>
      <c r="GE9" s="351" t="s">
        <v>191</v>
      </c>
      <c r="GF9" s="351" t="s">
        <v>192</v>
      </c>
      <c r="GG9" s="351" t="s">
        <v>193</v>
      </c>
      <c r="GH9" s="351" t="s">
        <v>194</v>
      </c>
      <c r="GI9" s="351" t="s">
        <v>195</v>
      </c>
      <c r="GJ9" s="351" t="s">
        <v>196</v>
      </c>
      <c r="GK9" s="351" t="s">
        <v>197</v>
      </c>
      <c r="GL9" s="351" t="s">
        <v>198</v>
      </c>
      <c r="GM9" s="351" t="s">
        <v>199</v>
      </c>
      <c r="GN9" s="351" t="s">
        <v>200</v>
      </c>
      <c r="GO9" s="351" t="s">
        <v>201</v>
      </c>
      <c r="GP9" s="351" t="s">
        <v>202</v>
      </c>
      <c r="GQ9" s="351" t="s">
        <v>203</v>
      </c>
      <c r="GR9" s="351" t="s">
        <v>204</v>
      </c>
      <c r="GS9" s="351" t="s">
        <v>205</v>
      </c>
      <c r="GT9" s="351" t="s">
        <v>206</v>
      </c>
      <c r="GU9" s="351" t="s">
        <v>207</v>
      </c>
      <c r="GV9" s="351" t="s">
        <v>208</v>
      </c>
      <c r="GW9" s="351" t="s">
        <v>209</v>
      </c>
      <c r="GX9" s="351" t="s">
        <v>210</v>
      </c>
      <c r="GY9" s="351" t="s">
        <v>211</v>
      </c>
      <c r="GZ9" s="351" t="s">
        <v>212</v>
      </c>
      <c r="HA9" s="351" t="s">
        <v>213</v>
      </c>
      <c r="HB9" s="351" t="s">
        <v>214</v>
      </c>
      <c r="HC9" s="351" t="s">
        <v>215</v>
      </c>
      <c r="HD9" s="351" t="s">
        <v>216</v>
      </c>
      <c r="HE9" s="351" t="s">
        <v>217</v>
      </c>
      <c r="HF9" s="351" t="s">
        <v>218</v>
      </c>
      <c r="HG9" s="351" t="s">
        <v>219</v>
      </c>
      <c r="HH9" s="351" t="s">
        <v>220</v>
      </c>
    </row>
    <row r="10" spans="1:216" s="349" customFormat="1" ht="15" x14ac:dyDescent="0.25">
      <c r="A10" s="351" t="s">
        <v>221</v>
      </c>
      <c r="B10" s="351">
        <v>1646330000</v>
      </c>
      <c r="C10" s="351">
        <v>164588200</v>
      </c>
      <c r="D10" s="351">
        <v>119985800</v>
      </c>
      <c r="E10" s="351">
        <v>74572820</v>
      </c>
      <c r="F10" s="351">
        <v>48599200</v>
      </c>
      <c r="G10" s="351">
        <v>25973620</v>
      </c>
      <c r="H10" s="351">
        <v>34858830</v>
      </c>
      <c r="I10" s="351">
        <v>20342230</v>
      </c>
      <c r="J10" s="351">
        <v>14516600</v>
      </c>
      <c r="K10" s="351">
        <v>5560026</v>
      </c>
      <c r="L10" s="351">
        <v>3562207</v>
      </c>
      <c r="M10" s="351">
        <v>1997819</v>
      </c>
      <c r="N10" s="351">
        <v>4994076</v>
      </c>
      <c r="O10" s="351">
        <v>3645454</v>
      </c>
      <c r="P10" s="351">
        <v>1348622</v>
      </c>
      <c r="Q10" s="351">
        <v>19922040</v>
      </c>
      <c r="R10" s="351">
        <v>5890553</v>
      </c>
      <c r="S10" s="351">
        <v>0</v>
      </c>
      <c r="T10" s="351">
        <v>17381550</v>
      </c>
      <c r="U10" s="351">
        <v>14684570</v>
      </c>
      <c r="V10" s="351">
        <v>2696985</v>
      </c>
      <c r="W10" s="351">
        <v>7298836</v>
      </c>
      <c r="X10" s="351">
        <v>6449343</v>
      </c>
      <c r="Y10" s="351">
        <v>849494</v>
      </c>
      <c r="Z10" s="351">
        <v>682059600</v>
      </c>
      <c r="AA10" s="351">
        <v>600557800</v>
      </c>
      <c r="AB10" s="351">
        <v>12115410</v>
      </c>
      <c r="AC10" s="351">
        <v>178527200</v>
      </c>
      <c r="AD10" s="351">
        <v>66365280</v>
      </c>
      <c r="AE10" s="351">
        <v>1416981</v>
      </c>
      <c r="AF10" s="351">
        <v>35996150</v>
      </c>
      <c r="AG10" s="351">
        <v>41177710</v>
      </c>
      <c r="AH10" s="351">
        <v>63649010</v>
      </c>
      <c r="AI10" s="351">
        <v>24029710</v>
      </c>
      <c r="AJ10" s="351">
        <v>145580700</v>
      </c>
      <c r="AK10" s="351">
        <v>29124800</v>
      </c>
      <c r="AL10" s="351">
        <v>2395508</v>
      </c>
      <c r="AM10" s="351">
        <v>81088160</v>
      </c>
      <c r="AN10" s="351">
        <v>301512</v>
      </c>
      <c r="AO10" s="351">
        <v>22257580</v>
      </c>
      <c r="AP10" s="351">
        <v>28244570</v>
      </c>
      <c r="AQ10" s="351">
        <v>53936</v>
      </c>
      <c r="AR10" s="351">
        <v>7811907</v>
      </c>
      <c r="AS10" s="351">
        <v>1745745</v>
      </c>
      <c r="AT10" s="351">
        <v>4804305</v>
      </c>
      <c r="AU10" s="351">
        <v>829642</v>
      </c>
      <c r="AV10" s="351">
        <v>10793810</v>
      </c>
      <c r="AW10" s="351">
        <v>4015168</v>
      </c>
      <c r="AX10" s="351">
        <v>229987</v>
      </c>
      <c r="AY10" s="351">
        <v>346949800</v>
      </c>
      <c r="AZ10" s="351">
        <v>61786690</v>
      </c>
      <c r="BA10" s="351">
        <v>4898356</v>
      </c>
      <c r="BB10" s="351">
        <v>2732398</v>
      </c>
      <c r="BC10" s="351">
        <v>52966080</v>
      </c>
      <c r="BD10" s="351">
        <v>1189859</v>
      </c>
      <c r="BE10" s="351">
        <v>0</v>
      </c>
      <c r="BF10" s="351">
        <v>0</v>
      </c>
      <c r="BG10" s="351">
        <v>9459108</v>
      </c>
      <c r="BH10" s="351">
        <v>1216429</v>
      </c>
      <c r="BI10" s="351">
        <v>425904</v>
      </c>
      <c r="BJ10" s="351">
        <v>7646322</v>
      </c>
      <c r="BK10" s="351">
        <v>170454</v>
      </c>
      <c r="BL10" s="351">
        <v>0</v>
      </c>
      <c r="BM10" s="351">
        <v>0</v>
      </c>
      <c r="BN10" s="351">
        <v>98591270</v>
      </c>
      <c r="BO10" s="351">
        <v>37635</v>
      </c>
      <c r="BP10" s="351">
        <v>1264461</v>
      </c>
      <c r="BQ10" s="351">
        <v>96214950</v>
      </c>
      <c r="BR10" s="351">
        <v>1074223</v>
      </c>
      <c r="BS10" s="351">
        <v>0</v>
      </c>
      <c r="BT10" s="351">
        <v>0</v>
      </c>
      <c r="BU10" s="351">
        <v>74328330</v>
      </c>
      <c r="BV10" s="351">
        <v>686572</v>
      </c>
      <c r="BW10" s="351">
        <v>4624839</v>
      </c>
      <c r="BX10" s="351">
        <v>67113120</v>
      </c>
      <c r="BY10" s="351">
        <v>1903795</v>
      </c>
      <c r="BZ10" s="351">
        <v>0</v>
      </c>
      <c r="CA10" s="351">
        <v>0</v>
      </c>
      <c r="CB10" s="351">
        <v>5436913</v>
      </c>
      <c r="CC10" s="351">
        <v>877609</v>
      </c>
      <c r="CD10" s="351">
        <v>1219372</v>
      </c>
      <c r="CE10" s="351">
        <v>2808475</v>
      </c>
      <c r="CF10" s="351">
        <v>531457</v>
      </c>
      <c r="CG10" s="351">
        <v>0</v>
      </c>
      <c r="CH10" s="351">
        <v>0</v>
      </c>
      <c r="CI10" s="351">
        <v>97347490</v>
      </c>
      <c r="CJ10" s="351">
        <v>10978590</v>
      </c>
      <c r="CK10" s="351">
        <v>3731644</v>
      </c>
      <c r="CL10" s="351">
        <v>64515860</v>
      </c>
      <c r="CM10" s="351">
        <v>2658406</v>
      </c>
      <c r="CN10" s="351">
        <v>0</v>
      </c>
      <c r="CO10" s="351">
        <v>15462990</v>
      </c>
      <c r="CP10" s="351">
        <v>26437630</v>
      </c>
      <c r="CQ10" s="351">
        <v>1886333</v>
      </c>
      <c r="CR10" s="351">
        <v>10393300</v>
      </c>
      <c r="CS10" s="351">
        <v>3953951</v>
      </c>
      <c r="CT10" s="351">
        <v>4943651</v>
      </c>
      <c r="CU10" s="351">
        <v>2825359</v>
      </c>
      <c r="CV10" s="351">
        <v>2435034</v>
      </c>
      <c r="CW10" s="351">
        <v>3409866</v>
      </c>
      <c r="CX10" s="351">
        <v>0</v>
      </c>
      <c r="CY10" s="351">
        <v>0</v>
      </c>
      <c r="CZ10" s="351">
        <v>0</v>
      </c>
      <c r="DA10" s="351">
        <v>828993</v>
      </c>
      <c r="DB10" s="351">
        <v>1844932</v>
      </c>
      <c r="DC10" s="351">
        <v>448021</v>
      </c>
      <c r="DD10" s="351">
        <v>131968500</v>
      </c>
      <c r="DE10" s="351">
        <v>28836400</v>
      </c>
      <c r="DF10" s="351">
        <v>45922970</v>
      </c>
      <c r="DG10" s="351">
        <v>53690160</v>
      </c>
      <c r="DH10" s="351">
        <v>2499904</v>
      </c>
      <c r="DI10" s="351">
        <v>861866</v>
      </c>
      <c r="DJ10" s="351">
        <v>157244</v>
      </c>
      <c r="DK10" s="351">
        <v>290916300</v>
      </c>
      <c r="DL10" s="351">
        <v>167087400</v>
      </c>
      <c r="DM10" s="351">
        <v>96198900</v>
      </c>
      <c r="DN10" s="351">
        <v>27171040</v>
      </c>
      <c r="DO10" s="351">
        <v>9556336</v>
      </c>
      <c r="DP10" s="351">
        <v>8236128</v>
      </c>
      <c r="DQ10" s="351">
        <v>38824670</v>
      </c>
      <c r="DR10" s="351">
        <v>4718</v>
      </c>
      <c r="DS10" s="351">
        <v>1188915</v>
      </c>
      <c r="DT10" s="351">
        <v>7534968</v>
      </c>
      <c r="DU10" s="351">
        <v>3682130</v>
      </c>
      <c r="DV10" s="351">
        <v>70204620</v>
      </c>
      <c r="DW10" s="351">
        <v>16797900</v>
      </c>
      <c r="DX10" s="351">
        <v>8041828</v>
      </c>
      <c r="DY10" s="351">
        <v>4882895</v>
      </c>
      <c r="DZ10" s="351">
        <v>30149490</v>
      </c>
      <c r="EA10" s="351">
        <v>2199</v>
      </c>
      <c r="EB10" s="351">
        <v>693951</v>
      </c>
      <c r="EC10" s="351">
        <v>6323563</v>
      </c>
      <c r="ED10" s="351">
        <v>3312782</v>
      </c>
      <c r="EE10" s="351">
        <v>152580900</v>
      </c>
      <c r="EF10" s="351">
        <v>41446800</v>
      </c>
      <c r="EG10" s="351">
        <v>16882910</v>
      </c>
      <c r="EH10" s="351">
        <v>11674630</v>
      </c>
      <c r="EI10" s="351">
        <v>61625320</v>
      </c>
      <c r="EJ10" s="351">
        <v>6917</v>
      </c>
      <c r="EK10" s="351">
        <v>1782629</v>
      </c>
      <c r="EL10" s="351">
        <v>12738870</v>
      </c>
      <c r="EM10" s="351">
        <v>6422876</v>
      </c>
      <c r="EN10" s="351">
        <v>13069820</v>
      </c>
      <c r="EO10" s="351">
        <v>2309640</v>
      </c>
      <c r="EP10" s="351">
        <v>636796</v>
      </c>
      <c r="EQ10" s="351">
        <v>1501863</v>
      </c>
      <c r="ER10" s="351">
        <v>7054892</v>
      </c>
      <c r="ES10" s="351">
        <v>0</v>
      </c>
      <c r="ET10" s="351">
        <v>82401</v>
      </c>
      <c r="EU10" s="351">
        <v>954946</v>
      </c>
      <c r="EV10" s="351">
        <v>529283</v>
      </c>
      <c r="EW10" s="351">
        <v>38147320</v>
      </c>
      <c r="EX10" s="351">
        <v>9972279</v>
      </c>
      <c r="EY10" s="351">
        <v>3062583</v>
      </c>
      <c r="EZ10" s="351">
        <v>3448338</v>
      </c>
      <c r="FA10" s="351">
        <v>16541490</v>
      </c>
      <c r="FB10" s="351">
        <v>132121</v>
      </c>
      <c r="FC10" s="351">
        <v>728205</v>
      </c>
      <c r="FD10" s="351">
        <v>2549938</v>
      </c>
      <c r="FE10" s="351">
        <v>1620072</v>
      </c>
      <c r="FF10" s="351">
        <v>14771380</v>
      </c>
      <c r="FG10" s="351">
        <v>5140911</v>
      </c>
      <c r="FH10" s="351">
        <v>798263</v>
      </c>
      <c r="FI10" s="351">
        <v>900045</v>
      </c>
      <c r="FJ10" s="351">
        <v>3101785</v>
      </c>
      <c r="FK10" s="351">
        <v>78914</v>
      </c>
      <c r="FL10" s="351">
        <v>203527</v>
      </c>
      <c r="FM10" s="351">
        <v>649679</v>
      </c>
      <c r="FN10" s="351">
        <v>173077</v>
      </c>
      <c r="FO10" s="351">
        <v>13669730</v>
      </c>
      <c r="FP10" s="351">
        <v>11207670</v>
      </c>
      <c r="FQ10" s="351">
        <v>210485</v>
      </c>
      <c r="FR10" s="351">
        <v>67385</v>
      </c>
      <c r="FS10" s="351">
        <v>1893068</v>
      </c>
      <c r="FT10" s="351">
        <v>32924</v>
      </c>
      <c r="FU10" s="351">
        <v>13255</v>
      </c>
      <c r="FV10" s="351">
        <v>193641</v>
      </c>
      <c r="FW10" s="351">
        <v>51303</v>
      </c>
      <c r="FX10" s="351">
        <v>28662280</v>
      </c>
      <c r="FY10" s="351">
        <v>6308690</v>
      </c>
      <c r="FZ10" s="351">
        <v>4535323</v>
      </c>
      <c r="GA10" s="351">
        <v>2561619</v>
      </c>
      <c r="GB10" s="351">
        <v>14558290</v>
      </c>
      <c r="GC10" s="351">
        <v>31529</v>
      </c>
      <c r="GD10" s="351">
        <v>176312</v>
      </c>
      <c r="GE10" s="351">
        <v>389647</v>
      </c>
      <c r="GF10" s="351">
        <v>100867</v>
      </c>
      <c r="GG10" s="351">
        <v>6125072</v>
      </c>
      <c r="GH10" s="351">
        <v>206606</v>
      </c>
      <c r="GI10" s="351">
        <v>65810</v>
      </c>
      <c r="GJ10" s="351">
        <v>194843</v>
      </c>
      <c r="GK10" s="351">
        <v>2753044</v>
      </c>
      <c r="GL10" s="351">
        <v>2904769</v>
      </c>
      <c r="GM10" s="351">
        <v>0</v>
      </c>
      <c r="GN10" s="351">
        <v>0</v>
      </c>
      <c r="GO10" s="351">
        <v>0</v>
      </c>
      <c r="GP10" s="351">
        <v>4324597</v>
      </c>
      <c r="GQ10" s="351">
        <v>40312</v>
      </c>
      <c r="GR10" s="351">
        <v>3440867</v>
      </c>
      <c r="GS10" s="351">
        <v>717315</v>
      </c>
      <c r="GT10" s="351">
        <v>27081</v>
      </c>
      <c r="GU10" s="351">
        <v>18792</v>
      </c>
      <c r="GV10" s="351">
        <v>0</v>
      </c>
      <c r="GW10" s="351">
        <v>50381</v>
      </c>
      <c r="GX10" s="351">
        <v>29850</v>
      </c>
      <c r="GY10" s="351">
        <v>18128450</v>
      </c>
      <c r="GZ10" s="351">
        <v>5068812</v>
      </c>
      <c r="HA10" s="351">
        <v>2580835</v>
      </c>
      <c r="HB10" s="351">
        <v>518292</v>
      </c>
      <c r="HC10" s="351">
        <v>7584520</v>
      </c>
      <c r="HD10" s="351">
        <v>247559</v>
      </c>
      <c r="HE10" s="351">
        <v>125892</v>
      </c>
      <c r="HF10" s="351">
        <v>931580</v>
      </c>
      <c r="HG10" s="351">
        <v>977645</v>
      </c>
      <c r="HH10" s="351">
        <v>278689200</v>
      </c>
    </row>
    <row r="11" spans="1:216" s="349" customFormat="1" ht="15" x14ac:dyDescent="0.25">
      <c r="A11" s="351" t="s">
        <v>222</v>
      </c>
      <c r="B11" s="351">
        <v>930658300</v>
      </c>
      <c r="C11" s="351">
        <v>40692470</v>
      </c>
      <c r="D11" s="351">
        <v>30377480</v>
      </c>
      <c r="E11" s="351">
        <v>17926120</v>
      </c>
      <c r="F11" s="351">
        <v>4948733</v>
      </c>
      <c r="G11" s="351">
        <v>12977390</v>
      </c>
      <c r="H11" s="351">
        <v>10004280</v>
      </c>
      <c r="I11" s="351">
        <v>2322216</v>
      </c>
      <c r="J11" s="351">
        <v>7682064</v>
      </c>
      <c r="K11" s="351">
        <v>1376182</v>
      </c>
      <c r="L11" s="351">
        <v>463170</v>
      </c>
      <c r="M11" s="351">
        <v>913011</v>
      </c>
      <c r="N11" s="351">
        <v>1070898</v>
      </c>
      <c r="O11" s="351">
        <v>410458</v>
      </c>
      <c r="P11" s="351">
        <v>660440</v>
      </c>
      <c r="Q11" s="351">
        <v>5866161</v>
      </c>
      <c r="R11" s="351">
        <v>1511295</v>
      </c>
      <c r="S11" s="351">
        <v>0</v>
      </c>
      <c r="T11" s="351">
        <v>2330412</v>
      </c>
      <c r="U11" s="351">
        <v>1444507</v>
      </c>
      <c r="V11" s="351">
        <v>885904</v>
      </c>
      <c r="W11" s="351">
        <v>2118416</v>
      </c>
      <c r="X11" s="351">
        <v>1704647</v>
      </c>
      <c r="Y11" s="351">
        <v>413769</v>
      </c>
      <c r="Z11" s="351">
        <v>439426100</v>
      </c>
      <c r="AA11" s="351">
        <v>384892800</v>
      </c>
      <c r="AB11" s="351">
        <v>7569930</v>
      </c>
      <c r="AC11" s="351">
        <v>101489400</v>
      </c>
      <c r="AD11" s="351">
        <v>57342370</v>
      </c>
      <c r="AE11" s="351">
        <v>862635</v>
      </c>
      <c r="AF11" s="351">
        <v>38426670</v>
      </c>
      <c r="AG11" s="351">
        <v>16199820</v>
      </c>
      <c r="AH11" s="351">
        <v>33108200</v>
      </c>
      <c r="AI11" s="351">
        <v>18531490</v>
      </c>
      <c r="AJ11" s="351">
        <v>91968780</v>
      </c>
      <c r="AK11" s="351">
        <v>18044000</v>
      </c>
      <c r="AL11" s="351">
        <v>1303741</v>
      </c>
      <c r="AM11" s="351">
        <v>54279790</v>
      </c>
      <c r="AN11" s="351">
        <v>176833</v>
      </c>
      <c r="AO11" s="351">
        <v>13315650</v>
      </c>
      <c r="AP11" s="351">
        <v>20877910</v>
      </c>
      <c r="AQ11" s="351">
        <v>69169</v>
      </c>
      <c r="AR11" s="351">
        <v>7106308</v>
      </c>
      <c r="AS11" s="351">
        <v>819069</v>
      </c>
      <c r="AT11" s="351">
        <v>2436474</v>
      </c>
      <c r="AU11" s="351">
        <v>696077</v>
      </c>
      <c r="AV11" s="351">
        <v>6403217</v>
      </c>
      <c r="AW11" s="351">
        <v>2246631</v>
      </c>
      <c r="AX11" s="351">
        <v>132461</v>
      </c>
      <c r="AY11" s="351">
        <v>72672850</v>
      </c>
      <c r="AZ11" s="351">
        <v>12866370</v>
      </c>
      <c r="BA11" s="351">
        <v>2252185</v>
      </c>
      <c r="BB11" s="351">
        <v>175171</v>
      </c>
      <c r="BC11" s="351">
        <v>10259830</v>
      </c>
      <c r="BD11" s="351">
        <v>179186</v>
      </c>
      <c r="BE11" s="351">
        <v>0</v>
      </c>
      <c r="BF11" s="351">
        <v>0</v>
      </c>
      <c r="BG11" s="351">
        <v>2576594</v>
      </c>
      <c r="BH11" s="351">
        <v>576530</v>
      </c>
      <c r="BI11" s="351">
        <v>39347</v>
      </c>
      <c r="BJ11" s="351">
        <v>1912025</v>
      </c>
      <c r="BK11" s="351">
        <v>48693</v>
      </c>
      <c r="BL11" s="351">
        <v>0</v>
      </c>
      <c r="BM11" s="351">
        <v>0</v>
      </c>
      <c r="BN11" s="351">
        <v>17633020</v>
      </c>
      <c r="BO11" s="351">
        <v>30378</v>
      </c>
      <c r="BP11" s="351">
        <v>143749</v>
      </c>
      <c r="BQ11" s="351">
        <v>17291060</v>
      </c>
      <c r="BR11" s="351">
        <v>167833</v>
      </c>
      <c r="BS11" s="351">
        <v>0</v>
      </c>
      <c r="BT11" s="351">
        <v>0</v>
      </c>
      <c r="BU11" s="351">
        <v>13575140</v>
      </c>
      <c r="BV11" s="351">
        <v>290342</v>
      </c>
      <c r="BW11" s="351">
        <v>429315</v>
      </c>
      <c r="BX11" s="351">
        <v>12584390</v>
      </c>
      <c r="BY11" s="351">
        <v>271090</v>
      </c>
      <c r="BZ11" s="351">
        <v>0</v>
      </c>
      <c r="CA11" s="351">
        <v>0</v>
      </c>
      <c r="CB11" s="351">
        <v>1470202</v>
      </c>
      <c r="CC11" s="351">
        <v>480754</v>
      </c>
      <c r="CD11" s="351">
        <v>134847</v>
      </c>
      <c r="CE11" s="351">
        <v>789180</v>
      </c>
      <c r="CF11" s="351">
        <v>65421</v>
      </c>
      <c r="CG11" s="351">
        <v>0</v>
      </c>
      <c r="CH11" s="351">
        <v>0</v>
      </c>
      <c r="CI11" s="351">
        <v>24551520</v>
      </c>
      <c r="CJ11" s="351">
        <v>4840725</v>
      </c>
      <c r="CK11" s="351">
        <v>450188</v>
      </c>
      <c r="CL11" s="351">
        <v>16297140</v>
      </c>
      <c r="CM11" s="351">
        <v>336376</v>
      </c>
      <c r="CN11" s="351">
        <v>0</v>
      </c>
      <c r="CO11" s="351">
        <v>2627088</v>
      </c>
      <c r="CP11" s="351">
        <v>16202540</v>
      </c>
      <c r="CQ11" s="351">
        <v>1172539</v>
      </c>
      <c r="CR11" s="351">
        <v>5078423</v>
      </c>
      <c r="CS11" s="351">
        <v>1554595</v>
      </c>
      <c r="CT11" s="351">
        <v>4562747</v>
      </c>
      <c r="CU11" s="351">
        <v>1908831</v>
      </c>
      <c r="CV11" s="351">
        <v>1925407</v>
      </c>
      <c r="CW11" s="351">
        <v>3485595</v>
      </c>
      <c r="CX11" s="351">
        <v>0</v>
      </c>
      <c r="CY11" s="351">
        <v>0</v>
      </c>
      <c r="CZ11" s="351">
        <v>0</v>
      </c>
      <c r="DA11" s="351">
        <v>1223861</v>
      </c>
      <c r="DB11" s="351">
        <v>1652980</v>
      </c>
      <c r="DC11" s="351">
        <v>395229</v>
      </c>
      <c r="DD11" s="351">
        <v>144623100</v>
      </c>
      <c r="DE11" s="351">
        <v>31689620</v>
      </c>
      <c r="DF11" s="351">
        <v>47566850</v>
      </c>
      <c r="DG11" s="351">
        <v>61724850</v>
      </c>
      <c r="DH11" s="351">
        <v>2655599</v>
      </c>
      <c r="DI11" s="351">
        <v>855502</v>
      </c>
      <c r="DJ11" s="351">
        <v>130680</v>
      </c>
      <c r="DK11" s="351">
        <v>213555600</v>
      </c>
      <c r="DL11" s="351">
        <v>120321900</v>
      </c>
      <c r="DM11" s="351">
        <v>69372790</v>
      </c>
      <c r="DN11" s="351">
        <v>15705770</v>
      </c>
      <c r="DO11" s="351">
        <v>5694176</v>
      </c>
      <c r="DP11" s="351">
        <v>5859182</v>
      </c>
      <c r="DQ11" s="351">
        <v>36068300</v>
      </c>
      <c r="DR11" s="351">
        <v>13480</v>
      </c>
      <c r="DS11" s="351">
        <v>661306</v>
      </c>
      <c r="DT11" s="351">
        <v>3913710</v>
      </c>
      <c r="DU11" s="351">
        <v>1456871</v>
      </c>
      <c r="DV11" s="351">
        <v>50468990</v>
      </c>
      <c r="DW11" s="351">
        <v>9713940</v>
      </c>
      <c r="DX11" s="351">
        <v>4661343</v>
      </c>
      <c r="DY11" s="351">
        <v>3779284</v>
      </c>
      <c r="DZ11" s="351">
        <v>27409390</v>
      </c>
      <c r="EA11" s="351">
        <v>9424</v>
      </c>
      <c r="EB11" s="351">
        <v>433862</v>
      </c>
      <c r="EC11" s="351">
        <v>3220592</v>
      </c>
      <c r="ED11" s="351">
        <v>1241151</v>
      </c>
      <c r="EE11" s="351">
        <v>108750400</v>
      </c>
      <c r="EF11" s="351">
        <v>23890440</v>
      </c>
      <c r="EG11" s="351">
        <v>9963247</v>
      </c>
      <c r="EH11" s="351">
        <v>8502016</v>
      </c>
      <c r="EI11" s="351">
        <v>56259340</v>
      </c>
      <c r="EJ11" s="351">
        <v>22904</v>
      </c>
      <c r="EK11" s="351">
        <v>1037318</v>
      </c>
      <c r="EL11" s="351">
        <v>6572411</v>
      </c>
      <c r="EM11" s="351">
        <v>2502693</v>
      </c>
      <c r="EN11" s="351">
        <v>10630780</v>
      </c>
      <c r="EO11" s="351">
        <v>1414638</v>
      </c>
      <c r="EP11" s="351">
        <v>358802</v>
      </c>
      <c r="EQ11" s="351">
        <v>1155693</v>
      </c>
      <c r="ER11" s="351">
        <v>7001587</v>
      </c>
      <c r="ES11" s="351">
        <v>0</v>
      </c>
      <c r="ET11" s="351">
        <v>47854</v>
      </c>
      <c r="EU11" s="351">
        <v>475787</v>
      </c>
      <c r="EV11" s="351">
        <v>176422</v>
      </c>
      <c r="EW11" s="351">
        <v>30937730</v>
      </c>
      <c r="EX11" s="351">
        <v>6065770</v>
      </c>
      <c r="EY11" s="351">
        <v>1727025</v>
      </c>
      <c r="EZ11" s="351">
        <v>2684868</v>
      </c>
      <c r="FA11" s="351">
        <v>17667370</v>
      </c>
      <c r="FB11" s="351">
        <v>119318</v>
      </c>
      <c r="FC11" s="351">
        <v>454097</v>
      </c>
      <c r="FD11" s="351">
        <v>1391359</v>
      </c>
      <c r="FE11" s="351">
        <v>704955</v>
      </c>
      <c r="FF11" s="351">
        <v>14186400</v>
      </c>
      <c r="FG11" s="351">
        <v>3077101</v>
      </c>
      <c r="FH11" s="351">
        <v>448813</v>
      </c>
      <c r="FI11" s="351">
        <v>713441</v>
      </c>
      <c r="FJ11" s="351">
        <v>2144034</v>
      </c>
      <c r="FK11" s="351">
        <v>68255</v>
      </c>
      <c r="FL11" s="351">
        <v>151407</v>
      </c>
      <c r="FM11" s="351">
        <v>395566</v>
      </c>
      <c r="FN11" s="351">
        <v>79095</v>
      </c>
      <c r="FO11" s="351">
        <v>8915888</v>
      </c>
      <c r="FP11" s="351">
        <v>6712693</v>
      </c>
      <c r="FQ11" s="351">
        <v>115165</v>
      </c>
      <c r="FR11" s="351">
        <v>41223</v>
      </c>
      <c r="FS11" s="351">
        <v>1872033</v>
      </c>
      <c r="FT11" s="351">
        <v>50321</v>
      </c>
      <c r="FU11" s="351">
        <v>7358</v>
      </c>
      <c r="FV11" s="351">
        <v>96820</v>
      </c>
      <c r="FW11" s="351">
        <v>20277</v>
      </c>
      <c r="FX11" s="351">
        <v>19892150</v>
      </c>
      <c r="FY11" s="351">
        <v>3515064</v>
      </c>
      <c r="FZ11" s="351">
        <v>2858123</v>
      </c>
      <c r="GA11" s="351">
        <v>1770642</v>
      </c>
      <c r="GB11" s="351">
        <v>11364950</v>
      </c>
      <c r="GC11" s="351">
        <v>21019</v>
      </c>
      <c r="GD11" s="351">
        <v>106949</v>
      </c>
      <c r="GE11" s="351">
        <v>207720</v>
      </c>
      <c r="GF11" s="351">
        <v>47676</v>
      </c>
      <c r="GG11" s="351">
        <v>5198015</v>
      </c>
      <c r="GH11" s="351">
        <v>169705</v>
      </c>
      <c r="GI11" s="351">
        <v>62744</v>
      </c>
      <c r="GJ11" s="351">
        <v>181554</v>
      </c>
      <c r="GK11" s="351">
        <v>2388421</v>
      </c>
      <c r="GL11" s="351">
        <v>2395592</v>
      </c>
      <c r="GM11" s="351">
        <v>0</v>
      </c>
      <c r="GN11" s="351">
        <v>0</v>
      </c>
      <c r="GO11" s="351">
        <v>0</v>
      </c>
      <c r="GP11" s="351">
        <v>2852816</v>
      </c>
      <c r="GQ11" s="351">
        <v>23701</v>
      </c>
      <c r="GR11" s="351">
        <v>1549067</v>
      </c>
      <c r="GS11" s="351">
        <v>1182324</v>
      </c>
      <c r="GT11" s="351">
        <v>15838</v>
      </c>
      <c r="GU11" s="351">
        <v>26845</v>
      </c>
      <c r="GV11" s="351">
        <v>0</v>
      </c>
      <c r="GW11" s="351">
        <v>25191</v>
      </c>
      <c r="GX11" s="351">
        <v>29850</v>
      </c>
      <c r="GY11" s="351">
        <v>11250720</v>
      </c>
      <c r="GZ11" s="351">
        <v>2840026</v>
      </c>
      <c r="HA11" s="351">
        <v>1422526</v>
      </c>
      <c r="HB11" s="351">
        <v>398432</v>
      </c>
      <c r="HC11" s="351">
        <v>5397067</v>
      </c>
      <c r="HD11" s="351">
        <v>170153</v>
      </c>
      <c r="HE11" s="351">
        <v>85813</v>
      </c>
      <c r="HF11" s="351">
        <v>470062</v>
      </c>
      <c r="HG11" s="351">
        <v>409013</v>
      </c>
      <c r="HH11" s="351">
        <v>66317460</v>
      </c>
    </row>
    <row r="12" spans="1:216" s="349" customFormat="1" ht="15" x14ac:dyDescent="0.25">
      <c r="A12" s="351" t="s">
        <v>223</v>
      </c>
      <c r="B12" s="351">
        <v>85.8</v>
      </c>
      <c r="C12" s="351">
        <v>16</v>
      </c>
      <c r="D12" s="351">
        <v>12.2</v>
      </c>
      <c r="E12" s="351">
        <v>8</v>
      </c>
      <c r="F12" s="351">
        <v>5</v>
      </c>
      <c r="G12" s="351">
        <v>4.5999999999999996</v>
      </c>
      <c r="H12" s="351">
        <v>5.2</v>
      </c>
      <c r="I12" s="351">
        <v>2.7</v>
      </c>
      <c r="J12" s="351">
        <v>3.5</v>
      </c>
      <c r="K12" s="351">
        <v>1.3</v>
      </c>
      <c r="L12" s="351">
        <v>0.7</v>
      </c>
      <c r="M12" s="351">
        <v>0.7</v>
      </c>
      <c r="N12" s="351">
        <v>1.1000000000000001</v>
      </c>
      <c r="O12" s="351">
        <v>0.5</v>
      </c>
      <c r="P12" s="351">
        <v>0.7</v>
      </c>
      <c r="Q12" s="351">
        <v>4.2</v>
      </c>
      <c r="R12" s="351">
        <v>1.7</v>
      </c>
      <c r="S12" s="351">
        <v>0</v>
      </c>
      <c r="T12" s="351">
        <v>2</v>
      </c>
      <c r="U12" s="351">
        <v>1.4</v>
      </c>
      <c r="V12" s="351">
        <v>0.9</v>
      </c>
      <c r="W12" s="351">
        <v>1.4</v>
      </c>
      <c r="X12" s="351">
        <v>1.1000000000000001</v>
      </c>
      <c r="Y12" s="351">
        <v>0.4</v>
      </c>
      <c r="Z12" s="351">
        <v>53.9</v>
      </c>
      <c r="AA12" s="351">
        <v>49.4</v>
      </c>
      <c r="AB12" s="351">
        <v>3.9</v>
      </c>
      <c r="AC12" s="351">
        <v>24.3</v>
      </c>
      <c r="AD12" s="351">
        <v>15.1</v>
      </c>
      <c r="AE12" s="351">
        <v>0.7</v>
      </c>
      <c r="AF12" s="351">
        <v>11.8</v>
      </c>
      <c r="AG12" s="351">
        <v>9.6</v>
      </c>
      <c r="AH12" s="351">
        <v>14.2</v>
      </c>
      <c r="AI12" s="351">
        <v>6.3</v>
      </c>
      <c r="AJ12" s="351">
        <v>21.6</v>
      </c>
      <c r="AK12" s="351">
        <v>5.5</v>
      </c>
      <c r="AL12" s="351">
        <v>1.1000000000000001</v>
      </c>
      <c r="AM12" s="351">
        <v>15.6</v>
      </c>
      <c r="AN12" s="351">
        <v>0.2</v>
      </c>
      <c r="AO12" s="351">
        <v>6.1</v>
      </c>
      <c r="AP12" s="351">
        <v>6.3</v>
      </c>
      <c r="AQ12" s="351">
        <v>0</v>
      </c>
      <c r="AR12" s="351">
        <v>3.8</v>
      </c>
      <c r="AS12" s="351">
        <v>0.9</v>
      </c>
      <c r="AT12" s="351">
        <v>1.9</v>
      </c>
      <c r="AU12" s="351">
        <v>0.7</v>
      </c>
      <c r="AV12" s="351">
        <v>3.1</v>
      </c>
      <c r="AW12" s="351">
        <v>0.7</v>
      </c>
      <c r="AX12" s="351">
        <v>0.2</v>
      </c>
      <c r="AY12" s="351">
        <v>24.7</v>
      </c>
      <c r="AZ12" s="351">
        <v>4</v>
      </c>
      <c r="BA12" s="351">
        <v>0.8</v>
      </c>
      <c r="BB12" s="351">
        <v>0.2</v>
      </c>
      <c r="BC12" s="351">
        <v>3.2</v>
      </c>
      <c r="BD12" s="351">
        <v>0.2</v>
      </c>
      <c r="BE12" s="351">
        <v>0</v>
      </c>
      <c r="BF12" s="351">
        <v>0</v>
      </c>
      <c r="BG12" s="351">
        <v>0.9</v>
      </c>
      <c r="BH12" s="351">
        <v>0.2</v>
      </c>
      <c r="BI12" s="351">
        <v>0</v>
      </c>
      <c r="BJ12" s="351">
        <v>0.8</v>
      </c>
      <c r="BK12" s="351">
        <v>0</v>
      </c>
      <c r="BL12" s="351">
        <v>0</v>
      </c>
      <c r="BM12" s="351">
        <v>0</v>
      </c>
      <c r="BN12" s="351">
        <v>9</v>
      </c>
      <c r="BO12" s="351">
        <v>0</v>
      </c>
      <c r="BP12" s="351">
        <v>0.1</v>
      </c>
      <c r="BQ12" s="351">
        <v>8.9</v>
      </c>
      <c r="BR12" s="351">
        <v>0.1</v>
      </c>
      <c r="BS12" s="351">
        <v>0</v>
      </c>
      <c r="BT12" s="351">
        <v>0</v>
      </c>
      <c r="BU12" s="351">
        <v>6</v>
      </c>
      <c r="BV12" s="351">
        <v>0.3</v>
      </c>
      <c r="BW12" s="351">
        <v>0.4</v>
      </c>
      <c r="BX12" s="351">
        <v>5.4</v>
      </c>
      <c r="BY12" s="351">
        <v>0.4</v>
      </c>
      <c r="BZ12" s="351">
        <v>0</v>
      </c>
      <c r="CA12" s="351">
        <v>0</v>
      </c>
      <c r="CB12" s="351">
        <v>1.1000000000000001</v>
      </c>
      <c r="CC12" s="351">
        <v>0.5</v>
      </c>
      <c r="CD12" s="351">
        <v>0.1</v>
      </c>
      <c r="CE12" s="351">
        <v>0.5</v>
      </c>
      <c r="CF12" s="351">
        <v>0.1</v>
      </c>
      <c r="CG12" s="351">
        <v>0</v>
      </c>
      <c r="CH12" s="351">
        <v>0</v>
      </c>
      <c r="CI12" s="351">
        <v>13.4</v>
      </c>
      <c r="CJ12" s="351">
        <v>4.5999999999999996</v>
      </c>
      <c r="CK12" s="351">
        <v>0.5</v>
      </c>
      <c r="CL12" s="351">
        <v>8.1</v>
      </c>
      <c r="CM12" s="351">
        <v>0.3</v>
      </c>
      <c r="CN12" s="351">
        <v>0</v>
      </c>
      <c r="CO12" s="351">
        <v>3.4</v>
      </c>
      <c r="CP12" s="351">
        <v>11.8</v>
      </c>
      <c r="CQ12" s="351">
        <v>1.8</v>
      </c>
      <c r="CR12" s="351">
        <v>4.3</v>
      </c>
      <c r="CS12" s="351">
        <v>1</v>
      </c>
      <c r="CT12" s="351">
        <v>3.7</v>
      </c>
      <c r="CU12" s="351">
        <v>2.4</v>
      </c>
      <c r="CV12" s="351">
        <v>2</v>
      </c>
      <c r="CW12" s="351">
        <v>2</v>
      </c>
      <c r="CX12" s="351">
        <v>0</v>
      </c>
      <c r="CY12" s="351">
        <v>0</v>
      </c>
      <c r="CZ12" s="351">
        <v>0</v>
      </c>
      <c r="DA12" s="351">
        <v>0.6</v>
      </c>
      <c r="DB12" s="351">
        <v>1.1000000000000001</v>
      </c>
      <c r="DC12" s="351">
        <v>0.2</v>
      </c>
      <c r="DD12" s="351">
        <v>42.7</v>
      </c>
      <c r="DE12" s="351">
        <v>18.600000000000001</v>
      </c>
      <c r="DF12" s="351">
        <v>21.7</v>
      </c>
      <c r="DG12" s="351">
        <v>22.7</v>
      </c>
      <c r="DH12" s="351">
        <v>1.1000000000000001</v>
      </c>
      <c r="DI12" s="351">
        <v>0.5</v>
      </c>
      <c r="DJ12" s="351">
        <v>0.2</v>
      </c>
      <c r="DK12" s="351">
        <v>55.8</v>
      </c>
      <c r="DL12" s="351">
        <v>39.799999999999997</v>
      </c>
      <c r="DM12" s="351">
        <v>28.4</v>
      </c>
      <c r="DN12" s="351">
        <v>8.8000000000000007</v>
      </c>
      <c r="DO12" s="351">
        <v>5.6</v>
      </c>
      <c r="DP12" s="351">
        <v>4.5999999999999996</v>
      </c>
      <c r="DQ12" s="351">
        <v>17.8</v>
      </c>
      <c r="DR12" s="351">
        <v>0</v>
      </c>
      <c r="DS12" s="351">
        <v>0.8</v>
      </c>
      <c r="DT12" s="351">
        <v>3.8</v>
      </c>
      <c r="DU12" s="351">
        <v>1.6</v>
      </c>
      <c r="DV12" s="351">
        <v>18.8</v>
      </c>
      <c r="DW12" s="351">
        <v>5.9</v>
      </c>
      <c r="DX12" s="351">
        <v>4.2</v>
      </c>
      <c r="DY12" s="351">
        <v>2.7</v>
      </c>
      <c r="DZ12" s="351">
        <v>12.4</v>
      </c>
      <c r="EA12" s="351">
        <v>0</v>
      </c>
      <c r="EB12" s="351">
        <v>0.7</v>
      </c>
      <c r="EC12" s="351">
        <v>2.8</v>
      </c>
      <c r="ED12" s="351">
        <v>1.3</v>
      </c>
      <c r="EE12" s="351">
        <v>37.799999999999997</v>
      </c>
      <c r="EF12" s="351">
        <v>13</v>
      </c>
      <c r="EG12" s="351">
        <v>8.8000000000000007</v>
      </c>
      <c r="EH12" s="351">
        <v>5.8</v>
      </c>
      <c r="EI12" s="351">
        <v>24.7</v>
      </c>
      <c r="EJ12" s="351">
        <v>0</v>
      </c>
      <c r="EK12" s="351">
        <v>1.2</v>
      </c>
      <c r="EL12" s="351">
        <v>6</v>
      </c>
      <c r="EM12" s="351">
        <v>2.6</v>
      </c>
      <c r="EN12" s="351">
        <v>6.3</v>
      </c>
      <c r="EO12" s="351">
        <v>1.1000000000000001</v>
      </c>
      <c r="EP12" s="351">
        <v>0.7</v>
      </c>
      <c r="EQ12" s="351">
        <v>1.2</v>
      </c>
      <c r="ER12" s="351">
        <v>3.8</v>
      </c>
      <c r="ES12" s="351">
        <v>0</v>
      </c>
      <c r="ET12" s="351">
        <v>0.1</v>
      </c>
      <c r="EU12" s="351">
        <v>0.5</v>
      </c>
      <c r="EV12" s="351">
        <v>0.2</v>
      </c>
      <c r="EW12" s="351">
        <v>16.100000000000001</v>
      </c>
      <c r="EX12" s="351">
        <v>4.2</v>
      </c>
      <c r="EY12" s="351">
        <v>2.2000000000000002</v>
      </c>
      <c r="EZ12" s="351">
        <v>2.8</v>
      </c>
      <c r="FA12" s="351">
        <v>9.1</v>
      </c>
      <c r="FB12" s="351">
        <v>0.1</v>
      </c>
      <c r="FC12" s="351">
        <v>0.7</v>
      </c>
      <c r="FD12" s="351">
        <v>1.9</v>
      </c>
      <c r="FE12" s="351">
        <v>0.9</v>
      </c>
      <c r="FF12" s="351">
        <v>5.7</v>
      </c>
      <c r="FG12" s="351">
        <v>1.9</v>
      </c>
      <c r="FH12" s="351">
        <v>0.6</v>
      </c>
      <c r="FI12" s="351">
        <v>0.7</v>
      </c>
      <c r="FJ12" s="351">
        <v>1.5</v>
      </c>
      <c r="FK12" s="351">
        <v>0.1</v>
      </c>
      <c r="FL12" s="351">
        <v>0.2</v>
      </c>
      <c r="FM12" s="351">
        <v>0.4</v>
      </c>
      <c r="FN12" s="351">
        <v>0.1</v>
      </c>
      <c r="FO12" s="351">
        <v>4.8</v>
      </c>
      <c r="FP12" s="351">
        <v>3.9</v>
      </c>
      <c r="FQ12" s="351">
        <v>0.2</v>
      </c>
      <c r="FR12" s="351">
        <v>0.1</v>
      </c>
      <c r="FS12" s="351">
        <v>1.1000000000000001</v>
      </c>
      <c r="FT12" s="351">
        <v>0</v>
      </c>
      <c r="FU12" s="351">
        <v>0</v>
      </c>
      <c r="FV12" s="351">
        <v>0.2</v>
      </c>
      <c r="FW12" s="351">
        <v>0</v>
      </c>
      <c r="FX12" s="351">
        <v>12.9</v>
      </c>
      <c r="FY12" s="351">
        <v>3.3</v>
      </c>
      <c r="FZ12" s="351">
        <v>2.8</v>
      </c>
      <c r="GA12" s="351">
        <v>1.6</v>
      </c>
      <c r="GB12" s="351">
        <v>8.1999999999999993</v>
      </c>
      <c r="GC12" s="351">
        <v>0</v>
      </c>
      <c r="GD12" s="351">
        <v>0.2</v>
      </c>
      <c r="GE12" s="351">
        <v>0.3</v>
      </c>
      <c r="GF12" s="351">
        <v>0.1</v>
      </c>
      <c r="GG12" s="351">
        <v>3.3</v>
      </c>
      <c r="GH12" s="351">
        <v>0.1</v>
      </c>
      <c r="GI12" s="351">
        <v>0.1</v>
      </c>
      <c r="GJ12" s="351">
        <v>0.2</v>
      </c>
      <c r="GK12" s="351">
        <v>1.5</v>
      </c>
      <c r="GL12" s="351">
        <v>1.8</v>
      </c>
      <c r="GM12" s="351">
        <v>0</v>
      </c>
      <c r="GN12" s="351">
        <v>0</v>
      </c>
      <c r="GO12" s="351">
        <v>0</v>
      </c>
      <c r="GP12" s="351">
        <v>1.7</v>
      </c>
      <c r="GQ12" s="351">
        <v>0.1</v>
      </c>
      <c r="GR12" s="351">
        <v>1.1000000000000001</v>
      </c>
      <c r="GS12" s="351">
        <v>0.4</v>
      </c>
      <c r="GT12" s="351">
        <v>0</v>
      </c>
      <c r="GU12" s="351">
        <v>0</v>
      </c>
      <c r="GV12" s="351">
        <v>0</v>
      </c>
      <c r="GW12" s="351">
        <v>0</v>
      </c>
      <c r="GX12" s="351">
        <v>0.1</v>
      </c>
      <c r="GY12" s="351">
        <v>7.6</v>
      </c>
      <c r="GZ12" s="351">
        <v>2.1</v>
      </c>
      <c r="HA12" s="351">
        <v>1.4</v>
      </c>
      <c r="HB12" s="351">
        <v>0.7</v>
      </c>
      <c r="HC12" s="351">
        <v>4.3</v>
      </c>
      <c r="HD12" s="351">
        <v>0.3</v>
      </c>
      <c r="HE12" s="351">
        <v>0.2</v>
      </c>
      <c r="HF12" s="351">
        <v>0.7</v>
      </c>
      <c r="HG12" s="351">
        <v>0.4</v>
      </c>
      <c r="HH12" s="351">
        <v>24.6</v>
      </c>
    </row>
    <row r="13" spans="1:216" s="349" customFormat="1" ht="15" x14ac:dyDescent="0.25">
      <c r="A13" s="351" t="s">
        <v>224</v>
      </c>
      <c r="B13" s="351">
        <v>53.76</v>
      </c>
      <c r="C13" s="351">
        <v>28.87</v>
      </c>
      <c r="D13" s="351">
        <v>27.58</v>
      </c>
      <c r="E13" s="351">
        <v>25.98</v>
      </c>
      <c r="F13" s="351">
        <v>27.03</v>
      </c>
      <c r="G13" s="351">
        <v>15.85</v>
      </c>
      <c r="H13" s="351">
        <v>18.62</v>
      </c>
      <c r="I13" s="351">
        <v>21.27</v>
      </c>
      <c r="J13" s="351">
        <v>11.58</v>
      </c>
      <c r="K13" s="351">
        <v>12.15</v>
      </c>
      <c r="L13" s="351">
        <v>14.52</v>
      </c>
      <c r="M13" s="351">
        <v>8.02</v>
      </c>
      <c r="N13" s="351">
        <v>12.77</v>
      </c>
      <c r="O13" s="351">
        <v>20.25</v>
      </c>
      <c r="P13" s="351">
        <v>5.24</v>
      </c>
      <c r="Q13" s="351">
        <v>13.36</v>
      </c>
      <c r="R13" s="351">
        <v>9.9</v>
      </c>
      <c r="S13" s="351">
        <v>0</v>
      </c>
      <c r="T13" s="351">
        <v>24.53</v>
      </c>
      <c r="U13" s="351">
        <v>29.47</v>
      </c>
      <c r="V13" s="351">
        <v>8.8000000000000007</v>
      </c>
      <c r="W13" s="351">
        <v>14.38</v>
      </c>
      <c r="X13" s="351">
        <v>16.32</v>
      </c>
      <c r="Y13" s="351">
        <v>6.63</v>
      </c>
      <c r="Z13" s="351">
        <v>35.42</v>
      </c>
      <c r="AA13" s="351">
        <v>34.03</v>
      </c>
      <c r="AB13" s="351">
        <v>8.66</v>
      </c>
      <c r="AC13" s="351">
        <v>20.6</v>
      </c>
      <c r="AD13" s="351">
        <v>12.32</v>
      </c>
      <c r="AE13" s="351">
        <v>5.75</v>
      </c>
      <c r="AF13" s="351">
        <v>8.57</v>
      </c>
      <c r="AG13" s="351">
        <v>12.03</v>
      </c>
      <c r="AH13" s="351">
        <v>12.57</v>
      </c>
      <c r="AI13" s="351">
        <v>10.73</v>
      </c>
      <c r="AJ13" s="351">
        <v>18.920000000000002</v>
      </c>
      <c r="AK13" s="351">
        <v>14.96</v>
      </c>
      <c r="AL13" s="351">
        <v>6.19</v>
      </c>
      <c r="AM13" s="351">
        <v>14.56</v>
      </c>
      <c r="AN13" s="351">
        <v>3.92</v>
      </c>
      <c r="AO13" s="351">
        <v>10.28</v>
      </c>
      <c r="AP13" s="351">
        <v>12.51</v>
      </c>
      <c r="AQ13" s="351">
        <v>7.95</v>
      </c>
      <c r="AR13" s="351">
        <v>5.78</v>
      </c>
      <c r="AS13" s="351">
        <v>5.65</v>
      </c>
      <c r="AT13" s="351">
        <v>7.09</v>
      </c>
      <c r="AU13" s="351">
        <v>3.38</v>
      </c>
      <c r="AV13" s="351">
        <v>9.74</v>
      </c>
      <c r="AW13" s="351">
        <v>15.72</v>
      </c>
      <c r="AX13" s="351">
        <v>3.7</v>
      </c>
      <c r="AY13" s="351">
        <v>39.43</v>
      </c>
      <c r="AZ13" s="351">
        <v>42.78</v>
      </c>
      <c r="BA13" s="351">
        <v>17.07</v>
      </c>
      <c r="BB13" s="351">
        <v>33.229999999999997</v>
      </c>
      <c r="BC13" s="351">
        <v>45.87</v>
      </c>
      <c r="BD13" s="351">
        <v>16.260000000000002</v>
      </c>
      <c r="BE13" s="351">
        <v>0</v>
      </c>
      <c r="BF13" s="351">
        <v>0</v>
      </c>
      <c r="BG13" s="351">
        <v>28.82</v>
      </c>
      <c r="BH13" s="351">
        <v>22.4</v>
      </c>
      <c r="BI13" s="351">
        <v>30.49</v>
      </c>
      <c r="BJ13" s="351">
        <v>27.28</v>
      </c>
      <c r="BK13" s="351">
        <v>17.059999999999999</v>
      </c>
      <c r="BL13" s="351">
        <v>0</v>
      </c>
      <c r="BM13" s="351">
        <v>0</v>
      </c>
      <c r="BN13" s="351">
        <v>30.54</v>
      </c>
      <c r="BO13" s="351">
        <v>4.74</v>
      </c>
      <c r="BP13" s="351">
        <v>28.43</v>
      </c>
      <c r="BQ13" s="351">
        <v>30.25</v>
      </c>
      <c r="BR13" s="351">
        <v>27.61</v>
      </c>
      <c r="BS13" s="351">
        <v>0</v>
      </c>
      <c r="BT13" s="351">
        <v>0</v>
      </c>
      <c r="BU13" s="351">
        <v>34.71</v>
      </c>
      <c r="BV13" s="351">
        <v>6.34</v>
      </c>
      <c r="BW13" s="351">
        <v>36.86</v>
      </c>
      <c r="BX13" s="351">
        <v>34.75</v>
      </c>
      <c r="BY13" s="351">
        <v>14.86</v>
      </c>
      <c r="BZ13" s="351">
        <v>0</v>
      </c>
      <c r="CA13" s="351">
        <v>0</v>
      </c>
      <c r="CB13" s="351">
        <v>14.49</v>
      </c>
      <c r="CC13" s="351">
        <v>4.93</v>
      </c>
      <c r="CD13" s="351">
        <v>30.57</v>
      </c>
      <c r="CE13" s="351">
        <v>16.14</v>
      </c>
      <c r="CF13" s="351">
        <v>28.65</v>
      </c>
      <c r="CG13" s="351">
        <v>0</v>
      </c>
      <c r="CH13" s="351">
        <v>0</v>
      </c>
      <c r="CI13" s="351">
        <v>20.3</v>
      </c>
      <c r="CJ13" s="351">
        <v>6.74</v>
      </c>
      <c r="CK13" s="351">
        <v>20.14</v>
      </c>
      <c r="CL13" s="351">
        <v>22.26</v>
      </c>
      <c r="CM13" s="351">
        <v>22.74</v>
      </c>
      <c r="CN13" s="351">
        <v>0</v>
      </c>
      <c r="CO13" s="351">
        <v>12.64</v>
      </c>
      <c r="CP13" s="351">
        <v>6.27</v>
      </c>
      <c r="CQ13" s="351">
        <v>2.99</v>
      </c>
      <c r="CR13" s="351">
        <v>6.83</v>
      </c>
      <c r="CS13" s="351">
        <v>10.85</v>
      </c>
      <c r="CT13" s="351">
        <v>3.7</v>
      </c>
      <c r="CU13" s="351">
        <v>3.34</v>
      </c>
      <c r="CV13" s="351">
        <v>3.42</v>
      </c>
      <c r="CW13" s="351">
        <v>4.84</v>
      </c>
      <c r="CX13" s="351">
        <v>0</v>
      </c>
      <c r="CY13" s="351">
        <v>0</v>
      </c>
      <c r="CZ13" s="351">
        <v>0</v>
      </c>
      <c r="DA13" s="351">
        <v>3.82</v>
      </c>
      <c r="DB13" s="351">
        <v>4.58</v>
      </c>
      <c r="DC13" s="351">
        <v>6.72</v>
      </c>
      <c r="DD13" s="351">
        <v>8.66</v>
      </c>
      <c r="DE13" s="351">
        <v>4.33</v>
      </c>
      <c r="DF13" s="351">
        <v>5.92</v>
      </c>
      <c r="DG13" s="351">
        <v>6.62</v>
      </c>
      <c r="DH13" s="351">
        <v>6.65</v>
      </c>
      <c r="DI13" s="351">
        <v>5.33</v>
      </c>
      <c r="DJ13" s="351">
        <v>2.4900000000000002</v>
      </c>
      <c r="DK13" s="351">
        <v>14.61</v>
      </c>
      <c r="DL13" s="351">
        <v>11.77</v>
      </c>
      <c r="DM13" s="351">
        <v>9.4700000000000006</v>
      </c>
      <c r="DN13" s="351">
        <v>8.67</v>
      </c>
      <c r="DO13" s="351">
        <v>4.74</v>
      </c>
      <c r="DP13" s="351">
        <v>5.0599999999999996</v>
      </c>
      <c r="DQ13" s="351">
        <v>6.13</v>
      </c>
      <c r="DR13" s="351">
        <v>0.65</v>
      </c>
      <c r="DS13" s="351">
        <v>4.16</v>
      </c>
      <c r="DT13" s="351">
        <v>5.51</v>
      </c>
      <c r="DU13" s="351">
        <v>6.3</v>
      </c>
      <c r="DV13" s="351">
        <v>10.44</v>
      </c>
      <c r="DW13" s="351">
        <v>7.93</v>
      </c>
      <c r="DX13" s="351">
        <v>5.39</v>
      </c>
      <c r="DY13" s="351">
        <v>5.12</v>
      </c>
      <c r="DZ13" s="351">
        <v>6.82</v>
      </c>
      <c r="EA13" s="351">
        <v>0.34</v>
      </c>
      <c r="EB13" s="351">
        <v>2.89</v>
      </c>
      <c r="EC13" s="351">
        <v>6.27</v>
      </c>
      <c r="ED13" s="351">
        <v>7.2</v>
      </c>
      <c r="EE13" s="351">
        <v>11.32</v>
      </c>
      <c r="EF13" s="351">
        <v>8.9600000000000009</v>
      </c>
      <c r="EG13" s="351">
        <v>5.38</v>
      </c>
      <c r="EH13" s="351">
        <v>5.67</v>
      </c>
      <c r="EI13" s="351">
        <v>6.98</v>
      </c>
      <c r="EJ13" s="351">
        <v>0.51</v>
      </c>
      <c r="EK13" s="351">
        <v>4</v>
      </c>
      <c r="EL13" s="351">
        <v>5.95</v>
      </c>
      <c r="EM13" s="351">
        <v>6.95</v>
      </c>
      <c r="EN13" s="351">
        <v>5.82</v>
      </c>
      <c r="EO13" s="351">
        <v>5.7</v>
      </c>
      <c r="EP13" s="351">
        <v>2.59</v>
      </c>
      <c r="EQ13" s="351">
        <v>3.63</v>
      </c>
      <c r="ER13" s="351">
        <v>5.26</v>
      </c>
      <c r="ES13" s="351">
        <v>0</v>
      </c>
      <c r="ET13" s="351">
        <v>1.77</v>
      </c>
      <c r="EU13" s="351">
        <v>5.61</v>
      </c>
      <c r="EV13" s="351">
        <v>6.8</v>
      </c>
      <c r="EW13" s="351">
        <v>6.63</v>
      </c>
      <c r="EX13" s="351">
        <v>6.63</v>
      </c>
      <c r="EY13" s="351">
        <v>3.88</v>
      </c>
      <c r="EZ13" s="351">
        <v>3.45</v>
      </c>
      <c r="FA13" s="351">
        <v>5.09</v>
      </c>
      <c r="FB13" s="351">
        <v>3.66</v>
      </c>
      <c r="FC13" s="351">
        <v>2.89</v>
      </c>
      <c r="FD13" s="351">
        <v>3.69</v>
      </c>
      <c r="FE13" s="351">
        <v>4.9400000000000004</v>
      </c>
      <c r="FF13" s="351">
        <v>7.2</v>
      </c>
      <c r="FG13" s="351">
        <v>7.46</v>
      </c>
      <c r="FH13" s="351">
        <v>4.04</v>
      </c>
      <c r="FI13" s="351">
        <v>3.48</v>
      </c>
      <c r="FJ13" s="351">
        <v>5.68</v>
      </c>
      <c r="FK13" s="351">
        <v>2.14</v>
      </c>
      <c r="FL13" s="351">
        <v>2.5</v>
      </c>
      <c r="FM13" s="351">
        <v>4.24</v>
      </c>
      <c r="FN13" s="351">
        <v>6.49</v>
      </c>
      <c r="FO13" s="351">
        <v>7.92</v>
      </c>
      <c r="FP13" s="351">
        <v>8</v>
      </c>
      <c r="FQ13" s="351">
        <v>2.7</v>
      </c>
      <c r="FR13" s="351">
        <v>2.3199999999999998</v>
      </c>
      <c r="FS13" s="351">
        <v>4.92</v>
      </c>
      <c r="FT13" s="351">
        <v>2.71</v>
      </c>
      <c r="FU13" s="351">
        <v>1.92</v>
      </c>
      <c r="FV13" s="351">
        <v>2.86</v>
      </c>
      <c r="FW13" s="351">
        <v>3.29</v>
      </c>
      <c r="FX13" s="351">
        <v>6.22</v>
      </c>
      <c r="FY13" s="351">
        <v>5.29</v>
      </c>
      <c r="FZ13" s="351">
        <v>4.49</v>
      </c>
      <c r="GA13" s="351">
        <v>4.53</v>
      </c>
      <c r="GB13" s="351">
        <v>4.96</v>
      </c>
      <c r="GC13" s="351">
        <v>2.63</v>
      </c>
      <c r="GD13" s="351">
        <v>3.11</v>
      </c>
      <c r="GE13" s="351">
        <v>3.7</v>
      </c>
      <c r="GF13" s="351">
        <v>2.88</v>
      </c>
      <c r="GG13" s="351">
        <v>5.21</v>
      </c>
      <c r="GH13" s="351">
        <v>4.6900000000000004</v>
      </c>
      <c r="GI13" s="351">
        <v>1.5</v>
      </c>
      <c r="GJ13" s="351">
        <v>3.1</v>
      </c>
      <c r="GK13" s="351">
        <v>4.99</v>
      </c>
      <c r="GL13" s="351">
        <v>4.5</v>
      </c>
      <c r="GM13" s="351">
        <v>0</v>
      </c>
      <c r="GN13" s="351">
        <v>0</v>
      </c>
      <c r="GO13" s="351">
        <v>0</v>
      </c>
      <c r="GP13" s="351">
        <v>7.25</v>
      </c>
      <c r="GQ13" s="351">
        <v>1.74</v>
      </c>
      <c r="GR13" s="351">
        <v>8.58</v>
      </c>
      <c r="GS13" s="351">
        <v>4.68</v>
      </c>
      <c r="GT13" s="351">
        <v>1.89</v>
      </c>
      <c r="GU13" s="351">
        <v>1.24</v>
      </c>
      <c r="GV13" s="351">
        <v>0</v>
      </c>
      <c r="GW13" s="351">
        <v>4.38</v>
      </c>
      <c r="GX13" s="351">
        <v>1.08</v>
      </c>
      <c r="GY13" s="351">
        <v>6.64</v>
      </c>
      <c r="GZ13" s="351">
        <v>6.68</v>
      </c>
      <c r="HA13" s="351">
        <v>5.24</v>
      </c>
      <c r="HB13" s="351">
        <v>1.97</v>
      </c>
      <c r="HC13" s="351">
        <v>4.91</v>
      </c>
      <c r="HD13" s="351">
        <v>2.54</v>
      </c>
      <c r="HE13" s="351">
        <v>2.1</v>
      </c>
      <c r="HF13" s="351">
        <v>3.66</v>
      </c>
      <c r="HG13" s="351">
        <v>7.76</v>
      </c>
      <c r="HH13" s="351">
        <v>31.68</v>
      </c>
    </row>
    <row r="14" spans="1:216" s="349" customFormat="1" ht="15" x14ac:dyDescent="0.25">
      <c r="A14" s="351" t="s">
        <v>225</v>
      </c>
      <c r="B14" s="351">
        <v>30.4</v>
      </c>
      <c r="C14" s="351">
        <v>7.1</v>
      </c>
      <c r="D14" s="351">
        <v>7</v>
      </c>
      <c r="E14" s="351">
        <v>6.2</v>
      </c>
      <c r="F14" s="351">
        <v>2.8</v>
      </c>
      <c r="G14" s="351">
        <v>7.9</v>
      </c>
      <c r="H14" s="351">
        <v>5.3</v>
      </c>
      <c r="I14" s="351">
        <v>2.4</v>
      </c>
      <c r="J14" s="351">
        <v>6.1</v>
      </c>
      <c r="K14" s="351">
        <v>3</v>
      </c>
      <c r="L14" s="351">
        <v>1.9</v>
      </c>
      <c r="M14" s="351">
        <v>3.7</v>
      </c>
      <c r="N14" s="351">
        <v>2.7</v>
      </c>
      <c r="O14" s="351">
        <v>2.2999999999999998</v>
      </c>
      <c r="P14" s="351">
        <v>2.6</v>
      </c>
      <c r="Q14" s="351">
        <v>3.9</v>
      </c>
      <c r="R14" s="351">
        <v>2.5</v>
      </c>
      <c r="S14" s="351">
        <v>0</v>
      </c>
      <c r="T14" s="351">
        <v>3.3</v>
      </c>
      <c r="U14" s="351">
        <v>2.9</v>
      </c>
      <c r="V14" s="351">
        <v>2.9</v>
      </c>
      <c r="W14" s="351">
        <v>4.2</v>
      </c>
      <c r="X14" s="351">
        <v>4.3</v>
      </c>
      <c r="Y14" s="351">
        <v>3.2</v>
      </c>
      <c r="Z14" s="351">
        <v>22.8</v>
      </c>
      <c r="AA14" s="351">
        <v>21.8</v>
      </c>
      <c r="AB14" s="351">
        <v>5.4</v>
      </c>
      <c r="AC14" s="351">
        <v>11.7</v>
      </c>
      <c r="AD14" s="351">
        <v>10.6</v>
      </c>
      <c r="AE14" s="351">
        <v>3.5</v>
      </c>
      <c r="AF14" s="351">
        <v>9.1</v>
      </c>
      <c r="AG14" s="351">
        <v>4.7</v>
      </c>
      <c r="AH14" s="351">
        <v>6.5</v>
      </c>
      <c r="AI14" s="351">
        <v>8.3000000000000007</v>
      </c>
      <c r="AJ14" s="351">
        <v>12</v>
      </c>
      <c r="AK14" s="351">
        <v>9.3000000000000007</v>
      </c>
      <c r="AL14" s="351">
        <v>3.4</v>
      </c>
      <c r="AM14" s="351">
        <v>9.6999999999999993</v>
      </c>
      <c r="AN14" s="351">
        <v>2.2999999999999998</v>
      </c>
      <c r="AO14" s="351">
        <v>6.2</v>
      </c>
      <c r="AP14" s="351">
        <v>9.1999999999999993</v>
      </c>
      <c r="AQ14" s="351">
        <v>10.199999999999999</v>
      </c>
      <c r="AR14" s="351">
        <v>5.3</v>
      </c>
      <c r="AS14" s="351">
        <v>2.7</v>
      </c>
      <c r="AT14" s="351">
        <v>3.6</v>
      </c>
      <c r="AU14" s="351">
        <v>2.8</v>
      </c>
      <c r="AV14" s="351">
        <v>5.8</v>
      </c>
      <c r="AW14" s="351">
        <v>8.8000000000000007</v>
      </c>
      <c r="AX14" s="351">
        <v>2.1</v>
      </c>
      <c r="AY14" s="351">
        <v>8.3000000000000007</v>
      </c>
      <c r="AZ14" s="351">
        <v>8.9</v>
      </c>
      <c r="BA14" s="351">
        <v>7.8</v>
      </c>
      <c r="BB14" s="351">
        <v>2.1</v>
      </c>
      <c r="BC14" s="351">
        <v>8.9</v>
      </c>
      <c r="BD14" s="351">
        <v>2.4</v>
      </c>
      <c r="BE14" s="351">
        <v>0</v>
      </c>
      <c r="BF14" s="351">
        <v>0</v>
      </c>
      <c r="BG14" s="351">
        <v>7.8</v>
      </c>
      <c r="BH14" s="351">
        <v>10.6</v>
      </c>
      <c r="BI14" s="351">
        <v>2.8</v>
      </c>
      <c r="BJ14" s="351">
        <v>6.8</v>
      </c>
      <c r="BK14" s="351">
        <v>4.9000000000000004</v>
      </c>
      <c r="BL14" s="351">
        <v>0</v>
      </c>
      <c r="BM14" s="351">
        <v>0</v>
      </c>
      <c r="BN14" s="351">
        <v>5.5</v>
      </c>
      <c r="BO14" s="351">
        <v>3.8</v>
      </c>
      <c r="BP14" s="351">
        <v>3.2</v>
      </c>
      <c r="BQ14" s="351">
        <v>5.4</v>
      </c>
      <c r="BR14" s="351">
        <v>4.3</v>
      </c>
      <c r="BS14" s="351">
        <v>0</v>
      </c>
      <c r="BT14" s="351">
        <v>0</v>
      </c>
      <c r="BU14" s="351">
        <v>6.3</v>
      </c>
      <c r="BV14" s="351">
        <v>2.7</v>
      </c>
      <c r="BW14" s="351">
        <v>3.4</v>
      </c>
      <c r="BX14" s="351">
        <v>6.5</v>
      </c>
      <c r="BY14" s="351">
        <v>2.1</v>
      </c>
      <c r="BZ14" s="351">
        <v>0</v>
      </c>
      <c r="CA14" s="351">
        <v>0</v>
      </c>
      <c r="CB14" s="351">
        <v>3.9</v>
      </c>
      <c r="CC14" s="351">
        <v>2.7</v>
      </c>
      <c r="CD14" s="351">
        <v>3.4</v>
      </c>
      <c r="CE14" s="351">
        <v>4.5</v>
      </c>
      <c r="CF14" s="351">
        <v>3.5</v>
      </c>
      <c r="CG14" s="351">
        <v>0</v>
      </c>
      <c r="CH14" s="351">
        <v>0</v>
      </c>
      <c r="CI14" s="351">
        <v>5.0999999999999996</v>
      </c>
      <c r="CJ14" s="351">
        <v>3</v>
      </c>
      <c r="CK14" s="351">
        <v>2.4</v>
      </c>
      <c r="CL14" s="351">
        <v>5.6</v>
      </c>
      <c r="CM14" s="351">
        <v>2.9</v>
      </c>
      <c r="CN14" s="351">
        <v>0</v>
      </c>
      <c r="CO14" s="351">
        <v>2.1</v>
      </c>
      <c r="CP14" s="351">
        <v>3.8</v>
      </c>
      <c r="CQ14" s="351">
        <v>1.9</v>
      </c>
      <c r="CR14" s="351">
        <v>3.3</v>
      </c>
      <c r="CS14" s="351">
        <v>4.3</v>
      </c>
      <c r="CT14" s="351">
        <v>3.4</v>
      </c>
      <c r="CU14" s="351">
        <v>2.2999999999999998</v>
      </c>
      <c r="CV14" s="351">
        <v>2.7</v>
      </c>
      <c r="CW14" s="351">
        <v>4.9000000000000004</v>
      </c>
      <c r="CX14" s="351">
        <v>0</v>
      </c>
      <c r="CY14" s="351">
        <v>0</v>
      </c>
      <c r="CZ14" s="351">
        <v>0</v>
      </c>
      <c r="DA14" s="351">
        <v>5.6</v>
      </c>
      <c r="DB14" s="351">
        <v>4.0999999999999996</v>
      </c>
      <c r="DC14" s="351">
        <v>5.9</v>
      </c>
      <c r="DD14" s="351">
        <v>9.5</v>
      </c>
      <c r="DE14" s="351">
        <v>4.8</v>
      </c>
      <c r="DF14" s="351">
        <v>6.1</v>
      </c>
      <c r="DG14" s="351">
        <v>7.6</v>
      </c>
      <c r="DH14" s="351">
        <v>7.1</v>
      </c>
      <c r="DI14" s="351">
        <v>5.3</v>
      </c>
      <c r="DJ14" s="351">
        <v>2.1</v>
      </c>
      <c r="DK14" s="351">
        <v>10.7</v>
      </c>
      <c r="DL14" s="351">
        <v>8.5</v>
      </c>
      <c r="DM14" s="351">
        <v>6.8</v>
      </c>
      <c r="DN14" s="351">
        <v>5</v>
      </c>
      <c r="DO14" s="351">
        <v>2.8</v>
      </c>
      <c r="DP14" s="351">
        <v>3.6</v>
      </c>
      <c r="DQ14" s="351">
        <v>5.7</v>
      </c>
      <c r="DR14" s="351">
        <v>1.9</v>
      </c>
      <c r="DS14" s="351">
        <v>2.2999999999999998</v>
      </c>
      <c r="DT14" s="351">
        <v>2.9</v>
      </c>
      <c r="DU14" s="351">
        <v>2.5</v>
      </c>
      <c r="DV14" s="351">
        <v>7.5</v>
      </c>
      <c r="DW14" s="351">
        <v>4.5999999999999996</v>
      </c>
      <c r="DX14" s="351">
        <v>3.1</v>
      </c>
      <c r="DY14" s="351">
        <v>4</v>
      </c>
      <c r="DZ14" s="351">
        <v>6.2</v>
      </c>
      <c r="EA14" s="351">
        <v>1.5</v>
      </c>
      <c r="EB14" s="351">
        <v>1.8</v>
      </c>
      <c r="EC14" s="351">
        <v>3.2</v>
      </c>
      <c r="ED14" s="351">
        <v>2.7</v>
      </c>
      <c r="EE14" s="351">
        <v>8.1</v>
      </c>
      <c r="EF14" s="351">
        <v>5.2</v>
      </c>
      <c r="EG14" s="351">
        <v>3.2</v>
      </c>
      <c r="EH14" s="351">
        <v>4.0999999999999996</v>
      </c>
      <c r="EI14" s="351">
        <v>6.4</v>
      </c>
      <c r="EJ14" s="351">
        <v>1.7</v>
      </c>
      <c r="EK14" s="351">
        <v>2.2999999999999998</v>
      </c>
      <c r="EL14" s="351">
        <v>3.1</v>
      </c>
      <c r="EM14" s="351">
        <v>2.7</v>
      </c>
      <c r="EN14" s="351">
        <v>4.7</v>
      </c>
      <c r="EO14" s="351">
        <v>3.5</v>
      </c>
      <c r="EP14" s="351">
        <v>1.5</v>
      </c>
      <c r="EQ14" s="351">
        <v>2.8</v>
      </c>
      <c r="ER14" s="351">
        <v>5.2</v>
      </c>
      <c r="ES14" s="351">
        <v>0</v>
      </c>
      <c r="ET14" s="351">
        <v>1</v>
      </c>
      <c r="EU14" s="351">
        <v>2.8</v>
      </c>
      <c r="EV14" s="351">
        <v>2.2999999999999998</v>
      </c>
      <c r="EW14" s="351">
        <v>5.4</v>
      </c>
      <c r="EX14" s="351">
        <v>4</v>
      </c>
      <c r="EY14" s="351">
        <v>2.2000000000000002</v>
      </c>
      <c r="EZ14" s="351">
        <v>2.7</v>
      </c>
      <c r="FA14" s="351">
        <v>5.4</v>
      </c>
      <c r="FB14" s="351">
        <v>3.3</v>
      </c>
      <c r="FC14" s="351">
        <v>1.8</v>
      </c>
      <c r="FD14" s="351">
        <v>2</v>
      </c>
      <c r="FE14" s="351">
        <v>2.1</v>
      </c>
      <c r="FF14" s="351">
        <v>6.9</v>
      </c>
      <c r="FG14" s="351">
        <v>4.5</v>
      </c>
      <c r="FH14" s="351">
        <v>2.2999999999999998</v>
      </c>
      <c r="FI14" s="351">
        <v>2.8</v>
      </c>
      <c r="FJ14" s="351">
        <v>3.9</v>
      </c>
      <c r="FK14" s="351">
        <v>1.9</v>
      </c>
      <c r="FL14" s="351">
        <v>1.9</v>
      </c>
      <c r="FM14" s="351">
        <v>2.6</v>
      </c>
      <c r="FN14" s="351">
        <v>3</v>
      </c>
      <c r="FO14" s="351">
        <v>5.2</v>
      </c>
      <c r="FP14" s="351">
        <v>4.8</v>
      </c>
      <c r="FQ14" s="351">
        <v>1.5</v>
      </c>
      <c r="FR14" s="351">
        <v>1.4</v>
      </c>
      <c r="FS14" s="351">
        <v>4.9000000000000004</v>
      </c>
      <c r="FT14" s="351">
        <v>4.0999999999999996</v>
      </c>
      <c r="FU14" s="351">
        <v>1.1000000000000001</v>
      </c>
      <c r="FV14" s="351">
        <v>1.4</v>
      </c>
      <c r="FW14" s="351">
        <v>1.3</v>
      </c>
      <c r="FX14" s="351">
        <v>4.3</v>
      </c>
      <c r="FY14" s="351">
        <v>3</v>
      </c>
      <c r="FZ14" s="351">
        <v>2.8</v>
      </c>
      <c r="GA14" s="351">
        <v>3.1</v>
      </c>
      <c r="GB14" s="351">
        <v>3.9</v>
      </c>
      <c r="GC14" s="351">
        <v>1.8</v>
      </c>
      <c r="GD14" s="351">
        <v>1.9</v>
      </c>
      <c r="GE14" s="351">
        <v>2</v>
      </c>
      <c r="GF14" s="351">
        <v>1.4</v>
      </c>
      <c r="GG14" s="351">
        <v>4.4000000000000004</v>
      </c>
      <c r="GH14" s="351">
        <v>3.8</v>
      </c>
      <c r="GI14" s="351">
        <v>1.4</v>
      </c>
      <c r="GJ14" s="351">
        <v>2.9</v>
      </c>
      <c r="GK14" s="351">
        <v>4.3</v>
      </c>
      <c r="GL14" s="351">
        <v>3.7</v>
      </c>
      <c r="GM14" s="351">
        <v>0</v>
      </c>
      <c r="GN14" s="351">
        <v>0</v>
      </c>
      <c r="GO14" s="351">
        <v>0</v>
      </c>
      <c r="GP14" s="351">
        <v>4.8</v>
      </c>
      <c r="GQ14" s="351">
        <v>1</v>
      </c>
      <c r="GR14" s="351">
        <v>3.9</v>
      </c>
      <c r="GS14" s="351">
        <v>7.7</v>
      </c>
      <c r="GT14" s="351">
        <v>1.1000000000000001</v>
      </c>
      <c r="GU14" s="351">
        <v>1.8</v>
      </c>
      <c r="GV14" s="351">
        <v>0</v>
      </c>
      <c r="GW14" s="351">
        <v>2.2000000000000002</v>
      </c>
      <c r="GX14" s="351">
        <v>1.1000000000000001</v>
      </c>
      <c r="GY14" s="351">
        <v>4.0999999999999996</v>
      </c>
      <c r="GZ14" s="351">
        <v>3.7</v>
      </c>
      <c r="HA14" s="351">
        <v>2.9</v>
      </c>
      <c r="HB14" s="351">
        <v>1.5</v>
      </c>
      <c r="HC14" s="351">
        <v>3.5</v>
      </c>
      <c r="HD14" s="351">
        <v>1.7</v>
      </c>
      <c r="HE14" s="351">
        <v>1.4</v>
      </c>
      <c r="HF14" s="351">
        <v>1.8</v>
      </c>
      <c r="HG14" s="351">
        <v>3.2</v>
      </c>
      <c r="HH14" s="351">
        <v>7.5</v>
      </c>
    </row>
    <row r="15" spans="1:216" s="349" customFormat="1" ht="15" x14ac:dyDescent="0.25">
      <c r="A15" s="351" t="s">
        <v>226</v>
      </c>
      <c r="B15" s="351">
        <v>16.3</v>
      </c>
      <c r="C15" s="351">
        <v>3.9</v>
      </c>
      <c r="D15" s="351">
        <v>3.8</v>
      </c>
      <c r="E15" s="351">
        <v>3.4</v>
      </c>
      <c r="F15" s="351">
        <v>1.9</v>
      </c>
      <c r="G15" s="351">
        <v>3.8</v>
      </c>
      <c r="H15" s="351">
        <v>3</v>
      </c>
      <c r="I15" s="351">
        <v>1.7</v>
      </c>
      <c r="J15" s="351">
        <v>3.2</v>
      </c>
      <c r="K15" s="351">
        <v>1.8</v>
      </c>
      <c r="L15" s="351">
        <v>1.4</v>
      </c>
      <c r="M15" s="351">
        <v>1.8</v>
      </c>
      <c r="N15" s="351">
        <v>1.4</v>
      </c>
      <c r="O15" s="351">
        <v>1.2</v>
      </c>
      <c r="P15" s="351">
        <v>1.4</v>
      </c>
      <c r="Q15" s="351">
        <v>2.2999999999999998</v>
      </c>
      <c r="R15" s="351">
        <v>1.4</v>
      </c>
      <c r="S15" s="351">
        <v>0</v>
      </c>
      <c r="T15" s="351">
        <v>1.8</v>
      </c>
      <c r="U15" s="351">
        <v>1.7</v>
      </c>
      <c r="V15" s="351">
        <v>1.4</v>
      </c>
      <c r="W15" s="351">
        <v>1.9</v>
      </c>
      <c r="X15" s="351">
        <v>1.9</v>
      </c>
      <c r="Y15" s="351">
        <v>1.5</v>
      </c>
      <c r="Z15" s="351">
        <v>9.6999999999999993</v>
      </c>
      <c r="AA15" s="351">
        <v>9.1</v>
      </c>
      <c r="AB15" s="351">
        <v>2.4</v>
      </c>
      <c r="AC15" s="351">
        <v>5.4</v>
      </c>
      <c r="AD15" s="351">
        <v>3.5</v>
      </c>
      <c r="AE15" s="351">
        <v>1.3</v>
      </c>
      <c r="AF15" s="351">
        <v>2.7</v>
      </c>
      <c r="AG15" s="351">
        <v>2.2000000000000002</v>
      </c>
      <c r="AH15" s="351">
        <v>3</v>
      </c>
      <c r="AI15" s="351">
        <v>3.7</v>
      </c>
      <c r="AJ15" s="351">
        <v>5.3</v>
      </c>
      <c r="AK15" s="351">
        <v>3.6</v>
      </c>
      <c r="AL15" s="351">
        <v>1.9</v>
      </c>
      <c r="AM15" s="351">
        <v>4.9000000000000004</v>
      </c>
      <c r="AN15" s="351">
        <v>1.2</v>
      </c>
      <c r="AO15" s="351">
        <v>3.7</v>
      </c>
      <c r="AP15" s="351">
        <v>4.4000000000000004</v>
      </c>
      <c r="AQ15" s="351">
        <v>1.7</v>
      </c>
      <c r="AR15" s="351">
        <v>2.2999999999999998</v>
      </c>
      <c r="AS15" s="351">
        <v>1.6</v>
      </c>
      <c r="AT15" s="351">
        <v>1.9</v>
      </c>
      <c r="AU15" s="351">
        <v>1.6</v>
      </c>
      <c r="AV15" s="351">
        <v>2.7</v>
      </c>
      <c r="AW15" s="351">
        <v>2.7</v>
      </c>
      <c r="AX15" s="351">
        <v>1.1000000000000001</v>
      </c>
      <c r="AY15" s="351">
        <v>5.0999999999999996</v>
      </c>
      <c r="AZ15" s="351">
        <v>4.9000000000000004</v>
      </c>
      <c r="BA15" s="351">
        <v>5.2</v>
      </c>
      <c r="BB15" s="351">
        <v>1</v>
      </c>
      <c r="BC15" s="351">
        <v>4.5999999999999996</v>
      </c>
      <c r="BD15" s="351">
        <v>1.1000000000000001</v>
      </c>
      <c r="BE15" s="351">
        <v>0</v>
      </c>
      <c r="BF15" s="351">
        <v>0</v>
      </c>
      <c r="BG15" s="351">
        <v>5.8</v>
      </c>
      <c r="BH15" s="351">
        <v>7</v>
      </c>
      <c r="BI15" s="351">
        <v>1.7</v>
      </c>
      <c r="BJ15" s="351">
        <v>5.3</v>
      </c>
      <c r="BK15" s="351">
        <v>1</v>
      </c>
      <c r="BL15" s="351">
        <v>0</v>
      </c>
      <c r="BM15" s="351">
        <v>0</v>
      </c>
      <c r="BN15" s="351">
        <v>3.1</v>
      </c>
      <c r="BO15" s="351">
        <v>2.8</v>
      </c>
      <c r="BP15" s="351">
        <v>2</v>
      </c>
      <c r="BQ15" s="351">
        <v>3.1</v>
      </c>
      <c r="BR15" s="351">
        <v>1.5</v>
      </c>
      <c r="BS15" s="351">
        <v>0</v>
      </c>
      <c r="BT15" s="351">
        <v>0</v>
      </c>
      <c r="BU15" s="351">
        <v>3.6</v>
      </c>
      <c r="BV15" s="351">
        <v>2.2000000000000002</v>
      </c>
      <c r="BW15" s="351">
        <v>1.7</v>
      </c>
      <c r="BX15" s="351">
        <v>3.7</v>
      </c>
      <c r="BY15" s="351">
        <v>0.9</v>
      </c>
      <c r="BZ15" s="351">
        <v>0</v>
      </c>
      <c r="CA15" s="351">
        <v>0</v>
      </c>
      <c r="CB15" s="351">
        <v>3</v>
      </c>
      <c r="CC15" s="351">
        <v>1.9</v>
      </c>
      <c r="CD15" s="351">
        <v>2.2999999999999998</v>
      </c>
      <c r="CE15" s="351">
        <v>3.8</v>
      </c>
      <c r="CF15" s="351">
        <v>1.4</v>
      </c>
      <c r="CG15" s="351">
        <v>0</v>
      </c>
      <c r="CH15" s="351">
        <v>0</v>
      </c>
      <c r="CI15" s="351">
        <v>3.5</v>
      </c>
      <c r="CJ15" s="351">
        <v>2</v>
      </c>
      <c r="CK15" s="351">
        <v>1.4</v>
      </c>
      <c r="CL15" s="351">
        <v>3.9</v>
      </c>
      <c r="CM15" s="351">
        <v>1.2</v>
      </c>
      <c r="CN15" s="351">
        <v>0</v>
      </c>
      <c r="CO15" s="351">
        <v>1.5</v>
      </c>
      <c r="CP15" s="351">
        <v>2.8</v>
      </c>
      <c r="CQ15" s="351">
        <v>1.7</v>
      </c>
      <c r="CR15" s="351">
        <v>2.8</v>
      </c>
      <c r="CS15" s="351">
        <v>2.6</v>
      </c>
      <c r="CT15" s="351">
        <v>2.1</v>
      </c>
      <c r="CU15" s="351">
        <v>1.7</v>
      </c>
      <c r="CV15" s="351">
        <v>1.8</v>
      </c>
      <c r="CW15" s="351">
        <v>2.6</v>
      </c>
      <c r="CX15" s="351">
        <v>0</v>
      </c>
      <c r="CY15" s="351">
        <v>0</v>
      </c>
      <c r="CZ15" s="351">
        <v>0</v>
      </c>
      <c r="DA15" s="351">
        <v>1.9</v>
      </c>
      <c r="DB15" s="351">
        <v>2.8</v>
      </c>
      <c r="DC15" s="351">
        <v>1.9</v>
      </c>
      <c r="DD15" s="351">
        <v>6.4</v>
      </c>
      <c r="DE15" s="351">
        <v>3.4</v>
      </c>
      <c r="DF15" s="351">
        <v>4.7</v>
      </c>
      <c r="DG15" s="351">
        <v>4.5999999999999996</v>
      </c>
      <c r="DH15" s="351">
        <v>2.8</v>
      </c>
      <c r="DI15" s="351">
        <v>3.3</v>
      </c>
      <c r="DJ15" s="351">
        <v>1.9</v>
      </c>
      <c r="DK15" s="351">
        <v>6.7</v>
      </c>
      <c r="DL15" s="351">
        <v>5.3</v>
      </c>
      <c r="DM15" s="351">
        <v>4.2</v>
      </c>
      <c r="DN15" s="351">
        <v>3.1</v>
      </c>
      <c r="DO15" s="351">
        <v>2.1</v>
      </c>
      <c r="DP15" s="351">
        <v>1.9</v>
      </c>
      <c r="DQ15" s="351">
        <v>3.5</v>
      </c>
      <c r="DR15" s="351">
        <v>0.9</v>
      </c>
      <c r="DS15" s="351">
        <v>1.5</v>
      </c>
      <c r="DT15" s="351">
        <v>1.7</v>
      </c>
      <c r="DU15" s="351">
        <v>1.5</v>
      </c>
      <c r="DV15" s="351">
        <v>4.7</v>
      </c>
      <c r="DW15" s="351">
        <v>2.8</v>
      </c>
      <c r="DX15" s="351">
        <v>2.4</v>
      </c>
      <c r="DY15" s="351">
        <v>2.2000000000000002</v>
      </c>
      <c r="DZ15" s="351">
        <v>3.9</v>
      </c>
      <c r="EA15" s="351">
        <v>1.5</v>
      </c>
      <c r="EB15" s="351">
        <v>1.3</v>
      </c>
      <c r="EC15" s="351">
        <v>1.8</v>
      </c>
      <c r="ED15" s="351">
        <v>1.8</v>
      </c>
      <c r="EE15" s="351">
        <v>5.0999999999999996</v>
      </c>
      <c r="EF15" s="351">
        <v>3.2</v>
      </c>
      <c r="EG15" s="351">
        <v>2.4</v>
      </c>
      <c r="EH15" s="351">
        <v>2.2000000000000002</v>
      </c>
      <c r="EI15" s="351">
        <v>4</v>
      </c>
      <c r="EJ15" s="351">
        <v>1.2</v>
      </c>
      <c r="EK15" s="351">
        <v>1.5</v>
      </c>
      <c r="EL15" s="351">
        <v>1.8</v>
      </c>
      <c r="EM15" s="351">
        <v>1.8</v>
      </c>
      <c r="EN15" s="351">
        <v>2.6</v>
      </c>
      <c r="EO15" s="351">
        <v>1.9</v>
      </c>
      <c r="EP15" s="351">
        <v>1.1000000000000001</v>
      </c>
      <c r="EQ15" s="351">
        <v>1.9</v>
      </c>
      <c r="ER15" s="351">
        <v>2.7</v>
      </c>
      <c r="ES15" s="351">
        <v>0</v>
      </c>
      <c r="ET15" s="351">
        <v>0.9</v>
      </c>
      <c r="EU15" s="351">
        <v>1.4</v>
      </c>
      <c r="EV15" s="351">
        <v>1.1000000000000001</v>
      </c>
      <c r="EW15" s="351">
        <v>3.2</v>
      </c>
      <c r="EX15" s="351">
        <v>2.5</v>
      </c>
      <c r="EY15" s="351">
        <v>1.8</v>
      </c>
      <c r="EZ15" s="351">
        <v>1.7</v>
      </c>
      <c r="FA15" s="351">
        <v>2.9</v>
      </c>
      <c r="FB15" s="351">
        <v>1.8</v>
      </c>
      <c r="FC15" s="351">
        <v>1.1000000000000001</v>
      </c>
      <c r="FD15" s="351">
        <v>1.3</v>
      </c>
      <c r="FE15" s="351">
        <v>1.7</v>
      </c>
      <c r="FF15" s="351">
        <v>3.1</v>
      </c>
      <c r="FG15" s="351">
        <v>3.2</v>
      </c>
      <c r="FH15" s="351">
        <v>1.5</v>
      </c>
      <c r="FI15" s="351">
        <v>1.8</v>
      </c>
      <c r="FJ15" s="351">
        <v>2.5</v>
      </c>
      <c r="FK15" s="351">
        <v>1.1000000000000001</v>
      </c>
      <c r="FL15" s="351">
        <v>1.2</v>
      </c>
      <c r="FM15" s="351">
        <v>1.8</v>
      </c>
      <c r="FN15" s="351">
        <v>1.9</v>
      </c>
      <c r="FO15" s="351">
        <v>3.4</v>
      </c>
      <c r="FP15" s="351">
        <v>3.4</v>
      </c>
      <c r="FQ15" s="351">
        <v>1</v>
      </c>
      <c r="FR15" s="351">
        <v>1.1000000000000001</v>
      </c>
      <c r="FS15" s="351">
        <v>2.2999999999999998</v>
      </c>
      <c r="FT15" s="351">
        <v>0.9</v>
      </c>
      <c r="FU15" s="351">
        <v>0.9</v>
      </c>
      <c r="FV15" s="351">
        <v>0.9</v>
      </c>
      <c r="FW15" s="351">
        <v>0.9</v>
      </c>
      <c r="FX15" s="351">
        <v>3</v>
      </c>
      <c r="FY15" s="351">
        <v>2</v>
      </c>
      <c r="FZ15" s="351">
        <v>2.1</v>
      </c>
      <c r="GA15" s="351">
        <v>2.2999999999999998</v>
      </c>
      <c r="GB15" s="351">
        <v>2.7</v>
      </c>
      <c r="GC15" s="351">
        <v>0.9</v>
      </c>
      <c r="GD15" s="351">
        <v>1.2</v>
      </c>
      <c r="GE15" s="351">
        <v>1.6</v>
      </c>
      <c r="GF15" s="351">
        <v>1</v>
      </c>
      <c r="GG15" s="351">
        <v>3.4</v>
      </c>
      <c r="GH15" s="351">
        <v>1.4</v>
      </c>
      <c r="GI15" s="351">
        <v>0.9</v>
      </c>
      <c r="GJ15" s="351">
        <v>2</v>
      </c>
      <c r="GK15" s="351">
        <v>3</v>
      </c>
      <c r="GL15" s="351">
        <v>3.2</v>
      </c>
      <c r="GM15" s="351">
        <v>0</v>
      </c>
      <c r="GN15" s="351">
        <v>0</v>
      </c>
      <c r="GO15" s="351">
        <v>0</v>
      </c>
      <c r="GP15" s="351">
        <v>2.9</v>
      </c>
      <c r="GQ15" s="351">
        <v>0.9</v>
      </c>
      <c r="GR15" s="351">
        <v>3</v>
      </c>
      <c r="GS15" s="351">
        <v>2.8</v>
      </c>
      <c r="GT15" s="351">
        <v>0.9</v>
      </c>
      <c r="GU15" s="351">
        <v>0.9</v>
      </c>
      <c r="GV15" s="351">
        <v>0</v>
      </c>
      <c r="GW15" s="351">
        <v>0.9</v>
      </c>
      <c r="GX15" s="351">
        <v>0.9</v>
      </c>
      <c r="GY15" s="351">
        <v>3</v>
      </c>
      <c r="GZ15" s="351">
        <v>2.5</v>
      </c>
      <c r="HA15" s="351">
        <v>1.9</v>
      </c>
      <c r="HB15" s="351">
        <v>1.2</v>
      </c>
      <c r="HC15" s="351">
        <v>2.6</v>
      </c>
      <c r="HD15" s="351">
        <v>1.3</v>
      </c>
      <c r="HE15" s="351">
        <v>1.2</v>
      </c>
      <c r="HF15" s="351">
        <v>1.3</v>
      </c>
      <c r="HG15" s="351">
        <v>2</v>
      </c>
      <c r="HH15" s="351">
        <v>4.0999999999999996</v>
      </c>
    </row>
    <row r="16" spans="1:216" s="349" customFormat="1" ht="15" x14ac:dyDescent="0.25">
      <c r="A16" s="351" t="s">
        <v>227</v>
      </c>
      <c r="B16" s="351">
        <v>3.3</v>
      </c>
      <c r="C16" s="351">
        <v>7.36</v>
      </c>
      <c r="D16" s="351">
        <v>7.17</v>
      </c>
      <c r="E16" s="351">
        <v>7.68</v>
      </c>
      <c r="F16" s="351">
        <v>13.99</v>
      </c>
      <c r="G16" s="351">
        <v>4.16</v>
      </c>
      <c r="H16" s="351">
        <v>6.18</v>
      </c>
      <c r="I16" s="351">
        <v>12.47</v>
      </c>
      <c r="J16" s="351">
        <v>3.62</v>
      </c>
      <c r="K16" s="351">
        <v>6.92</v>
      </c>
      <c r="L16" s="351">
        <v>10.210000000000001</v>
      </c>
      <c r="M16" s="351">
        <v>4.4000000000000004</v>
      </c>
      <c r="N16" s="351">
        <v>8.82</v>
      </c>
      <c r="O16" s="351">
        <v>17</v>
      </c>
      <c r="P16" s="351">
        <v>3.83</v>
      </c>
      <c r="Q16" s="351">
        <v>5.86</v>
      </c>
      <c r="R16" s="351">
        <v>6.96</v>
      </c>
      <c r="S16" s="351">
        <v>0</v>
      </c>
      <c r="T16" s="351">
        <v>13.43</v>
      </c>
      <c r="U16" s="351">
        <v>17.239999999999998</v>
      </c>
      <c r="V16" s="351">
        <v>6.09</v>
      </c>
      <c r="W16" s="351">
        <v>7.67</v>
      </c>
      <c r="X16" s="351">
        <v>8.4499999999999993</v>
      </c>
      <c r="Y16" s="351">
        <v>4.49</v>
      </c>
      <c r="Z16" s="351">
        <v>3.64</v>
      </c>
      <c r="AA16" s="351">
        <v>3.76</v>
      </c>
      <c r="AB16" s="351">
        <v>3.55</v>
      </c>
      <c r="AC16" s="351">
        <v>3.85</v>
      </c>
      <c r="AD16" s="351">
        <v>3.48</v>
      </c>
      <c r="AE16" s="351">
        <v>4.3</v>
      </c>
      <c r="AF16" s="351">
        <v>3.14</v>
      </c>
      <c r="AG16" s="351">
        <v>5.57</v>
      </c>
      <c r="AH16" s="351">
        <v>4.1900000000000004</v>
      </c>
      <c r="AI16" s="351">
        <v>2.91</v>
      </c>
      <c r="AJ16" s="351">
        <v>3.59</v>
      </c>
      <c r="AK16" s="351">
        <v>4.13</v>
      </c>
      <c r="AL16" s="351">
        <v>3.33</v>
      </c>
      <c r="AM16" s="351">
        <v>2.97</v>
      </c>
      <c r="AN16" s="351">
        <v>3.21</v>
      </c>
      <c r="AO16" s="351">
        <v>2.74</v>
      </c>
      <c r="AP16" s="351">
        <v>2.82</v>
      </c>
      <c r="AQ16" s="351">
        <v>4.7300000000000004</v>
      </c>
      <c r="AR16" s="351">
        <v>2.54</v>
      </c>
      <c r="AS16" s="351">
        <v>3.52</v>
      </c>
      <c r="AT16" s="351">
        <v>3.67</v>
      </c>
      <c r="AU16" s="351">
        <v>2.1</v>
      </c>
      <c r="AV16" s="351">
        <v>3.54</v>
      </c>
      <c r="AW16" s="351">
        <v>5.89</v>
      </c>
      <c r="AX16" s="351">
        <v>3.34</v>
      </c>
      <c r="AY16" s="351">
        <v>7.78</v>
      </c>
      <c r="AZ16" s="351">
        <v>8.8000000000000007</v>
      </c>
      <c r="BA16" s="351">
        <v>3.27</v>
      </c>
      <c r="BB16" s="351">
        <v>32.29</v>
      </c>
      <c r="BC16" s="351">
        <v>9.89</v>
      </c>
      <c r="BD16" s="351">
        <v>15.06</v>
      </c>
      <c r="BE16" s="351">
        <v>0</v>
      </c>
      <c r="BF16" s="351">
        <v>0</v>
      </c>
      <c r="BG16" s="351">
        <v>5.01</v>
      </c>
      <c r="BH16" s="351">
        <v>3.22</v>
      </c>
      <c r="BI16" s="351">
        <v>18.2</v>
      </c>
      <c r="BJ16" s="351">
        <v>5.17</v>
      </c>
      <c r="BK16" s="351">
        <v>17.5</v>
      </c>
      <c r="BL16" s="351">
        <v>0</v>
      </c>
      <c r="BM16" s="351">
        <v>0</v>
      </c>
      <c r="BN16" s="351">
        <v>9.7799999999999994</v>
      </c>
      <c r="BO16" s="351">
        <v>1.68</v>
      </c>
      <c r="BP16" s="351">
        <v>14.43</v>
      </c>
      <c r="BQ16" s="351">
        <v>9.7100000000000009</v>
      </c>
      <c r="BR16" s="351">
        <v>18.84</v>
      </c>
      <c r="BS16" s="351">
        <v>0</v>
      </c>
      <c r="BT16" s="351">
        <v>0</v>
      </c>
      <c r="BU16" s="351">
        <v>9.68</v>
      </c>
      <c r="BV16" s="351">
        <v>2.83</v>
      </c>
      <c r="BW16" s="351">
        <v>22.23</v>
      </c>
      <c r="BX16" s="351">
        <v>9.44</v>
      </c>
      <c r="BY16" s="351">
        <v>15.96</v>
      </c>
      <c r="BZ16" s="351">
        <v>0</v>
      </c>
      <c r="CA16" s="351">
        <v>0</v>
      </c>
      <c r="CB16" s="351">
        <v>4.8600000000000003</v>
      </c>
      <c r="CC16" s="351">
        <v>2.6</v>
      </c>
      <c r="CD16" s="351">
        <v>13.16</v>
      </c>
      <c r="CE16" s="351">
        <v>4.24</v>
      </c>
      <c r="CF16" s="351">
        <v>20.57</v>
      </c>
      <c r="CG16" s="351">
        <v>0</v>
      </c>
      <c r="CH16" s="351">
        <v>0</v>
      </c>
      <c r="CI16" s="351">
        <v>5.79</v>
      </c>
      <c r="CJ16" s="351">
        <v>3.34</v>
      </c>
      <c r="CK16" s="351">
        <v>14.4</v>
      </c>
      <c r="CL16" s="351">
        <v>5.72</v>
      </c>
      <c r="CM16" s="351">
        <v>19.57</v>
      </c>
      <c r="CN16" s="351">
        <v>0</v>
      </c>
      <c r="CO16" s="351">
        <v>8.3699999999999992</v>
      </c>
      <c r="CP16" s="351">
        <v>2.2200000000000002</v>
      </c>
      <c r="CQ16" s="351">
        <v>1.79</v>
      </c>
      <c r="CR16" s="351">
        <v>2.41</v>
      </c>
      <c r="CS16" s="351">
        <v>4.16</v>
      </c>
      <c r="CT16" s="351">
        <v>1.72</v>
      </c>
      <c r="CU16" s="351">
        <v>1.95</v>
      </c>
      <c r="CV16" s="351">
        <v>1.92</v>
      </c>
      <c r="CW16" s="351">
        <v>1.84</v>
      </c>
      <c r="CX16" s="351">
        <v>0</v>
      </c>
      <c r="CY16" s="351">
        <v>0</v>
      </c>
      <c r="CZ16" s="351">
        <v>0</v>
      </c>
      <c r="DA16" s="351">
        <v>1.97</v>
      </c>
      <c r="DB16" s="351">
        <v>1.62</v>
      </c>
      <c r="DC16" s="351">
        <v>3.51</v>
      </c>
      <c r="DD16" s="351">
        <v>1.35</v>
      </c>
      <c r="DE16" s="351">
        <v>1.26</v>
      </c>
      <c r="DF16" s="351">
        <v>1.27</v>
      </c>
      <c r="DG16" s="351">
        <v>1.44</v>
      </c>
      <c r="DH16" s="351">
        <v>2.39</v>
      </c>
      <c r="DI16" s="351">
        <v>1.6</v>
      </c>
      <c r="DJ16" s="351">
        <v>1.31</v>
      </c>
      <c r="DK16" s="351">
        <v>2.19</v>
      </c>
      <c r="DL16" s="351">
        <v>2.2400000000000002</v>
      </c>
      <c r="DM16" s="351">
        <v>2.25</v>
      </c>
      <c r="DN16" s="351">
        <v>2.83</v>
      </c>
      <c r="DO16" s="351">
        <v>2.23</v>
      </c>
      <c r="DP16" s="351">
        <v>2.6</v>
      </c>
      <c r="DQ16" s="351">
        <v>1.76</v>
      </c>
      <c r="DR16" s="351">
        <v>0.7</v>
      </c>
      <c r="DS16" s="351">
        <v>2.74</v>
      </c>
      <c r="DT16" s="351">
        <v>3.21</v>
      </c>
      <c r="DU16" s="351">
        <v>4.08</v>
      </c>
      <c r="DV16" s="351">
        <v>2.2200000000000002</v>
      </c>
      <c r="DW16" s="351">
        <v>2.87</v>
      </c>
      <c r="DX16" s="351">
        <v>2.29</v>
      </c>
      <c r="DY16" s="351">
        <v>2.2999999999999998</v>
      </c>
      <c r="DZ16" s="351">
        <v>1.75</v>
      </c>
      <c r="EA16" s="351">
        <v>0.23</v>
      </c>
      <c r="EB16" s="351">
        <v>2.2999999999999998</v>
      </c>
      <c r="EC16" s="351">
        <v>3.43</v>
      </c>
      <c r="ED16" s="351">
        <v>4.05</v>
      </c>
      <c r="EE16" s="351">
        <v>2.23</v>
      </c>
      <c r="EF16" s="351">
        <v>2.83</v>
      </c>
      <c r="EG16" s="351">
        <v>2.25</v>
      </c>
      <c r="EH16" s="351">
        <v>2.6</v>
      </c>
      <c r="EI16" s="351">
        <v>1.74</v>
      </c>
      <c r="EJ16" s="351">
        <v>0.42</v>
      </c>
      <c r="EK16" s="351">
        <v>2.61</v>
      </c>
      <c r="EL16" s="351">
        <v>3.27</v>
      </c>
      <c r="EM16" s="351">
        <v>3.96</v>
      </c>
      <c r="EN16" s="351">
        <v>2.23</v>
      </c>
      <c r="EO16" s="351">
        <v>3.03</v>
      </c>
      <c r="EP16" s="351">
        <v>2.31</v>
      </c>
      <c r="EQ16" s="351">
        <v>1.87</v>
      </c>
      <c r="ER16" s="351">
        <v>1.93</v>
      </c>
      <c r="ES16" s="351">
        <v>0</v>
      </c>
      <c r="ET16" s="351">
        <v>1.91</v>
      </c>
      <c r="EU16" s="351">
        <v>3.97</v>
      </c>
      <c r="EV16" s="351">
        <v>6.15</v>
      </c>
      <c r="EW16" s="351">
        <v>2.08</v>
      </c>
      <c r="EX16" s="351">
        <v>2.63</v>
      </c>
      <c r="EY16" s="351">
        <v>2.14</v>
      </c>
      <c r="EZ16" s="351">
        <v>2.06</v>
      </c>
      <c r="FA16" s="351">
        <v>1.73</v>
      </c>
      <c r="FB16" s="351">
        <v>2.09</v>
      </c>
      <c r="FC16" s="351">
        <v>2.52</v>
      </c>
      <c r="FD16" s="351">
        <v>2.83</v>
      </c>
      <c r="FE16" s="351">
        <v>2.94</v>
      </c>
      <c r="FF16" s="351">
        <v>2.2999999999999998</v>
      </c>
      <c r="FG16" s="351">
        <v>2.36</v>
      </c>
      <c r="FH16" s="351">
        <v>2.72</v>
      </c>
      <c r="FI16" s="351">
        <v>1.95</v>
      </c>
      <c r="FJ16" s="351">
        <v>2.2999999999999998</v>
      </c>
      <c r="FK16" s="351">
        <v>1.97</v>
      </c>
      <c r="FL16" s="351">
        <v>2.02</v>
      </c>
      <c r="FM16" s="351">
        <v>2.42</v>
      </c>
      <c r="FN16" s="351">
        <v>3.34</v>
      </c>
      <c r="FO16" s="351">
        <v>2.3199999999999998</v>
      </c>
      <c r="FP16" s="351">
        <v>2.33</v>
      </c>
      <c r="FQ16" s="351">
        <v>2.71</v>
      </c>
      <c r="FR16" s="351">
        <v>2.14</v>
      </c>
      <c r="FS16" s="351">
        <v>2.1800000000000002</v>
      </c>
      <c r="FT16" s="351">
        <v>3.05</v>
      </c>
      <c r="FU16" s="351">
        <v>2.16</v>
      </c>
      <c r="FV16" s="351">
        <v>3.07</v>
      </c>
      <c r="FW16" s="351">
        <v>3.64</v>
      </c>
      <c r="FX16" s="351">
        <v>2.06</v>
      </c>
      <c r="FY16" s="351">
        <v>2.67</v>
      </c>
      <c r="FZ16" s="351">
        <v>2.15</v>
      </c>
      <c r="GA16" s="351">
        <v>1.96</v>
      </c>
      <c r="GB16" s="351">
        <v>1.85</v>
      </c>
      <c r="GC16" s="351">
        <v>3</v>
      </c>
      <c r="GD16" s="351">
        <v>2.62</v>
      </c>
      <c r="GE16" s="351">
        <v>2.33</v>
      </c>
      <c r="GF16" s="351">
        <v>2.97</v>
      </c>
      <c r="GG16" s="351">
        <v>1.55</v>
      </c>
      <c r="GH16" s="351">
        <v>3.43</v>
      </c>
      <c r="GI16" s="351">
        <v>1.65</v>
      </c>
      <c r="GJ16" s="351">
        <v>1.57</v>
      </c>
      <c r="GK16" s="351">
        <v>1.68</v>
      </c>
      <c r="GL16" s="351">
        <v>1.39</v>
      </c>
      <c r="GM16" s="351">
        <v>0</v>
      </c>
      <c r="GN16" s="351">
        <v>0</v>
      </c>
      <c r="GO16" s="351">
        <v>0</v>
      </c>
      <c r="GP16" s="351">
        <v>2.5099999999999998</v>
      </c>
      <c r="GQ16" s="351">
        <v>1.85</v>
      </c>
      <c r="GR16" s="351">
        <v>2.84</v>
      </c>
      <c r="GS16" s="351">
        <v>1.69</v>
      </c>
      <c r="GT16" s="351">
        <v>2.0499999999999998</v>
      </c>
      <c r="GU16" s="351">
        <v>1.4</v>
      </c>
      <c r="GV16" s="351">
        <v>0</v>
      </c>
      <c r="GW16" s="351">
        <v>4.8</v>
      </c>
      <c r="GX16" s="351">
        <v>1.2</v>
      </c>
      <c r="GY16" s="351">
        <v>2.25</v>
      </c>
      <c r="GZ16" s="351">
        <v>2.65</v>
      </c>
      <c r="HA16" s="351">
        <v>2.73</v>
      </c>
      <c r="HB16" s="351">
        <v>1.65</v>
      </c>
      <c r="HC16" s="351">
        <v>1.87</v>
      </c>
      <c r="HD16" s="351">
        <v>2.0299999999999998</v>
      </c>
      <c r="HE16" s="351">
        <v>1.75</v>
      </c>
      <c r="HF16" s="351">
        <v>2.83</v>
      </c>
      <c r="HG16" s="351">
        <v>3.91</v>
      </c>
      <c r="HH16" s="351">
        <v>7.71</v>
      </c>
    </row>
    <row r="17" spans="1:216" s="349" customFormat="1" ht="15" x14ac:dyDescent="0.25">
      <c r="A17" s="351" t="s">
        <v>228</v>
      </c>
      <c r="B17" s="351">
        <v>1.86</v>
      </c>
      <c r="C17" s="351">
        <v>1.82</v>
      </c>
      <c r="D17" s="351">
        <v>1.82</v>
      </c>
      <c r="E17" s="351">
        <v>1.85</v>
      </c>
      <c r="F17" s="351">
        <v>1.42</v>
      </c>
      <c r="G17" s="351">
        <v>2.08</v>
      </c>
      <c r="H17" s="351">
        <v>1.77</v>
      </c>
      <c r="I17" s="351">
        <v>1.42</v>
      </c>
      <c r="J17" s="351">
        <v>1.92</v>
      </c>
      <c r="K17" s="351">
        <v>1.71</v>
      </c>
      <c r="L17" s="351">
        <v>1.33</v>
      </c>
      <c r="M17" s="351">
        <v>2.0099999999999998</v>
      </c>
      <c r="N17" s="351">
        <v>1.89</v>
      </c>
      <c r="O17" s="351">
        <v>1.91</v>
      </c>
      <c r="P17" s="351">
        <v>1.88</v>
      </c>
      <c r="Q17" s="351">
        <v>1.73</v>
      </c>
      <c r="R17" s="351">
        <v>1.79</v>
      </c>
      <c r="S17" s="351">
        <v>0</v>
      </c>
      <c r="T17" s="351">
        <v>1.8</v>
      </c>
      <c r="U17" s="351">
        <v>1.7</v>
      </c>
      <c r="V17" s="351">
        <v>2</v>
      </c>
      <c r="W17" s="351">
        <v>2.23</v>
      </c>
      <c r="X17" s="351">
        <v>2.23</v>
      </c>
      <c r="Y17" s="351">
        <v>2.19</v>
      </c>
      <c r="Z17" s="351">
        <v>2.35</v>
      </c>
      <c r="AA17" s="351">
        <v>2.41</v>
      </c>
      <c r="AB17" s="351">
        <v>2.2200000000000002</v>
      </c>
      <c r="AC17" s="351">
        <v>2.19</v>
      </c>
      <c r="AD17" s="351">
        <v>3.01</v>
      </c>
      <c r="AE17" s="351">
        <v>2.62</v>
      </c>
      <c r="AF17" s="351">
        <v>3.35</v>
      </c>
      <c r="AG17" s="351">
        <v>2.19</v>
      </c>
      <c r="AH17" s="351">
        <v>2.1800000000000002</v>
      </c>
      <c r="AI17" s="351">
        <v>2.2400000000000002</v>
      </c>
      <c r="AJ17" s="351">
        <v>2.27</v>
      </c>
      <c r="AK17" s="351">
        <v>2.56</v>
      </c>
      <c r="AL17" s="351">
        <v>1.81</v>
      </c>
      <c r="AM17" s="351">
        <v>1.99</v>
      </c>
      <c r="AN17" s="351">
        <v>1.88</v>
      </c>
      <c r="AO17" s="351">
        <v>1.64</v>
      </c>
      <c r="AP17" s="351">
        <v>2.09</v>
      </c>
      <c r="AQ17" s="351">
        <v>6.06</v>
      </c>
      <c r="AR17" s="351">
        <v>2.31</v>
      </c>
      <c r="AS17" s="351">
        <v>1.65</v>
      </c>
      <c r="AT17" s="351">
        <v>1.86</v>
      </c>
      <c r="AU17" s="351">
        <v>1.77</v>
      </c>
      <c r="AV17" s="351">
        <v>2.1</v>
      </c>
      <c r="AW17" s="351">
        <v>3.3</v>
      </c>
      <c r="AX17" s="351">
        <v>1.92</v>
      </c>
      <c r="AY17" s="351">
        <v>1.63</v>
      </c>
      <c r="AZ17" s="351">
        <v>1.83</v>
      </c>
      <c r="BA17" s="351">
        <v>1.5</v>
      </c>
      <c r="BB17" s="351">
        <v>2.0699999999999998</v>
      </c>
      <c r="BC17" s="351">
        <v>1.92</v>
      </c>
      <c r="BD17" s="351">
        <v>2.27</v>
      </c>
      <c r="BE17" s="351">
        <v>0</v>
      </c>
      <c r="BF17" s="351">
        <v>0</v>
      </c>
      <c r="BG17" s="351">
        <v>1.36</v>
      </c>
      <c r="BH17" s="351">
        <v>1.53</v>
      </c>
      <c r="BI17" s="351">
        <v>1.68</v>
      </c>
      <c r="BJ17" s="351">
        <v>1.29</v>
      </c>
      <c r="BK17" s="351">
        <v>5</v>
      </c>
      <c r="BL17" s="351">
        <v>0</v>
      </c>
      <c r="BM17" s="351">
        <v>0</v>
      </c>
      <c r="BN17" s="351">
        <v>1.75</v>
      </c>
      <c r="BO17" s="351">
        <v>1.35</v>
      </c>
      <c r="BP17" s="351">
        <v>1.64</v>
      </c>
      <c r="BQ17" s="351">
        <v>1.74</v>
      </c>
      <c r="BR17" s="351">
        <v>2.94</v>
      </c>
      <c r="BS17" s="351">
        <v>0</v>
      </c>
      <c r="BT17" s="351">
        <v>0</v>
      </c>
      <c r="BU17" s="351">
        <v>1.77</v>
      </c>
      <c r="BV17" s="351">
        <v>1.2</v>
      </c>
      <c r="BW17" s="351">
        <v>2.06</v>
      </c>
      <c r="BX17" s="351">
        <v>1.77</v>
      </c>
      <c r="BY17" s="351">
        <v>2.27</v>
      </c>
      <c r="BZ17" s="351">
        <v>0</v>
      </c>
      <c r="CA17" s="351">
        <v>0</v>
      </c>
      <c r="CB17" s="351">
        <v>1.31</v>
      </c>
      <c r="CC17" s="351">
        <v>1.42</v>
      </c>
      <c r="CD17" s="351">
        <v>1.45</v>
      </c>
      <c r="CE17" s="351">
        <v>1.19</v>
      </c>
      <c r="CF17" s="351">
        <v>2.5299999999999998</v>
      </c>
      <c r="CG17" s="351">
        <v>0</v>
      </c>
      <c r="CH17" s="351">
        <v>0</v>
      </c>
      <c r="CI17" s="351">
        <v>1.46</v>
      </c>
      <c r="CJ17" s="351">
        <v>1.47</v>
      </c>
      <c r="CK17" s="351">
        <v>1.74</v>
      </c>
      <c r="CL17" s="351">
        <v>1.44</v>
      </c>
      <c r="CM17" s="351">
        <v>2.48</v>
      </c>
      <c r="CN17" s="351">
        <v>0</v>
      </c>
      <c r="CO17" s="351">
        <v>1.42</v>
      </c>
      <c r="CP17" s="351">
        <v>1.36</v>
      </c>
      <c r="CQ17" s="351">
        <v>1.1100000000000001</v>
      </c>
      <c r="CR17" s="351">
        <v>1.18</v>
      </c>
      <c r="CS17" s="351">
        <v>1.64</v>
      </c>
      <c r="CT17" s="351">
        <v>1.59</v>
      </c>
      <c r="CU17" s="351">
        <v>1.32</v>
      </c>
      <c r="CV17" s="351">
        <v>1.52</v>
      </c>
      <c r="CW17" s="351">
        <v>1.88</v>
      </c>
      <c r="CX17" s="351">
        <v>0</v>
      </c>
      <c r="CY17" s="351">
        <v>0</v>
      </c>
      <c r="CZ17" s="351">
        <v>0</v>
      </c>
      <c r="DA17" s="351">
        <v>2.91</v>
      </c>
      <c r="DB17" s="351">
        <v>1.45</v>
      </c>
      <c r="DC17" s="351">
        <v>3.1</v>
      </c>
      <c r="DD17" s="351">
        <v>1.47</v>
      </c>
      <c r="DE17" s="351">
        <v>1.39</v>
      </c>
      <c r="DF17" s="351">
        <v>1.31</v>
      </c>
      <c r="DG17" s="351">
        <v>1.65</v>
      </c>
      <c r="DH17" s="351">
        <v>2.54</v>
      </c>
      <c r="DI17" s="351">
        <v>1.59</v>
      </c>
      <c r="DJ17" s="351">
        <v>1.0900000000000001</v>
      </c>
      <c r="DK17" s="351">
        <v>1.61</v>
      </c>
      <c r="DL17" s="351">
        <v>1.61</v>
      </c>
      <c r="DM17" s="351">
        <v>1.62</v>
      </c>
      <c r="DN17" s="351">
        <v>1.64</v>
      </c>
      <c r="DO17" s="351">
        <v>1.33</v>
      </c>
      <c r="DP17" s="351">
        <v>1.85</v>
      </c>
      <c r="DQ17" s="351">
        <v>1.64</v>
      </c>
      <c r="DR17" s="351">
        <v>2</v>
      </c>
      <c r="DS17" s="351">
        <v>1.52</v>
      </c>
      <c r="DT17" s="351">
        <v>1.67</v>
      </c>
      <c r="DU17" s="351">
        <v>1.61</v>
      </c>
      <c r="DV17" s="351">
        <v>1.59</v>
      </c>
      <c r="DW17" s="351">
        <v>1.66</v>
      </c>
      <c r="DX17" s="351">
        <v>1.33</v>
      </c>
      <c r="DY17" s="351">
        <v>1.78</v>
      </c>
      <c r="DZ17" s="351">
        <v>1.6</v>
      </c>
      <c r="EA17" s="351">
        <v>0.99</v>
      </c>
      <c r="EB17" s="351">
        <v>1.44</v>
      </c>
      <c r="EC17" s="351">
        <v>1.75</v>
      </c>
      <c r="ED17" s="351">
        <v>1.52</v>
      </c>
      <c r="EE17" s="351">
        <v>1.59</v>
      </c>
      <c r="EF17" s="351">
        <v>1.63</v>
      </c>
      <c r="EG17" s="351">
        <v>1.33</v>
      </c>
      <c r="EH17" s="351">
        <v>1.89</v>
      </c>
      <c r="EI17" s="351">
        <v>1.59</v>
      </c>
      <c r="EJ17" s="351">
        <v>1.41</v>
      </c>
      <c r="EK17" s="351">
        <v>1.52</v>
      </c>
      <c r="EL17" s="351">
        <v>1.69</v>
      </c>
      <c r="EM17" s="351">
        <v>1.54</v>
      </c>
      <c r="EN17" s="351">
        <v>1.81</v>
      </c>
      <c r="EO17" s="351">
        <v>1.85</v>
      </c>
      <c r="EP17" s="351">
        <v>1.3</v>
      </c>
      <c r="EQ17" s="351">
        <v>1.44</v>
      </c>
      <c r="ER17" s="351">
        <v>1.92</v>
      </c>
      <c r="ES17" s="351">
        <v>0</v>
      </c>
      <c r="ET17" s="351">
        <v>1.1100000000000001</v>
      </c>
      <c r="EU17" s="351">
        <v>1.98</v>
      </c>
      <c r="EV17" s="351">
        <v>2.0499999999999998</v>
      </c>
      <c r="EW17" s="351">
        <v>1.69</v>
      </c>
      <c r="EX17" s="351">
        <v>1.6</v>
      </c>
      <c r="EY17" s="351">
        <v>1.21</v>
      </c>
      <c r="EZ17" s="351">
        <v>1.6</v>
      </c>
      <c r="FA17" s="351">
        <v>1.85</v>
      </c>
      <c r="FB17" s="351">
        <v>1.89</v>
      </c>
      <c r="FC17" s="351">
        <v>1.57</v>
      </c>
      <c r="FD17" s="351">
        <v>1.55</v>
      </c>
      <c r="FE17" s="351">
        <v>1.28</v>
      </c>
      <c r="FF17" s="351">
        <v>2.21</v>
      </c>
      <c r="FG17" s="351">
        <v>1.41</v>
      </c>
      <c r="FH17" s="351">
        <v>1.53</v>
      </c>
      <c r="FI17" s="351">
        <v>1.54</v>
      </c>
      <c r="FJ17" s="351">
        <v>1.59</v>
      </c>
      <c r="FK17" s="351">
        <v>1.7</v>
      </c>
      <c r="FL17" s="351">
        <v>1.51</v>
      </c>
      <c r="FM17" s="351">
        <v>1.47</v>
      </c>
      <c r="FN17" s="351">
        <v>1.53</v>
      </c>
      <c r="FO17" s="351">
        <v>1.51</v>
      </c>
      <c r="FP17" s="351">
        <v>1.39</v>
      </c>
      <c r="FQ17" s="351">
        <v>1.48</v>
      </c>
      <c r="FR17" s="351">
        <v>1.31</v>
      </c>
      <c r="FS17" s="351">
        <v>2.15</v>
      </c>
      <c r="FT17" s="351">
        <v>4.66</v>
      </c>
      <c r="FU17" s="351">
        <v>1.2</v>
      </c>
      <c r="FV17" s="351">
        <v>1.53</v>
      </c>
      <c r="FW17" s="351">
        <v>1.44</v>
      </c>
      <c r="FX17" s="351">
        <v>1.43</v>
      </c>
      <c r="FY17" s="351">
        <v>1.49</v>
      </c>
      <c r="FZ17" s="351">
        <v>1.35</v>
      </c>
      <c r="GA17" s="351">
        <v>1.36</v>
      </c>
      <c r="GB17" s="351">
        <v>1.44</v>
      </c>
      <c r="GC17" s="351">
        <v>2</v>
      </c>
      <c r="GD17" s="351">
        <v>1.59</v>
      </c>
      <c r="GE17" s="351">
        <v>1.24</v>
      </c>
      <c r="GF17" s="351">
        <v>1.4</v>
      </c>
      <c r="GG17" s="351">
        <v>1.32</v>
      </c>
      <c r="GH17" s="351">
        <v>2.82</v>
      </c>
      <c r="GI17" s="351">
        <v>1.57</v>
      </c>
      <c r="GJ17" s="351">
        <v>1.46</v>
      </c>
      <c r="GK17" s="351">
        <v>1.46</v>
      </c>
      <c r="GL17" s="351">
        <v>1.1499999999999999</v>
      </c>
      <c r="GM17" s="351">
        <v>0</v>
      </c>
      <c r="GN17" s="351">
        <v>0</v>
      </c>
      <c r="GO17" s="351">
        <v>0</v>
      </c>
      <c r="GP17" s="351">
        <v>1.66</v>
      </c>
      <c r="GQ17" s="351">
        <v>1.0900000000000001</v>
      </c>
      <c r="GR17" s="351">
        <v>1.28</v>
      </c>
      <c r="GS17" s="351">
        <v>2.78</v>
      </c>
      <c r="GT17" s="351">
        <v>1.2</v>
      </c>
      <c r="GU17" s="351">
        <v>2</v>
      </c>
      <c r="GV17" s="351">
        <v>0</v>
      </c>
      <c r="GW17" s="351">
        <v>2.4</v>
      </c>
      <c r="GX17" s="351">
        <v>1.2</v>
      </c>
      <c r="GY17" s="351">
        <v>1.39</v>
      </c>
      <c r="GZ17" s="351">
        <v>1.48</v>
      </c>
      <c r="HA17" s="351">
        <v>1.5</v>
      </c>
      <c r="HB17" s="351">
        <v>1.27</v>
      </c>
      <c r="HC17" s="351">
        <v>1.33</v>
      </c>
      <c r="HD17" s="351">
        <v>1.4</v>
      </c>
      <c r="HE17" s="351">
        <v>1.19</v>
      </c>
      <c r="HF17" s="351">
        <v>1.43</v>
      </c>
      <c r="HG17" s="351">
        <v>1.64</v>
      </c>
      <c r="HH17" s="351">
        <v>1.83</v>
      </c>
    </row>
    <row r="18" spans="1:216" s="349" customFormat="1" ht="15" x14ac:dyDescent="0.25">
      <c r="A18" s="351" t="s">
        <v>252</v>
      </c>
      <c r="B18" s="351">
        <v>30621290</v>
      </c>
      <c r="C18" s="351">
        <v>5701347</v>
      </c>
      <c r="D18" s="351">
        <v>4349810</v>
      </c>
      <c r="E18" s="351">
        <v>2870404</v>
      </c>
      <c r="F18" s="351">
        <v>1798258</v>
      </c>
      <c r="G18" s="351">
        <v>1638543</v>
      </c>
      <c r="H18" s="351">
        <v>1872274</v>
      </c>
      <c r="I18" s="351">
        <v>956334</v>
      </c>
      <c r="J18" s="351">
        <v>1253306</v>
      </c>
      <c r="K18" s="351">
        <v>457511</v>
      </c>
      <c r="L18" s="351">
        <v>245334</v>
      </c>
      <c r="M18" s="351">
        <v>249032</v>
      </c>
      <c r="N18" s="351">
        <v>391097</v>
      </c>
      <c r="O18" s="351">
        <v>180026</v>
      </c>
      <c r="P18" s="351">
        <v>257145</v>
      </c>
      <c r="Q18" s="351">
        <v>1491244</v>
      </c>
      <c r="R18" s="351">
        <v>594824</v>
      </c>
      <c r="S18" s="351">
        <v>0</v>
      </c>
      <c r="T18" s="351">
        <v>708507</v>
      </c>
      <c r="U18" s="351">
        <v>498250</v>
      </c>
      <c r="V18" s="351">
        <v>306568</v>
      </c>
      <c r="W18" s="351">
        <v>507613</v>
      </c>
      <c r="X18" s="351">
        <v>395269</v>
      </c>
      <c r="Y18" s="351">
        <v>128189</v>
      </c>
      <c r="Z18" s="351">
        <v>19255590</v>
      </c>
      <c r="AA18" s="351">
        <v>17649900</v>
      </c>
      <c r="AB18" s="351">
        <v>1398510</v>
      </c>
      <c r="AC18" s="351">
        <v>8666837</v>
      </c>
      <c r="AD18" s="351">
        <v>5387863</v>
      </c>
      <c r="AE18" s="351">
        <v>246310</v>
      </c>
      <c r="AF18" s="351">
        <v>4201620</v>
      </c>
      <c r="AG18" s="351">
        <v>3423318</v>
      </c>
      <c r="AH18" s="351">
        <v>5064530</v>
      </c>
      <c r="AI18" s="351">
        <v>2239764</v>
      </c>
      <c r="AJ18" s="351">
        <v>7694030</v>
      </c>
      <c r="AK18" s="351">
        <v>1946388</v>
      </c>
      <c r="AL18" s="351">
        <v>386946</v>
      </c>
      <c r="AM18" s="351">
        <v>5567459</v>
      </c>
      <c r="AN18" s="351">
        <v>76901</v>
      </c>
      <c r="AO18" s="351">
        <v>2164986</v>
      </c>
      <c r="AP18" s="351">
        <v>2257825</v>
      </c>
      <c r="AQ18" s="351">
        <v>6782</v>
      </c>
      <c r="AR18" s="351">
        <v>1351232</v>
      </c>
      <c r="AS18" s="351">
        <v>308900</v>
      </c>
      <c r="AT18" s="351">
        <v>677678</v>
      </c>
      <c r="AU18" s="351">
        <v>245309</v>
      </c>
      <c r="AV18" s="351">
        <v>1108658</v>
      </c>
      <c r="AW18" s="351">
        <v>255341</v>
      </c>
      <c r="AX18" s="351">
        <v>62183</v>
      </c>
      <c r="AY18" s="351">
        <v>8799802</v>
      </c>
      <c r="AZ18" s="351">
        <v>1444252</v>
      </c>
      <c r="BA18" s="351">
        <v>286979</v>
      </c>
      <c r="BB18" s="351">
        <v>82225</v>
      </c>
      <c r="BC18" s="351">
        <v>1154694</v>
      </c>
      <c r="BD18" s="351">
        <v>73196</v>
      </c>
      <c r="BE18" s="351">
        <v>0</v>
      </c>
      <c r="BF18" s="351">
        <v>0</v>
      </c>
      <c r="BG18" s="351">
        <v>328232</v>
      </c>
      <c r="BH18" s="351">
        <v>54311</v>
      </c>
      <c r="BI18" s="351">
        <v>13970</v>
      </c>
      <c r="BJ18" s="351">
        <v>280251</v>
      </c>
      <c r="BK18" s="351">
        <v>9989</v>
      </c>
      <c r="BL18" s="351">
        <v>0</v>
      </c>
      <c r="BM18" s="351">
        <v>0</v>
      </c>
      <c r="BN18" s="351">
        <v>3227821</v>
      </c>
      <c r="BO18" s="351">
        <v>7939</v>
      </c>
      <c r="BP18" s="351">
        <v>44478</v>
      </c>
      <c r="BQ18" s="351">
        <v>3180239</v>
      </c>
      <c r="BR18" s="351">
        <v>38904</v>
      </c>
      <c r="BS18" s="351">
        <v>0</v>
      </c>
      <c r="BT18" s="351">
        <v>0</v>
      </c>
      <c r="BU18" s="351">
        <v>2141477</v>
      </c>
      <c r="BV18" s="351">
        <v>108334</v>
      </c>
      <c r="BW18" s="351">
        <v>125473</v>
      </c>
      <c r="BX18" s="351">
        <v>1931046</v>
      </c>
      <c r="BY18" s="351">
        <v>128092</v>
      </c>
      <c r="BZ18" s="351">
        <v>0</v>
      </c>
      <c r="CA18" s="351">
        <v>0</v>
      </c>
      <c r="CB18" s="351">
        <v>375207</v>
      </c>
      <c r="CC18" s="351">
        <v>178016</v>
      </c>
      <c r="CD18" s="351">
        <v>39892</v>
      </c>
      <c r="CE18" s="351">
        <v>173960</v>
      </c>
      <c r="CF18" s="351">
        <v>18549</v>
      </c>
      <c r="CG18" s="351">
        <v>0</v>
      </c>
      <c r="CH18" s="351">
        <v>0</v>
      </c>
      <c r="CI18" s="351">
        <v>4795525</v>
      </c>
      <c r="CJ18" s="351">
        <v>1629660</v>
      </c>
      <c r="CK18" s="351">
        <v>185280</v>
      </c>
      <c r="CL18" s="351">
        <v>2898861</v>
      </c>
      <c r="CM18" s="351">
        <v>116909</v>
      </c>
      <c r="CN18" s="351">
        <v>0</v>
      </c>
      <c r="CO18" s="351">
        <v>1223509</v>
      </c>
      <c r="CP18" s="351">
        <v>4216513</v>
      </c>
      <c r="CQ18" s="351">
        <v>629884</v>
      </c>
      <c r="CR18" s="351">
        <v>1521515</v>
      </c>
      <c r="CS18" s="351">
        <v>364337</v>
      </c>
      <c r="CT18" s="351">
        <v>1337304</v>
      </c>
      <c r="CU18" s="351">
        <v>845677</v>
      </c>
      <c r="CV18" s="351">
        <v>712698</v>
      </c>
      <c r="CW18" s="351">
        <v>704198</v>
      </c>
      <c r="CX18" s="351">
        <v>0</v>
      </c>
      <c r="CY18" s="351">
        <v>0</v>
      </c>
      <c r="CZ18" s="351">
        <v>0</v>
      </c>
      <c r="DA18" s="351">
        <v>217261</v>
      </c>
      <c r="DB18" s="351">
        <v>402691</v>
      </c>
      <c r="DC18" s="351">
        <v>66660</v>
      </c>
      <c r="DD18" s="351">
        <v>15245960</v>
      </c>
      <c r="DE18" s="351">
        <v>6654582</v>
      </c>
      <c r="DF18" s="351">
        <v>7752919</v>
      </c>
      <c r="DG18" s="351">
        <v>8109713</v>
      </c>
      <c r="DH18" s="351">
        <v>375757</v>
      </c>
      <c r="DI18" s="351">
        <v>161810</v>
      </c>
      <c r="DJ18" s="351">
        <v>63207</v>
      </c>
      <c r="DK18" s="351">
        <v>19910240</v>
      </c>
      <c r="DL18" s="351">
        <v>14196300</v>
      </c>
      <c r="DM18" s="351">
        <v>10153700</v>
      </c>
      <c r="DN18" s="351">
        <v>3134751</v>
      </c>
      <c r="DO18" s="351">
        <v>2016895</v>
      </c>
      <c r="DP18" s="351">
        <v>1627117</v>
      </c>
      <c r="DQ18" s="351">
        <v>6336608</v>
      </c>
      <c r="DR18" s="351">
        <v>7262</v>
      </c>
      <c r="DS18" s="351">
        <v>285592</v>
      </c>
      <c r="DT18" s="351">
        <v>1367719</v>
      </c>
      <c r="DU18" s="351">
        <v>584694</v>
      </c>
      <c r="DV18" s="351">
        <v>6727574</v>
      </c>
      <c r="DW18" s="351">
        <v>2117282</v>
      </c>
      <c r="DX18" s="351">
        <v>1492716</v>
      </c>
      <c r="DY18" s="351">
        <v>952815</v>
      </c>
      <c r="DZ18" s="351">
        <v>4423462</v>
      </c>
      <c r="EA18" s="351">
        <v>6399</v>
      </c>
      <c r="EB18" s="351">
        <v>239785</v>
      </c>
      <c r="EC18" s="351">
        <v>1008668</v>
      </c>
      <c r="ED18" s="351">
        <v>459968</v>
      </c>
      <c r="EE18" s="351">
        <v>13480760</v>
      </c>
      <c r="EF18" s="351">
        <v>4627777</v>
      </c>
      <c r="EG18" s="351">
        <v>3135716</v>
      </c>
      <c r="EH18" s="351">
        <v>2060569</v>
      </c>
      <c r="EI18" s="351">
        <v>8824747</v>
      </c>
      <c r="EJ18" s="351">
        <v>13624</v>
      </c>
      <c r="EK18" s="351">
        <v>445772</v>
      </c>
      <c r="EL18" s="351">
        <v>2142169</v>
      </c>
      <c r="EM18" s="351">
        <v>923890</v>
      </c>
      <c r="EN18" s="351">
        <v>2244346</v>
      </c>
      <c r="EO18" s="351">
        <v>405196</v>
      </c>
      <c r="EP18" s="351">
        <v>245414</v>
      </c>
      <c r="EQ18" s="351">
        <v>413526</v>
      </c>
      <c r="ER18" s="351">
        <v>1341822</v>
      </c>
      <c r="ES18" s="351">
        <v>0</v>
      </c>
      <c r="ET18" s="351">
        <v>46552</v>
      </c>
      <c r="EU18" s="351">
        <v>170107</v>
      </c>
      <c r="EV18" s="351">
        <v>77856</v>
      </c>
      <c r="EW18" s="351">
        <v>5754684</v>
      </c>
      <c r="EX18" s="351">
        <v>1503644</v>
      </c>
      <c r="EY18" s="351">
        <v>788971</v>
      </c>
      <c r="EZ18" s="351">
        <v>998712</v>
      </c>
      <c r="FA18" s="351">
        <v>3247926</v>
      </c>
      <c r="FB18" s="351">
        <v>36078</v>
      </c>
      <c r="FC18" s="351">
        <v>252358</v>
      </c>
      <c r="FD18" s="351">
        <v>691610</v>
      </c>
      <c r="FE18" s="351">
        <v>328197</v>
      </c>
      <c r="FF18" s="351">
        <v>2052519</v>
      </c>
      <c r="FG18" s="351">
        <v>688996</v>
      </c>
      <c r="FH18" s="351">
        <v>197505</v>
      </c>
      <c r="FI18" s="351">
        <v>258943</v>
      </c>
      <c r="FJ18" s="351">
        <v>546326</v>
      </c>
      <c r="FK18" s="351">
        <v>36804</v>
      </c>
      <c r="FL18" s="351">
        <v>81568</v>
      </c>
      <c r="FM18" s="351">
        <v>153147</v>
      </c>
      <c r="FN18" s="351">
        <v>26656</v>
      </c>
      <c r="FO18" s="351">
        <v>1726503</v>
      </c>
      <c r="FP18" s="351">
        <v>1401375</v>
      </c>
      <c r="FQ18" s="351">
        <v>77949</v>
      </c>
      <c r="FR18" s="351">
        <v>29068</v>
      </c>
      <c r="FS18" s="351">
        <v>384930</v>
      </c>
      <c r="FT18" s="351">
        <v>12155</v>
      </c>
      <c r="FU18" s="351">
        <v>6906</v>
      </c>
      <c r="FV18" s="351">
        <v>67633</v>
      </c>
      <c r="FW18" s="351">
        <v>15599</v>
      </c>
      <c r="FX18" s="351">
        <v>4606133</v>
      </c>
      <c r="FY18" s="351">
        <v>1191512</v>
      </c>
      <c r="FZ18" s="351">
        <v>1011150</v>
      </c>
      <c r="GA18" s="351">
        <v>565420</v>
      </c>
      <c r="GB18" s="351">
        <v>2937897</v>
      </c>
      <c r="GC18" s="351">
        <v>12009</v>
      </c>
      <c r="GD18" s="351">
        <v>56734</v>
      </c>
      <c r="GE18" s="351">
        <v>105227</v>
      </c>
      <c r="GF18" s="351">
        <v>34997</v>
      </c>
      <c r="GG18" s="351">
        <v>1176736</v>
      </c>
      <c r="GH18" s="351">
        <v>44092</v>
      </c>
      <c r="GI18" s="351">
        <v>43772</v>
      </c>
      <c r="GJ18" s="351">
        <v>62854</v>
      </c>
      <c r="GK18" s="351">
        <v>552070</v>
      </c>
      <c r="GL18" s="351">
        <v>645315</v>
      </c>
      <c r="GM18" s="351">
        <v>0</v>
      </c>
      <c r="GN18" s="351">
        <v>0</v>
      </c>
      <c r="GO18" s="351">
        <v>0</v>
      </c>
      <c r="GP18" s="351">
        <v>596119</v>
      </c>
      <c r="GQ18" s="351">
        <v>23160</v>
      </c>
      <c r="GR18" s="351">
        <v>400850</v>
      </c>
      <c r="GS18" s="351">
        <v>153143</v>
      </c>
      <c r="GT18" s="351">
        <v>14364</v>
      </c>
      <c r="GU18" s="351">
        <v>15124</v>
      </c>
      <c r="GV18" s="351">
        <v>0</v>
      </c>
      <c r="GW18" s="351">
        <v>11498</v>
      </c>
      <c r="GX18" s="351">
        <v>27561</v>
      </c>
      <c r="GY18" s="351">
        <v>2729669</v>
      </c>
      <c r="GZ18" s="351">
        <v>758959</v>
      </c>
      <c r="HA18" s="351">
        <v>492635</v>
      </c>
      <c r="HB18" s="351">
        <v>263652</v>
      </c>
      <c r="HC18" s="351">
        <v>1546254</v>
      </c>
      <c r="HD18" s="351">
        <v>97323</v>
      </c>
      <c r="HE18" s="351">
        <v>60051</v>
      </c>
      <c r="HF18" s="351">
        <v>254579</v>
      </c>
      <c r="HG18" s="351">
        <v>126057</v>
      </c>
      <c r="HH18" s="351">
        <v>8796767</v>
      </c>
    </row>
    <row r="19" spans="1:216" s="349" customFormat="1" ht="15" x14ac:dyDescent="0.25">
      <c r="A19" s="351" t="s">
        <v>253</v>
      </c>
      <c r="B19" s="351">
        <v>35697870</v>
      </c>
      <c r="C19" s="351">
        <v>35697870</v>
      </c>
      <c r="D19" s="351">
        <v>35697870</v>
      </c>
      <c r="E19" s="351">
        <v>35697870</v>
      </c>
      <c r="F19" s="351">
        <v>35697870</v>
      </c>
      <c r="G19" s="351">
        <v>35697870</v>
      </c>
      <c r="H19" s="351">
        <v>35697870</v>
      </c>
      <c r="I19" s="351">
        <v>35697870</v>
      </c>
      <c r="J19" s="351">
        <v>35697870</v>
      </c>
      <c r="K19" s="351">
        <v>35697870</v>
      </c>
      <c r="L19" s="351">
        <v>35697870</v>
      </c>
      <c r="M19" s="351">
        <v>35697870</v>
      </c>
      <c r="N19" s="351">
        <v>35697870</v>
      </c>
      <c r="O19" s="351">
        <v>35697870</v>
      </c>
      <c r="P19" s="351">
        <v>35697870</v>
      </c>
      <c r="Q19" s="351">
        <v>35697870</v>
      </c>
      <c r="R19" s="351">
        <v>35697870</v>
      </c>
      <c r="S19" s="351">
        <v>35697870</v>
      </c>
      <c r="T19" s="351">
        <v>35697870</v>
      </c>
      <c r="U19" s="351">
        <v>35697870</v>
      </c>
      <c r="V19" s="351">
        <v>35697870</v>
      </c>
      <c r="W19" s="351">
        <v>35697870</v>
      </c>
      <c r="X19" s="351">
        <v>35697870</v>
      </c>
      <c r="Y19" s="351">
        <v>35697870</v>
      </c>
      <c r="Z19" s="351">
        <v>35697870</v>
      </c>
      <c r="AA19" s="351">
        <v>35697870</v>
      </c>
      <c r="AB19" s="351">
        <v>35697870</v>
      </c>
      <c r="AC19" s="351">
        <v>35697870</v>
      </c>
      <c r="AD19" s="351">
        <v>35697870</v>
      </c>
      <c r="AE19" s="351">
        <v>35697870</v>
      </c>
      <c r="AF19" s="351">
        <v>35697870</v>
      </c>
      <c r="AG19" s="351">
        <v>35697870</v>
      </c>
      <c r="AH19" s="351">
        <v>35697870</v>
      </c>
      <c r="AI19" s="351">
        <v>35697870</v>
      </c>
      <c r="AJ19" s="351">
        <v>35697870</v>
      </c>
      <c r="AK19" s="351">
        <v>35697870</v>
      </c>
      <c r="AL19" s="351">
        <v>35697870</v>
      </c>
      <c r="AM19" s="351">
        <v>35697870</v>
      </c>
      <c r="AN19" s="351">
        <v>35697870</v>
      </c>
      <c r="AO19" s="351">
        <v>35697870</v>
      </c>
      <c r="AP19" s="351">
        <v>35697870</v>
      </c>
      <c r="AQ19" s="351">
        <v>35697870</v>
      </c>
      <c r="AR19" s="351">
        <v>35697870</v>
      </c>
      <c r="AS19" s="351">
        <v>35697870</v>
      </c>
      <c r="AT19" s="351">
        <v>35697870</v>
      </c>
      <c r="AU19" s="351">
        <v>35697870</v>
      </c>
      <c r="AV19" s="351">
        <v>35697870</v>
      </c>
      <c r="AW19" s="351">
        <v>35697870</v>
      </c>
      <c r="AX19" s="351">
        <v>35697870</v>
      </c>
      <c r="AY19" s="351">
        <v>35697870</v>
      </c>
      <c r="AZ19" s="351">
        <v>35697870</v>
      </c>
      <c r="BA19" s="351">
        <v>35697870</v>
      </c>
      <c r="BB19" s="351">
        <v>35697870</v>
      </c>
      <c r="BC19" s="351">
        <v>35697870</v>
      </c>
      <c r="BD19" s="351">
        <v>35697870</v>
      </c>
      <c r="BE19" s="351">
        <v>35697870</v>
      </c>
      <c r="BF19" s="351">
        <v>35697870</v>
      </c>
      <c r="BG19" s="351">
        <v>35697870</v>
      </c>
      <c r="BH19" s="351">
        <v>35697870</v>
      </c>
      <c r="BI19" s="351">
        <v>35697870</v>
      </c>
      <c r="BJ19" s="351">
        <v>35697870</v>
      </c>
      <c r="BK19" s="351">
        <v>35697870</v>
      </c>
      <c r="BL19" s="351">
        <v>35697870</v>
      </c>
      <c r="BM19" s="351">
        <v>35697870</v>
      </c>
      <c r="BN19" s="351">
        <v>35697870</v>
      </c>
      <c r="BO19" s="351">
        <v>35697870</v>
      </c>
      <c r="BP19" s="351">
        <v>35697870</v>
      </c>
      <c r="BQ19" s="351">
        <v>35697870</v>
      </c>
      <c r="BR19" s="351">
        <v>35697870</v>
      </c>
      <c r="BS19" s="351">
        <v>35697870</v>
      </c>
      <c r="BT19" s="351">
        <v>35697870</v>
      </c>
      <c r="BU19" s="351">
        <v>35697870</v>
      </c>
      <c r="BV19" s="351">
        <v>35697870</v>
      </c>
      <c r="BW19" s="351">
        <v>35697870</v>
      </c>
      <c r="BX19" s="351">
        <v>35697870</v>
      </c>
      <c r="BY19" s="351">
        <v>35697870</v>
      </c>
      <c r="BZ19" s="351">
        <v>35697870</v>
      </c>
      <c r="CA19" s="351">
        <v>35697870</v>
      </c>
      <c r="CB19" s="351">
        <v>35697870</v>
      </c>
      <c r="CC19" s="351">
        <v>35697870</v>
      </c>
      <c r="CD19" s="351">
        <v>35697870</v>
      </c>
      <c r="CE19" s="351">
        <v>35697870</v>
      </c>
      <c r="CF19" s="351">
        <v>35697870</v>
      </c>
      <c r="CG19" s="351">
        <v>35697870</v>
      </c>
      <c r="CH19" s="351">
        <v>35697870</v>
      </c>
      <c r="CI19" s="351">
        <v>35697870</v>
      </c>
      <c r="CJ19" s="351">
        <v>35697870</v>
      </c>
      <c r="CK19" s="351">
        <v>35697870</v>
      </c>
      <c r="CL19" s="351">
        <v>35697870</v>
      </c>
      <c r="CM19" s="351">
        <v>35697870</v>
      </c>
      <c r="CN19" s="351">
        <v>35697870</v>
      </c>
      <c r="CO19" s="351">
        <v>35697870</v>
      </c>
      <c r="CP19" s="351">
        <v>35697870</v>
      </c>
      <c r="CQ19" s="351">
        <v>35697870</v>
      </c>
      <c r="CR19" s="351">
        <v>35697870</v>
      </c>
      <c r="CS19" s="351">
        <v>35697870</v>
      </c>
      <c r="CT19" s="351">
        <v>35697870</v>
      </c>
      <c r="CU19" s="351">
        <v>35697870</v>
      </c>
      <c r="CV19" s="351">
        <v>35697870</v>
      </c>
      <c r="CW19" s="351">
        <v>35697870</v>
      </c>
      <c r="CX19" s="351">
        <v>35697870</v>
      </c>
      <c r="CY19" s="351">
        <v>35697870</v>
      </c>
      <c r="CZ19" s="351">
        <v>35697870</v>
      </c>
      <c r="DA19" s="351">
        <v>35697870</v>
      </c>
      <c r="DB19" s="351">
        <v>35697870</v>
      </c>
      <c r="DC19" s="351">
        <v>35697870</v>
      </c>
      <c r="DD19" s="351">
        <v>35697870</v>
      </c>
      <c r="DE19" s="351">
        <v>35697870</v>
      </c>
      <c r="DF19" s="351">
        <v>35697870</v>
      </c>
      <c r="DG19" s="351">
        <v>35697870</v>
      </c>
      <c r="DH19" s="351">
        <v>35697870</v>
      </c>
      <c r="DI19" s="351">
        <v>35697870</v>
      </c>
      <c r="DJ19" s="351">
        <v>35697870</v>
      </c>
      <c r="DK19" s="351">
        <v>35697870</v>
      </c>
      <c r="DL19" s="351">
        <v>35697870</v>
      </c>
      <c r="DM19" s="351">
        <v>35697870</v>
      </c>
      <c r="DN19" s="351">
        <v>35697870</v>
      </c>
      <c r="DO19" s="351">
        <v>35697870</v>
      </c>
      <c r="DP19" s="351">
        <v>35697870</v>
      </c>
      <c r="DQ19" s="351">
        <v>35697870</v>
      </c>
      <c r="DR19" s="351">
        <v>35697870</v>
      </c>
      <c r="DS19" s="351">
        <v>35697870</v>
      </c>
      <c r="DT19" s="351">
        <v>35697870</v>
      </c>
      <c r="DU19" s="351">
        <v>35697870</v>
      </c>
      <c r="DV19" s="351">
        <v>35697870</v>
      </c>
      <c r="DW19" s="351">
        <v>35697870</v>
      </c>
      <c r="DX19" s="351">
        <v>35697870</v>
      </c>
      <c r="DY19" s="351">
        <v>35697870</v>
      </c>
      <c r="DZ19" s="351">
        <v>35697870</v>
      </c>
      <c r="EA19" s="351">
        <v>35697870</v>
      </c>
      <c r="EB19" s="351">
        <v>35697870</v>
      </c>
      <c r="EC19" s="351">
        <v>35697870</v>
      </c>
      <c r="ED19" s="351">
        <v>35697870</v>
      </c>
      <c r="EE19" s="351">
        <v>35697870</v>
      </c>
      <c r="EF19" s="351">
        <v>35697870</v>
      </c>
      <c r="EG19" s="351">
        <v>35697870</v>
      </c>
      <c r="EH19" s="351">
        <v>35697870</v>
      </c>
      <c r="EI19" s="351">
        <v>35697870</v>
      </c>
      <c r="EJ19" s="351">
        <v>35697870</v>
      </c>
      <c r="EK19" s="351">
        <v>35697870</v>
      </c>
      <c r="EL19" s="351">
        <v>35697870</v>
      </c>
      <c r="EM19" s="351">
        <v>35697870</v>
      </c>
      <c r="EN19" s="351">
        <v>35697870</v>
      </c>
      <c r="EO19" s="351">
        <v>35697870</v>
      </c>
      <c r="EP19" s="351">
        <v>35697870</v>
      </c>
      <c r="EQ19" s="351">
        <v>35697870</v>
      </c>
      <c r="ER19" s="351">
        <v>35697870</v>
      </c>
      <c r="ES19" s="351">
        <v>35697870</v>
      </c>
      <c r="ET19" s="351">
        <v>35697870</v>
      </c>
      <c r="EU19" s="351">
        <v>35697870</v>
      </c>
      <c r="EV19" s="351">
        <v>35697870</v>
      </c>
      <c r="EW19" s="351">
        <v>35697870</v>
      </c>
      <c r="EX19" s="351">
        <v>35697870</v>
      </c>
      <c r="EY19" s="351">
        <v>35697870</v>
      </c>
      <c r="EZ19" s="351">
        <v>35697870</v>
      </c>
      <c r="FA19" s="351">
        <v>35697870</v>
      </c>
      <c r="FB19" s="351">
        <v>35697870</v>
      </c>
      <c r="FC19" s="351">
        <v>35697870</v>
      </c>
      <c r="FD19" s="351">
        <v>35697870</v>
      </c>
      <c r="FE19" s="351">
        <v>35697870</v>
      </c>
      <c r="FF19" s="351">
        <v>35697870</v>
      </c>
      <c r="FG19" s="351">
        <v>35697870</v>
      </c>
      <c r="FH19" s="351">
        <v>35697870</v>
      </c>
      <c r="FI19" s="351">
        <v>35697870</v>
      </c>
      <c r="FJ19" s="351">
        <v>35697870</v>
      </c>
      <c r="FK19" s="351">
        <v>35697870</v>
      </c>
      <c r="FL19" s="351">
        <v>35697870</v>
      </c>
      <c r="FM19" s="351">
        <v>35697870</v>
      </c>
      <c r="FN19" s="351">
        <v>35697870</v>
      </c>
      <c r="FO19" s="351">
        <v>35697870</v>
      </c>
      <c r="FP19" s="351">
        <v>35697870</v>
      </c>
      <c r="FQ19" s="351">
        <v>35697870</v>
      </c>
      <c r="FR19" s="351">
        <v>35697870</v>
      </c>
      <c r="FS19" s="351">
        <v>35697870</v>
      </c>
      <c r="FT19" s="351">
        <v>35697870</v>
      </c>
      <c r="FU19" s="351">
        <v>35697870</v>
      </c>
      <c r="FV19" s="351">
        <v>35697870</v>
      </c>
      <c r="FW19" s="351">
        <v>35697870</v>
      </c>
      <c r="FX19" s="351">
        <v>35697870</v>
      </c>
      <c r="FY19" s="351">
        <v>35697870</v>
      </c>
      <c r="FZ19" s="351">
        <v>35697870</v>
      </c>
      <c r="GA19" s="351">
        <v>35697870</v>
      </c>
      <c r="GB19" s="351">
        <v>35697870</v>
      </c>
      <c r="GC19" s="351">
        <v>35697870</v>
      </c>
      <c r="GD19" s="351">
        <v>35697870</v>
      </c>
      <c r="GE19" s="351">
        <v>35697870</v>
      </c>
      <c r="GF19" s="351">
        <v>35697870</v>
      </c>
      <c r="GG19" s="351">
        <v>35697870</v>
      </c>
      <c r="GH19" s="351">
        <v>35697870</v>
      </c>
      <c r="GI19" s="351">
        <v>35697870</v>
      </c>
      <c r="GJ19" s="351">
        <v>35697870</v>
      </c>
      <c r="GK19" s="351">
        <v>35697870</v>
      </c>
      <c r="GL19" s="351">
        <v>35697870</v>
      </c>
      <c r="GM19" s="351">
        <v>35697870</v>
      </c>
      <c r="GN19" s="351">
        <v>35697870</v>
      </c>
      <c r="GO19" s="351">
        <v>35697870</v>
      </c>
      <c r="GP19" s="351">
        <v>35697870</v>
      </c>
      <c r="GQ19" s="351">
        <v>35697870</v>
      </c>
      <c r="GR19" s="351">
        <v>35697870</v>
      </c>
      <c r="GS19" s="351">
        <v>35697870</v>
      </c>
      <c r="GT19" s="351">
        <v>35697870</v>
      </c>
      <c r="GU19" s="351">
        <v>35697870</v>
      </c>
      <c r="GV19" s="351">
        <v>35697870</v>
      </c>
      <c r="GW19" s="351">
        <v>35697870</v>
      </c>
      <c r="GX19" s="351">
        <v>35697870</v>
      </c>
      <c r="GY19" s="351">
        <v>35697870</v>
      </c>
      <c r="GZ19" s="351">
        <v>35697870</v>
      </c>
      <c r="HA19" s="351">
        <v>35697870</v>
      </c>
      <c r="HB19" s="351">
        <v>35697870</v>
      </c>
      <c r="HC19" s="351">
        <v>35697870</v>
      </c>
      <c r="HD19" s="351">
        <v>35697870</v>
      </c>
      <c r="HE19" s="351">
        <v>35697870</v>
      </c>
      <c r="HF19" s="351">
        <v>35697870</v>
      </c>
      <c r="HG19" s="351">
        <v>35697870</v>
      </c>
      <c r="HH19" s="351">
        <v>35697870</v>
      </c>
    </row>
    <row r="20" spans="1:216" s="349" customFormat="1" x14ac:dyDescent="0.2">
      <c r="A20" s="349" t="s">
        <v>312</v>
      </c>
      <c r="B20" s="349">
        <f>IF(ISERROR(+B10/B11),0,(B10/B11))</f>
        <v>1.7689951295765589</v>
      </c>
      <c r="C20" s="349">
        <f t="shared" ref="C20:BX20" si="0">IF(ISERROR(+C10/C11),0,(C10/C11))</f>
        <v>4.0446844342454513</v>
      </c>
      <c r="D20" s="349">
        <f t="shared" si="0"/>
        <v>3.9498273062808371</v>
      </c>
      <c r="E20" s="349">
        <f t="shared" si="0"/>
        <v>4.1600089701508187</v>
      </c>
      <c r="F20" s="349">
        <f t="shared" si="0"/>
        <v>9.8205338618996016</v>
      </c>
      <c r="G20" s="349">
        <f t="shared" si="0"/>
        <v>2.0014517557074267</v>
      </c>
      <c r="H20" s="349">
        <f t="shared" si="0"/>
        <v>3.4843916803608055</v>
      </c>
      <c r="I20" s="349">
        <f t="shared" si="0"/>
        <v>8.7598354330518777</v>
      </c>
      <c r="J20" s="349">
        <f t="shared" si="0"/>
        <v>1.8896744416604705</v>
      </c>
      <c r="K20" s="349">
        <f t="shared" si="0"/>
        <v>4.0401821852051549</v>
      </c>
      <c r="L20" s="349">
        <f t="shared" si="0"/>
        <v>7.6909277371159614</v>
      </c>
      <c r="M20" s="349">
        <f t="shared" si="0"/>
        <v>2.188165312356587</v>
      </c>
      <c r="N20" s="349">
        <f t="shared" si="0"/>
        <v>4.6634469389241548</v>
      </c>
      <c r="O20" s="349">
        <f t="shared" si="0"/>
        <v>8.8814300123276926</v>
      </c>
      <c r="P20" s="349">
        <f t="shared" si="0"/>
        <v>2.0420053297801464</v>
      </c>
      <c r="Q20" s="349">
        <f t="shared" si="0"/>
        <v>3.3960949929604727</v>
      </c>
      <c r="R20" s="349">
        <f t="shared" si="0"/>
        <v>3.8976857595638177</v>
      </c>
      <c r="S20" s="349">
        <f t="shared" si="0"/>
        <v>0</v>
      </c>
      <c r="T20" s="349">
        <f t="shared" si="0"/>
        <v>7.4585738487443418</v>
      </c>
      <c r="U20" s="349">
        <f t="shared" si="0"/>
        <v>10.16580051187014</v>
      </c>
      <c r="V20" s="349">
        <f t="shared" si="0"/>
        <v>3.044330988459246</v>
      </c>
      <c r="W20" s="349">
        <f t="shared" si="0"/>
        <v>3.4454214847319884</v>
      </c>
      <c r="X20" s="349">
        <f t="shared" si="0"/>
        <v>3.7833891708957923</v>
      </c>
      <c r="Y20" s="349">
        <f t="shared" si="0"/>
        <v>2.0530634242777976</v>
      </c>
      <c r="Z20" s="349">
        <f t="shared" si="0"/>
        <v>1.552159965008906</v>
      </c>
      <c r="AA20" s="349">
        <f t="shared" si="0"/>
        <v>1.5603248488929904</v>
      </c>
      <c r="AB20" s="349">
        <f t="shared" si="0"/>
        <v>1.6004652618980624</v>
      </c>
      <c r="AC20" s="349">
        <f t="shared" si="0"/>
        <v>1.7590723760313884</v>
      </c>
      <c r="AD20" s="349">
        <f t="shared" si="0"/>
        <v>1.157351536045685</v>
      </c>
      <c r="AE20" s="349">
        <f t="shared" si="0"/>
        <v>1.6426194160913943</v>
      </c>
      <c r="AF20" s="349">
        <f t="shared" si="0"/>
        <v>0.93674913803355842</v>
      </c>
      <c r="AG20" s="349">
        <f t="shared" si="0"/>
        <v>2.5418621935305454</v>
      </c>
      <c r="AH20" s="349">
        <f t="shared" si="0"/>
        <v>1.9224545580853081</v>
      </c>
      <c r="AI20" s="349">
        <f t="shared" si="0"/>
        <v>1.2966960562804177</v>
      </c>
      <c r="AJ20" s="349">
        <f t="shared" si="0"/>
        <v>1.5829360789607081</v>
      </c>
      <c r="AK20" s="349">
        <f t="shared" si="0"/>
        <v>1.6140988694302816</v>
      </c>
      <c r="AL20" s="349">
        <f t="shared" si="0"/>
        <v>1.8374109581581004</v>
      </c>
      <c r="AM20" s="349">
        <f t="shared" si="0"/>
        <v>1.4938922939827144</v>
      </c>
      <c r="AN20" s="349">
        <f t="shared" si="0"/>
        <v>1.7050663620478079</v>
      </c>
      <c r="AO20" s="349">
        <f t="shared" si="0"/>
        <v>1.6715353737894882</v>
      </c>
      <c r="AP20" s="349">
        <f t="shared" si="0"/>
        <v>1.3528447052410897</v>
      </c>
      <c r="AQ20" s="349">
        <f t="shared" si="0"/>
        <v>0.77977128482412639</v>
      </c>
      <c r="AR20" s="349">
        <f t="shared" si="0"/>
        <v>1.0992919248645006</v>
      </c>
      <c r="AS20" s="349">
        <f t="shared" si="0"/>
        <v>2.1313772099786465</v>
      </c>
      <c r="AT20" s="349">
        <f t="shared" si="0"/>
        <v>1.9718269105272619</v>
      </c>
      <c r="AU20" s="349">
        <f t="shared" si="0"/>
        <v>1.191882507251353</v>
      </c>
      <c r="AV20" s="349">
        <f t="shared" si="0"/>
        <v>1.6856854921518356</v>
      </c>
      <c r="AW20" s="349">
        <f t="shared" si="0"/>
        <v>1.7871951379643565</v>
      </c>
      <c r="AX20" s="349">
        <f t="shared" si="0"/>
        <v>1.7362619940963755</v>
      </c>
      <c r="AY20" s="349">
        <f t="shared" si="0"/>
        <v>4.7741322928714096</v>
      </c>
      <c r="AZ20" s="349">
        <f t="shared" si="0"/>
        <v>4.802185076288028</v>
      </c>
      <c r="BA20" s="349">
        <f t="shared" si="0"/>
        <v>2.1749350075593257</v>
      </c>
      <c r="BB20" s="349">
        <f t="shared" si="0"/>
        <v>15.598460932460283</v>
      </c>
      <c r="BC20" s="349">
        <f t="shared" si="0"/>
        <v>5.1624715029391322</v>
      </c>
      <c r="BD20" s="349">
        <f t="shared" si="0"/>
        <v>6.6403569475293827</v>
      </c>
      <c r="BE20" s="349">
        <f t="shared" si="0"/>
        <v>0</v>
      </c>
      <c r="BF20" s="349">
        <f t="shared" si="0"/>
        <v>0</v>
      </c>
      <c r="BG20" s="349">
        <f t="shared" si="0"/>
        <v>3.6711674404271686</v>
      </c>
      <c r="BH20" s="349">
        <f t="shared" si="0"/>
        <v>2.1099144884047663</v>
      </c>
      <c r="BI20" s="349">
        <f t="shared" si="0"/>
        <v>10.824306808651231</v>
      </c>
      <c r="BJ20" s="349">
        <f t="shared" si="0"/>
        <v>3.9990700958407972</v>
      </c>
      <c r="BK20" s="349">
        <f t="shared" si="0"/>
        <v>3.500585299735075</v>
      </c>
      <c r="BL20" s="349">
        <f t="shared" si="0"/>
        <v>0</v>
      </c>
      <c r="BM20" s="349">
        <f t="shared" si="0"/>
        <v>0</v>
      </c>
      <c r="BN20" s="349">
        <f t="shared" si="0"/>
        <v>5.5912866882700749</v>
      </c>
      <c r="BO20" s="349">
        <f t="shared" si="0"/>
        <v>1.2388899861742051</v>
      </c>
      <c r="BP20" s="349">
        <f t="shared" si="0"/>
        <v>8.7963116265156636</v>
      </c>
      <c r="BQ20" s="349">
        <f t="shared" si="0"/>
        <v>5.5644332967440979</v>
      </c>
      <c r="BR20" s="349">
        <f t="shared" si="0"/>
        <v>6.4005469722879287</v>
      </c>
      <c r="BS20" s="349">
        <f t="shared" si="0"/>
        <v>0</v>
      </c>
      <c r="BT20" s="349">
        <f t="shared" si="0"/>
        <v>0</v>
      </c>
      <c r="BU20" s="349">
        <f t="shared" si="0"/>
        <v>5.4753269579540245</v>
      </c>
      <c r="BV20" s="349">
        <f t="shared" si="0"/>
        <v>2.3647009388927542</v>
      </c>
      <c r="BW20" s="349">
        <f t="shared" si="0"/>
        <v>10.772600538066454</v>
      </c>
      <c r="BX20" s="349">
        <f t="shared" si="0"/>
        <v>5.333045145612938</v>
      </c>
      <c r="BY20" s="349">
        <f t="shared" ref="BY20:EJ20" si="1">IF(ISERROR(+BY10/BY11),0,(BY10/BY11))</f>
        <v>7.022741524954812</v>
      </c>
      <c r="BZ20" s="349">
        <f t="shared" si="1"/>
        <v>0</v>
      </c>
      <c r="CA20" s="349">
        <f t="shared" si="1"/>
        <v>0</v>
      </c>
      <c r="CB20" s="349">
        <f t="shared" si="1"/>
        <v>3.6980721016567792</v>
      </c>
      <c r="CC20" s="349">
        <f t="shared" si="1"/>
        <v>1.8254845513505868</v>
      </c>
      <c r="CD20" s="349">
        <f t="shared" si="1"/>
        <v>9.0426335031554288</v>
      </c>
      <c r="CE20" s="349">
        <f t="shared" si="1"/>
        <v>3.5587255125573378</v>
      </c>
      <c r="CF20" s="349">
        <f t="shared" si="1"/>
        <v>8.1236453126671861</v>
      </c>
      <c r="CG20" s="349">
        <f t="shared" si="1"/>
        <v>0</v>
      </c>
      <c r="CH20" s="349">
        <f t="shared" si="1"/>
        <v>0</v>
      </c>
      <c r="CI20" s="349">
        <f t="shared" si="1"/>
        <v>3.9650290491179363</v>
      </c>
      <c r="CJ20" s="349">
        <f t="shared" si="1"/>
        <v>2.2679639929969166</v>
      </c>
      <c r="CK20" s="349">
        <f t="shared" si="1"/>
        <v>8.2890792291220556</v>
      </c>
      <c r="CL20" s="349">
        <f t="shared" si="1"/>
        <v>3.9587228188504242</v>
      </c>
      <c r="CM20" s="349">
        <f t="shared" si="1"/>
        <v>7.90307869764787</v>
      </c>
      <c r="CN20" s="349">
        <f t="shared" si="1"/>
        <v>0</v>
      </c>
      <c r="CO20" s="349">
        <f t="shared" si="1"/>
        <v>5.8859809797007179</v>
      </c>
      <c r="CP20" s="349">
        <f t="shared" si="1"/>
        <v>1.6316966352189224</v>
      </c>
      <c r="CQ20" s="349">
        <f t="shared" si="1"/>
        <v>1.6087592822072443</v>
      </c>
      <c r="CR20" s="349">
        <f t="shared" si="1"/>
        <v>2.0465605169163736</v>
      </c>
      <c r="CS20" s="349">
        <f t="shared" si="1"/>
        <v>2.5433961900044708</v>
      </c>
      <c r="CT20" s="349">
        <f t="shared" si="1"/>
        <v>1.0834812887937901</v>
      </c>
      <c r="CU20" s="349">
        <f t="shared" si="1"/>
        <v>1.4801514644303242</v>
      </c>
      <c r="CV20" s="349">
        <f t="shared" si="1"/>
        <v>1.2646853366586908</v>
      </c>
      <c r="CW20" s="349">
        <f t="shared" si="1"/>
        <v>0.97827372371144672</v>
      </c>
      <c r="CX20" s="349">
        <f t="shared" si="1"/>
        <v>0</v>
      </c>
      <c r="CY20" s="349">
        <f t="shared" si="1"/>
        <v>0</v>
      </c>
      <c r="CZ20" s="349">
        <f t="shared" si="1"/>
        <v>0</v>
      </c>
      <c r="DA20" s="349">
        <f t="shared" si="1"/>
        <v>0.67735878502542368</v>
      </c>
      <c r="DB20" s="349">
        <f t="shared" si="1"/>
        <v>1.1161248169971809</v>
      </c>
      <c r="DC20" s="349">
        <f t="shared" si="1"/>
        <v>1.1335731942747116</v>
      </c>
      <c r="DD20" s="349">
        <f t="shared" si="1"/>
        <v>0.91249945548117828</v>
      </c>
      <c r="DE20" s="349">
        <f t="shared" si="1"/>
        <v>0.90996357797916161</v>
      </c>
      <c r="DF20" s="349">
        <f t="shared" si="1"/>
        <v>0.96544063775507527</v>
      </c>
      <c r="DG20" s="349">
        <f t="shared" si="1"/>
        <v>0.86983054636827795</v>
      </c>
      <c r="DH20" s="349">
        <f t="shared" si="1"/>
        <v>0.94137104284193507</v>
      </c>
      <c r="DI20" s="349">
        <f t="shared" si="1"/>
        <v>1.0074389072147114</v>
      </c>
      <c r="DJ20" s="349">
        <f t="shared" si="1"/>
        <v>1.2032751760024487</v>
      </c>
      <c r="DK20" s="349">
        <f t="shared" si="1"/>
        <v>1.362250861134056</v>
      </c>
      <c r="DL20" s="349">
        <f t="shared" si="1"/>
        <v>1.3886698930119954</v>
      </c>
      <c r="DM20" s="349">
        <f t="shared" si="1"/>
        <v>1.3866949851663743</v>
      </c>
      <c r="DN20" s="349">
        <f t="shared" si="1"/>
        <v>1.7300036865432258</v>
      </c>
      <c r="DO20" s="349">
        <f t="shared" si="1"/>
        <v>1.6782649500120825</v>
      </c>
      <c r="DP20" s="349">
        <f t="shared" si="1"/>
        <v>1.405678813185868</v>
      </c>
      <c r="DQ20" s="349">
        <f t="shared" si="1"/>
        <v>1.0764208460060496</v>
      </c>
      <c r="DR20" s="349">
        <f t="shared" si="1"/>
        <v>0.35</v>
      </c>
      <c r="DS20" s="349">
        <f t="shared" si="1"/>
        <v>1.7978288417162402</v>
      </c>
      <c r="DT20" s="349">
        <f t="shared" si="1"/>
        <v>1.9252749948258814</v>
      </c>
      <c r="DU20" s="349">
        <f t="shared" si="1"/>
        <v>2.5274234987174569</v>
      </c>
      <c r="DV20" s="349">
        <f t="shared" si="1"/>
        <v>1.3910446791188014</v>
      </c>
      <c r="DW20" s="349">
        <f t="shared" si="1"/>
        <v>1.7292571294449008</v>
      </c>
      <c r="DX20" s="349">
        <f t="shared" si="1"/>
        <v>1.7252169600048741</v>
      </c>
      <c r="DY20" s="349">
        <f t="shared" si="1"/>
        <v>1.292015895074305</v>
      </c>
      <c r="DZ20" s="349">
        <f t="shared" si="1"/>
        <v>1.0999693900520953</v>
      </c>
      <c r="EA20" s="349">
        <f t="shared" si="1"/>
        <v>0.23334040747028861</v>
      </c>
      <c r="EB20" s="349">
        <f t="shared" si="1"/>
        <v>1.5994740263032945</v>
      </c>
      <c r="EC20" s="349">
        <f t="shared" si="1"/>
        <v>1.9634784536507575</v>
      </c>
      <c r="ED20" s="349">
        <f t="shared" si="1"/>
        <v>2.6691208402523143</v>
      </c>
      <c r="EE20" s="349">
        <f t="shared" si="1"/>
        <v>1.403037598022628</v>
      </c>
      <c r="EF20" s="349">
        <f t="shared" si="1"/>
        <v>1.7348696800896091</v>
      </c>
      <c r="EG20" s="349">
        <f t="shared" si="1"/>
        <v>1.6945188651852152</v>
      </c>
      <c r="EH20" s="349">
        <f t="shared" si="1"/>
        <v>1.3731602010629009</v>
      </c>
      <c r="EI20" s="349">
        <f t="shared" si="1"/>
        <v>1.0953793627866946</v>
      </c>
      <c r="EJ20" s="349">
        <f t="shared" si="1"/>
        <v>0.30199965071603213</v>
      </c>
      <c r="EK20" s="349">
        <f t="shared" ref="EK20:GV20" si="2">IF(ISERROR(+EK10/EK11),0,(EK10/EK11))</f>
        <v>1.7184980883393521</v>
      </c>
      <c r="EL20" s="349">
        <f t="shared" si="2"/>
        <v>1.9382339296796869</v>
      </c>
      <c r="EM20" s="349">
        <f t="shared" si="2"/>
        <v>2.5663858891202396</v>
      </c>
      <c r="EN20" s="349">
        <f t="shared" si="2"/>
        <v>1.2294318949315102</v>
      </c>
      <c r="EO20" s="349">
        <f t="shared" si="2"/>
        <v>1.6326721041001302</v>
      </c>
      <c r="EP20" s="349">
        <f t="shared" si="2"/>
        <v>1.7747838640810252</v>
      </c>
      <c r="EQ20" s="349">
        <f t="shared" si="2"/>
        <v>1.2995345649753005</v>
      </c>
      <c r="ER20" s="349">
        <f t="shared" si="2"/>
        <v>1.0076132739620318</v>
      </c>
      <c r="ES20" s="349">
        <f t="shared" si="2"/>
        <v>0</v>
      </c>
      <c r="ET20" s="349">
        <f t="shared" si="2"/>
        <v>1.7219250219417395</v>
      </c>
      <c r="EU20" s="349">
        <f t="shared" si="2"/>
        <v>2.0070872049887871</v>
      </c>
      <c r="EV20" s="349">
        <f t="shared" si="2"/>
        <v>3.0000963598644161</v>
      </c>
      <c r="EW20" s="349">
        <f t="shared" si="2"/>
        <v>1.2330355200591641</v>
      </c>
      <c r="EX20" s="349">
        <f t="shared" si="2"/>
        <v>1.6440252432914535</v>
      </c>
      <c r="EY20" s="349">
        <f t="shared" si="2"/>
        <v>1.7733287010900247</v>
      </c>
      <c r="EZ20" s="349">
        <f t="shared" si="2"/>
        <v>1.2843603484417112</v>
      </c>
      <c r="FA20" s="349">
        <f t="shared" si="2"/>
        <v>0.93627348043313752</v>
      </c>
      <c r="FB20" s="349">
        <f t="shared" si="2"/>
        <v>1.107301496840376</v>
      </c>
      <c r="FC20" s="349">
        <f t="shared" si="2"/>
        <v>1.6036331444603245</v>
      </c>
      <c r="FD20" s="349">
        <f t="shared" si="2"/>
        <v>1.8326959469123354</v>
      </c>
      <c r="FE20" s="349">
        <f t="shared" si="2"/>
        <v>2.2981211566695747</v>
      </c>
      <c r="FF20" s="349">
        <f t="shared" si="2"/>
        <v>1.0412352675802177</v>
      </c>
      <c r="FG20" s="349">
        <f t="shared" si="2"/>
        <v>1.6706994668033321</v>
      </c>
      <c r="FH20" s="349">
        <f t="shared" si="2"/>
        <v>1.7786093540071255</v>
      </c>
      <c r="FI20" s="349">
        <f t="shared" si="2"/>
        <v>1.2615549148422924</v>
      </c>
      <c r="FJ20" s="349">
        <f t="shared" si="2"/>
        <v>1.4467051362058625</v>
      </c>
      <c r="FK20" s="349">
        <f t="shared" si="2"/>
        <v>1.1561643835616437</v>
      </c>
      <c r="FL20" s="349">
        <f t="shared" si="2"/>
        <v>1.3442377168823105</v>
      </c>
      <c r="FM20" s="349">
        <f t="shared" si="2"/>
        <v>1.6424035432772282</v>
      </c>
      <c r="FN20" s="349">
        <f t="shared" si="2"/>
        <v>2.1882167014349831</v>
      </c>
      <c r="FO20" s="349">
        <f t="shared" si="2"/>
        <v>1.5331877206173967</v>
      </c>
      <c r="FP20" s="349">
        <f t="shared" si="2"/>
        <v>1.6696235028177215</v>
      </c>
      <c r="FQ20" s="349">
        <f t="shared" si="2"/>
        <v>1.8276820214474885</v>
      </c>
      <c r="FR20" s="349">
        <f t="shared" si="2"/>
        <v>1.6346457074933896</v>
      </c>
      <c r="FS20" s="349">
        <f t="shared" si="2"/>
        <v>1.0112364472207487</v>
      </c>
      <c r="FT20" s="349">
        <f t="shared" si="2"/>
        <v>0.65427952544663259</v>
      </c>
      <c r="FU20" s="349">
        <f t="shared" si="2"/>
        <v>1.8014406088611035</v>
      </c>
      <c r="FV20" s="349">
        <f t="shared" si="2"/>
        <v>2.0000103284445361</v>
      </c>
      <c r="FW20" s="349">
        <f t="shared" si="2"/>
        <v>2.5301080041426247</v>
      </c>
      <c r="FX20" s="349">
        <f t="shared" si="2"/>
        <v>1.4408839667909201</v>
      </c>
      <c r="FY20" s="349">
        <f t="shared" si="2"/>
        <v>1.7947582177735597</v>
      </c>
      <c r="FZ20" s="349">
        <f t="shared" si="2"/>
        <v>1.5868186918477616</v>
      </c>
      <c r="GA20" s="349">
        <f t="shared" si="2"/>
        <v>1.4467176312320615</v>
      </c>
      <c r="GB20" s="349">
        <f t="shared" si="2"/>
        <v>1.2809814385457041</v>
      </c>
      <c r="GC20" s="349">
        <f t="shared" si="2"/>
        <v>1.5000237880013321</v>
      </c>
      <c r="GD20" s="349">
        <f t="shared" si="2"/>
        <v>1.648561463875305</v>
      </c>
      <c r="GE20" s="349">
        <f t="shared" si="2"/>
        <v>1.8758280377431158</v>
      </c>
      <c r="GF20" s="349">
        <f t="shared" si="2"/>
        <v>2.1156766507257321</v>
      </c>
      <c r="GG20" s="349">
        <f t="shared" si="2"/>
        <v>1.178348273331262</v>
      </c>
      <c r="GH20" s="349">
        <f t="shared" si="2"/>
        <v>1.2174420317609971</v>
      </c>
      <c r="GI20" s="349">
        <f t="shared" si="2"/>
        <v>1.0488652301415275</v>
      </c>
      <c r="GJ20" s="349">
        <f t="shared" si="2"/>
        <v>1.0731958535752448</v>
      </c>
      <c r="GK20" s="349">
        <f t="shared" si="2"/>
        <v>1.152662784324874</v>
      </c>
      <c r="GL20" s="349">
        <f t="shared" si="2"/>
        <v>1.2125474621721897</v>
      </c>
      <c r="GM20" s="349">
        <f t="shared" si="2"/>
        <v>0</v>
      </c>
      <c r="GN20" s="349">
        <f t="shared" si="2"/>
        <v>0</v>
      </c>
      <c r="GO20" s="349">
        <f t="shared" si="2"/>
        <v>0</v>
      </c>
      <c r="GP20" s="349">
        <f t="shared" si="2"/>
        <v>1.5159046359807291</v>
      </c>
      <c r="GQ20" s="349">
        <f t="shared" si="2"/>
        <v>1.7008565039449812</v>
      </c>
      <c r="GR20" s="349">
        <f t="shared" si="2"/>
        <v>2.2212512434904363</v>
      </c>
      <c r="GS20" s="349">
        <f t="shared" si="2"/>
        <v>0.60669917890527469</v>
      </c>
      <c r="GT20" s="349">
        <f t="shared" si="2"/>
        <v>1.7098749842151786</v>
      </c>
      <c r="GU20" s="349">
        <f t="shared" si="2"/>
        <v>0.70001862544235427</v>
      </c>
      <c r="GV20" s="349">
        <f t="shared" si="2"/>
        <v>0</v>
      </c>
      <c r="GW20" s="349">
        <f t="shared" ref="GW20:HH20" si="3">IF(ISERROR(+GW10/GW11),0,(GW10/GW11))</f>
        <v>1.9999603032829185</v>
      </c>
      <c r="GX20" s="349">
        <f t="shared" si="3"/>
        <v>1</v>
      </c>
      <c r="GY20" s="349">
        <f t="shared" si="3"/>
        <v>1.6113146536399447</v>
      </c>
      <c r="GZ20" s="349">
        <f t="shared" si="3"/>
        <v>1.7847766182422273</v>
      </c>
      <c r="HA20" s="349">
        <f t="shared" si="3"/>
        <v>1.814262094330789</v>
      </c>
      <c r="HB20" s="349">
        <f t="shared" si="3"/>
        <v>1.3008292506625974</v>
      </c>
      <c r="HC20" s="349">
        <f t="shared" si="3"/>
        <v>1.4053040290216889</v>
      </c>
      <c r="HD20" s="349">
        <f t="shared" si="3"/>
        <v>1.4549199837793045</v>
      </c>
      <c r="HE20" s="349">
        <f t="shared" si="3"/>
        <v>1.4670504469019845</v>
      </c>
      <c r="HF20" s="349">
        <f t="shared" si="3"/>
        <v>1.9818236743238127</v>
      </c>
      <c r="HG20" s="349">
        <f t="shared" si="3"/>
        <v>2.39025409950295</v>
      </c>
      <c r="HH20" s="349">
        <f t="shared" si="3"/>
        <v>4.2023503312702264</v>
      </c>
    </row>
    <row r="22" spans="1:216" x14ac:dyDescent="0.2">
      <c r="A22" s="263" t="s">
        <v>254</v>
      </c>
      <c r="B22" s="263">
        <f>+'Weighted Households 18+'!B12</f>
        <v>32233155</v>
      </c>
      <c r="C22" s="263">
        <f>+B22</f>
        <v>32233155</v>
      </c>
      <c r="D22" s="263">
        <f t="shared" ref="D22:BO22" si="4">+C22</f>
        <v>32233155</v>
      </c>
      <c r="E22" s="263">
        <f t="shared" si="4"/>
        <v>32233155</v>
      </c>
      <c r="F22" s="263">
        <f t="shared" si="4"/>
        <v>32233155</v>
      </c>
      <c r="G22" s="263">
        <f t="shared" si="4"/>
        <v>32233155</v>
      </c>
      <c r="H22" s="263">
        <f t="shared" si="4"/>
        <v>32233155</v>
      </c>
      <c r="I22" s="263">
        <f t="shared" si="4"/>
        <v>32233155</v>
      </c>
      <c r="J22" s="263">
        <f t="shared" si="4"/>
        <v>32233155</v>
      </c>
      <c r="K22" s="263">
        <f t="shared" si="4"/>
        <v>32233155</v>
      </c>
      <c r="L22" s="263">
        <f t="shared" si="4"/>
        <v>32233155</v>
      </c>
      <c r="M22" s="263">
        <f t="shared" si="4"/>
        <v>32233155</v>
      </c>
      <c r="N22" s="263">
        <f t="shared" si="4"/>
        <v>32233155</v>
      </c>
      <c r="O22" s="263">
        <f t="shared" si="4"/>
        <v>32233155</v>
      </c>
      <c r="P22" s="263">
        <f t="shared" si="4"/>
        <v>32233155</v>
      </c>
      <c r="Q22" s="263">
        <f t="shared" si="4"/>
        <v>32233155</v>
      </c>
      <c r="R22" s="263">
        <f t="shared" si="4"/>
        <v>32233155</v>
      </c>
      <c r="S22" s="263">
        <f t="shared" si="4"/>
        <v>32233155</v>
      </c>
      <c r="T22" s="263">
        <f t="shared" si="4"/>
        <v>32233155</v>
      </c>
      <c r="U22" s="263">
        <f t="shared" si="4"/>
        <v>32233155</v>
      </c>
      <c r="V22" s="263">
        <f t="shared" si="4"/>
        <v>32233155</v>
      </c>
      <c r="W22" s="263">
        <f t="shared" si="4"/>
        <v>32233155</v>
      </c>
      <c r="X22" s="263">
        <f t="shared" si="4"/>
        <v>32233155</v>
      </c>
      <c r="Y22" s="263">
        <f t="shared" si="4"/>
        <v>32233155</v>
      </c>
      <c r="Z22" s="263">
        <f t="shared" si="4"/>
        <v>32233155</v>
      </c>
      <c r="AA22" s="263">
        <f t="shared" si="4"/>
        <v>32233155</v>
      </c>
      <c r="AB22" s="263">
        <f t="shared" si="4"/>
        <v>32233155</v>
      </c>
      <c r="AC22" s="263">
        <f t="shared" si="4"/>
        <v>32233155</v>
      </c>
      <c r="AD22" s="263">
        <f t="shared" si="4"/>
        <v>32233155</v>
      </c>
      <c r="AE22" s="263">
        <f t="shared" si="4"/>
        <v>32233155</v>
      </c>
      <c r="AF22" s="263">
        <f t="shared" si="4"/>
        <v>32233155</v>
      </c>
      <c r="AG22" s="263">
        <f t="shared" si="4"/>
        <v>32233155</v>
      </c>
      <c r="AH22" s="263">
        <f t="shared" si="4"/>
        <v>32233155</v>
      </c>
      <c r="AI22" s="263">
        <f t="shared" si="4"/>
        <v>32233155</v>
      </c>
      <c r="AJ22" s="263">
        <f t="shared" si="4"/>
        <v>32233155</v>
      </c>
      <c r="AK22" s="263">
        <f t="shared" si="4"/>
        <v>32233155</v>
      </c>
      <c r="AL22" s="263">
        <f t="shared" si="4"/>
        <v>32233155</v>
      </c>
      <c r="AM22" s="263">
        <f t="shared" si="4"/>
        <v>32233155</v>
      </c>
      <c r="AN22" s="263">
        <f t="shared" si="4"/>
        <v>32233155</v>
      </c>
      <c r="AO22" s="263">
        <f t="shared" si="4"/>
        <v>32233155</v>
      </c>
      <c r="AP22" s="263">
        <f t="shared" si="4"/>
        <v>32233155</v>
      </c>
      <c r="AQ22" s="263">
        <f t="shared" si="4"/>
        <v>32233155</v>
      </c>
      <c r="AR22" s="263">
        <f t="shared" si="4"/>
        <v>32233155</v>
      </c>
      <c r="AS22" s="263">
        <f t="shared" si="4"/>
        <v>32233155</v>
      </c>
      <c r="AT22" s="263">
        <f t="shared" si="4"/>
        <v>32233155</v>
      </c>
      <c r="AU22" s="263">
        <f t="shared" si="4"/>
        <v>32233155</v>
      </c>
      <c r="AV22" s="263">
        <f t="shared" si="4"/>
        <v>32233155</v>
      </c>
      <c r="AW22" s="263">
        <f t="shared" si="4"/>
        <v>32233155</v>
      </c>
      <c r="AX22" s="263">
        <f t="shared" si="4"/>
        <v>32233155</v>
      </c>
      <c r="AY22" s="263">
        <f t="shared" si="4"/>
        <v>32233155</v>
      </c>
      <c r="AZ22" s="263">
        <f t="shared" si="4"/>
        <v>32233155</v>
      </c>
      <c r="BA22" s="263">
        <f t="shared" si="4"/>
        <v>32233155</v>
      </c>
      <c r="BB22" s="263">
        <f t="shared" si="4"/>
        <v>32233155</v>
      </c>
      <c r="BC22" s="263">
        <f t="shared" si="4"/>
        <v>32233155</v>
      </c>
      <c r="BD22" s="263">
        <f t="shared" si="4"/>
        <v>32233155</v>
      </c>
      <c r="BE22" s="263">
        <f t="shared" si="4"/>
        <v>32233155</v>
      </c>
      <c r="BF22" s="263">
        <f t="shared" si="4"/>
        <v>32233155</v>
      </c>
      <c r="BG22" s="263">
        <f t="shared" si="4"/>
        <v>32233155</v>
      </c>
      <c r="BH22" s="263">
        <f t="shared" si="4"/>
        <v>32233155</v>
      </c>
      <c r="BI22" s="263">
        <f t="shared" si="4"/>
        <v>32233155</v>
      </c>
      <c r="BJ22" s="263">
        <f t="shared" si="4"/>
        <v>32233155</v>
      </c>
      <c r="BK22" s="263">
        <f t="shared" si="4"/>
        <v>32233155</v>
      </c>
      <c r="BL22" s="263">
        <f t="shared" si="4"/>
        <v>32233155</v>
      </c>
      <c r="BM22" s="263">
        <f t="shared" si="4"/>
        <v>32233155</v>
      </c>
      <c r="BN22" s="263">
        <f t="shared" si="4"/>
        <v>32233155</v>
      </c>
      <c r="BO22" s="263">
        <f t="shared" si="4"/>
        <v>32233155</v>
      </c>
      <c r="BP22" s="263">
        <f t="shared" ref="BP22:EA22" si="5">+BO22</f>
        <v>32233155</v>
      </c>
      <c r="BQ22" s="263">
        <f t="shared" si="5"/>
        <v>32233155</v>
      </c>
      <c r="BR22" s="263">
        <f t="shared" si="5"/>
        <v>32233155</v>
      </c>
      <c r="BS22" s="263">
        <f t="shared" si="5"/>
        <v>32233155</v>
      </c>
      <c r="BT22" s="263">
        <f t="shared" si="5"/>
        <v>32233155</v>
      </c>
      <c r="BU22" s="263">
        <f t="shared" si="5"/>
        <v>32233155</v>
      </c>
      <c r="BV22" s="263">
        <f t="shared" si="5"/>
        <v>32233155</v>
      </c>
      <c r="BW22" s="263">
        <f t="shared" si="5"/>
        <v>32233155</v>
      </c>
      <c r="BX22" s="263">
        <f t="shared" si="5"/>
        <v>32233155</v>
      </c>
      <c r="BY22" s="263">
        <f t="shared" si="5"/>
        <v>32233155</v>
      </c>
      <c r="BZ22" s="263">
        <f t="shared" si="5"/>
        <v>32233155</v>
      </c>
      <c r="CA22" s="263">
        <f t="shared" si="5"/>
        <v>32233155</v>
      </c>
      <c r="CB22" s="263">
        <f t="shared" si="5"/>
        <v>32233155</v>
      </c>
      <c r="CC22" s="263">
        <f t="shared" si="5"/>
        <v>32233155</v>
      </c>
      <c r="CD22" s="263">
        <f t="shared" si="5"/>
        <v>32233155</v>
      </c>
      <c r="CE22" s="263">
        <f t="shared" si="5"/>
        <v>32233155</v>
      </c>
      <c r="CF22" s="263">
        <f t="shared" si="5"/>
        <v>32233155</v>
      </c>
      <c r="CG22" s="263">
        <f t="shared" si="5"/>
        <v>32233155</v>
      </c>
      <c r="CH22" s="263">
        <f t="shared" si="5"/>
        <v>32233155</v>
      </c>
      <c r="CI22" s="263">
        <f t="shared" si="5"/>
        <v>32233155</v>
      </c>
      <c r="CJ22" s="263">
        <f t="shared" si="5"/>
        <v>32233155</v>
      </c>
      <c r="CK22" s="263">
        <f t="shared" si="5"/>
        <v>32233155</v>
      </c>
      <c r="CL22" s="263">
        <f t="shared" si="5"/>
        <v>32233155</v>
      </c>
      <c r="CM22" s="263">
        <f t="shared" si="5"/>
        <v>32233155</v>
      </c>
      <c r="CN22" s="263">
        <f t="shared" si="5"/>
        <v>32233155</v>
      </c>
      <c r="CO22" s="263">
        <f t="shared" si="5"/>
        <v>32233155</v>
      </c>
      <c r="CP22" s="263">
        <f t="shared" si="5"/>
        <v>32233155</v>
      </c>
      <c r="CQ22" s="263">
        <f t="shared" si="5"/>
        <v>32233155</v>
      </c>
      <c r="CR22" s="263">
        <f t="shared" si="5"/>
        <v>32233155</v>
      </c>
      <c r="CS22" s="263">
        <f t="shared" si="5"/>
        <v>32233155</v>
      </c>
      <c r="CT22" s="263">
        <f t="shared" si="5"/>
        <v>32233155</v>
      </c>
      <c r="CU22" s="263">
        <f t="shared" si="5"/>
        <v>32233155</v>
      </c>
      <c r="CV22" s="263">
        <f t="shared" si="5"/>
        <v>32233155</v>
      </c>
      <c r="CW22" s="263">
        <f t="shared" si="5"/>
        <v>32233155</v>
      </c>
      <c r="CX22" s="263">
        <f t="shared" si="5"/>
        <v>32233155</v>
      </c>
      <c r="CY22" s="263">
        <f t="shared" si="5"/>
        <v>32233155</v>
      </c>
      <c r="CZ22" s="263">
        <f t="shared" si="5"/>
        <v>32233155</v>
      </c>
      <c r="DA22" s="263">
        <f t="shared" si="5"/>
        <v>32233155</v>
      </c>
      <c r="DB22" s="263">
        <f t="shared" si="5"/>
        <v>32233155</v>
      </c>
      <c r="DC22" s="263">
        <f t="shared" si="5"/>
        <v>32233155</v>
      </c>
      <c r="DD22" s="263">
        <f t="shared" si="5"/>
        <v>32233155</v>
      </c>
      <c r="DE22" s="263">
        <f t="shared" si="5"/>
        <v>32233155</v>
      </c>
      <c r="DF22" s="263">
        <f t="shared" si="5"/>
        <v>32233155</v>
      </c>
      <c r="DG22" s="263">
        <f t="shared" si="5"/>
        <v>32233155</v>
      </c>
      <c r="DH22" s="263">
        <f t="shared" si="5"/>
        <v>32233155</v>
      </c>
      <c r="DI22" s="263">
        <f t="shared" si="5"/>
        <v>32233155</v>
      </c>
      <c r="DJ22" s="263">
        <f t="shared" si="5"/>
        <v>32233155</v>
      </c>
      <c r="DK22" s="263">
        <f t="shared" si="5"/>
        <v>32233155</v>
      </c>
      <c r="DL22" s="263">
        <f t="shared" si="5"/>
        <v>32233155</v>
      </c>
      <c r="DM22" s="263">
        <f t="shared" si="5"/>
        <v>32233155</v>
      </c>
      <c r="DN22" s="263">
        <f t="shared" si="5"/>
        <v>32233155</v>
      </c>
      <c r="DO22" s="263">
        <f t="shared" si="5"/>
        <v>32233155</v>
      </c>
      <c r="DP22" s="263">
        <f t="shared" si="5"/>
        <v>32233155</v>
      </c>
      <c r="DQ22" s="263">
        <f t="shared" si="5"/>
        <v>32233155</v>
      </c>
      <c r="DR22" s="263">
        <f t="shared" si="5"/>
        <v>32233155</v>
      </c>
      <c r="DS22" s="263">
        <f t="shared" si="5"/>
        <v>32233155</v>
      </c>
      <c r="DT22" s="263">
        <f t="shared" si="5"/>
        <v>32233155</v>
      </c>
      <c r="DU22" s="263">
        <f t="shared" si="5"/>
        <v>32233155</v>
      </c>
      <c r="DV22" s="263">
        <f t="shared" si="5"/>
        <v>32233155</v>
      </c>
      <c r="DW22" s="263">
        <f t="shared" si="5"/>
        <v>32233155</v>
      </c>
      <c r="DX22" s="263">
        <f t="shared" si="5"/>
        <v>32233155</v>
      </c>
      <c r="DY22" s="263">
        <f t="shared" si="5"/>
        <v>32233155</v>
      </c>
      <c r="DZ22" s="263">
        <f t="shared" si="5"/>
        <v>32233155</v>
      </c>
      <c r="EA22" s="263">
        <f t="shared" si="5"/>
        <v>32233155</v>
      </c>
      <c r="EB22" s="263">
        <f t="shared" ref="EB22:GM22" si="6">+EA22</f>
        <v>32233155</v>
      </c>
      <c r="EC22" s="263">
        <f t="shared" si="6"/>
        <v>32233155</v>
      </c>
      <c r="ED22" s="263">
        <f t="shared" si="6"/>
        <v>32233155</v>
      </c>
      <c r="EE22" s="263">
        <f t="shared" si="6"/>
        <v>32233155</v>
      </c>
      <c r="EF22" s="263">
        <f t="shared" si="6"/>
        <v>32233155</v>
      </c>
      <c r="EG22" s="263">
        <f t="shared" si="6"/>
        <v>32233155</v>
      </c>
      <c r="EH22" s="263">
        <f t="shared" si="6"/>
        <v>32233155</v>
      </c>
      <c r="EI22" s="263">
        <f t="shared" si="6"/>
        <v>32233155</v>
      </c>
      <c r="EJ22" s="263">
        <f t="shared" si="6"/>
        <v>32233155</v>
      </c>
      <c r="EK22" s="263">
        <f t="shared" si="6"/>
        <v>32233155</v>
      </c>
      <c r="EL22" s="263">
        <f t="shared" si="6"/>
        <v>32233155</v>
      </c>
      <c r="EM22" s="263">
        <f t="shared" si="6"/>
        <v>32233155</v>
      </c>
      <c r="EN22" s="263">
        <f t="shared" si="6"/>
        <v>32233155</v>
      </c>
      <c r="EO22" s="263">
        <f t="shared" si="6"/>
        <v>32233155</v>
      </c>
      <c r="EP22" s="263">
        <f t="shared" si="6"/>
        <v>32233155</v>
      </c>
      <c r="EQ22" s="263">
        <f t="shared" si="6"/>
        <v>32233155</v>
      </c>
      <c r="ER22" s="263">
        <f t="shared" si="6"/>
        <v>32233155</v>
      </c>
      <c r="ES22" s="263">
        <f t="shared" si="6"/>
        <v>32233155</v>
      </c>
      <c r="ET22" s="263">
        <f t="shared" si="6"/>
        <v>32233155</v>
      </c>
      <c r="EU22" s="263">
        <f t="shared" si="6"/>
        <v>32233155</v>
      </c>
      <c r="EV22" s="263">
        <f t="shared" si="6"/>
        <v>32233155</v>
      </c>
      <c r="EW22" s="263">
        <f t="shared" si="6"/>
        <v>32233155</v>
      </c>
      <c r="EX22" s="263">
        <f t="shared" si="6"/>
        <v>32233155</v>
      </c>
      <c r="EY22" s="263">
        <f t="shared" si="6"/>
        <v>32233155</v>
      </c>
      <c r="EZ22" s="263">
        <f t="shared" si="6"/>
        <v>32233155</v>
      </c>
      <c r="FA22" s="263">
        <f t="shared" si="6"/>
        <v>32233155</v>
      </c>
      <c r="FB22" s="263">
        <f t="shared" si="6"/>
        <v>32233155</v>
      </c>
      <c r="FC22" s="263">
        <f t="shared" si="6"/>
        <v>32233155</v>
      </c>
      <c r="FD22" s="263">
        <f t="shared" si="6"/>
        <v>32233155</v>
      </c>
      <c r="FE22" s="263">
        <f t="shared" si="6"/>
        <v>32233155</v>
      </c>
      <c r="FF22" s="263">
        <f t="shared" si="6"/>
        <v>32233155</v>
      </c>
      <c r="FG22" s="263">
        <f t="shared" si="6"/>
        <v>32233155</v>
      </c>
      <c r="FH22" s="263">
        <f t="shared" si="6"/>
        <v>32233155</v>
      </c>
      <c r="FI22" s="263">
        <f t="shared" si="6"/>
        <v>32233155</v>
      </c>
      <c r="FJ22" s="263">
        <f t="shared" si="6"/>
        <v>32233155</v>
      </c>
      <c r="FK22" s="263">
        <f t="shared" si="6"/>
        <v>32233155</v>
      </c>
      <c r="FL22" s="263">
        <f t="shared" si="6"/>
        <v>32233155</v>
      </c>
      <c r="FM22" s="263">
        <f t="shared" si="6"/>
        <v>32233155</v>
      </c>
      <c r="FN22" s="263">
        <f t="shared" si="6"/>
        <v>32233155</v>
      </c>
      <c r="FO22" s="263">
        <f t="shared" si="6"/>
        <v>32233155</v>
      </c>
      <c r="FP22" s="263">
        <f t="shared" si="6"/>
        <v>32233155</v>
      </c>
      <c r="FQ22" s="263">
        <f t="shared" si="6"/>
        <v>32233155</v>
      </c>
      <c r="FR22" s="263">
        <f t="shared" si="6"/>
        <v>32233155</v>
      </c>
      <c r="FS22" s="263">
        <f t="shared" si="6"/>
        <v>32233155</v>
      </c>
      <c r="FT22" s="263">
        <f t="shared" si="6"/>
        <v>32233155</v>
      </c>
      <c r="FU22" s="263">
        <f t="shared" si="6"/>
        <v>32233155</v>
      </c>
      <c r="FV22" s="263">
        <f t="shared" si="6"/>
        <v>32233155</v>
      </c>
      <c r="FW22" s="263">
        <f t="shared" si="6"/>
        <v>32233155</v>
      </c>
      <c r="FX22" s="263">
        <f t="shared" si="6"/>
        <v>32233155</v>
      </c>
      <c r="FY22" s="263">
        <f t="shared" si="6"/>
        <v>32233155</v>
      </c>
      <c r="FZ22" s="263">
        <f t="shared" si="6"/>
        <v>32233155</v>
      </c>
      <c r="GA22" s="263">
        <f t="shared" si="6"/>
        <v>32233155</v>
      </c>
      <c r="GB22" s="263">
        <f t="shared" si="6"/>
        <v>32233155</v>
      </c>
      <c r="GC22" s="263">
        <f t="shared" si="6"/>
        <v>32233155</v>
      </c>
      <c r="GD22" s="263">
        <f t="shared" si="6"/>
        <v>32233155</v>
      </c>
      <c r="GE22" s="263">
        <f t="shared" si="6"/>
        <v>32233155</v>
      </c>
      <c r="GF22" s="263">
        <f t="shared" si="6"/>
        <v>32233155</v>
      </c>
      <c r="GG22" s="263">
        <f t="shared" si="6"/>
        <v>32233155</v>
      </c>
      <c r="GH22" s="263">
        <f t="shared" si="6"/>
        <v>32233155</v>
      </c>
      <c r="GI22" s="263">
        <f t="shared" si="6"/>
        <v>32233155</v>
      </c>
      <c r="GJ22" s="263">
        <f t="shared" si="6"/>
        <v>32233155</v>
      </c>
      <c r="GK22" s="263">
        <f t="shared" si="6"/>
        <v>32233155</v>
      </c>
      <c r="GL22" s="263">
        <f t="shared" si="6"/>
        <v>32233155</v>
      </c>
      <c r="GM22" s="263">
        <f t="shared" si="6"/>
        <v>32233155</v>
      </c>
      <c r="GN22" s="263">
        <f t="shared" ref="GN22:HH22" si="7">+GM22</f>
        <v>32233155</v>
      </c>
      <c r="GO22" s="263">
        <f t="shared" si="7"/>
        <v>32233155</v>
      </c>
      <c r="GP22" s="263">
        <f t="shared" si="7"/>
        <v>32233155</v>
      </c>
      <c r="GQ22" s="263">
        <f t="shared" si="7"/>
        <v>32233155</v>
      </c>
      <c r="GR22" s="263">
        <f t="shared" si="7"/>
        <v>32233155</v>
      </c>
      <c r="GS22" s="263">
        <f t="shared" si="7"/>
        <v>32233155</v>
      </c>
      <c r="GT22" s="263">
        <f t="shared" si="7"/>
        <v>32233155</v>
      </c>
      <c r="GU22" s="263">
        <f t="shared" si="7"/>
        <v>32233155</v>
      </c>
      <c r="GV22" s="263">
        <f t="shared" si="7"/>
        <v>32233155</v>
      </c>
      <c r="GW22" s="263">
        <f t="shared" si="7"/>
        <v>32233155</v>
      </c>
      <c r="GX22" s="263">
        <f t="shared" si="7"/>
        <v>32233155</v>
      </c>
      <c r="GY22" s="263">
        <f t="shared" si="7"/>
        <v>32233155</v>
      </c>
      <c r="GZ22" s="263">
        <f t="shared" si="7"/>
        <v>32233155</v>
      </c>
      <c r="HA22" s="263">
        <f t="shared" si="7"/>
        <v>32233155</v>
      </c>
      <c r="HB22" s="263">
        <f t="shared" si="7"/>
        <v>32233155</v>
      </c>
      <c r="HC22" s="263">
        <f t="shared" si="7"/>
        <v>32233155</v>
      </c>
      <c r="HD22" s="263">
        <f t="shared" si="7"/>
        <v>32233155</v>
      </c>
      <c r="HE22" s="263">
        <f t="shared" si="7"/>
        <v>32233155</v>
      </c>
      <c r="HF22" s="263">
        <f t="shared" si="7"/>
        <v>32233155</v>
      </c>
      <c r="HG22" s="263">
        <f t="shared" si="7"/>
        <v>32233155</v>
      </c>
      <c r="HH22" s="263">
        <f t="shared" si="7"/>
        <v>32233155</v>
      </c>
    </row>
    <row r="26" spans="1:216" ht="15" x14ac:dyDescent="0.25">
      <c r="A26" s="352" t="s">
        <v>461</v>
      </c>
      <c r="B26" s="352"/>
      <c r="C26" s="352"/>
      <c r="D26" s="352"/>
      <c r="E26" s="352"/>
      <c r="F26" s="352"/>
      <c r="G26" s="352"/>
      <c r="H26" s="352"/>
      <c r="I26" s="352"/>
      <c r="J26" s="352"/>
      <c r="K26" s="352"/>
      <c r="L26" s="352"/>
      <c r="M26" s="352"/>
      <c r="N26" s="352"/>
      <c r="O26" s="352"/>
      <c r="P26" s="352"/>
      <c r="Q26" s="352"/>
      <c r="R26" s="352"/>
      <c r="S26" s="352"/>
      <c r="T26" s="352"/>
      <c r="U26" s="352"/>
      <c r="V26" s="352"/>
      <c r="W26" s="352"/>
      <c r="X26" s="352"/>
      <c r="Y26" s="352"/>
      <c r="Z26" s="352"/>
      <c r="AA26" s="352"/>
      <c r="AB26" s="352"/>
      <c r="AC26" s="352"/>
      <c r="AD26" s="352"/>
      <c r="AE26" s="352"/>
      <c r="AF26" s="352"/>
      <c r="AG26" s="352"/>
      <c r="AH26" s="352"/>
      <c r="AI26" s="352"/>
      <c r="AJ26" s="352"/>
      <c r="AK26" s="352"/>
      <c r="AL26" s="352"/>
      <c r="AM26" s="352"/>
      <c r="AN26" s="352"/>
      <c r="AO26" s="352"/>
      <c r="AP26" s="352"/>
      <c r="AQ26" s="352"/>
      <c r="AR26" s="352"/>
      <c r="AS26" s="352"/>
      <c r="AT26" s="352"/>
      <c r="AU26" s="352"/>
      <c r="AV26" s="352"/>
      <c r="AW26" s="352"/>
      <c r="AX26" s="352"/>
      <c r="AY26" s="352"/>
      <c r="AZ26" s="352"/>
      <c r="BA26" s="352"/>
      <c r="BB26" s="352"/>
      <c r="BC26" s="352"/>
      <c r="BD26" s="352"/>
      <c r="BE26" s="352"/>
      <c r="BF26" s="352"/>
      <c r="BG26" s="352"/>
      <c r="BH26" s="352"/>
      <c r="BI26" s="352"/>
      <c r="BJ26" s="352"/>
      <c r="BK26" s="352"/>
      <c r="BL26" s="352"/>
      <c r="BM26" s="352"/>
      <c r="BN26" s="352"/>
      <c r="BO26" s="352"/>
      <c r="BP26" s="352"/>
      <c r="BQ26" s="352"/>
      <c r="BR26" s="352"/>
      <c r="BS26" s="352"/>
      <c r="BT26" s="352"/>
      <c r="BU26" s="352"/>
      <c r="BV26" s="352"/>
      <c r="BW26" s="352"/>
      <c r="BX26" s="352"/>
      <c r="BY26" s="352"/>
      <c r="BZ26" s="352"/>
      <c r="CA26" s="352"/>
      <c r="CB26" s="352"/>
      <c r="CC26" s="352"/>
      <c r="CD26" s="352"/>
      <c r="CE26" s="352"/>
      <c r="CF26" s="352"/>
      <c r="CG26" s="352"/>
      <c r="CH26" s="352"/>
      <c r="CI26" s="352"/>
      <c r="CJ26" s="352"/>
      <c r="CK26" s="352"/>
      <c r="CL26" s="352"/>
      <c r="CM26" s="352"/>
      <c r="CN26" s="352"/>
      <c r="CO26" s="352"/>
      <c r="CP26" s="352"/>
      <c r="CQ26" s="352"/>
      <c r="CR26" s="352"/>
      <c r="CS26" s="352"/>
      <c r="CT26" s="352"/>
      <c r="CU26" s="352"/>
      <c r="CV26" s="352"/>
      <c r="CW26" s="352"/>
      <c r="CX26" s="352"/>
      <c r="CY26" s="352"/>
      <c r="CZ26" s="352"/>
      <c r="DA26" s="352"/>
      <c r="DB26" s="352"/>
      <c r="DC26" s="352"/>
      <c r="DD26" s="352"/>
      <c r="DE26" s="352"/>
      <c r="DF26" s="352"/>
      <c r="DG26" s="352"/>
      <c r="DH26" s="352"/>
      <c r="DI26" s="352"/>
      <c r="DJ26" s="352"/>
      <c r="DK26" s="352"/>
      <c r="DL26" s="352"/>
      <c r="DM26" s="352"/>
      <c r="DN26" s="352"/>
      <c r="DO26" s="352"/>
      <c r="DP26" s="352"/>
      <c r="DQ26" s="352"/>
      <c r="DR26" s="352"/>
      <c r="DS26" s="352"/>
      <c r="DT26" s="352"/>
      <c r="DU26" s="352"/>
      <c r="DV26" s="352"/>
      <c r="DW26" s="352"/>
      <c r="DX26" s="352"/>
      <c r="DY26" s="352"/>
      <c r="DZ26" s="352"/>
      <c r="EA26" s="352"/>
      <c r="EB26" s="352"/>
      <c r="EC26" s="352"/>
      <c r="ED26" s="352"/>
      <c r="EE26" s="352"/>
      <c r="EF26" s="352"/>
      <c r="EG26" s="352"/>
      <c r="EH26" s="352"/>
      <c r="EI26" s="352"/>
      <c r="EJ26" s="352"/>
      <c r="EK26" s="352"/>
      <c r="EL26" s="352"/>
      <c r="EM26" s="352"/>
      <c r="EN26" s="352"/>
      <c r="EO26" s="352"/>
      <c r="EP26" s="352"/>
      <c r="EQ26" s="352"/>
      <c r="ER26" s="352"/>
      <c r="ES26" s="352"/>
      <c r="ET26" s="352"/>
      <c r="EU26" s="352"/>
      <c r="EV26" s="352"/>
      <c r="EW26" s="352"/>
      <c r="EX26" s="352"/>
      <c r="EY26" s="352"/>
      <c r="EZ26" s="352"/>
      <c r="FA26" s="352"/>
      <c r="FB26" s="352"/>
      <c r="FC26" s="352"/>
      <c r="FD26" s="352"/>
      <c r="FE26" s="352"/>
      <c r="FF26" s="352"/>
      <c r="FG26" s="352"/>
      <c r="FH26" s="352"/>
      <c r="FI26" s="352"/>
      <c r="FJ26" s="352"/>
      <c r="FK26" s="352"/>
      <c r="FL26" s="352"/>
      <c r="FM26" s="352"/>
      <c r="FN26" s="352"/>
      <c r="FO26" s="352"/>
      <c r="FP26" s="352"/>
      <c r="FQ26" s="352"/>
      <c r="FR26" s="352"/>
      <c r="FS26" s="352"/>
      <c r="FT26" s="352"/>
      <c r="FU26" s="352"/>
      <c r="FV26" s="352"/>
      <c r="FW26" s="352"/>
      <c r="FX26" s="352"/>
      <c r="FY26" s="352"/>
      <c r="FZ26" s="352"/>
      <c r="GA26" s="352"/>
      <c r="GB26" s="352"/>
      <c r="GC26" s="352"/>
      <c r="GD26" s="352"/>
      <c r="GE26" s="352"/>
      <c r="GF26" s="352"/>
      <c r="GG26" s="352"/>
      <c r="GH26" s="352"/>
      <c r="GI26" s="352"/>
      <c r="GJ26" s="352"/>
      <c r="GK26" s="352"/>
      <c r="GL26" s="352"/>
      <c r="GM26" s="352"/>
      <c r="GN26" s="352"/>
      <c r="GO26" s="352"/>
      <c r="GP26" s="352"/>
      <c r="GQ26" s="352"/>
      <c r="GR26" s="352"/>
      <c r="GS26" s="352"/>
      <c r="GT26" s="352"/>
      <c r="GU26" s="352"/>
      <c r="GV26" s="352"/>
      <c r="GW26" s="352"/>
      <c r="GX26" s="352"/>
      <c r="GY26" s="352"/>
      <c r="GZ26" s="352"/>
      <c r="HA26" s="352"/>
      <c r="HB26" s="352"/>
      <c r="HC26" s="352"/>
      <c r="HD26" s="352"/>
      <c r="HE26" s="352"/>
      <c r="HF26" s="352"/>
      <c r="HG26" s="352"/>
      <c r="HH26" s="352"/>
    </row>
    <row r="27" spans="1:216" s="268" customFormat="1" ht="15" x14ac:dyDescent="0.25">
      <c r="A27" s="352" t="s">
        <v>457</v>
      </c>
      <c r="B27" s="352"/>
      <c r="C27" s="352"/>
      <c r="D27" s="352"/>
      <c r="E27" s="352"/>
      <c r="F27" s="352"/>
      <c r="G27" s="352"/>
      <c r="H27" s="352"/>
      <c r="I27" s="352"/>
      <c r="J27" s="352"/>
      <c r="K27" s="352"/>
      <c r="L27" s="352"/>
      <c r="M27" s="352"/>
      <c r="N27" s="352"/>
      <c r="O27" s="352"/>
      <c r="P27" s="352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2"/>
      <c r="AD27" s="352"/>
      <c r="AE27" s="352"/>
      <c r="AF27" s="352"/>
      <c r="AG27" s="352"/>
      <c r="AH27" s="352"/>
      <c r="AI27" s="352"/>
      <c r="AJ27" s="352"/>
      <c r="AK27" s="352"/>
      <c r="AL27" s="352"/>
      <c r="AM27" s="352"/>
      <c r="AN27" s="352"/>
      <c r="AO27" s="352"/>
      <c r="AP27" s="352"/>
      <c r="AQ27" s="352"/>
      <c r="AR27" s="352"/>
      <c r="AS27" s="352"/>
      <c r="AT27" s="352"/>
      <c r="AU27" s="352"/>
      <c r="AV27" s="352"/>
      <c r="AW27" s="352"/>
      <c r="AX27" s="352"/>
      <c r="AY27" s="352"/>
      <c r="AZ27" s="352"/>
      <c r="BA27" s="352"/>
      <c r="BB27" s="352"/>
      <c r="BC27" s="352"/>
      <c r="BD27" s="352"/>
      <c r="BE27" s="352"/>
      <c r="BF27" s="352"/>
      <c r="BG27" s="352"/>
      <c r="BH27" s="352"/>
      <c r="BI27" s="352"/>
      <c r="BJ27" s="352"/>
      <c r="BK27" s="352"/>
      <c r="BL27" s="352"/>
      <c r="BM27" s="352"/>
      <c r="BN27" s="352"/>
      <c r="BO27" s="352"/>
      <c r="BP27" s="352"/>
      <c r="BQ27" s="352"/>
      <c r="BR27" s="352"/>
      <c r="BS27" s="352"/>
      <c r="BT27" s="352"/>
      <c r="BU27" s="352"/>
      <c r="BV27" s="352"/>
      <c r="BW27" s="352"/>
      <c r="BX27" s="352"/>
      <c r="BY27" s="352"/>
      <c r="BZ27" s="352"/>
      <c r="CA27" s="352"/>
      <c r="CB27" s="352"/>
      <c r="CC27" s="352"/>
      <c r="CD27" s="352"/>
      <c r="CE27" s="352"/>
      <c r="CF27" s="352"/>
      <c r="CG27" s="352"/>
      <c r="CH27" s="352"/>
      <c r="CI27" s="352"/>
      <c r="CJ27" s="352"/>
      <c r="CK27" s="352"/>
      <c r="CL27" s="352"/>
      <c r="CM27" s="352"/>
      <c r="CN27" s="352"/>
      <c r="CO27" s="352"/>
      <c r="CP27" s="352"/>
      <c r="CQ27" s="352"/>
      <c r="CR27" s="352"/>
      <c r="CS27" s="352"/>
      <c r="CT27" s="352"/>
      <c r="CU27" s="352"/>
      <c r="CV27" s="352"/>
      <c r="CW27" s="352"/>
      <c r="CX27" s="352"/>
      <c r="CY27" s="352"/>
      <c r="CZ27" s="352"/>
      <c r="DA27" s="352"/>
      <c r="DB27" s="352"/>
      <c r="DC27" s="352"/>
      <c r="DD27" s="352"/>
      <c r="DE27" s="352"/>
      <c r="DF27" s="352"/>
      <c r="DG27" s="352"/>
      <c r="DH27" s="352"/>
      <c r="DI27" s="352"/>
      <c r="DJ27" s="352"/>
      <c r="DK27" s="352"/>
      <c r="DL27" s="352"/>
      <c r="DM27" s="352"/>
      <c r="DN27" s="352"/>
      <c r="DO27" s="352"/>
      <c r="DP27" s="352"/>
      <c r="DQ27" s="352"/>
      <c r="DR27" s="352"/>
      <c r="DS27" s="352"/>
      <c r="DT27" s="352"/>
      <c r="DU27" s="352"/>
      <c r="DV27" s="352"/>
      <c r="DW27" s="352"/>
      <c r="DX27" s="352"/>
      <c r="DY27" s="352"/>
      <c r="DZ27" s="352"/>
      <c r="EA27" s="352"/>
      <c r="EB27" s="352"/>
      <c r="EC27" s="352"/>
      <c r="ED27" s="352"/>
      <c r="EE27" s="352"/>
      <c r="EF27" s="352"/>
      <c r="EG27" s="352"/>
      <c r="EH27" s="352"/>
      <c r="EI27" s="352"/>
      <c r="EJ27" s="352"/>
      <c r="EK27" s="352"/>
      <c r="EL27" s="352"/>
      <c r="EM27" s="352"/>
      <c r="EN27" s="352"/>
      <c r="EO27" s="352"/>
      <c r="EP27" s="352"/>
      <c r="EQ27" s="352"/>
      <c r="ER27" s="352"/>
      <c r="ES27" s="352"/>
      <c r="ET27" s="352"/>
      <c r="EU27" s="352"/>
      <c r="EV27" s="352"/>
      <c r="EW27" s="352"/>
      <c r="EX27" s="352"/>
      <c r="EY27" s="352"/>
      <c r="EZ27" s="352"/>
      <c r="FA27" s="352"/>
      <c r="FB27" s="352"/>
      <c r="FC27" s="352"/>
      <c r="FD27" s="352"/>
      <c r="FE27" s="352"/>
      <c r="FF27" s="352"/>
      <c r="FG27" s="352"/>
      <c r="FH27" s="352"/>
      <c r="FI27" s="352"/>
      <c r="FJ27" s="352"/>
      <c r="FK27" s="352"/>
      <c r="FL27" s="352"/>
      <c r="FM27" s="352"/>
      <c r="FN27" s="352"/>
      <c r="FO27" s="352"/>
      <c r="FP27" s="352"/>
      <c r="FQ27" s="352"/>
      <c r="FR27" s="352"/>
      <c r="FS27" s="352"/>
      <c r="FT27" s="352"/>
      <c r="FU27" s="352"/>
      <c r="FV27" s="352"/>
      <c r="FW27" s="352"/>
      <c r="FX27" s="352"/>
      <c r="FY27" s="352"/>
      <c r="FZ27" s="352"/>
      <c r="GA27" s="352"/>
      <c r="GB27" s="352"/>
      <c r="GC27" s="352"/>
      <c r="GD27" s="352"/>
      <c r="GE27" s="352"/>
      <c r="GF27" s="352"/>
      <c r="GG27" s="352"/>
      <c r="GH27" s="352"/>
      <c r="GI27" s="352"/>
      <c r="GJ27" s="352"/>
      <c r="GK27" s="352"/>
      <c r="GL27" s="352"/>
      <c r="GM27" s="352"/>
      <c r="GN27" s="352"/>
      <c r="GO27" s="352"/>
      <c r="GP27" s="352"/>
      <c r="GQ27" s="352"/>
      <c r="GR27" s="352"/>
      <c r="GS27" s="352"/>
      <c r="GT27" s="352"/>
      <c r="GU27" s="352"/>
      <c r="GV27" s="352"/>
      <c r="GW27" s="352"/>
      <c r="GX27" s="352"/>
      <c r="GY27" s="352"/>
      <c r="GZ27" s="352"/>
      <c r="HA27" s="352"/>
      <c r="HB27" s="352"/>
      <c r="HC27" s="352"/>
      <c r="HD27" s="352"/>
      <c r="HE27" s="352"/>
      <c r="HF27" s="352"/>
      <c r="HG27" s="352"/>
      <c r="HH27" s="352"/>
    </row>
    <row r="28" spans="1:216" ht="15" x14ac:dyDescent="0.25">
      <c r="A28" s="352" t="s">
        <v>462</v>
      </c>
      <c r="B28" s="352" t="s">
        <v>23</v>
      </c>
      <c r="C28" s="352" t="s">
        <v>24</v>
      </c>
      <c r="D28" s="352" t="s">
        <v>25</v>
      </c>
      <c r="E28" s="352" t="s">
        <v>26</v>
      </c>
      <c r="F28" s="352" t="s">
        <v>27</v>
      </c>
      <c r="G28" s="352" t="s">
        <v>28</v>
      </c>
      <c r="H28" s="352" t="s">
        <v>29</v>
      </c>
      <c r="I28" s="352" t="s">
        <v>30</v>
      </c>
      <c r="J28" s="352" t="s">
        <v>31</v>
      </c>
      <c r="K28" s="352" t="s">
        <v>32</v>
      </c>
      <c r="L28" s="352" t="s">
        <v>33</v>
      </c>
      <c r="M28" s="352" t="s">
        <v>34</v>
      </c>
      <c r="N28" s="352" t="s">
        <v>386</v>
      </c>
      <c r="O28" s="352" t="s">
        <v>387</v>
      </c>
      <c r="P28" s="352" t="s">
        <v>388</v>
      </c>
      <c r="Q28" s="352" t="s">
        <v>35</v>
      </c>
      <c r="R28" s="352" t="s">
        <v>36</v>
      </c>
      <c r="S28" s="352" t="s">
        <v>37</v>
      </c>
      <c r="T28" s="352" t="s">
        <v>38</v>
      </c>
      <c r="U28" s="352" t="s">
        <v>39</v>
      </c>
      <c r="V28" s="352" t="s">
        <v>40</v>
      </c>
      <c r="W28" s="352" t="s">
        <v>41</v>
      </c>
      <c r="X28" s="352" t="s">
        <v>42</v>
      </c>
      <c r="Y28" s="352" t="s">
        <v>43</v>
      </c>
      <c r="Z28" s="352" t="s">
        <v>44</v>
      </c>
      <c r="AA28" s="352" t="s">
        <v>45</v>
      </c>
      <c r="AB28" s="352" t="s">
        <v>46</v>
      </c>
      <c r="AC28" s="352" t="s">
        <v>47</v>
      </c>
      <c r="AD28" s="352" t="s">
        <v>48</v>
      </c>
      <c r="AE28" s="352" t="s">
        <v>49</v>
      </c>
      <c r="AF28" s="352" t="s">
        <v>50</v>
      </c>
      <c r="AG28" s="352" t="s">
        <v>51</v>
      </c>
      <c r="AH28" s="352" t="s">
        <v>52</v>
      </c>
      <c r="AI28" s="352" t="s">
        <v>53</v>
      </c>
      <c r="AJ28" s="352" t="s">
        <v>54</v>
      </c>
      <c r="AK28" s="352" t="s">
        <v>55</v>
      </c>
      <c r="AL28" s="352" t="s">
        <v>56</v>
      </c>
      <c r="AM28" s="352" t="s">
        <v>57</v>
      </c>
      <c r="AN28" s="352" t="s">
        <v>58</v>
      </c>
      <c r="AO28" s="352" t="s">
        <v>59</v>
      </c>
      <c r="AP28" s="352" t="s">
        <v>60</v>
      </c>
      <c r="AQ28" s="352" t="s">
        <v>61</v>
      </c>
      <c r="AR28" s="352" t="s">
        <v>62</v>
      </c>
      <c r="AS28" s="352" t="s">
        <v>63</v>
      </c>
      <c r="AT28" s="352" t="s">
        <v>64</v>
      </c>
      <c r="AU28" s="352" t="s">
        <v>65</v>
      </c>
      <c r="AV28" s="352" t="s">
        <v>66</v>
      </c>
      <c r="AW28" s="352" t="s">
        <v>67</v>
      </c>
      <c r="AX28" s="352" t="s">
        <v>68</v>
      </c>
      <c r="AY28" s="352" t="s">
        <v>69</v>
      </c>
      <c r="AZ28" s="352" t="s">
        <v>389</v>
      </c>
      <c r="BA28" s="352" t="s">
        <v>390</v>
      </c>
      <c r="BB28" s="352" t="s">
        <v>391</v>
      </c>
      <c r="BC28" s="352" t="s">
        <v>392</v>
      </c>
      <c r="BD28" s="352" t="s">
        <v>393</v>
      </c>
      <c r="BE28" s="352" t="s">
        <v>394</v>
      </c>
      <c r="BF28" s="352" t="s">
        <v>395</v>
      </c>
      <c r="BG28" s="352" t="s">
        <v>396</v>
      </c>
      <c r="BH28" s="352" t="s">
        <v>397</v>
      </c>
      <c r="BI28" s="352" t="s">
        <v>398</v>
      </c>
      <c r="BJ28" s="352" t="s">
        <v>399</v>
      </c>
      <c r="BK28" s="352" t="s">
        <v>400</v>
      </c>
      <c r="BL28" s="352" t="s">
        <v>401</v>
      </c>
      <c r="BM28" s="352" t="s">
        <v>402</v>
      </c>
      <c r="BN28" s="352" t="s">
        <v>70</v>
      </c>
      <c r="BO28" s="352" t="s">
        <v>71</v>
      </c>
      <c r="BP28" s="352" t="s">
        <v>72</v>
      </c>
      <c r="BQ28" s="352" t="s">
        <v>73</v>
      </c>
      <c r="BR28" s="352" t="s">
        <v>74</v>
      </c>
      <c r="BS28" s="352" t="s">
        <v>75</v>
      </c>
      <c r="BT28" s="352" t="s">
        <v>76</v>
      </c>
      <c r="BU28" s="352" t="s">
        <v>77</v>
      </c>
      <c r="BV28" s="352" t="s">
        <v>78</v>
      </c>
      <c r="BW28" s="352" t="s">
        <v>79</v>
      </c>
      <c r="BX28" s="352" t="s">
        <v>80</v>
      </c>
      <c r="BY28" s="352" t="s">
        <v>81</v>
      </c>
      <c r="BZ28" s="352" t="s">
        <v>82</v>
      </c>
      <c r="CA28" s="352" t="s">
        <v>83</v>
      </c>
      <c r="CB28" s="352" t="s">
        <v>84</v>
      </c>
      <c r="CC28" s="352" t="s">
        <v>85</v>
      </c>
      <c r="CD28" s="352" t="s">
        <v>86</v>
      </c>
      <c r="CE28" s="352" t="s">
        <v>87</v>
      </c>
      <c r="CF28" s="352" t="s">
        <v>88</v>
      </c>
      <c r="CG28" s="352" t="s">
        <v>89</v>
      </c>
      <c r="CH28" s="352" t="s">
        <v>90</v>
      </c>
      <c r="CI28" s="352" t="s">
        <v>91</v>
      </c>
      <c r="CJ28" s="352" t="s">
        <v>92</v>
      </c>
      <c r="CK28" s="352" t="s">
        <v>93</v>
      </c>
      <c r="CL28" s="352" t="s">
        <v>94</v>
      </c>
      <c r="CM28" s="352" t="s">
        <v>95</v>
      </c>
      <c r="CN28" s="352" t="s">
        <v>96</v>
      </c>
      <c r="CO28" s="352" t="s">
        <v>97</v>
      </c>
      <c r="CP28" s="352" t="s">
        <v>98</v>
      </c>
      <c r="CQ28" s="352" t="s">
        <v>99</v>
      </c>
      <c r="CR28" s="352" t="s">
        <v>100</v>
      </c>
      <c r="CS28" s="352" t="s">
        <v>101</v>
      </c>
      <c r="CT28" s="352" t="s">
        <v>102</v>
      </c>
      <c r="CU28" s="352" t="s">
        <v>103</v>
      </c>
      <c r="CV28" s="352" t="s">
        <v>104</v>
      </c>
      <c r="CW28" s="352" t="s">
        <v>105</v>
      </c>
      <c r="CX28" s="352" t="s">
        <v>106</v>
      </c>
      <c r="CY28" s="352" t="s">
        <v>107</v>
      </c>
      <c r="CZ28" s="352" t="s">
        <v>108</v>
      </c>
      <c r="DA28" s="352" t="s">
        <v>109</v>
      </c>
      <c r="DB28" s="352" t="s">
        <v>110</v>
      </c>
      <c r="DC28" s="352" t="s">
        <v>111</v>
      </c>
      <c r="DD28" s="352" t="s">
        <v>112</v>
      </c>
      <c r="DE28" s="352" t="s">
        <v>113</v>
      </c>
      <c r="DF28" s="352" t="s">
        <v>114</v>
      </c>
      <c r="DG28" s="352" t="s">
        <v>115</v>
      </c>
      <c r="DH28" s="352" t="s">
        <v>116</v>
      </c>
      <c r="DI28" s="352" t="s">
        <v>117</v>
      </c>
      <c r="DJ28" s="352" t="s">
        <v>118</v>
      </c>
      <c r="DK28" s="352" t="s">
        <v>119</v>
      </c>
      <c r="DL28" s="352" t="s">
        <v>120</v>
      </c>
      <c r="DM28" s="352" t="s">
        <v>121</v>
      </c>
      <c r="DN28" s="352" t="s">
        <v>122</v>
      </c>
      <c r="DO28" s="352" t="s">
        <v>123</v>
      </c>
      <c r="DP28" s="352" t="s">
        <v>124</v>
      </c>
      <c r="DQ28" s="352" t="s">
        <v>125</v>
      </c>
      <c r="DR28" s="352" t="s">
        <v>126</v>
      </c>
      <c r="DS28" s="352" t="s">
        <v>127</v>
      </c>
      <c r="DT28" s="352" t="s">
        <v>128</v>
      </c>
      <c r="DU28" s="352" t="s">
        <v>129</v>
      </c>
      <c r="DV28" s="352" t="s">
        <v>130</v>
      </c>
      <c r="DW28" s="352" t="s">
        <v>131</v>
      </c>
      <c r="DX28" s="352" t="s">
        <v>132</v>
      </c>
      <c r="DY28" s="352" t="s">
        <v>133</v>
      </c>
      <c r="DZ28" s="352" t="s">
        <v>134</v>
      </c>
      <c r="EA28" s="352" t="s">
        <v>135</v>
      </c>
      <c r="EB28" s="352" t="s">
        <v>136</v>
      </c>
      <c r="EC28" s="352" t="s">
        <v>137</v>
      </c>
      <c r="ED28" s="352" t="s">
        <v>138</v>
      </c>
      <c r="EE28" s="352" t="s">
        <v>139</v>
      </c>
      <c r="EF28" s="352" t="s">
        <v>140</v>
      </c>
      <c r="EG28" s="352" t="s">
        <v>141</v>
      </c>
      <c r="EH28" s="352" t="s">
        <v>142</v>
      </c>
      <c r="EI28" s="352" t="s">
        <v>143</v>
      </c>
      <c r="EJ28" s="352" t="s">
        <v>144</v>
      </c>
      <c r="EK28" s="352" t="s">
        <v>145</v>
      </c>
      <c r="EL28" s="352" t="s">
        <v>146</v>
      </c>
      <c r="EM28" s="352" t="s">
        <v>147</v>
      </c>
      <c r="EN28" s="352" t="s">
        <v>148</v>
      </c>
      <c r="EO28" s="352" t="s">
        <v>149</v>
      </c>
      <c r="EP28" s="352" t="s">
        <v>150</v>
      </c>
      <c r="EQ28" s="352" t="s">
        <v>151</v>
      </c>
      <c r="ER28" s="352" t="s">
        <v>152</v>
      </c>
      <c r="ES28" s="352" t="s">
        <v>153</v>
      </c>
      <c r="ET28" s="352" t="s">
        <v>154</v>
      </c>
      <c r="EU28" s="352" t="s">
        <v>155</v>
      </c>
      <c r="EV28" s="352" t="s">
        <v>156</v>
      </c>
      <c r="EW28" s="352" t="s">
        <v>157</v>
      </c>
      <c r="EX28" s="352" t="s">
        <v>158</v>
      </c>
      <c r="EY28" s="352" t="s">
        <v>159</v>
      </c>
      <c r="EZ28" s="352" t="s">
        <v>160</v>
      </c>
      <c r="FA28" s="352" t="s">
        <v>161</v>
      </c>
      <c r="FB28" s="352" t="s">
        <v>162</v>
      </c>
      <c r="FC28" s="352" t="s">
        <v>163</v>
      </c>
      <c r="FD28" s="352" t="s">
        <v>164</v>
      </c>
      <c r="FE28" s="352" t="s">
        <v>165</v>
      </c>
      <c r="FF28" s="352" t="s">
        <v>166</v>
      </c>
      <c r="FG28" s="352" t="s">
        <v>167</v>
      </c>
      <c r="FH28" s="352" t="s">
        <v>168</v>
      </c>
      <c r="FI28" s="352" t="s">
        <v>169</v>
      </c>
      <c r="FJ28" s="352" t="s">
        <v>170</v>
      </c>
      <c r="FK28" s="352" t="s">
        <v>171</v>
      </c>
      <c r="FL28" s="352" t="s">
        <v>172</v>
      </c>
      <c r="FM28" s="352" t="s">
        <v>173</v>
      </c>
      <c r="FN28" s="352" t="s">
        <v>174</v>
      </c>
      <c r="FO28" s="352" t="s">
        <v>175</v>
      </c>
      <c r="FP28" s="352" t="s">
        <v>176</v>
      </c>
      <c r="FQ28" s="352" t="s">
        <v>177</v>
      </c>
      <c r="FR28" s="352" t="s">
        <v>178</v>
      </c>
      <c r="FS28" s="352" t="s">
        <v>179</v>
      </c>
      <c r="FT28" s="352" t="s">
        <v>180</v>
      </c>
      <c r="FU28" s="352" t="s">
        <v>181</v>
      </c>
      <c r="FV28" s="352" t="s">
        <v>182</v>
      </c>
      <c r="FW28" s="352" t="s">
        <v>183</v>
      </c>
      <c r="FX28" s="352" t="s">
        <v>184</v>
      </c>
      <c r="FY28" s="352" t="s">
        <v>185</v>
      </c>
      <c r="FZ28" s="352" t="s">
        <v>186</v>
      </c>
      <c r="GA28" s="352" t="s">
        <v>187</v>
      </c>
      <c r="GB28" s="352" t="s">
        <v>188</v>
      </c>
      <c r="GC28" s="352" t="s">
        <v>189</v>
      </c>
      <c r="GD28" s="352" t="s">
        <v>190</v>
      </c>
      <c r="GE28" s="352" t="s">
        <v>191</v>
      </c>
      <c r="GF28" s="352" t="s">
        <v>192</v>
      </c>
      <c r="GG28" s="352" t="s">
        <v>193</v>
      </c>
      <c r="GH28" s="352" t="s">
        <v>194</v>
      </c>
      <c r="GI28" s="352" t="s">
        <v>195</v>
      </c>
      <c r="GJ28" s="352" t="s">
        <v>196</v>
      </c>
      <c r="GK28" s="352" t="s">
        <v>197</v>
      </c>
      <c r="GL28" s="352" t="s">
        <v>198</v>
      </c>
      <c r="GM28" s="352" t="s">
        <v>199</v>
      </c>
      <c r="GN28" s="352" t="s">
        <v>200</v>
      </c>
      <c r="GO28" s="352" t="s">
        <v>201</v>
      </c>
      <c r="GP28" s="352" t="s">
        <v>202</v>
      </c>
      <c r="GQ28" s="352" t="s">
        <v>203</v>
      </c>
      <c r="GR28" s="352" t="s">
        <v>204</v>
      </c>
      <c r="GS28" s="352" t="s">
        <v>205</v>
      </c>
      <c r="GT28" s="352" t="s">
        <v>206</v>
      </c>
      <c r="GU28" s="352" t="s">
        <v>207</v>
      </c>
      <c r="GV28" s="352" t="s">
        <v>208</v>
      </c>
      <c r="GW28" s="352" t="s">
        <v>209</v>
      </c>
      <c r="GX28" s="352" t="s">
        <v>210</v>
      </c>
      <c r="GY28" s="352" t="s">
        <v>211</v>
      </c>
      <c r="GZ28" s="352" t="s">
        <v>212</v>
      </c>
      <c r="HA28" s="352" t="s">
        <v>213</v>
      </c>
      <c r="HB28" s="352" t="s">
        <v>214</v>
      </c>
      <c r="HC28" s="352" t="s">
        <v>215</v>
      </c>
      <c r="HD28" s="352" t="s">
        <v>216</v>
      </c>
      <c r="HE28" s="352" t="s">
        <v>217</v>
      </c>
      <c r="HF28" s="352" t="s">
        <v>218</v>
      </c>
      <c r="HG28" s="352" t="s">
        <v>219</v>
      </c>
      <c r="HH28" s="352" t="s">
        <v>220</v>
      </c>
    </row>
    <row r="29" spans="1:216" ht="15" x14ac:dyDescent="0.25">
      <c r="A29" s="352" t="s">
        <v>221</v>
      </c>
      <c r="B29" s="352">
        <v>1724860000</v>
      </c>
      <c r="C29" s="352">
        <v>295382400</v>
      </c>
      <c r="D29" s="352">
        <v>217636500</v>
      </c>
      <c r="E29" s="352">
        <v>143391500</v>
      </c>
      <c r="F29" s="352">
        <v>93779740</v>
      </c>
      <c r="G29" s="352">
        <v>49611780</v>
      </c>
      <c r="H29" s="352">
        <v>58224390</v>
      </c>
      <c r="I29" s="352">
        <v>33404130</v>
      </c>
      <c r="J29" s="352">
        <v>24820250</v>
      </c>
      <c r="K29" s="352">
        <v>9470856</v>
      </c>
      <c r="L29" s="352">
        <v>5736217</v>
      </c>
      <c r="M29" s="352">
        <v>3734639</v>
      </c>
      <c r="N29" s="352">
        <v>6549734</v>
      </c>
      <c r="O29" s="352">
        <v>4604775</v>
      </c>
      <c r="P29" s="352">
        <v>1944959</v>
      </c>
      <c r="Q29" s="352">
        <v>29552210</v>
      </c>
      <c r="R29" s="352">
        <v>8637631</v>
      </c>
      <c r="S29" s="352">
        <v>0</v>
      </c>
      <c r="T29" s="352">
        <v>35849060</v>
      </c>
      <c r="U29" s="352">
        <v>29479400</v>
      </c>
      <c r="V29" s="352">
        <v>6369661</v>
      </c>
      <c r="W29" s="352">
        <v>12344640</v>
      </c>
      <c r="X29" s="352">
        <v>10971350</v>
      </c>
      <c r="Y29" s="352">
        <v>1373298</v>
      </c>
      <c r="Z29" s="352">
        <v>653494700</v>
      </c>
      <c r="AA29" s="352">
        <v>590173500</v>
      </c>
      <c r="AB29" s="352">
        <v>15037810</v>
      </c>
      <c r="AC29" s="352">
        <v>171988000</v>
      </c>
      <c r="AD29" s="352">
        <v>66879950</v>
      </c>
      <c r="AE29" s="352">
        <v>1389177</v>
      </c>
      <c r="AF29" s="352">
        <v>42977360</v>
      </c>
      <c r="AG29" s="352">
        <v>49012480</v>
      </c>
      <c r="AH29" s="352">
        <v>77515040</v>
      </c>
      <c r="AI29" s="352">
        <v>24203880</v>
      </c>
      <c r="AJ29" s="352">
        <v>115454000</v>
      </c>
      <c r="AK29" s="352">
        <v>23794720</v>
      </c>
      <c r="AL29" s="352">
        <v>1590898</v>
      </c>
      <c r="AM29" s="352">
        <v>62580660</v>
      </c>
      <c r="AN29" s="352">
        <v>283786</v>
      </c>
      <c r="AO29" s="352">
        <v>18370230</v>
      </c>
      <c r="AP29" s="352">
        <v>21774910</v>
      </c>
      <c r="AQ29" s="352">
        <v>76973</v>
      </c>
      <c r="AR29" s="352">
        <v>6250689</v>
      </c>
      <c r="AS29" s="352">
        <v>1584735</v>
      </c>
      <c r="AT29" s="352">
        <v>5122752</v>
      </c>
      <c r="AU29" s="352">
        <v>670235</v>
      </c>
      <c r="AV29" s="352">
        <v>6616904</v>
      </c>
      <c r="AW29" s="352">
        <v>1375734</v>
      </c>
      <c r="AX29" s="352">
        <v>453712</v>
      </c>
      <c r="AY29" s="352">
        <v>363836700</v>
      </c>
      <c r="AZ29" s="352">
        <v>69964680</v>
      </c>
      <c r="BA29" s="352">
        <v>7359317</v>
      </c>
      <c r="BB29" s="352">
        <v>3504895</v>
      </c>
      <c r="BC29" s="352">
        <v>57984800</v>
      </c>
      <c r="BD29" s="352">
        <v>1115674</v>
      </c>
      <c r="BE29" s="352">
        <v>0</v>
      </c>
      <c r="BF29" s="352">
        <v>0</v>
      </c>
      <c r="BG29" s="352">
        <v>6688943</v>
      </c>
      <c r="BH29" s="352">
        <v>2048648</v>
      </c>
      <c r="BI29" s="352">
        <v>696505</v>
      </c>
      <c r="BJ29" s="352">
        <v>3763336</v>
      </c>
      <c r="BK29" s="352">
        <v>180454</v>
      </c>
      <c r="BL29" s="352">
        <v>0</v>
      </c>
      <c r="BM29" s="352">
        <v>0</v>
      </c>
      <c r="BN29" s="352">
        <v>103185800</v>
      </c>
      <c r="BO29" s="352">
        <v>27616</v>
      </c>
      <c r="BP29" s="352">
        <v>879354</v>
      </c>
      <c r="BQ29" s="352">
        <v>100544600</v>
      </c>
      <c r="BR29" s="352">
        <v>1734266</v>
      </c>
      <c r="BS29" s="352">
        <v>0</v>
      </c>
      <c r="BT29" s="352">
        <v>0</v>
      </c>
      <c r="BU29" s="352">
        <v>75637070</v>
      </c>
      <c r="BV29" s="352">
        <v>940264</v>
      </c>
      <c r="BW29" s="352">
        <v>4072396</v>
      </c>
      <c r="BX29" s="352">
        <v>68335870</v>
      </c>
      <c r="BY29" s="352">
        <v>2288539</v>
      </c>
      <c r="BZ29" s="352">
        <v>0</v>
      </c>
      <c r="CA29" s="352">
        <v>0</v>
      </c>
      <c r="CB29" s="352">
        <v>4925372</v>
      </c>
      <c r="CC29" s="352">
        <v>1068496</v>
      </c>
      <c r="CD29" s="352">
        <v>1190434</v>
      </c>
      <c r="CE29" s="352">
        <v>1953957</v>
      </c>
      <c r="CF29" s="352">
        <v>712485</v>
      </c>
      <c r="CG29" s="352">
        <v>0</v>
      </c>
      <c r="CH29" s="352">
        <v>0</v>
      </c>
      <c r="CI29" s="352">
        <v>103434800</v>
      </c>
      <c r="CJ29" s="352">
        <v>12884200</v>
      </c>
      <c r="CK29" s="352">
        <v>4278942</v>
      </c>
      <c r="CL29" s="352">
        <v>64837390</v>
      </c>
      <c r="CM29" s="352">
        <v>3147454</v>
      </c>
      <c r="CN29" s="352">
        <v>0</v>
      </c>
      <c r="CO29" s="352">
        <v>18286800</v>
      </c>
      <c r="CP29" s="352">
        <v>43346510</v>
      </c>
      <c r="CQ29" s="352">
        <v>3236154</v>
      </c>
      <c r="CR29" s="352">
        <v>17910380</v>
      </c>
      <c r="CS29" s="352">
        <v>7131463</v>
      </c>
      <c r="CT29" s="352">
        <v>7327794</v>
      </c>
      <c r="CU29" s="352">
        <v>4175915</v>
      </c>
      <c r="CV29" s="352">
        <v>3564803</v>
      </c>
      <c r="CW29" s="352">
        <v>5760176</v>
      </c>
      <c r="CX29" s="352">
        <v>0</v>
      </c>
      <c r="CY29" s="352">
        <v>0</v>
      </c>
      <c r="CZ29" s="352">
        <v>0</v>
      </c>
      <c r="DA29" s="352">
        <v>1172604</v>
      </c>
      <c r="DB29" s="352">
        <v>3062846</v>
      </c>
      <c r="DC29" s="352">
        <v>996496</v>
      </c>
      <c r="DD29" s="352">
        <v>113266900</v>
      </c>
      <c r="DE29" s="352">
        <v>23644600</v>
      </c>
      <c r="DF29" s="352">
        <v>35663540</v>
      </c>
      <c r="DG29" s="352">
        <v>50551580</v>
      </c>
      <c r="DH29" s="352">
        <v>2191854</v>
      </c>
      <c r="DI29" s="352">
        <v>1050665</v>
      </c>
      <c r="DJ29" s="352">
        <v>164677</v>
      </c>
      <c r="DK29" s="352">
        <v>249772800</v>
      </c>
      <c r="DL29" s="352">
        <v>160635300</v>
      </c>
      <c r="DM29" s="352">
        <v>85526510</v>
      </c>
      <c r="DN29" s="352">
        <v>28305050</v>
      </c>
      <c r="DO29" s="352">
        <v>8730189</v>
      </c>
      <c r="DP29" s="352">
        <v>6777249</v>
      </c>
      <c r="DQ29" s="352">
        <v>31157230</v>
      </c>
      <c r="DR29" s="352">
        <v>9279</v>
      </c>
      <c r="DS29" s="352">
        <v>1229282</v>
      </c>
      <c r="DT29" s="352">
        <v>6472193</v>
      </c>
      <c r="DU29" s="352">
        <v>2846034</v>
      </c>
      <c r="DV29" s="352">
        <v>74080030</v>
      </c>
      <c r="DW29" s="352">
        <v>16189240</v>
      </c>
      <c r="DX29" s="352">
        <v>9706633</v>
      </c>
      <c r="DY29" s="352">
        <v>5444190</v>
      </c>
      <c r="DZ29" s="352">
        <v>31623960</v>
      </c>
      <c r="EA29" s="352">
        <v>2749</v>
      </c>
      <c r="EB29" s="352">
        <v>547029</v>
      </c>
      <c r="EC29" s="352">
        <v>7309794</v>
      </c>
      <c r="ED29" s="352">
        <v>3256444</v>
      </c>
      <c r="EE29" s="352">
        <v>150878600</v>
      </c>
      <c r="EF29" s="352">
        <v>42513510</v>
      </c>
      <c r="EG29" s="352">
        <v>17671290</v>
      </c>
      <c r="EH29" s="352">
        <v>10731240</v>
      </c>
      <c r="EI29" s="352">
        <v>59230000</v>
      </c>
      <c r="EJ29" s="352">
        <v>12028</v>
      </c>
      <c r="EK29" s="352">
        <v>1739798</v>
      </c>
      <c r="EL29" s="352">
        <v>13246380</v>
      </c>
      <c r="EM29" s="352">
        <v>5734336</v>
      </c>
      <c r="EN29" s="352">
        <v>7663672</v>
      </c>
      <c r="EO29" s="352">
        <v>1464778</v>
      </c>
      <c r="EP29" s="352">
        <v>660863</v>
      </c>
      <c r="EQ29" s="352">
        <v>1558708</v>
      </c>
      <c r="ER29" s="352">
        <v>3267953</v>
      </c>
      <c r="ES29" s="352">
        <v>0</v>
      </c>
      <c r="ET29" s="352">
        <v>19671</v>
      </c>
      <c r="EU29" s="352">
        <v>399273</v>
      </c>
      <c r="EV29" s="352">
        <v>292425</v>
      </c>
      <c r="EW29" s="352">
        <v>23373000</v>
      </c>
      <c r="EX29" s="352">
        <v>5902690</v>
      </c>
      <c r="EY29" s="352">
        <v>2056845</v>
      </c>
      <c r="EZ29" s="352">
        <v>2626660</v>
      </c>
      <c r="FA29" s="352">
        <v>8373541</v>
      </c>
      <c r="FB29" s="352">
        <v>193698</v>
      </c>
      <c r="FC29" s="352">
        <v>653960</v>
      </c>
      <c r="FD29" s="352">
        <v>2220862</v>
      </c>
      <c r="FE29" s="352">
        <v>1344748</v>
      </c>
      <c r="FF29" s="352">
        <v>8762867</v>
      </c>
      <c r="FG29" s="352">
        <v>4127653</v>
      </c>
      <c r="FH29" s="352">
        <v>877072</v>
      </c>
      <c r="FI29" s="352">
        <v>1031688</v>
      </c>
      <c r="FJ29" s="352">
        <v>1088019</v>
      </c>
      <c r="FK29" s="352">
        <v>98305</v>
      </c>
      <c r="FL29" s="352">
        <v>276970</v>
      </c>
      <c r="FM29" s="352">
        <v>548116</v>
      </c>
      <c r="FN29" s="352">
        <v>2651</v>
      </c>
      <c r="FO29" s="352">
        <v>7622403</v>
      </c>
      <c r="FP29" s="352">
        <v>6513318</v>
      </c>
      <c r="FQ29" s="352">
        <v>222465</v>
      </c>
      <c r="FR29" s="352">
        <v>68786</v>
      </c>
      <c r="FS29" s="352">
        <v>693461</v>
      </c>
      <c r="FT29" s="352">
        <v>64843</v>
      </c>
      <c r="FU29" s="352">
        <v>0</v>
      </c>
      <c r="FV29" s="352">
        <v>0</v>
      </c>
      <c r="FW29" s="352">
        <v>59529</v>
      </c>
      <c r="FX29" s="352">
        <v>25535240</v>
      </c>
      <c r="FY29" s="352">
        <v>6287771</v>
      </c>
      <c r="FZ29" s="352">
        <v>4622363</v>
      </c>
      <c r="GA29" s="352">
        <v>1609166</v>
      </c>
      <c r="GB29" s="352">
        <v>12209500</v>
      </c>
      <c r="GC29" s="352">
        <v>44988</v>
      </c>
      <c r="GD29" s="352">
        <v>241638</v>
      </c>
      <c r="GE29" s="352">
        <v>417833</v>
      </c>
      <c r="GF29" s="352">
        <v>101987</v>
      </c>
      <c r="GG29" s="352">
        <v>6741062</v>
      </c>
      <c r="GH29" s="352">
        <v>222420</v>
      </c>
      <c r="GI29" s="352">
        <v>91887</v>
      </c>
      <c r="GJ29" s="352">
        <v>182968</v>
      </c>
      <c r="GK29" s="352">
        <v>2928337</v>
      </c>
      <c r="GL29" s="352">
        <v>3315451</v>
      </c>
      <c r="GM29" s="352">
        <v>0</v>
      </c>
      <c r="GN29" s="352">
        <v>0</v>
      </c>
      <c r="GO29" s="352">
        <v>0</v>
      </c>
      <c r="GP29" s="352">
        <v>3374643</v>
      </c>
      <c r="GQ29" s="352">
        <v>42127</v>
      </c>
      <c r="GR29" s="352">
        <v>2738813</v>
      </c>
      <c r="GS29" s="352">
        <v>572335</v>
      </c>
      <c r="GT29" s="352">
        <v>0</v>
      </c>
      <c r="GU29" s="352">
        <v>21370</v>
      </c>
      <c r="GV29" s="352">
        <v>0</v>
      </c>
      <c r="GW29" s="352">
        <v>0</v>
      </c>
      <c r="GX29" s="352">
        <v>0</v>
      </c>
      <c r="GY29" s="352">
        <v>13728240</v>
      </c>
      <c r="GZ29" s="352">
        <v>3253321</v>
      </c>
      <c r="HA29" s="352">
        <v>2680852</v>
      </c>
      <c r="HB29" s="352">
        <v>498196</v>
      </c>
      <c r="HC29" s="352">
        <v>5140504</v>
      </c>
      <c r="HD29" s="352">
        <v>383962</v>
      </c>
      <c r="HE29" s="352">
        <v>156644</v>
      </c>
      <c r="HF29" s="352">
        <v>960665</v>
      </c>
      <c r="HG29" s="352">
        <v>542192</v>
      </c>
      <c r="HH29" s="352">
        <v>292759600</v>
      </c>
    </row>
    <row r="30" spans="1:216" ht="15" x14ac:dyDescent="0.25">
      <c r="A30" s="352" t="s">
        <v>222</v>
      </c>
      <c r="B30" s="352">
        <v>910124400</v>
      </c>
      <c r="C30" s="352">
        <v>73373500</v>
      </c>
      <c r="D30" s="352">
        <v>55846140</v>
      </c>
      <c r="E30" s="352">
        <v>34652220</v>
      </c>
      <c r="F30" s="352">
        <v>9370499</v>
      </c>
      <c r="G30" s="352">
        <v>25281730</v>
      </c>
      <c r="H30" s="352">
        <v>17273960</v>
      </c>
      <c r="I30" s="352">
        <v>3744461</v>
      </c>
      <c r="J30" s="352">
        <v>13529500</v>
      </c>
      <c r="K30" s="352">
        <v>2418193</v>
      </c>
      <c r="L30" s="352">
        <v>774768</v>
      </c>
      <c r="M30" s="352">
        <v>1643425</v>
      </c>
      <c r="N30" s="352">
        <v>1501764</v>
      </c>
      <c r="O30" s="352">
        <v>514896</v>
      </c>
      <c r="P30" s="352">
        <v>986868</v>
      </c>
      <c r="Q30" s="352">
        <v>8717296</v>
      </c>
      <c r="R30" s="352">
        <v>2133076</v>
      </c>
      <c r="S30" s="352">
        <v>0</v>
      </c>
      <c r="T30" s="352">
        <v>5079609</v>
      </c>
      <c r="U30" s="352">
        <v>2989305</v>
      </c>
      <c r="V30" s="352">
        <v>2090304</v>
      </c>
      <c r="W30" s="352">
        <v>3730463</v>
      </c>
      <c r="X30" s="352">
        <v>3049778</v>
      </c>
      <c r="Y30" s="352">
        <v>680685</v>
      </c>
      <c r="Z30" s="352">
        <v>429582800</v>
      </c>
      <c r="AA30" s="352">
        <v>387526800</v>
      </c>
      <c r="AB30" s="352">
        <v>9466329</v>
      </c>
      <c r="AC30" s="352">
        <v>99832620</v>
      </c>
      <c r="AD30" s="352">
        <v>64299490</v>
      </c>
      <c r="AE30" s="352">
        <v>1003806</v>
      </c>
      <c r="AF30" s="352">
        <v>45054260</v>
      </c>
      <c r="AG30" s="352">
        <v>20605040</v>
      </c>
      <c r="AH30" s="352">
        <v>41251560</v>
      </c>
      <c r="AI30" s="352">
        <v>17464960</v>
      </c>
      <c r="AJ30" s="352">
        <v>74106980</v>
      </c>
      <c r="AK30" s="352">
        <v>13463380</v>
      </c>
      <c r="AL30" s="352">
        <v>909611</v>
      </c>
      <c r="AM30" s="352">
        <v>41600010</v>
      </c>
      <c r="AN30" s="352">
        <v>193544</v>
      </c>
      <c r="AO30" s="352">
        <v>11365870</v>
      </c>
      <c r="AP30" s="352">
        <v>15049430</v>
      </c>
      <c r="AQ30" s="352">
        <v>98412</v>
      </c>
      <c r="AR30" s="352">
        <v>5948948</v>
      </c>
      <c r="AS30" s="352">
        <v>743247</v>
      </c>
      <c r="AT30" s="352">
        <v>2628937</v>
      </c>
      <c r="AU30" s="352">
        <v>578758</v>
      </c>
      <c r="AV30" s="352">
        <v>3943132</v>
      </c>
      <c r="AW30" s="352">
        <v>759806</v>
      </c>
      <c r="AX30" s="352">
        <v>289926</v>
      </c>
      <c r="AY30" s="352">
        <v>75117660</v>
      </c>
      <c r="AZ30" s="352">
        <v>14177720</v>
      </c>
      <c r="BA30" s="352">
        <v>3499462</v>
      </c>
      <c r="BB30" s="352">
        <v>217244</v>
      </c>
      <c r="BC30" s="352">
        <v>10239540</v>
      </c>
      <c r="BD30" s="352">
        <v>221478</v>
      </c>
      <c r="BE30" s="352">
        <v>0</v>
      </c>
      <c r="BF30" s="352">
        <v>0</v>
      </c>
      <c r="BG30" s="352">
        <v>2142795</v>
      </c>
      <c r="BH30" s="352">
        <v>1042401</v>
      </c>
      <c r="BI30" s="352">
        <v>62227</v>
      </c>
      <c r="BJ30" s="352">
        <v>986617</v>
      </c>
      <c r="BK30" s="352">
        <v>51549</v>
      </c>
      <c r="BL30" s="352">
        <v>0</v>
      </c>
      <c r="BM30" s="352">
        <v>0</v>
      </c>
      <c r="BN30" s="352">
        <v>18179050</v>
      </c>
      <c r="BO30" s="352">
        <v>27616</v>
      </c>
      <c r="BP30" s="352">
        <v>118195</v>
      </c>
      <c r="BQ30" s="352">
        <v>17727630</v>
      </c>
      <c r="BR30" s="352">
        <v>305614</v>
      </c>
      <c r="BS30" s="352">
        <v>0</v>
      </c>
      <c r="BT30" s="352">
        <v>0</v>
      </c>
      <c r="BU30" s="352">
        <v>13696650</v>
      </c>
      <c r="BV30" s="352">
        <v>357531</v>
      </c>
      <c r="BW30" s="352">
        <v>381465</v>
      </c>
      <c r="BX30" s="352">
        <v>12624610</v>
      </c>
      <c r="BY30" s="352">
        <v>333045</v>
      </c>
      <c r="BZ30" s="352">
        <v>0</v>
      </c>
      <c r="CA30" s="352">
        <v>0</v>
      </c>
      <c r="CB30" s="352">
        <v>1466946</v>
      </c>
      <c r="CC30" s="352">
        <v>600365</v>
      </c>
      <c r="CD30" s="352">
        <v>134581</v>
      </c>
      <c r="CE30" s="352">
        <v>645839</v>
      </c>
      <c r="CF30" s="352">
        <v>86161</v>
      </c>
      <c r="CG30" s="352">
        <v>0</v>
      </c>
      <c r="CH30" s="352">
        <v>0</v>
      </c>
      <c r="CI30" s="352">
        <v>25454500</v>
      </c>
      <c r="CJ30" s="352">
        <v>5318785</v>
      </c>
      <c r="CK30" s="352">
        <v>479777</v>
      </c>
      <c r="CL30" s="352">
        <v>16025390</v>
      </c>
      <c r="CM30" s="352">
        <v>422520</v>
      </c>
      <c r="CN30" s="352">
        <v>0</v>
      </c>
      <c r="CO30" s="352">
        <v>3208024</v>
      </c>
      <c r="CP30" s="352">
        <v>25945400</v>
      </c>
      <c r="CQ30" s="352">
        <v>2018875</v>
      </c>
      <c r="CR30" s="352">
        <v>8701485</v>
      </c>
      <c r="CS30" s="352">
        <v>2819006</v>
      </c>
      <c r="CT30" s="352">
        <v>6805012</v>
      </c>
      <c r="CU30" s="352">
        <v>2778809</v>
      </c>
      <c r="CV30" s="352">
        <v>2822213</v>
      </c>
      <c r="CW30" s="352">
        <v>5928060</v>
      </c>
      <c r="CX30" s="352">
        <v>0</v>
      </c>
      <c r="CY30" s="352">
        <v>0</v>
      </c>
      <c r="CZ30" s="352">
        <v>0</v>
      </c>
      <c r="DA30" s="352">
        <v>1920073</v>
      </c>
      <c r="DB30" s="352">
        <v>2785727</v>
      </c>
      <c r="DC30" s="352">
        <v>836672</v>
      </c>
      <c r="DD30" s="352">
        <v>125635800</v>
      </c>
      <c r="DE30" s="352">
        <v>24934200</v>
      </c>
      <c r="DF30" s="352">
        <v>37354640</v>
      </c>
      <c r="DG30" s="352">
        <v>59348560</v>
      </c>
      <c r="DH30" s="352">
        <v>2906757</v>
      </c>
      <c r="DI30" s="352">
        <v>980464</v>
      </c>
      <c r="DJ30" s="352">
        <v>111132</v>
      </c>
      <c r="DK30" s="352">
        <v>174541200</v>
      </c>
      <c r="DL30" s="352">
        <v>113868700</v>
      </c>
      <c r="DM30" s="352">
        <v>60197600</v>
      </c>
      <c r="DN30" s="352">
        <v>15894150</v>
      </c>
      <c r="DO30" s="352">
        <v>5282020</v>
      </c>
      <c r="DP30" s="352">
        <v>4831148</v>
      </c>
      <c r="DQ30" s="352">
        <v>28924940</v>
      </c>
      <c r="DR30" s="352">
        <v>26511</v>
      </c>
      <c r="DS30" s="352">
        <v>656484</v>
      </c>
      <c r="DT30" s="352">
        <v>3451595</v>
      </c>
      <c r="DU30" s="352">
        <v>1130748</v>
      </c>
      <c r="DV30" s="352">
        <v>52938270</v>
      </c>
      <c r="DW30" s="352">
        <v>9188833</v>
      </c>
      <c r="DX30" s="352">
        <v>5799566</v>
      </c>
      <c r="DY30" s="352">
        <v>4162105</v>
      </c>
      <c r="DZ30" s="352">
        <v>28440890</v>
      </c>
      <c r="EA30" s="352">
        <v>11783</v>
      </c>
      <c r="EB30" s="352">
        <v>333196</v>
      </c>
      <c r="EC30" s="352">
        <v>3737258</v>
      </c>
      <c r="ED30" s="352">
        <v>1264632</v>
      </c>
      <c r="EE30" s="352">
        <v>106471800</v>
      </c>
      <c r="EF30" s="352">
        <v>23941310</v>
      </c>
      <c r="EG30" s="352">
        <v>10689480</v>
      </c>
      <c r="EH30" s="352">
        <v>7884542</v>
      </c>
      <c r="EI30" s="352">
        <v>53776860</v>
      </c>
      <c r="EJ30" s="352">
        <v>38294</v>
      </c>
      <c r="EK30" s="352">
        <v>968725</v>
      </c>
      <c r="EL30" s="352">
        <v>6905868</v>
      </c>
      <c r="EM30" s="352">
        <v>2266708</v>
      </c>
      <c r="EN30" s="352">
        <v>6010740</v>
      </c>
      <c r="EO30" s="352">
        <v>871474</v>
      </c>
      <c r="EP30" s="352">
        <v>348192</v>
      </c>
      <c r="EQ30" s="352">
        <v>1121901</v>
      </c>
      <c r="ER30" s="352">
        <v>3361685</v>
      </c>
      <c r="ES30" s="352">
        <v>0</v>
      </c>
      <c r="ET30" s="352">
        <v>11515</v>
      </c>
      <c r="EU30" s="352">
        <v>198498</v>
      </c>
      <c r="EV30" s="352">
        <v>97475</v>
      </c>
      <c r="EW30" s="352">
        <v>17366600</v>
      </c>
      <c r="EX30" s="352">
        <v>3473085</v>
      </c>
      <c r="EY30" s="352">
        <v>1114001</v>
      </c>
      <c r="EZ30" s="352">
        <v>2289157</v>
      </c>
      <c r="FA30" s="352">
        <v>8038556</v>
      </c>
      <c r="FB30" s="352">
        <v>173393</v>
      </c>
      <c r="FC30" s="352">
        <v>400143</v>
      </c>
      <c r="FD30" s="352">
        <v>1235979</v>
      </c>
      <c r="FE30" s="352">
        <v>642291</v>
      </c>
      <c r="FF30" s="352">
        <v>5911571</v>
      </c>
      <c r="FG30" s="352">
        <v>2429716</v>
      </c>
      <c r="FH30" s="352">
        <v>456914</v>
      </c>
      <c r="FI30" s="352">
        <v>859200</v>
      </c>
      <c r="FJ30" s="352">
        <v>839785</v>
      </c>
      <c r="FK30" s="352">
        <v>87433</v>
      </c>
      <c r="FL30" s="352">
        <v>222666</v>
      </c>
      <c r="FM30" s="352">
        <v>338485</v>
      </c>
      <c r="FN30" s="352">
        <v>2946</v>
      </c>
      <c r="FO30" s="352">
        <v>4744010</v>
      </c>
      <c r="FP30" s="352">
        <v>3684638</v>
      </c>
      <c r="FQ30" s="352">
        <v>120907</v>
      </c>
      <c r="FR30" s="352">
        <v>62127</v>
      </c>
      <c r="FS30" s="352">
        <v>756369</v>
      </c>
      <c r="FT30" s="352">
        <v>96002</v>
      </c>
      <c r="FU30" s="352">
        <v>0</v>
      </c>
      <c r="FV30" s="352">
        <v>0</v>
      </c>
      <c r="FW30" s="352">
        <v>23967</v>
      </c>
      <c r="FX30" s="352">
        <v>17169150</v>
      </c>
      <c r="FY30" s="352">
        <v>3403366</v>
      </c>
      <c r="FZ30" s="352">
        <v>3025930</v>
      </c>
      <c r="GA30" s="352">
        <v>1072648</v>
      </c>
      <c r="GB30" s="352">
        <v>9216281</v>
      </c>
      <c r="GC30" s="352">
        <v>29992</v>
      </c>
      <c r="GD30" s="352">
        <v>146454</v>
      </c>
      <c r="GE30" s="352">
        <v>225505</v>
      </c>
      <c r="GF30" s="352">
        <v>48979</v>
      </c>
      <c r="GG30" s="352">
        <v>5520217</v>
      </c>
      <c r="GH30" s="352">
        <v>183027</v>
      </c>
      <c r="GI30" s="352">
        <v>100956</v>
      </c>
      <c r="GJ30" s="352">
        <v>164750</v>
      </c>
      <c r="GK30" s="352">
        <v>2455240</v>
      </c>
      <c r="GL30" s="352">
        <v>2616244</v>
      </c>
      <c r="GM30" s="352">
        <v>0</v>
      </c>
      <c r="GN30" s="352">
        <v>0</v>
      </c>
      <c r="GO30" s="352">
        <v>0</v>
      </c>
      <c r="GP30" s="352">
        <v>1670131</v>
      </c>
      <c r="GQ30" s="352">
        <v>24704</v>
      </c>
      <c r="GR30" s="352">
        <v>1208865</v>
      </c>
      <c r="GS30" s="352">
        <v>406035</v>
      </c>
      <c r="GT30" s="352">
        <v>0</v>
      </c>
      <c r="GU30" s="352">
        <v>30528</v>
      </c>
      <c r="GV30" s="352">
        <v>0</v>
      </c>
      <c r="GW30" s="352">
        <v>0</v>
      </c>
      <c r="GX30" s="352">
        <v>0</v>
      </c>
      <c r="GY30" s="352">
        <v>8290892</v>
      </c>
      <c r="GZ30" s="352">
        <v>1740024</v>
      </c>
      <c r="HA30" s="352">
        <v>1489641</v>
      </c>
      <c r="HB30" s="352">
        <v>381733</v>
      </c>
      <c r="HC30" s="352">
        <v>3551502</v>
      </c>
      <c r="HD30" s="352">
        <v>268726</v>
      </c>
      <c r="HE30" s="352">
        <v>110731</v>
      </c>
      <c r="HF30" s="352">
        <v>472245</v>
      </c>
      <c r="HG30" s="352">
        <v>208005</v>
      </c>
      <c r="HH30" s="352">
        <v>69518620</v>
      </c>
    </row>
    <row r="31" spans="1:216" ht="15" x14ac:dyDescent="0.25">
      <c r="A31" s="352" t="s">
        <v>223</v>
      </c>
      <c r="B31" s="352">
        <v>91.9</v>
      </c>
      <c r="C31" s="352">
        <v>28.4</v>
      </c>
      <c r="D31" s="352">
        <v>22.3</v>
      </c>
      <c r="E31" s="352">
        <v>15.7</v>
      </c>
      <c r="F31" s="352">
        <v>10.1</v>
      </c>
      <c r="G31" s="352">
        <v>8.9</v>
      </c>
      <c r="H31" s="352">
        <v>9.1</v>
      </c>
      <c r="I31" s="352">
        <v>4.7</v>
      </c>
      <c r="J31" s="352">
        <v>6</v>
      </c>
      <c r="K31" s="352">
        <v>2.5</v>
      </c>
      <c r="L31" s="352">
        <v>1.2</v>
      </c>
      <c r="M31" s="352">
        <v>1.5</v>
      </c>
      <c r="N31" s="352">
        <v>1.7</v>
      </c>
      <c r="O31" s="352">
        <v>0.8</v>
      </c>
      <c r="P31" s="352">
        <v>1.2</v>
      </c>
      <c r="Q31" s="352">
        <v>6.6</v>
      </c>
      <c r="R31" s="352">
        <v>2.7</v>
      </c>
      <c r="S31" s="352">
        <v>0</v>
      </c>
      <c r="T31" s="352">
        <v>4.4000000000000004</v>
      </c>
      <c r="U31" s="352">
        <v>3.3</v>
      </c>
      <c r="V31" s="352">
        <v>1.8</v>
      </c>
      <c r="W31" s="352">
        <v>2.4</v>
      </c>
      <c r="X31" s="352">
        <v>1.8</v>
      </c>
      <c r="Y31" s="352">
        <v>0.7</v>
      </c>
      <c r="Z31" s="352">
        <v>60.3</v>
      </c>
      <c r="AA31" s="352">
        <v>55</v>
      </c>
      <c r="AB31" s="352">
        <v>5.5</v>
      </c>
      <c r="AC31" s="352">
        <v>27.4</v>
      </c>
      <c r="AD31" s="352">
        <v>17.3</v>
      </c>
      <c r="AE31" s="352">
        <v>0.8</v>
      </c>
      <c r="AF31" s="352">
        <v>13.7</v>
      </c>
      <c r="AG31" s="352">
        <v>13</v>
      </c>
      <c r="AH31" s="352">
        <v>18.5</v>
      </c>
      <c r="AI31" s="352">
        <v>7.6</v>
      </c>
      <c r="AJ31" s="352">
        <v>21.1</v>
      </c>
      <c r="AK31" s="352">
        <v>5</v>
      </c>
      <c r="AL31" s="352">
        <v>0.7</v>
      </c>
      <c r="AM31" s="352">
        <v>17.3</v>
      </c>
      <c r="AN31" s="352">
        <v>0.2</v>
      </c>
      <c r="AO31" s="352">
        <v>6.6</v>
      </c>
      <c r="AP31" s="352">
        <v>6.6</v>
      </c>
      <c r="AQ31" s="352">
        <v>0</v>
      </c>
      <c r="AR31" s="352">
        <v>3.8</v>
      </c>
      <c r="AS31" s="352">
        <v>0.7</v>
      </c>
      <c r="AT31" s="352">
        <v>2.4</v>
      </c>
      <c r="AU31" s="352">
        <v>0.7</v>
      </c>
      <c r="AV31" s="352">
        <v>3.3</v>
      </c>
      <c r="AW31" s="352">
        <v>0.7</v>
      </c>
      <c r="AX31" s="352">
        <v>0.4</v>
      </c>
      <c r="AY31" s="352">
        <v>31.2</v>
      </c>
      <c r="AZ31" s="352">
        <v>4.8</v>
      </c>
      <c r="BA31" s="352">
        <v>1</v>
      </c>
      <c r="BB31" s="352">
        <v>0.2</v>
      </c>
      <c r="BC31" s="352">
        <v>3.8</v>
      </c>
      <c r="BD31" s="352">
        <v>0.3</v>
      </c>
      <c r="BE31" s="352">
        <v>0</v>
      </c>
      <c r="BF31" s="352">
        <v>0</v>
      </c>
      <c r="BG31" s="352">
        <v>1</v>
      </c>
      <c r="BH31" s="352">
        <v>0.2</v>
      </c>
      <c r="BI31" s="352">
        <v>0.1</v>
      </c>
      <c r="BJ31" s="352">
        <v>0.8</v>
      </c>
      <c r="BK31" s="352">
        <v>0</v>
      </c>
      <c r="BL31" s="352">
        <v>0</v>
      </c>
      <c r="BM31" s="352">
        <v>0</v>
      </c>
      <c r="BN31" s="352">
        <v>10.8</v>
      </c>
      <c r="BO31" s="352">
        <v>0</v>
      </c>
      <c r="BP31" s="352">
        <v>0.1</v>
      </c>
      <c r="BQ31" s="352">
        <v>10.6</v>
      </c>
      <c r="BR31" s="352">
        <v>0.1</v>
      </c>
      <c r="BS31" s="352">
        <v>0</v>
      </c>
      <c r="BT31" s="352">
        <v>0</v>
      </c>
      <c r="BU31" s="352">
        <v>7.3</v>
      </c>
      <c r="BV31" s="352">
        <v>0.4</v>
      </c>
      <c r="BW31" s="352">
        <v>0.4</v>
      </c>
      <c r="BX31" s="352">
        <v>6.5</v>
      </c>
      <c r="BY31" s="352">
        <v>0.5</v>
      </c>
      <c r="BZ31" s="352">
        <v>0</v>
      </c>
      <c r="CA31" s="352">
        <v>0</v>
      </c>
      <c r="CB31" s="352">
        <v>1.4</v>
      </c>
      <c r="CC31" s="352">
        <v>0.8</v>
      </c>
      <c r="CD31" s="352">
        <v>0.1</v>
      </c>
      <c r="CE31" s="352">
        <v>0.5</v>
      </c>
      <c r="CF31" s="352">
        <v>0.1</v>
      </c>
      <c r="CG31" s="352">
        <v>0</v>
      </c>
      <c r="CH31" s="352">
        <v>0</v>
      </c>
      <c r="CI31" s="352">
        <v>17.899999999999999</v>
      </c>
      <c r="CJ31" s="352">
        <v>7.2</v>
      </c>
      <c r="CK31" s="352">
        <v>0.6</v>
      </c>
      <c r="CL31" s="352">
        <v>10.1</v>
      </c>
      <c r="CM31" s="352">
        <v>0.4</v>
      </c>
      <c r="CN31" s="352">
        <v>0</v>
      </c>
      <c r="CO31" s="352">
        <v>4.9000000000000004</v>
      </c>
      <c r="CP31" s="352">
        <v>19.600000000000001</v>
      </c>
      <c r="CQ31" s="352">
        <v>3</v>
      </c>
      <c r="CR31" s="352">
        <v>7.2</v>
      </c>
      <c r="CS31" s="352">
        <v>1.8</v>
      </c>
      <c r="CT31" s="352">
        <v>6.4</v>
      </c>
      <c r="CU31" s="352">
        <v>3.6</v>
      </c>
      <c r="CV31" s="352">
        <v>3.3</v>
      </c>
      <c r="CW31" s="352">
        <v>3.2</v>
      </c>
      <c r="CX31" s="352">
        <v>0</v>
      </c>
      <c r="CY31" s="352">
        <v>0</v>
      </c>
      <c r="CZ31" s="352">
        <v>0</v>
      </c>
      <c r="DA31" s="352">
        <v>1</v>
      </c>
      <c r="DB31" s="352">
        <v>1.8</v>
      </c>
      <c r="DC31" s="352">
        <v>0.3</v>
      </c>
      <c r="DD31" s="352">
        <v>45.5</v>
      </c>
      <c r="DE31" s="352">
        <v>21.3</v>
      </c>
      <c r="DF31" s="352">
        <v>21.9</v>
      </c>
      <c r="DG31" s="352">
        <v>24.3</v>
      </c>
      <c r="DH31" s="352">
        <v>1.6</v>
      </c>
      <c r="DI31" s="352">
        <v>0.6</v>
      </c>
      <c r="DJ31" s="352">
        <v>0.2</v>
      </c>
      <c r="DK31" s="352">
        <v>59.2</v>
      </c>
      <c r="DL31" s="352">
        <v>42.7</v>
      </c>
      <c r="DM31" s="352">
        <v>27.7</v>
      </c>
      <c r="DN31" s="352">
        <v>8.6999999999999993</v>
      </c>
      <c r="DO31" s="352">
        <v>5.9</v>
      </c>
      <c r="DP31" s="352">
        <v>4.4000000000000004</v>
      </c>
      <c r="DQ31" s="352">
        <v>16.2</v>
      </c>
      <c r="DR31" s="352">
        <v>0</v>
      </c>
      <c r="DS31" s="352">
        <v>0.8</v>
      </c>
      <c r="DT31" s="352">
        <v>4.2</v>
      </c>
      <c r="DU31" s="352">
        <v>1.6</v>
      </c>
      <c r="DV31" s="352">
        <v>21.9</v>
      </c>
      <c r="DW31" s="352">
        <v>6.7</v>
      </c>
      <c r="DX31" s="352">
        <v>5.3</v>
      </c>
      <c r="DY31" s="352">
        <v>3.4</v>
      </c>
      <c r="DZ31" s="352">
        <v>14.3</v>
      </c>
      <c r="EA31" s="352">
        <v>0</v>
      </c>
      <c r="EB31" s="352">
        <v>0.8</v>
      </c>
      <c r="EC31" s="352">
        <v>3.6</v>
      </c>
      <c r="ED31" s="352">
        <v>1.5</v>
      </c>
      <c r="EE31" s="352">
        <v>40.5</v>
      </c>
      <c r="EF31" s="352">
        <v>13.9</v>
      </c>
      <c r="EG31" s="352">
        <v>10</v>
      </c>
      <c r="EH31" s="352">
        <v>6.1</v>
      </c>
      <c r="EI31" s="352">
        <v>25.8</v>
      </c>
      <c r="EJ31" s="352">
        <v>0.1</v>
      </c>
      <c r="EK31" s="352">
        <v>1.3</v>
      </c>
      <c r="EL31" s="352">
        <v>7.2</v>
      </c>
      <c r="EM31" s="352">
        <v>2.8</v>
      </c>
      <c r="EN31" s="352">
        <v>5.4</v>
      </c>
      <c r="EO31" s="352">
        <v>1</v>
      </c>
      <c r="EP31" s="352">
        <v>0.7</v>
      </c>
      <c r="EQ31" s="352">
        <v>1.4</v>
      </c>
      <c r="ER31" s="352">
        <v>2.9</v>
      </c>
      <c r="ES31" s="352">
        <v>0</v>
      </c>
      <c r="ET31" s="352">
        <v>0</v>
      </c>
      <c r="EU31" s="352">
        <v>0.3</v>
      </c>
      <c r="EV31" s="352">
        <v>0.1</v>
      </c>
      <c r="EW31" s="352">
        <v>14.2</v>
      </c>
      <c r="EX31" s="352">
        <v>3.4</v>
      </c>
      <c r="EY31" s="352">
        <v>2</v>
      </c>
      <c r="EZ31" s="352">
        <v>2.9</v>
      </c>
      <c r="FA31" s="352">
        <v>6.9</v>
      </c>
      <c r="FB31" s="352">
        <v>0.1</v>
      </c>
      <c r="FC31" s="352">
        <v>0.7</v>
      </c>
      <c r="FD31" s="352">
        <v>1.9</v>
      </c>
      <c r="FE31" s="352">
        <v>1.1000000000000001</v>
      </c>
      <c r="FF31" s="352">
        <v>5.5</v>
      </c>
      <c r="FG31" s="352">
        <v>2</v>
      </c>
      <c r="FH31" s="352">
        <v>0.7</v>
      </c>
      <c r="FI31" s="352">
        <v>0.8</v>
      </c>
      <c r="FJ31" s="352">
        <v>1.2</v>
      </c>
      <c r="FK31" s="352">
        <v>0.2</v>
      </c>
      <c r="FL31" s="352">
        <v>0.3</v>
      </c>
      <c r="FM31" s="352">
        <v>0.6</v>
      </c>
      <c r="FN31" s="352">
        <v>0</v>
      </c>
      <c r="FO31" s="352">
        <v>4.9000000000000004</v>
      </c>
      <c r="FP31" s="352">
        <v>3.8</v>
      </c>
      <c r="FQ31" s="352">
        <v>0.2</v>
      </c>
      <c r="FR31" s="352">
        <v>0.2</v>
      </c>
      <c r="FS31" s="352">
        <v>1.2</v>
      </c>
      <c r="FT31" s="352">
        <v>0.1</v>
      </c>
      <c r="FU31" s="352">
        <v>0</v>
      </c>
      <c r="FV31" s="352">
        <v>0</v>
      </c>
      <c r="FW31" s="352">
        <v>0.1</v>
      </c>
      <c r="FX31" s="352">
        <v>13.8</v>
      </c>
      <c r="FY31" s="352">
        <v>3.9</v>
      </c>
      <c r="FZ31" s="352">
        <v>3.4</v>
      </c>
      <c r="GA31" s="352">
        <v>1.6</v>
      </c>
      <c r="GB31" s="352">
        <v>8.5</v>
      </c>
      <c r="GC31" s="352">
        <v>0.1</v>
      </c>
      <c r="GD31" s="352">
        <v>0.3</v>
      </c>
      <c r="GE31" s="352">
        <v>0.3</v>
      </c>
      <c r="GF31" s="352">
        <v>0.1</v>
      </c>
      <c r="GG31" s="352">
        <v>4.3</v>
      </c>
      <c r="GH31" s="352">
        <v>0.2</v>
      </c>
      <c r="GI31" s="352">
        <v>0.2</v>
      </c>
      <c r="GJ31" s="352">
        <v>0.1</v>
      </c>
      <c r="GK31" s="352">
        <v>2</v>
      </c>
      <c r="GL31" s="352">
        <v>2.2999999999999998</v>
      </c>
      <c r="GM31" s="352">
        <v>0</v>
      </c>
      <c r="GN31" s="352">
        <v>0</v>
      </c>
      <c r="GO31" s="352">
        <v>0</v>
      </c>
      <c r="GP31" s="352">
        <v>1.8</v>
      </c>
      <c r="GQ31" s="352">
        <v>0.1</v>
      </c>
      <c r="GR31" s="352">
        <v>1.2</v>
      </c>
      <c r="GS31" s="352">
        <v>0.5</v>
      </c>
      <c r="GT31" s="352">
        <v>0</v>
      </c>
      <c r="GU31" s="352">
        <v>0.1</v>
      </c>
      <c r="GV31" s="352">
        <v>0</v>
      </c>
      <c r="GW31" s="352">
        <v>0</v>
      </c>
      <c r="GX31" s="352">
        <v>0</v>
      </c>
      <c r="GY31" s="352">
        <v>7.5</v>
      </c>
      <c r="GZ31" s="352">
        <v>2</v>
      </c>
      <c r="HA31" s="352">
        <v>1.6</v>
      </c>
      <c r="HB31" s="352">
        <v>0.8</v>
      </c>
      <c r="HC31" s="352">
        <v>3.8</v>
      </c>
      <c r="HD31" s="352">
        <v>0.5</v>
      </c>
      <c r="HE31" s="352">
        <v>0.2</v>
      </c>
      <c r="HF31" s="352">
        <v>0.8</v>
      </c>
      <c r="HG31" s="352">
        <v>0.3</v>
      </c>
      <c r="HH31" s="352">
        <v>30.1</v>
      </c>
    </row>
    <row r="32" spans="1:216" ht="15" x14ac:dyDescent="0.25">
      <c r="A32" s="352" t="s">
        <v>224</v>
      </c>
      <c r="B32" s="352">
        <v>56.05</v>
      </c>
      <c r="C32" s="352">
        <v>31.09</v>
      </c>
      <c r="D32" s="352">
        <v>29.1</v>
      </c>
      <c r="E32" s="352">
        <v>27.2</v>
      </c>
      <c r="F32" s="352">
        <v>27.74</v>
      </c>
      <c r="G32" s="352">
        <v>16.68</v>
      </c>
      <c r="H32" s="352">
        <v>19.16</v>
      </c>
      <c r="I32" s="352">
        <v>21.17</v>
      </c>
      <c r="J32" s="352">
        <v>12.32</v>
      </c>
      <c r="K32" s="352">
        <v>11.24</v>
      </c>
      <c r="L32" s="352">
        <v>13.75</v>
      </c>
      <c r="M32" s="352">
        <v>7.33</v>
      </c>
      <c r="N32" s="352">
        <v>11.4</v>
      </c>
      <c r="O32" s="352">
        <v>17.559999999999999</v>
      </c>
      <c r="P32" s="352">
        <v>4.82</v>
      </c>
      <c r="Q32" s="352">
        <v>13.34</v>
      </c>
      <c r="R32" s="352">
        <v>9.5399999999999991</v>
      </c>
      <c r="S32" s="352">
        <v>0</v>
      </c>
      <c r="T32" s="352">
        <v>24.23</v>
      </c>
      <c r="U32" s="352">
        <v>26.88</v>
      </c>
      <c r="V32" s="352">
        <v>10.65</v>
      </c>
      <c r="W32" s="352">
        <v>15.29</v>
      </c>
      <c r="X32" s="352">
        <v>17.82</v>
      </c>
      <c r="Y32" s="352">
        <v>6.28</v>
      </c>
      <c r="Z32" s="352">
        <v>32.380000000000003</v>
      </c>
      <c r="AA32" s="352">
        <v>32.04</v>
      </c>
      <c r="AB32" s="352">
        <v>8.1999999999999993</v>
      </c>
      <c r="AC32" s="352">
        <v>18.73</v>
      </c>
      <c r="AD32" s="352">
        <v>11.58</v>
      </c>
      <c r="AE32" s="352">
        <v>5.3</v>
      </c>
      <c r="AF32" s="352">
        <v>9.4</v>
      </c>
      <c r="AG32" s="352">
        <v>11.22</v>
      </c>
      <c r="AH32" s="352">
        <v>12.52</v>
      </c>
      <c r="AI32" s="352">
        <v>9.5399999999999991</v>
      </c>
      <c r="AJ32" s="352">
        <v>16.38</v>
      </c>
      <c r="AK32" s="352">
        <v>14.15</v>
      </c>
      <c r="AL32" s="352">
        <v>6.95</v>
      </c>
      <c r="AM32" s="352">
        <v>10.79</v>
      </c>
      <c r="AN32" s="352">
        <v>4.4000000000000004</v>
      </c>
      <c r="AO32" s="352">
        <v>8.33</v>
      </c>
      <c r="AP32" s="352">
        <v>9.7799999999999994</v>
      </c>
      <c r="AQ32" s="352">
        <v>7.64</v>
      </c>
      <c r="AR32" s="352">
        <v>4.96</v>
      </c>
      <c r="AS32" s="352">
        <v>7.18</v>
      </c>
      <c r="AT32" s="352">
        <v>6.25</v>
      </c>
      <c r="AU32" s="352">
        <v>2.84</v>
      </c>
      <c r="AV32" s="352">
        <v>5.95</v>
      </c>
      <c r="AW32" s="352">
        <v>6.07</v>
      </c>
      <c r="AX32" s="352">
        <v>3.04</v>
      </c>
      <c r="AY32" s="352">
        <v>34.82</v>
      </c>
      <c r="AZ32" s="352">
        <v>43.61</v>
      </c>
      <c r="BA32" s="352">
        <v>21.99</v>
      </c>
      <c r="BB32" s="352">
        <v>48.16</v>
      </c>
      <c r="BC32" s="352">
        <v>45.97</v>
      </c>
      <c r="BD32" s="352">
        <v>13</v>
      </c>
      <c r="BE32" s="352">
        <v>0</v>
      </c>
      <c r="BF32" s="352">
        <v>0</v>
      </c>
      <c r="BG32" s="352">
        <v>19.97</v>
      </c>
      <c r="BH32" s="352">
        <v>28.26</v>
      </c>
      <c r="BI32" s="352">
        <v>35.89</v>
      </c>
      <c r="BJ32" s="352">
        <v>13.75</v>
      </c>
      <c r="BK32" s="352">
        <v>17.010000000000002</v>
      </c>
      <c r="BL32" s="352">
        <v>0</v>
      </c>
      <c r="BM32" s="352">
        <v>0</v>
      </c>
      <c r="BN32" s="352">
        <v>28.61</v>
      </c>
      <c r="BO32" s="352">
        <v>3.26</v>
      </c>
      <c r="BP32" s="352">
        <v>31.99</v>
      </c>
      <c r="BQ32" s="352">
        <v>28.21</v>
      </c>
      <c r="BR32" s="352">
        <v>34.57</v>
      </c>
      <c r="BS32" s="352">
        <v>0</v>
      </c>
      <c r="BT32" s="352">
        <v>0</v>
      </c>
      <c r="BU32" s="352">
        <v>31.15</v>
      </c>
      <c r="BV32" s="352">
        <v>7.08</v>
      </c>
      <c r="BW32" s="352">
        <v>29.05</v>
      </c>
      <c r="BX32" s="352">
        <v>31.39</v>
      </c>
      <c r="BY32" s="352">
        <v>14.89</v>
      </c>
      <c r="BZ32" s="352">
        <v>0</v>
      </c>
      <c r="CA32" s="352">
        <v>0</v>
      </c>
      <c r="CB32" s="352">
        <v>10.81</v>
      </c>
      <c r="CC32" s="352">
        <v>4.12</v>
      </c>
      <c r="CD32" s="352">
        <v>28.74</v>
      </c>
      <c r="CE32" s="352">
        <v>11.53</v>
      </c>
      <c r="CF32" s="352">
        <v>33.49</v>
      </c>
      <c r="CG32" s="352">
        <v>0</v>
      </c>
      <c r="CH32" s="352">
        <v>0</v>
      </c>
      <c r="CI32" s="352">
        <v>17.29</v>
      </c>
      <c r="CJ32" s="352">
        <v>5.37</v>
      </c>
      <c r="CK32" s="352">
        <v>20.48</v>
      </c>
      <c r="CL32" s="352">
        <v>19.25</v>
      </c>
      <c r="CM32" s="352">
        <v>21.57</v>
      </c>
      <c r="CN32" s="352">
        <v>0</v>
      </c>
      <c r="CO32" s="352">
        <v>11.19</v>
      </c>
      <c r="CP32" s="352">
        <v>6.6</v>
      </c>
      <c r="CQ32" s="352">
        <v>3.26</v>
      </c>
      <c r="CR32" s="352">
        <v>7.41</v>
      </c>
      <c r="CS32" s="352">
        <v>11.65</v>
      </c>
      <c r="CT32" s="352">
        <v>3.44</v>
      </c>
      <c r="CU32" s="352">
        <v>3.43</v>
      </c>
      <c r="CV32" s="352">
        <v>3.25</v>
      </c>
      <c r="CW32" s="352">
        <v>5.33</v>
      </c>
      <c r="CX32" s="352">
        <v>0</v>
      </c>
      <c r="CY32" s="352">
        <v>0</v>
      </c>
      <c r="CZ32" s="352">
        <v>0</v>
      </c>
      <c r="DA32" s="352">
        <v>3.5</v>
      </c>
      <c r="DB32" s="352">
        <v>5.04</v>
      </c>
      <c r="DC32" s="352">
        <v>9.14</v>
      </c>
      <c r="DD32" s="352">
        <v>7.44</v>
      </c>
      <c r="DE32" s="352">
        <v>3.31</v>
      </c>
      <c r="DF32" s="352">
        <v>4.87</v>
      </c>
      <c r="DG32" s="352">
        <v>6.22</v>
      </c>
      <c r="DH32" s="352">
        <v>4.1500000000000004</v>
      </c>
      <c r="DI32" s="352">
        <v>5.21</v>
      </c>
      <c r="DJ32" s="352">
        <v>2.7</v>
      </c>
      <c r="DK32" s="352">
        <v>12.6</v>
      </c>
      <c r="DL32" s="352">
        <v>11.24</v>
      </c>
      <c r="DM32" s="352">
        <v>9.2100000000000009</v>
      </c>
      <c r="DN32" s="352">
        <v>9.7100000000000009</v>
      </c>
      <c r="DO32" s="352">
        <v>4.41</v>
      </c>
      <c r="DP32" s="352">
        <v>4.5999999999999996</v>
      </c>
      <c r="DQ32" s="352">
        <v>5.74</v>
      </c>
      <c r="DR32" s="352">
        <v>0.6</v>
      </c>
      <c r="DS32" s="352">
        <v>4.7699999999999996</v>
      </c>
      <c r="DT32" s="352">
        <v>4.59</v>
      </c>
      <c r="DU32" s="352">
        <v>5.38</v>
      </c>
      <c r="DV32" s="352">
        <v>10.08</v>
      </c>
      <c r="DW32" s="352">
        <v>7.18</v>
      </c>
      <c r="DX32" s="352">
        <v>5.46</v>
      </c>
      <c r="DY32" s="352">
        <v>4.79</v>
      </c>
      <c r="DZ32" s="352">
        <v>6.6</v>
      </c>
      <c r="EA32" s="352">
        <v>0.34</v>
      </c>
      <c r="EB32" s="352">
        <v>2.12</v>
      </c>
      <c r="EC32" s="352">
        <v>6</v>
      </c>
      <c r="ED32" s="352">
        <v>6.62</v>
      </c>
      <c r="EE32" s="352">
        <v>11.12</v>
      </c>
      <c r="EF32" s="352">
        <v>9.14</v>
      </c>
      <c r="EG32" s="352">
        <v>5.26</v>
      </c>
      <c r="EH32" s="352">
        <v>5.27</v>
      </c>
      <c r="EI32" s="352">
        <v>6.85</v>
      </c>
      <c r="EJ32" s="352">
        <v>0.5</v>
      </c>
      <c r="EK32" s="352">
        <v>3.9</v>
      </c>
      <c r="EL32" s="352">
        <v>5.5</v>
      </c>
      <c r="EM32" s="352">
        <v>6.13</v>
      </c>
      <c r="EN32" s="352">
        <v>4.21</v>
      </c>
      <c r="EO32" s="352">
        <v>4.4000000000000004</v>
      </c>
      <c r="EP32" s="352">
        <v>2.65</v>
      </c>
      <c r="EQ32" s="352">
        <v>3.34</v>
      </c>
      <c r="ER32" s="352">
        <v>3.33</v>
      </c>
      <c r="ES32" s="352">
        <v>0</v>
      </c>
      <c r="ET32" s="352">
        <v>1.63</v>
      </c>
      <c r="EU32" s="352">
        <v>4.3099999999999996</v>
      </c>
      <c r="EV32" s="352">
        <v>6.77</v>
      </c>
      <c r="EW32" s="352">
        <v>4.91</v>
      </c>
      <c r="EX32" s="352">
        <v>5.16</v>
      </c>
      <c r="EY32" s="352">
        <v>3.01</v>
      </c>
      <c r="EZ32" s="352">
        <v>2.71</v>
      </c>
      <c r="FA32" s="352">
        <v>3.63</v>
      </c>
      <c r="FB32" s="352">
        <v>4.05</v>
      </c>
      <c r="FC32" s="352">
        <v>2.68</v>
      </c>
      <c r="FD32" s="352">
        <v>3.47</v>
      </c>
      <c r="FE32" s="352">
        <v>3.52</v>
      </c>
      <c r="FF32" s="352">
        <v>4.7699999999999996</v>
      </c>
      <c r="FG32" s="352">
        <v>6.07</v>
      </c>
      <c r="FH32" s="352">
        <v>4.0199999999999996</v>
      </c>
      <c r="FI32" s="352">
        <v>3.82</v>
      </c>
      <c r="FJ32" s="352">
        <v>2.78</v>
      </c>
      <c r="FK32" s="352">
        <v>1.86</v>
      </c>
      <c r="FL32" s="352">
        <v>2.9</v>
      </c>
      <c r="FM32" s="352">
        <v>2.66</v>
      </c>
      <c r="FN32" s="352">
        <v>1.52</v>
      </c>
      <c r="FO32" s="352">
        <v>4.62</v>
      </c>
      <c r="FP32" s="352">
        <v>5.0999999999999996</v>
      </c>
      <c r="FQ32" s="352">
        <v>3.07</v>
      </c>
      <c r="FR32" s="352">
        <v>1.08</v>
      </c>
      <c r="FS32" s="352">
        <v>1.72</v>
      </c>
      <c r="FT32" s="352">
        <v>2.77</v>
      </c>
      <c r="FU32" s="352">
        <v>0</v>
      </c>
      <c r="FV32" s="352">
        <v>0</v>
      </c>
      <c r="FW32" s="352">
        <v>3.04</v>
      </c>
      <c r="FX32" s="352">
        <v>5.51</v>
      </c>
      <c r="FY32" s="352">
        <v>4.76</v>
      </c>
      <c r="FZ32" s="352">
        <v>4.01</v>
      </c>
      <c r="GA32" s="352">
        <v>3.05</v>
      </c>
      <c r="GB32" s="352">
        <v>4.3</v>
      </c>
      <c r="GC32" s="352">
        <v>2.5099999999999998</v>
      </c>
      <c r="GD32" s="352">
        <v>2.81</v>
      </c>
      <c r="GE32" s="352">
        <v>3.83</v>
      </c>
      <c r="GF32" s="352">
        <v>2.84</v>
      </c>
      <c r="GG32" s="352">
        <v>4.7300000000000004</v>
      </c>
      <c r="GH32" s="352">
        <v>4.07</v>
      </c>
      <c r="GI32" s="352">
        <v>1.1000000000000001</v>
      </c>
      <c r="GJ32" s="352">
        <v>4.0599999999999996</v>
      </c>
      <c r="GK32" s="352">
        <v>4.33</v>
      </c>
      <c r="GL32" s="352">
        <v>4.26</v>
      </c>
      <c r="GM32" s="352">
        <v>0</v>
      </c>
      <c r="GN32" s="352">
        <v>0</v>
      </c>
      <c r="GO32" s="352">
        <v>0</v>
      </c>
      <c r="GP32" s="352">
        <v>5.75</v>
      </c>
      <c r="GQ32" s="352">
        <v>1.54</v>
      </c>
      <c r="GR32" s="352">
        <v>6.91</v>
      </c>
      <c r="GS32" s="352">
        <v>3.42</v>
      </c>
      <c r="GT32" s="352">
        <v>0</v>
      </c>
      <c r="GU32" s="352">
        <v>1.1399999999999999</v>
      </c>
      <c r="GV32" s="352">
        <v>0</v>
      </c>
      <c r="GW32" s="352">
        <v>0</v>
      </c>
      <c r="GX32" s="352">
        <v>0</v>
      </c>
      <c r="GY32" s="352">
        <v>5.44</v>
      </c>
      <c r="GZ32" s="352">
        <v>4.9400000000000004</v>
      </c>
      <c r="HA32" s="352">
        <v>5.15</v>
      </c>
      <c r="HB32" s="352">
        <v>1.77</v>
      </c>
      <c r="HC32" s="352">
        <v>4.04</v>
      </c>
      <c r="HD32" s="352">
        <v>2.44</v>
      </c>
      <c r="HE32" s="352">
        <v>1.91</v>
      </c>
      <c r="HF32" s="352">
        <v>3.79</v>
      </c>
      <c r="HG32" s="352">
        <v>5.61</v>
      </c>
      <c r="HH32" s="352">
        <v>29.03</v>
      </c>
    </row>
    <row r="33" spans="1:216" ht="15" x14ac:dyDescent="0.25">
      <c r="A33" s="352" t="s">
        <v>225</v>
      </c>
      <c r="B33" s="352">
        <v>29.6</v>
      </c>
      <c r="C33" s="352">
        <v>7.7</v>
      </c>
      <c r="D33" s="352">
        <v>7.5</v>
      </c>
      <c r="E33" s="352">
        <v>6.6</v>
      </c>
      <c r="F33" s="352">
        <v>2.8</v>
      </c>
      <c r="G33" s="352">
        <v>8.5</v>
      </c>
      <c r="H33" s="352">
        <v>5.7</v>
      </c>
      <c r="I33" s="352">
        <v>2.4</v>
      </c>
      <c r="J33" s="352">
        <v>6.7</v>
      </c>
      <c r="K33" s="352">
        <v>2.9</v>
      </c>
      <c r="L33" s="352">
        <v>1.9</v>
      </c>
      <c r="M33" s="352">
        <v>3.2</v>
      </c>
      <c r="N33" s="352">
        <v>2.6</v>
      </c>
      <c r="O33" s="352">
        <v>2</v>
      </c>
      <c r="P33" s="352">
        <v>2.4</v>
      </c>
      <c r="Q33" s="352">
        <v>3.9</v>
      </c>
      <c r="R33" s="352">
        <v>2.4</v>
      </c>
      <c r="S33" s="352">
        <v>0</v>
      </c>
      <c r="T33" s="352">
        <v>3.4</v>
      </c>
      <c r="U33" s="352">
        <v>2.7</v>
      </c>
      <c r="V33" s="352">
        <v>3.5</v>
      </c>
      <c r="W33" s="352">
        <v>4.5999999999999996</v>
      </c>
      <c r="X33" s="352">
        <v>5</v>
      </c>
      <c r="Y33" s="352">
        <v>3.1</v>
      </c>
      <c r="Z33" s="352">
        <v>21.3</v>
      </c>
      <c r="AA33" s="352">
        <v>21</v>
      </c>
      <c r="AB33" s="352">
        <v>5.2</v>
      </c>
      <c r="AC33" s="352">
        <v>10.9</v>
      </c>
      <c r="AD33" s="352">
        <v>11.1</v>
      </c>
      <c r="AE33" s="352">
        <v>3.8</v>
      </c>
      <c r="AF33" s="352">
        <v>9.9</v>
      </c>
      <c r="AG33" s="352">
        <v>4.7</v>
      </c>
      <c r="AH33" s="352">
        <v>6.7</v>
      </c>
      <c r="AI33" s="352">
        <v>6.9</v>
      </c>
      <c r="AJ33" s="352">
        <v>10.5</v>
      </c>
      <c r="AK33" s="352">
        <v>8</v>
      </c>
      <c r="AL33" s="352">
        <v>4</v>
      </c>
      <c r="AM33" s="352">
        <v>7.2</v>
      </c>
      <c r="AN33" s="352">
        <v>3</v>
      </c>
      <c r="AO33" s="352">
        <v>5.2</v>
      </c>
      <c r="AP33" s="352">
        <v>6.8</v>
      </c>
      <c r="AQ33" s="352">
        <v>9.8000000000000007</v>
      </c>
      <c r="AR33" s="352">
        <v>4.7</v>
      </c>
      <c r="AS33" s="352">
        <v>3.4</v>
      </c>
      <c r="AT33" s="352">
        <v>3.2</v>
      </c>
      <c r="AU33" s="352">
        <v>2.4</v>
      </c>
      <c r="AV33" s="352">
        <v>3.5</v>
      </c>
      <c r="AW33" s="352">
        <v>3.4</v>
      </c>
      <c r="AX33" s="352">
        <v>1.9</v>
      </c>
      <c r="AY33" s="352">
        <v>7.2</v>
      </c>
      <c r="AZ33" s="352">
        <v>8.8000000000000007</v>
      </c>
      <c r="BA33" s="352">
        <v>10.5</v>
      </c>
      <c r="BB33" s="352">
        <v>3</v>
      </c>
      <c r="BC33" s="352">
        <v>8.1</v>
      </c>
      <c r="BD33" s="352">
        <v>2.6</v>
      </c>
      <c r="BE33" s="352">
        <v>0</v>
      </c>
      <c r="BF33" s="352">
        <v>0</v>
      </c>
      <c r="BG33" s="352">
        <v>6.4</v>
      </c>
      <c r="BH33" s="352">
        <v>14.4</v>
      </c>
      <c r="BI33" s="352">
        <v>3.2</v>
      </c>
      <c r="BJ33" s="352">
        <v>3.6</v>
      </c>
      <c r="BK33" s="352">
        <v>4.9000000000000004</v>
      </c>
      <c r="BL33" s="352">
        <v>0</v>
      </c>
      <c r="BM33" s="352">
        <v>0</v>
      </c>
      <c r="BN33" s="352">
        <v>5</v>
      </c>
      <c r="BO33" s="352">
        <v>3.3</v>
      </c>
      <c r="BP33" s="352">
        <v>4.3</v>
      </c>
      <c r="BQ33" s="352">
        <v>5</v>
      </c>
      <c r="BR33" s="352">
        <v>6.1</v>
      </c>
      <c r="BS33" s="352">
        <v>0</v>
      </c>
      <c r="BT33" s="352">
        <v>0</v>
      </c>
      <c r="BU33" s="352">
        <v>5.6</v>
      </c>
      <c r="BV33" s="352">
        <v>2.7</v>
      </c>
      <c r="BW33" s="352">
        <v>2.7</v>
      </c>
      <c r="BX33" s="352">
        <v>5.8</v>
      </c>
      <c r="BY33" s="352">
        <v>2.2000000000000002</v>
      </c>
      <c r="BZ33" s="352">
        <v>0</v>
      </c>
      <c r="CA33" s="352">
        <v>0</v>
      </c>
      <c r="CB33" s="352">
        <v>3.2</v>
      </c>
      <c r="CC33" s="352">
        <v>2.2999999999999998</v>
      </c>
      <c r="CD33" s="352">
        <v>3.2</v>
      </c>
      <c r="CE33" s="352">
        <v>3.8</v>
      </c>
      <c r="CF33" s="352">
        <v>4.0999999999999996</v>
      </c>
      <c r="CG33" s="352">
        <v>0</v>
      </c>
      <c r="CH33" s="352">
        <v>0</v>
      </c>
      <c r="CI33" s="352">
        <v>4.3</v>
      </c>
      <c r="CJ33" s="352">
        <v>2.2000000000000002</v>
      </c>
      <c r="CK33" s="352">
        <v>2.2999999999999998</v>
      </c>
      <c r="CL33" s="352">
        <v>4.8</v>
      </c>
      <c r="CM33" s="352">
        <v>2.9</v>
      </c>
      <c r="CN33" s="352">
        <v>0</v>
      </c>
      <c r="CO33" s="352">
        <v>2</v>
      </c>
      <c r="CP33" s="352">
        <v>3.9</v>
      </c>
      <c r="CQ33" s="352">
        <v>2</v>
      </c>
      <c r="CR33" s="352">
        <v>3.6</v>
      </c>
      <c r="CS33" s="352">
        <v>4.5999999999999996</v>
      </c>
      <c r="CT33" s="352">
        <v>3.2</v>
      </c>
      <c r="CU33" s="352">
        <v>2.2999999999999998</v>
      </c>
      <c r="CV33" s="352">
        <v>2.6</v>
      </c>
      <c r="CW33" s="352">
        <v>5.5</v>
      </c>
      <c r="CX33" s="352">
        <v>0</v>
      </c>
      <c r="CY33" s="352">
        <v>0</v>
      </c>
      <c r="CZ33" s="352">
        <v>0</v>
      </c>
      <c r="DA33" s="352">
        <v>5.7</v>
      </c>
      <c r="DB33" s="352">
        <v>4.5999999999999996</v>
      </c>
      <c r="DC33" s="352">
        <v>7.7</v>
      </c>
      <c r="DD33" s="352">
        <v>8.1999999999999993</v>
      </c>
      <c r="DE33" s="352">
        <v>3.5</v>
      </c>
      <c r="DF33" s="352">
        <v>5.0999999999999996</v>
      </c>
      <c r="DG33" s="352">
        <v>7.3</v>
      </c>
      <c r="DH33" s="352">
        <v>5.5</v>
      </c>
      <c r="DI33" s="352">
        <v>4.9000000000000004</v>
      </c>
      <c r="DJ33" s="352">
        <v>1.8</v>
      </c>
      <c r="DK33" s="352">
        <v>8.8000000000000007</v>
      </c>
      <c r="DL33" s="352">
        <v>8</v>
      </c>
      <c r="DM33" s="352">
        <v>6.5</v>
      </c>
      <c r="DN33" s="352">
        <v>5.5</v>
      </c>
      <c r="DO33" s="352">
        <v>2.7</v>
      </c>
      <c r="DP33" s="352">
        <v>3.3</v>
      </c>
      <c r="DQ33" s="352">
        <v>5.3</v>
      </c>
      <c r="DR33" s="352">
        <v>1.7</v>
      </c>
      <c r="DS33" s="352">
        <v>2.5</v>
      </c>
      <c r="DT33" s="352">
        <v>2.4</v>
      </c>
      <c r="DU33" s="352">
        <v>2.1</v>
      </c>
      <c r="DV33" s="352">
        <v>7.2</v>
      </c>
      <c r="DW33" s="352">
        <v>4.0999999999999996</v>
      </c>
      <c r="DX33" s="352">
        <v>3.3</v>
      </c>
      <c r="DY33" s="352">
        <v>3.7</v>
      </c>
      <c r="DZ33" s="352">
        <v>5.9</v>
      </c>
      <c r="EA33" s="352">
        <v>1.4</v>
      </c>
      <c r="EB33" s="352">
        <v>1.3</v>
      </c>
      <c r="EC33" s="352">
        <v>3.1</v>
      </c>
      <c r="ED33" s="352">
        <v>2.6</v>
      </c>
      <c r="EE33" s="352">
        <v>7.8</v>
      </c>
      <c r="EF33" s="352">
        <v>5.0999999999999996</v>
      </c>
      <c r="EG33" s="352">
        <v>3.2</v>
      </c>
      <c r="EH33" s="352">
        <v>3.9</v>
      </c>
      <c r="EI33" s="352">
        <v>6.2</v>
      </c>
      <c r="EJ33" s="352">
        <v>1.6</v>
      </c>
      <c r="EK33" s="352">
        <v>2.2000000000000002</v>
      </c>
      <c r="EL33" s="352">
        <v>2.9</v>
      </c>
      <c r="EM33" s="352">
        <v>2.4</v>
      </c>
      <c r="EN33" s="352">
        <v>3.3</v>
      </c>
      <c r="EO33" s="352">
        <v>2.6</v>
      </c>
      <c r="EP33" s="352">
        <v>1.4</v>
      </c>
      <c r="EQ33" s="352">
        <v>2.4</v>
      </c>
      <c r="ER33" s="352">
        <v>3.4</v>
      </c>
      <c r="ES33" s="352">
        <v>0</v>
      </c>
      <c r="ET33" s="352">
        <v>1</v>
      </c>
      <c r="EU33" s="352">
        <v>2.1</v>
      </c>
      <c r="EV33" s="352">
        <v>2.2999999999999998</v>
      </c>
      <c r="EW33" s="352">
        <v>3.6</v>
      </c>
      <c r="EX33" s="352">
        <v>3</v>
      </c>
      <c r="EY33" s="352">
        <v>1.6</v>
      </c>
      <c r="EZ33" s="352">
        <v>2.4</v>
      </c>
      <c r="FA33" s="352">
        <v>3.5</v>
      </c>
      <c r="FB33" s="352">
        <v>3.6</v>
      </c>
      <c r="FC33" s="352">
        <v>1.6</v>
      </c>
      <c r="FD33" s="352">
        <v>1.9</v>
      </c>
      <c r="FE33" s="352">
        <v>1.7</v>
      </c>
      <c r="FF33" s="352">
        <v>3.2</v>
      </c>
      <c r="FG33" s="352">
        <v>3.6</v>
      </c>
      <c r="FH33" s="352">
        <v>2.1</v>
      </c>
      <c r="FI33" s="352">
        <v>3.2</v>
      </c>
      <c r="FJ33" s="352">
        <v>2.1</v>
      </c>
      <c r="FK33" s="352">
        <v>1.7</v>
      </c>
      <c r="FL33" s="352">
        <v>2.2999999999999998</v>
      </c>
      <c r="FM33" s="352">
        <v>1.6</v>
      </c>
      <c r="FN33" s="352">
        <v>1.7</v>
      </c>
      <c r="FO33" s="352">
        <v>2.9</v>
      </c>
      <c r="FP33" s="352">
        <v>2.9</v>
      </c>
      <c r="FQ33" s="352">
        <v>1.7</v>
      </c>
      <c r="FR33" s="352">
        <v>1</v>
      </c>
      <c r="FS33" s="352">
        <v>1.9</v>
      </c>
      <c r="FT33" s="352">
        <v>4.0999999999999996</v>
      </c>
      <c r="FU33" s="352">
        <v>0</v>
      </c>
      <c r="FV33" s="352">
        <v>0</v>
      </c>
      <c r="FW33" s="352">
        <v>1.2</v>
      </c>
      <c r="FX33" s="352">
        <v>3.7</v>
      </c>
      <c r="FY33" s="352">
        <v>2.6</v>
      </c>
      <c r="FZ33" s="352">
        <v>2.6</v>
      </c>
      <c r="GA33" s="352">
        <v>2</v>
      </c>
      <c r="GB33" s="352">
        <v>3.2</v>
      </c>
      <c r="GC33" s="352">
        <v>1.7</v>
      </c>
      <c r="GD33" s="352">
        <v>1.7</v>
      </c>
      <c r="GE33" s="352">
        <v>2.1</v>
      </c>
      <c r="GF33" s="352">
        <v>1.4</v>
      </c>
      <c r="GG33" s="352">
        <v>3.9</v>
      </c>
      <c r="GH33" s="352">
        <v>3.3</v>
      </c>
      <c r="GI33" s="352">
        <v>1.2</v>
      </c>
      <c r="GJ33" s="352">
        <v>3.7</v>
      </c>
      <c r="GK33" s="352">
        <v>3.6</v>
      </c>
      <c r="GL33" s="352">
        <v>3.4</v>
      </c>
      <c r="GM33" s="352">
        <v>0</v>
      </c>
      <c r="GN33" s="352">
        <v>0</v>
      </c>
      <c r="GO33" s="352">
        <v>0</v>
      </c>
      <c r="GP33" s="352">
        <v>2.8</v>
      </c>
      <c r="GQ33" s="352">
        <v>0.9</v>
      </c>
      <c r="GR33" s="352">
        <v>3.1</v>
      </c>
      <c r="GS33" s="352">
        <v>2.4</v>
      </c>
      <c r="GT33" s="352">
        <v>0</v>
      </c>
      <c r="GU33" s="352">
        <v>1.6</v>
      </c>
      <c r="GV33" s="352">
        <v>0</v>
      </c>
      <c r="GW33" s="352">
        <v>0</v>
      </c>
      <c r="GX33" s="352">
        <v>0</v>
      </c>
      <c r="GY33" s="352">
        <v>3.3</v>
      </c>
      <c r="GZ33" s="352">
        <v>2.6</v>
      </c>
      <c r="HA33" s="352">
        <v>2.9</v>
      </c>
      <c r="HB33" s="352">
        <v>1.4</v>
      </c>
      <c r="HC33" s="352">
        <v>2.8</v>
      </c>
      <c r="HD33" s="352">
        <v>1.7</v>
      </c>
      <c r="HE33" s="352">
        <v>1.4</v>
      </c>
      <c r="HF33" s="352">
        <v>1.9</v>
      </c>
      <c r="HG33" s="352">
        <v>2.2000000000000002</v>
      </c>
      <c r="HH33" s="352">
        <v>6.9</v>
      </c>
    </row>
    <row r="34" spans="1:216" ht="15" x14ac:dyDescent="0.25">
      <c r="A34" s="352" t="s">
        <v>226</v>
      </c>
      <c r="B34" s="352">
        <v>16</v>
      </c>
      <c r="C34" s="352">
        <v>4.3</v>
      </c>
      <c r="D34" s="352">
        <v>4.0999999999999996</v>
      </c>
      <c r="E34" s="352">
        <v>3.6</v>
      </c>
      <c r="F34" s="352">
        <v>2</v>
      </c>
      <c r="G34" s="352">
        <v>4.0999999999999996</v>
      </c>
      <c r="H34" s="352">
        <v>3.1</v>
      </c>
      <c r="I34" s="352">
        <v>1.7</v>
      </c>
      <c r="J34" s="352">
        <v>3.4</v>
      </c>
      <c r="K34" s="352">
        <v>1.8</v>
      </c>
      <c r="L34" s="352">
        <v>1.4</v>
      </c>
      <c r="M34" s="352">
        <v>1.8</v>
      </c>
      <c r="N34" s="352">
        <v>1.4</v>
      </c>
      <c r="O34" s="352">
        <v>1.1000000000000001</v>
      </c>
      <c r="P34" s="352">
        <v>1.3</v>
      </c>
      <c r="Q34" s="352">
        <v>2.4</v>
      </c>
      <c r="R34" s="352">
        <v>1.4</v>
      </c>
      <c r="S34" s="352">
        <v>0</v>
      </c>
      <c r="T34" s="352">
        <v>1.9</v>
      </c>
      <c r="U34" s="352">
        <v>1.6</v>
      </c>
      <c r="V34" s="352">
        <v>1.7</v>
      </c>
      <c r="W34" s="352">
        <v>2</v>
      </c>
      <c r="X34" s="352">
        <v>2.1</v>
      </c>
      <c r="Y34" s="352">
        <v>1.4</v>
      </c>
      <c r="Z34" s="352">
        <v>8.6999999999999993</v>
      </c>
      <c r="AA34" s="352">
        <v>8.3000000000000007</v>
      </c>
      <c r="AB34" s="352">
        <v>2.2999999999999998</v>
      </c>
      <c r="AC34" s="352">
        <v>4.8</v>
      </c>
      <c r="AD34" s="352">
        <v>3.1</v>
      </c>
      <c r="AE34" s="352">
        <v>1.2</v>
      </c>
      <c r="AF34" s="352">
        <v>2.7</v>
      </c>
      <c r="AG34" s="352">
        <v>2.1</v>
      </c>
      <c r="AH34" s="352">
        <v>2.9</v>
      </c>
      <c r="AI34" s="352">
        <v>3.4</v>
      </c>
      <c r="AJ34" s="352">
        <v>4.5999999999999996</v>
      </c>
      <c r="AK34" s="352">
        <v>2.9</v>
      </c>
      <c r="AL34" s="352">
        <v>2.1</v>
      </c>
      <c r="AM34" s="352">
        <v>3.9</v>
      </c>
      <c r="AN34" s="352">
        <v>1.6</v>
      </c>
      <c r="AO34" s="352">
        <v>3.2</v>
      </c>
      <c r="AP34" s="352">
        <v>3.8</v>
      </c>
      <c r="AQ34" s="352">
        <v>1.6</v>
      </c>
      <c r="AR34" s="352">
        <v>2</v>
      </c>
      <c r="AS34" s="352">
        <v>1.5</v>
      </c>
      <c r="AT34" s="352">
        <v>1.7</v>
      </c>
      <c r="AU34" s="352">
        <v>1.7</v>
      </c>
      <c r="AV34" s="352">
        <v>1.7</v>
      </c>
      <c r="AW34" s="352">
        <v>1.6</v>
      </c>
      <c r="AX34" s="352">
        <v>1</v>
      </c>
      <c r="AY34" s="352">
        <v>4.4000000000000004</v>
      </c>
      <c r="AZ34" s="352">
        <v>4.5999999999999996</v>
      </c>
      <c r="BA34" s="352">
        <v>6.9</v>
      </c>
      <c r="BB34" s="352">
        <v>1</v>
      </c>
      <c r="BC34" s="352">
        <v>3.9</v>
      </c>
      <c r="BD34" s="352">
        <v>0.9</v>
      </c>
      <c r="BE34" s="352">
        <v>0</v>
      </c>
      <c r="BF34" s="352">
        <v>0</v>
      </c>
      <c r="BG34" s="352">
        <v>4</v>
      </c>
      <c r="BH34" s="352">
        <v>9.1999999999999993</v>
      </c>
      <c r="BI34" s="352">
        <v>1.8</v>
      </c>
      <c r="BJ34" s="352">
        <v>2.2999999999999998</v>
      </c>
      <c r="BK34" s="352">
        <v>1</v>
      </c>
      <c r="BL34" s="352">
        <v>0</v>
      </c>
      <c r="BM34" s="352">
        <v>0</v>
      </c>
      <c r="BN34" s="352">
        <v>2.8</v>
      </c>
      <c r="BO34" s="352">
        <v>1.6</v>
      </c>
      <c r="BP34" s="352">
        <v>1.7</v>
      </c>
      <c r="BQ34" s="352">
        <v>2.8</v>
      </c>
      <c r="BR34" s="352">
        <v>1.7</v>
      </c>
      <c r="BS34" s="352">
        <v>0</v>
      </c>
      <c r="BT34" s="352">
        <v>0</v>
      </c>
      <c r="BU34" s="352">
        <v>2.9</v>
      </c>
      <c r="BV34" s="352">
        <v>2.2000000000000002</v>
      </c>
      <c r="BW34" s="352">
        <v>0.8</v>
      </c>
      <c r="BX34" s="352">
        <v>3</v>
      </c>
      <c r="BY34" s="352">
        <v>0.9</v>
      </c>
      <c r="BZ34" s="352">
        <v>0</v>
      </c>
      <c r="CA34" s="352">
        <v>0</v>
      </c>
      <c r="CB34" s="352">
        <v>2.4</v>
      </c>
      <c r="CC34" s="352">
        <v>1.7</v>
      </c>
      <c r="CD34" s="352">
        <v>2.2000000000000002</v>
      </c>
      <c r="CE34" s="352">
        <v>3.3</v>
      </c>
      <c r="CF34" s="352">
        <v>1.5</v>
      </c>
      <c r="CG34" s="352">
        <v>0</v>
      </c>
      <c r="CH34" s="352">
        <v>0</v>
      </c>
      <c r="CI34" s="352">
        <v>3.1</v>
      </c>
      <c r="CJ34" s="352">
        <v>1.7</v>
      </c>
      <c r="CK34" s="352">
        <v>1.2</v>
      </c>
      <c r="CL34" s="352">
        <v>3.5</v>
      </c>
      <c r="CM34" s="352">
        <v>1.1000000000000001</v>
      </c>
      <c r="CN34" s="352">
        <v>0</v>
      </c>
      <c r="CO34" s="352">
        <v>1.4</v>
      </c>
      <c r="CP34" s="352">
        <v>2.9</v>
      </c>
      <c r="CQ34" s="352">
        <v>1.8</v>
      </c>
      <c r="CR34" s="352">
        <v>3</v>
      </c>
      <c r="CS34" s="352">
        <v>3</v>
      </c>
      <c r="CT34" s="352">
        <v>2</v>
      </c>
      <c r="CU34" s="352">
        <v>1.7</v>
      </c>
      <c r="CV34" s="352">
        <v>1.7</v>
      </c>
      <c r="CW34" s="352">
        <v>2.8</v>
      </c>
      <c r="CX34" s="352">
        <v>0</v>
      </c>
      <c r="CY34" s="352">
        <v>0</v>
      </c>
      <c r="CZ34" s="352">
        <v>0</v>
      </c>
      <c r="DA34" s="352">
        <v>1.8</v>
      </c>
      <c r="DB34" s="352">
        <v>3</v>
      </c>
      <c r="DC34" s="352">
        <v>2.6</v>
      </c>
      <c r="DD34" s="352">
        <v>6</v>
      </c>
      <c r="DE34" s="352">
        <v>2.7</v>
      </c>
      <c r="DF34" s="352">
        <v>4.0999999999999996</v>
      </c>
      <c r="DG34" s="352">
        <v>4.9000000000000004</v>
      </c>
      <c r="DH34" s="352">
        <v>2.7</v>
      </c>
      <c r="DI34" s="352">
        <v>2.9</v>
      </c>
      <c r="DJ34" s="352">
        <v>1.6</v>
      </c>
      <c r="DK34" s="352">
        <v>5.9</v>
      </c>
      <c r="DL34" s="352">
        <v>5.2</v>
      </c>
      <c r="DM34" s="352">
        <v>4.2</v>
      </c>
      <c r="DN34" s="352">
        <v>3.7</v>
      </c>
      <c r="DO34" s="352">
        <v>2.1</v>
      </c>
      <c r="DP34" s="352">
        <v>1.7</v>
      </c>
      <c r="DQ34" s="352">
        <v>3.4</v>
      </c>
      <c r="DR34" s="352">
        <v>0.9</v>
      </c>
      <c r="DS34" s="352">
        <v>1.6</v>
      </c>
      <c r="DT34" s="352">
        <v>1.5</v>
      </c>
      <c r="DU34" s="352">
        <v>1.4</v>
      </c>
      <c r="DV34" s="352">
        <v>4.7</v>
      </c>
      <c r="DW34" s="352">
        <v>2.6</v>
      </c>
      <c r="DX34" s="352">
        <v>2.5</v>
      </c>
      <c r="DY34" s="352">
        <v>1.9</v>
      </c>
      <c r="DZ34" s="352">
        <v>3.9</v>
      </c>
      <c r="EA34" s="352">
        <v>1.5</v>
      </c>
      <c r="EB34" s="352">
        <v>1.1000000000000001</v>
      </c>
      <c r="EC34" s="352">
        <v>1.9</v>
      </c>
      <c r="ED34" s="352">
        <v>1.8</v>
      </c>
      <c r="EE34" s="352">
        <v>5.0999999999999996</v>
      </c>
      <c r="EF34" s="352">
        <v>3.4</v>
      </c>
      <c r="EG34" s="352">
        <v>2.5</v>
      </c>
      <c r="EH34" s="352">
        <v>1.9</v>
      </c>
      <c r="EI34" s="352">
        <v>4.0999999999999996</v>
      </c>
      <c r="EJ34" s="352">
        <v>1.1000000000000001</v>
      </c>
      <c r="EK34" s="352">
        <v>1.5</v>
      </c>
      <c r="EL34" s="352">
        <v>1.7</v>
      </c>
      <c r="EM34" s="352">
        <v>1.7</v>
      </c>
      <c r="EN34" s="352">
        <v>2</v>
      </c>
      <c r="EO34" s="352">
        <v>1.7</v>
      </c>
      <c r="EP34" s="352">
        <v>1.2</v>
      </c>
      <c r="EQ34" s="352">
        <v>1.5</v>
      </c>
      <c r="ER34" s="352">
        <v>1.9</v>
      </c>
      <c r="ES34" s="352">
        <v>0</v>
      </c>
      <c r="ET34" s="352">
        <v>1</v>
      </c>
      <c r="EU34" s="352">
        <v>1.1000000000000001</v>
      </c>
      <c r="EV34" s="352">
        <v>1</v>
      </c>
      <c r="EW34" s="352">
        <v>2.2999999999999998</v>
      </c>
      <c r="EX34" s="352">
        <v>1.9</v>
      </c>
      <c r="EY34" s="352">
        <v>1.3</v>
      </c>
      <c r="EZ34" s="352">
        <v>1.4</v>
      </c>
      <c r="FA34" s="352">
        <v>2.1</v>
      </c>
      <c r="FB34" s="352">
        <v>1.8</v>
      </c>
      <c r="FC34" s="352">
        <v>1.1000000000000001</v>
      </c>
      <c r="FD34" s="352">
        <v>1.2</v>
      </c>
      <c r="FE34" s="352">
        <v>1.4</v>
      </c>
      <c r="FF34" s="352">
        <v>2.4</v>
      </c>
      <c r="FG34" s="352">
        <v>2.7</v>
      </c>
      <c r="FH34" s="352">
        <v>1.5</v>
      </c>
      <c r="FI34" s="352">
        <v>2.1</v>
      </c>
      <c r="FJ34" s="352">
        <v>1.7</v>
      </c>
      <c r="FK34" s="352">
        <v>1</v>
      </c>
      <c r="FL34" s="352">
        <v>1.3</v>
      </c>
      <c r="FM34" s="352">
        <v>1.3</v>
      </c>
      <c r="FN34" s="352">
        <v>0.8</v>
      </c>
      <c r="FO34" s="352">
        <v>2</v>
      </c>
      <c r="FP34" s="352">
        <v>2.1</v>
      </c>
      <c r="FQ34" s="352">
        <v>0.9</v>
      </c>
      <c r="FR34" s="352">
        <v>1</v>
      </c>
      <c r="FS34" s="352">
        <v>1.2</v>
      </c>
      <c r="FT34" s="352">
        <v>0.9</v>
      </c>
      <c r="FU34" s="352">
        <v>0</v>
      </c>
      <c r="FV34" s="352">
        <v>0</v>
      </c>
      <c r="FW34" s="352">
        <v>0.9</v>
      </c>
      <c r="FX34" s="352">
        <v>2.7</v>
      </c>
      <c r="FY34" s="352">
        <v>1.7</v>
      </c>
      <c r="FZ34" s="352">
        <v>2</v>
      </c>
      <c r="GA34" s="352">
        <v>1.6</v>
      </c>
      <c r="GB34" s="352">
        <v>2.4</v>
      </c>
      <c r="GC34" s="352">
        <v>0.8</v>
      </c>
      <c r="GD34" s="352">
        <v>1</v>
      </c>
      <c r="GE34" s="352">
        <v>1.7</v>
      </c>
      <c r="GF34" s="352">
        <v>1</v>
      </c>
      <c r="GG34" s="352">
        <v>2.9</v>
      </c>
      <c r="GH34" s="352">
        <v>1.3</v>
      </c>
      <c r="GI34" s="352">
        <v>0.9</v>
      </c>
      <c r="GJ34" s="352">
        <v>2.2000000000000002</v>
      </c>
      <c r="GK34" s="352">
        <v>2.5</v>
      </c>
      <c r="GL34" s="352">
        <v>2.9</v>
      </c>
      <c r="GM34" s="352">
        <v>0</v>
      </c>
      <c r="GN34" s="352">
        <v>0</v>
      </c>
      <c r="GO34" s="352">
        <v>0</v>
      </c>
      <c r="GP34" s="352">
        <v>2.2000000000000002</v>
      </c>
      <c r="GQ34" s="352">
        <v>0.9</v>
      </c>
      <c r="GR34" s="352">
        <v>2.5</v>
      </c>
      <c r="GS34" s="352">
        <v>1.5</v>
      </c>
      <c r="GT34" s="352">
        <v>0</v>
      </c>
      <c r="GU34" s="352">
        <v>0.8</v>
      </c>
      <c r="GV34" s="352">
        <v>0</v>
      </c>
      <c r="GW34" s="352">
        <v>0</v>
      </c>
      <c r="GX34" s="352">
        <v>0</v>
      </c>
      <c r="GY34" s="352">
        <v>2.5</v>
      </c>
      <c r="GZ34" s="352">
        <v>2</v>
      </c>
      <c r="HA34" s="352">
        <v>2</v>
      </c>
      <c r="HB34" s="352">
        <v>1.1000000000000001</v>
      </c>
      <c r="HC34" s="352">
        <v>2.1</v>
      </c>
      <c r="HD34" s="352">
        <v>1.2</v>
      </c>
      <c r="HE34" s="352">
        <v>1.2</v>
      </c>
      <c r="HF34" s="352">
        <v>1.2</v>
      </c>
      <c r="HG34" s="352">
        <v>1.5</v>
      </c>
      <c r="HH34" s="352">
        <v>3.6</v>
      </c>
    </row>
    <row r="35" spans="1:216" ht="15" x14ac:dyDescent="0.25">
      <c r="A35" s="352" t="s">
        <v>227</v>
      </c>
      <c r="B35" s="352">
        <v>3.51</v>
      </c>
      <c r="C35" s="352">
        <v>7.29</v>
      </c>
      <c r="D35" s="352">
        <v>7.04</v>
      </c>
      <c r="E35" s="352">
        <v>7.54</v>
      </c>
      <c r="F35" s="352">
        <v>13.71</v>
      </c>
      <c r="G35" s="352">
        <v>4.08</v>
      </c>
      <c r="H35" s="352">
        <v>6.1</v>
      </c>
      <c r="I35" s="352">
        <v>12.69</v>
      </c>
      <c r="J35" s="352">
        <v>3.59</v>
      </c>
      <c r="K35" s="352">
        <v>6.24</v>
      </c>
      <c r="L35" s="352">
        <v>9.69</v>
      </c>
      <c r="M35" s="352">
        <v>4.04</v>
      </c>
      <c r="N35" s="352">
        <v>7.98</v>
      </c>
      <c r="O35" s="352">
        <v>16.34</v>
      </c>
      <c r="P35" s="352">
        <v>3.61</v>
      </c>
      <c r="Q35" s="352">
        <v>5.65</v>
      </c>
      <c r="R35" s="352">
        <v>6.84</v>
      </c>
      <c r="S35" s="352">
        <v>0</v>
      </c>
      <c r="T35" s="352">
        <v>12.88</v>
      </c>
      <c r="U35" s="352">
        <v>16.93</v>
      </c>
      <c r="V35" s="352">
        <v>6.11</v>
      </c>
      <c r="W35" s="352">
        <v>7.59</v>
      </c>
      <c r="X35" s="352">
        <v>8.3000000000000007</v>
      </c>
      <c r="Y35" s="352">
        <v>4.5</v>
      </c>
      <c r="Z35" s="352">
        <v>3.73</v>
      </c>
      <c r="AA35" s="352">
        <v>3.87</v>
      </c>
      <c r="AB35" s="352">
        <v>3.64</v>
      </c>
      <c r="AC35" s="352">
        <v>3.94</v>
      </c>
      <c r="AD35" s="352">
        <v>3.73</v>
      </c>
      <c r="AE35" s="352">
        <v>4.28</v>
      </c>
      <c r="AF35" s="352">
        <v>3.49</v>
      </c>
      <c r="AG35" s="352">
        <v>5.28</v>
      </c>
      <c r="AH35" s="352">
        <v>4.2699999999999996</v>
      </c>
      <c r="AI35" s="352">
        <v>2.79</v>
      </c>
      <c r="AJ35" s="352">
        <v>3.55</v>
      </c>
      <c r="AK35" s="352">
        <v>4.88</v>
      </c>
      <c r="AL35" s="352">
        <v>3.39</v>
      </c>
      <c r="AM35" s="352">
        <v>2.77</v>
      </c>
      <c r="AN35" s="352">
        <v>2.75</v>
      </c>
      <c r="AO35" s="352">
        <v>2.59</v>
      </c>
      <c r="AP35" s="352">
        <v>2.6</v>
      </c>
      <c r="AQ35" s="352">
        <v>4.6900000000000004</v>
      </c>
      <c r="AR35" s="352">
        <v>2.4900000000000002</v>
      </c>
      <c r="AS35" s="352">
        <v>4.93</v>
      </c>
      <c r="AT35" s="352">
        <v>3.68</v>
      </c>
      <c r="AU35" s="352">
        <v>1.7</v>
      </c>
      <c r="AV35" s="352">
        <v>3.53</v>
      </c>
      <c r="AW35" s="352">
        <v>3.86</v>
      </c>
      <c r="AX35" s="352">
        <v>3.11</v>
      </c>
      <c r="AY35" s="352">
        <v>7.96</v>
      </c>
      <c r="AZ35" s="352">
        <v>9.4</v>
      </c>
      <c r="BA35" s="352">
        <v>3.17</v>
      </c>
      <c r="BB35" s="352">
        <v>46.32</v>
      </c>
      <c r="BC35" s="352">
        <v>11.66</v>
      </c>
      <c r="BD35" s="352">
        <v>14.29</v>
      </c>
      <c r="BE35" s="352">
        <v>0</v>
      </c>
      <c r="BF35" s="352">
        <v>0</v>
      </c>
      <c r="BG35" s="352">
        <v>4.96</v>
      </c>
      <c r="BH35" s="352">
        <v>3.06</v>
      </c>
      <c r="BI35" s="352">
        <v>19.809999999999999</v>
      </c>
      <c r="BJ35" s="352">
        <v>5.93</v>
      </c>
      <c r="BK35" s="352">
        <v>17.5</v>
      </c>
      <c r="BL35" s="352">
        <v>0</v>
      </c>
      <c r="BM35" s="352">
        <v>0</v>
      </c>
      <c r="BN35" s="352">
        <v>10.07</v>
      </c>
      <c r="BO35" s="352">
        <v>2</v>
      </c>
      <c r="BP35" s="352">
        <v>18.95</v>
      </c>
      <c r="BQ35" s="352">
        <v>9.9499999999999993</v>
      </c>
      <c r="BR35" s="352">
        <v>20</v>
      </c>
      <c r="BS35" s="352">
        <v>0</v>
      </c>
      <c r="BT35" s="352">
        <v>0</v>
      </c>
      <c r="BU35" s="352">
        <v>10.66</v>
      </c>
      <c r="BV35" s="352">
        <v>3.22</v>
      </c>
      <c r="BW35" s="352">
        <v>37.94</v>
      </c>
      <c r="BX35" s="352">
        <v>10.43</v>
      </c>
      <c r="BY35" s="352">
        <v>16.23</v>
      </c>
      <c r="BZ35" s="352">
        <v>0</v>
      </c>
      <c r="CA35" s="352">
        <v>0</v>
      </c>
      <c r="CB35" s="352">
        <v>4.42</v>
      </c>
      <c r="CC35" s="352">
        <v>2.48</v>
      </c>
      <c r="CD35" s="352">
        <v>13.2</v>
      </c>
      <c r="CE35" s="352">
        <v>3.47</v>
      </c>
      <c r="CF35" s="352">
        <v>22.24</v>
      </c>
      <c r="CG35" s="352">
        <v>0</v>
      </c>
      <c r="CH35" s="352">
        <v>0</v>
      </c>
      <c r="CI35" s="352">
        <v>5.61</v>
      </c>
      <c r="CJ35" s="352">
        <v>3.18</v>
      </c>
      <c r="CK35" s="352">
        <v>16.73</v>
      </c>
      <c r="CL35" s="352">
        <v>5.56</v>
      </c>
      <c r="CM35" s="352">
        <v>20.09</v>
      </c>
      <c r="CN35" s="352">
        <v>0</v>
      </c>
      <c r="CO35" s="352">
        <v>7.89</v>
      </c>
      <c r="CP35" s="352">
        <v>2.27</v>
      </c>
      <c r="CQ35" s="352">
        <v>1.81</v>
      </c>
      <c r="CR35" s="352">
        <v>2.4500000000000002</v>
      </c>
      <c r="CS35" s="352">
        <v>3.94</v>
      </c>
      <c r="CT35" s="352">
        <v>1.7</v>
      </c>
      <c r="CU35" s="352">
        <v>2.02</v>
      </c>
      <c r="CV35" s="352">
        <v>1.96</v>
      </c>
      <c r="CW35" s="352">
        <v>1.9</v>
      </c>
      <c r="CX35" s="352">
        <v>0</v>
      </c>
      <c r="CY35" s="352">
        <v>0</v>
      </c>
      <c r="CZ35" s="352">
        <v>0</v>
      </c>
      <c r="DA35" s="352">
        <v>1.98</v>
      </c>
      <c r="DB35" s="352">
        <v>1.66</v>
      </c>
      <c r="DC35" s="352">
        <v>3.57</v>
      </c>
      <c r="DD35" s="352">
        <v>1.25</v>
      </c>
      <c r="DE35" s="352">
        <v>1.24</v>
      </c>
      <c r="DF35" s="352">
        <v>1.18</v>
      </c>
      <c r="DG35" s="352">
        <v>1.28</v>
      </c>
      <c r="DH35" s="352">
        <v>1.53</v>
      </c>
      <c r="DI35" s="352">
        <v>1.77</v>
      </c>
      <c r="DJ35" s="352">
        <v>1.68</v>
      </c>
      <c r="DK35" s="352">
        <v>2.13</v>
      </c>
      <c r="DL35" s="352">
        <v>2.17</v>
      </c>
      <c r="DM35" s="352">
        <v>2.1800000000000002</v>
      </c>
      <c r="DN35" s="352">
        <v>2.63</v>
      </c>
      <c r="DO35" s="352">
        <v>2.09</v>
      </c>
      <c r="DP35" s="352">
        <v>2.7</v>
      </c>
      <c r="DQ35" s="352">
        <v>1.69</v>
      </c>
      <c r="DR35" s="352">
        <v>0.7</v>
      </c>
      <c r="DS35" s="352">
        <v>3.02</v>
      </c>
      <c r="DT35" s="352">
        <v>3.07</v>
      </c>
      <c r="DU35" s="352">
        <v>3.79</v>
      </c>
      <c r="DV35" s="352">
        <v>2.14</v>
      </c>
      <c r="DW35" s="352">
        <v>2.79</v>
      </c>
      <c r="DX35" s="352">
        <v>2.15</v>
      </c>
      <c r="DY35" s="352">
        <v>2.52</v>
      </c>
      <c r="DZ35" s="352">
        <v>1.68</v>
      </c>
      <c r="EA35" s="352">
        <v>0.23</v>
      </c>
      <c r="EB35" s="352">
        <v>1.9</v>
      </c>
      <c r="EC35" s="352">
        <v>3.24</v>
      </c>
      <c r="ED35" s="352">
        <v>3.67</v>
      </c>
      <c r="EE35" s="352">
        <v>2.16</v>
      </c>
      <c r="EF35" s="352">
        <v>2.68</v>
      </c>
      <c r="EG35" s="352">
        <v>2.11</v>
      </c>
      <c r="EH35" s="352">
        <v>2.71</v>
      </c>
      <c r="EI35" s="352">
        <v>1.68</v>
      </c>
      <c r="EJ35" s="352">
        <v>0.48</v>
      </c>
      <c r="EK35" s="352">
        <v>2.58</v>
      </c>
      <c r="EL35" s="352">
        <v>3.16</v>
      </c>
      <c r="EM35" s="352">
        <v>3.66</v>
      </c>
      <c r="EN35" s="352">
        <v>2.14</v>
      </c>
      <c r="EO35" s="352">
        <v>2.62</v>
      </c>
      <c r="EP35" s="352">
        <v>2.2799999999999998</v>
      </c>
      <c r="EQ35" s="352">
        <v>2.29</v>
      </c>
      <c r="ER35" s="352">
        <v>1.73</v>
      </c>
      <c r="ES35" s="352">
        <v>0</v>
      </c>
      <c r="ET35" s="352">
        <v>1.71</v>
      </c>
      <c r="EU35" s="352">
        <v>3.98</v>
      </c>
      <c r="EV35" s="352">
        <v>6.67</v>
      </c>
      <c r="EW35" s="352">
        <v>2.12</v>
      </c>
      <c r="EX35" s="352">
        <v>2.7</v>
      </c>
      <c r="EY35" s="352">
        <v>2.25</v>
      </c>
      <c r="EZ35" s="352">
        <v>1.92</v>
      </c>
      <c r="FA35" s="352">
        <v>1.7</v>
      </c>
      <c r="FB35" s="352">
        <v>2.2599999999999998</v>
      </c>
      <c r="FC35" s="352">
        <v>2.4900000000000002</v>
      </c>
      <c r="FD35" s="352">
        <v>2.85</v>
      </c>
      <c r="FE35" s="352">
        <v>2.52</v>
      </c>
      <c r="FF35" s="352">
        <v>1.98</v>
      </c>
      <c r="FG35" s="352">
        <v>2.2200000000000002</v>
      </c>
      <c r="FH35" s="352">
        <v>2.65</v>
      </c>
      <c r="FI35" s="352">
        <v>1.82</v>
      </c>
      <c r="FJ35" s="352">
        <v>1.66</v>
      </c>
      <c r="FK35" s="352">
        <v>1.82</v>
      </c>
      <c r="FL35" s="352">
        <v>2.2000000000000002</v>
      </c>
      <c r="FM35" s="352">
        <v>2.11</v>
      </c>
      <c r="FN35" s="352">
        <v>1.8</v>
      </c>
      <c r="FO35" s="352">
        <v>2.29</v>
      </c>
      <c r="FP35" s="352">
        <v>2.4300000000000002</v>
      </c>
      <c r="FQ35" s="352">
        <v>3.45</v>
      </c>
      <c r="FR35" s="352">
        <v>1.1100000000000001</v>
      </c>
      <c r="FS35" s="352">
        <v>1.45</v>
      </c>
      <c r="FT35" s="352">
        <v>3.25</v>
      </c>
      <c r="FU35" s="352">
        <v>0</v>
      </c>
      <c r="FV35" s="352">
        <v>0</v>
      </c>
      <c r="FW35" s="352">
        <v>3.47</v>
      </c>
      <c r="FX35" s="352">
        <v>2.0499999999999998</v>
      </c>
      <c r="FY35" s="352">
        <v>2.75</v>
      </c>
      <c r="FZ35" s="352">
        <v>2.0099999999999998</v>
      </c>
      <c r="GA35" s="352">
        <v>1.93</v>
      </c>
      <c r="GB35" s="352">
        <v>1.82</v>
      </c>
      <c r="GC35" s="352">
        <v>3</v>
      </c>
      <c r="GD35" s="352">
        <v>2.72</v>
      </c>
      <c r="GE35" s="352">
        <v>2.3199999999999998</v>
      </c>
      <c r="GF35" s="352">
        <v>2.98</v>
      </c>
      <c r="GG35" s="352">
        <v>1.61</v>
      </c>
      <c r="GH35" s="352">
        <v>3.22</v>
      </c>
      <c r="GI35" s="352">
        <v>1.23</v>
      </c>
      <c r="GJ35" s="352">
        <v>1.83</v>
      </c>
      <c r="GK35" s="352">
        <v>1.7</v>
      </c>
      <c r="GL35" s="352">
        <v>1.49</v>
      </c>
      <c r="GM35" s="352">
        <v>0</v>
      </c>
      <c r="GN35" s="352">
        <v>0</v>
      </c>
      <c r="GO35" s="352">
        <v>0</v>
      </c>
      <c r="GP35" s="352">
        <v>2.67</v>
      </c>
      <c r="GQ35" s="352">
        <v>1.7</v>
      </c>
      <c r="GR35" s="352">
        <v>2.81</v>
      </c>
      <c r="GS35" s="352">
        <v>2.2799999999999998</v>
      </c>
      <c r="GT35" s="352">
        <v>0</v>
      </c>
      <c r="GU35" s="352">
        <v>1.4</v>
      </c>
      <c r="GV35" s="352">
        <v>0</v>
      </c>
      <c r="GW35" s="352">
        <v>0</v>
      </c>
      <c r="GX35" s="352">
        <v>0</v>
      </c>
      <c r="GY35" s="352">
        <v>2.2200000000000002</v>
      </c>
      <c r="GZ35" s="352">
        <v>2.4900000000000002</v>
      </c>
      <c r="HA35" s="352">
        <v>2.57</v>
      </c>
      <c r="HB35" s="352">
        <v>1.67</v>
      </c>
      <c r="HC35" s="352">
        <v>1.88</v>
      </c>
      <c r="HD35" s="352">
        <v>2.0099999999999998</v>
      </c>
      <c r="HE35" s="352">
        <v>1.62</v>
      </c>
      <c r="HF35" s="352">
        <v>3.04</v>
      </c>
      <c r="HG35" s="352">
        <v>3.84</v>
      </c>
      <c r="HH35" s="352">
        <v>7.97</v>
      </c>
    </row>
    <row r="36" spans="1:216" ht="15" x14ac:dyDescent="0.25">
      <c r="A36" s="352" t="s">
        <v>228</v>
      </c>
      <c r="B36" s="352">
        <v>1.85</v>
      </c>
      <c r="C36" s="352">
        <v>1.81</v>
      </c>
      <c r="D36" s="352">
        <v>1.81</v>
      </c>
      <c r="E36" s="352">
        <v>1.82</v>
      </c>
      <c r="F36" s="352">
        <v>1.37</v>
      </c>
      <c r="G36" s="352">
        <v>2.08</v>
      </c>
      <c r="H36" s="352">
        <v>1.81</v>
      </c>
      <c r="I36" s="352">
        <v>1.42</v>
      </c>
      <c r="J36" s="352">
        <v>1.96</v>
      </c>
      <c r="K36" s="352">
        <v>1.59</v>
      </c>
      <c r="L36" s="352">
        <v>1.31</v>
      </c>
      <c r="M36" s="352">
        <v>1.78</v>
      </c>
      <c r="N36" s="352">
        <v>1.83</v>
      </c>
      <c r="O36" s="352">
        <v>1.83</v>
      </c>
      <c r="P36" s="352">
        <v>1.83</v>
      </c>
      <c r="Q36" s="352">
        <v>1.67</v>
      </c>
      <c r="R36" s="352">
        <v>1.69</v>
      </c>
      <c r="S36" s="352">
        <v>0</v>
      </c>
      <c r="T36" s="352">
        <v>1.82</v>
      </c>
      <c r="U36" s="352">
        <v>1.72</v>
      </c>
      <c r="V36" s="352">
        <v>2</v>
      </c>
      <c r="W36" s="352">
        <v>2.29</v>
      </c>
      <c r="X36" s="352">
        <v>2.31</v>
      </c>
      <c r="Y36" s="352">
        <v>2.23</v>
      </c>
      <c r="Z36" s="352">
        <v>2.4500000000000002</v>
      </c>
      <c r="AA36" s="352">
        <v>2.54</v>
      </c>
      <c r="AB36" s="352">
        <v>2.29</v>
      </c>
      <c r="AC36" s="352">
        <v>2.29</v>
      </c>
      <c r="AD36" s="352">
        <v>3.58</v>
      </c>
      <c r="AE36" s="352">
        <v>3.09</v>
      </c>
      <c r="AF36" s="352">
        <v>3.65</v>
      </c>
      <c r="AG36" s="352">
        <v>2.2200000000000002</v>
      </c>
      <c r="AH36" s="352">
        <v>2.27</v>
      </c>
      <c r="AI36" s="352">
        <v>2.02</v>
      </c>
      <c r="AJ36" s="352">
        <v>2.2799999999999998</v>
      </c>
      <c r="AK36" s="352">
        <v>2.76</v>
      </c>
      <c r="AL36" s="352">
        <v>1.94</v>
      </c>
      <c r="AM36" s="352">
        <v>1.84</v>
      </c>
      <c r="AN36" s="352">
        <v>1.88</v>
      </c>
      <c r="AO36" s="352">
        <v>1.6</v>
      </c>
      <c r="AP36" s="352">
        <v>1.8</v>
      </c>
      <c r="AQ36" s="352">
        <v>5.99</v>
      </c>
      <c r="AR36" s="352">
        <v>2.37</v>
      </c>
      <c r="AS36" s="352">
        <v>2.31</v>
      </c>
      <c r="AT36" s="352">
        <v>1.89</v>
      </c>
      <c r="AU36" s="352">
        <v>1.47</v>
      </c>
      <c r="AV36" s="352">
        <v>2.1</v>
      </c>
      <c r="AW36" s="352">
        <v>2.13</v>
      </c>
      <c r="AX36" s="352">
        <v>1.99</v>
      </c>
      <c r="AY36" s="352">
        <v>1.64</v>
      </c>
      <c r="AZ36" s="352">
        <v>1.9</v>
      </c>
      <c r="BA36" s="352">
        <v>1.51</v>
      </c>
      <c r="BB36" s="352">
        <v>2.87</v>
      </c>
      <c r="BC36" s="352">
        <v>2.06</v>
      </c>
      <c r="BD36" s="352">
        <v>2.84</v>
      </c>
      <c r="BE36" s="352">
        <v>0</v>
      </c>
      <c r="BF36" s="352">
        <v>0</v>
      </c>
      <c r="BG36" s="352">
        <v>1.59</v>
      </c>
      <c r="BH36" s="352">
        <v>1.56</v>
      </c>
      <c r="BI36" s="352">
        <v>1.77</v>
      </c>
      <c r="BJ36" s="352">
        <v>1.55</v>
      </c>
      <c r="BK36" s="352">
        <v>5</v>
      </c>
      <c r="BL36" s="352">
        <v>0</v>
      </c>
      <c r="BM36" s="352">
        <v>0</v>
      </c>
      <c r="BN36" s="352">
        <v>1.77</v>
      </c>
      <c r="BO36" s="352">
        <v>2</v>
      </c>
      <c r="BP36" s="352">
        <v>2.5499999999999998</v>
      </c>
      <c r="BQ36" s="352">
        <v>1.75</v>
      </c>
      <c r="BR36" s="352">
        <v>3.52</v>
      </c>
      <c r="BS36" s="352">
        <v>0</v>
      </c>
      <c r="BT36" s="352">
        <v>0</v>
      </c>
      <c r="BU36" s="352">
        <v>1.93</v>
      </c>
      <c r="BV36" s="352">
        <v>1.23</v>
      </c>
      <c r="BW36" s="352">
        <v>3.55</v>
      </c>
      <c r="BX36" s="352">
        <v>1.93</v>
      </c>
      <c r="BY36" s="352">
        <v>2.36</v>
      </c>
      <c r="BZ36" s="352">
        <v>0</v>
      </c>
      <c r="CA36" s="352">
        <v>0</v>
      </c>
      <c r="CB36" s="352">
        <v>1.32</v>
      </c>
      <c r="CC36" s="352">
        <v>1.39</v>
      </c>
      <c r="CD36" s="352">
        <v>1.49</v>
      </c>
      <c r="CE36" s="352">
        <v>1.1499999999999999</v>
      </c>
      <c r="CF36" s="352">
        <v>2.69</v>
      </c>
      <c r="CG36" s="352">
        <v>0</v>
      </c>
      <c r="CH36" s="352">
        <v>0</v>
      </c>
      <c r="CI36" s="352">
        <v>1.38</v>
      </c>
      <c r="CJ36" s="352">
        <v>1.31</v>
      </c>
      <c r="CK36" s="352">
        <v>1.88</v>
      </c>
      <c r="CL36" s="352">
        <v>1.37</v>
      </c>
      <c r="CM36" s="352">
        <v>2.7</v>
      </c>
      <c r="CN36" s="352">
        <v>0</v>
      </c>
      <c r="CO36" s="352">
        <v>1.38</v>
      </c>
      <c r="CP36" s="352">
        <v>1.36</v>
      </c>
      <c r="CQ36" s="352">
        <v>1.1299999999999999</v>
      </c>
      <c r="CR36" s="352">
        <v>1.19</v>
      </c>
      <c r="CS36" s="352">
        <v>1.56</v>
      </c>
      <c r="CT36" s="352">
        <v>1.58</v>
      </c>
      <c r="CU36" s="352">
        <v>1.35</v>
      </c>
      <c r="CV36" s="352">
        <v>1.55</v>
      </c>
      <c r="CW36" s="352">
        <v>1.95</v>
      </c>
      <c r="CX36" s="352">
        <v>0</v>
      </c>
      <c r="CY36" s="352">
        <v>0</v>
      </c>
      <c r="CZ36" s="352">
        <v>0</v>
      </c>
      <c r="DA36" s="352">
        <v>3.25</v>
      </c>
      <c r="DB36" s="352">
        <v>1.51</v>
      </c>
      <c r="DC36" s="352">
        <v>3</v>
      </c>
      <c r="DD36" s="352">
        <v>1.38</v>
      </c>
      <c r="DE36" s="352">
        <v>1.3</v>
      </c>
      <c r="DF36" s="352">
        <v>1.24</v>
      </c>
      <c r="DG36" s="352">
        <v>1.5</v>
      </c>
      <c r="DH36" s="352">
        <v>2.0299999999999998</v>
      </c>
      <c r="DI36" s="352">
        <v>1.66</v>
      </c>
      <c r="DJ36" s="352">
        <v>1.1299999999999999</v>
      </c>
      <c r="DK36" s="352">
        <v>1.49</v>
      </c>
      <c r="DL36" s="352">
        <v>1.54</v>
      </c>
      <c r="DM36" s="352">
        <v>1.54</v>
      </c>
      <c r="DN36" s="352">
        <v>1.48</v>
      </c>
      <c r="DO36" s="352">
        <v>1.26</v>
      </c>
      <c r="DP36" s="352">
        <v>1.92</v>
      </c>
      <c r="DQ36" s="352">
        <v>1.57</v>
      </c>
      <c r="DR36" s="352">
        <v>2</v>
      </c>
      <c r="DS36" s="352">
        <v>1.61</v>
      </c>
      <c r="DT36" s="352">
        <v>1.64</v>
      </c>
      <c r="DU36" s="352">
        <v>1.51</v>
      </c>
      <c r="DV36" s="352">
        <v>1.53</v>
      </c>
      <c r="DW36" s="352">
        <v>1.59</v>
      </c>
      <c r="DX36" s="352">
        <v>1.29</v>
      </c>
      <c r="DY36" s="352">
        <v>1.93</v>
      </c>
      <c r="DZ36" s="352">
        <v>1.52</v>
      </c>
      <c r="EA36" s="352">
        <v>0.99</v>
      </c>
      <c r="EB36" s="352">
        <v>1.1599999999999999</v>
      </c>
      <c r="EC36" s="352">
        <v>1.66</v>
      </c>
      <c r="ED36" s="352">
        <v>1.43</v>
      </c>
      <c r="EE36" s="352">
        <v>1.52</v>
      </c>
      <c r="EF36" s="352">
        <v>1.51</v>
      </c>
      <c r="EG36" s="352">
        <v>1.28</v>
      </c>
      <c r="EH36" s="352">
        <v>1.99</v>
      </c>
      <c r="EI36" s="352">
        <v>1.53</v>
      </c>
      <c r="EJ36" s="352">
        <v>1.52</v>
      </c>
      <c r="EK36" s="352">
        <v>1.44</v>
      </c>
      <c r="EL36" s="352">
        <v>1.65</v>
      </c>
      <c r="EM36" s="352">
        <v>1.45</v>
      </c>
      <c r="EN36" s="352">
        <v>1.68</v>
      </c>
      <c r="EO36" s="352">
        <v>1.56</v>
      </c>
      <c r="EP36" s="352">
        <v>1.2</v>
      </c>
      <c r="EQ36" s="352">
        <v>1.65</v>
      </c>
      <c r="ER36" s="352">
        <v>1.78</v>
      </c>
      <c r="ES36" s="352">
        <v>0</v>
      </c>
      <c r="ET36" s="352">
        <v>1</v>
      </c>
      <c r="EU36" s="352">
        <v>1.98</v>
      </c>
      <c r="EV36" s="352">
        <v>2.2200000000000002</v>
      </c>
      <c r="EW36" s="352">
        <v>1.57</v>
      </c>
      <c r="EX36" s="352">
        <v>1.59</v>
      </c>
      <c r="EY36" s="352">
        <v>1.22</v>
      </c>
      <c r="EZ36" s="352">
        <v>1.67</v>
      </c>
      <c r="FA36" s="352">
        <v>1.64</v>
      </c>
      <c r="FB36" s="352">
        <v>2.02</v>
      </c>
      <c r="FC36" s="352">
        <v>1.52</v>
      </c>
      <c r="FD36" s="352">
        <v>1.58</v>
      </c>
      <c r="FE36" s="352">
        <v>1.2</v>
      </c>
      <c r="FF36" s="352">
        <v>1.34</v>
      </c>
      <c r="FG36" s="352">
        <v>1.31</v>
      </c>
      <c r="FH36" s="352">
        <v>1.38</v>
      </c>
      <c r="FI36" s="352">
        <v>1.52</v>
      </c>
      <c r="FJ36" s="352">
        <v>1.28</v>
      </c>
      <c r="FK36" s="352">
        <v>1.62</v>
      </c>
      <c r="FL36" s="352">
        <v>1.77</v>
      </c>
      <c r="FM36" s="352">
        <v>1.3</v>
      </c>
      <c r="FN36" s="352">
        <v>2</v>
      </c>
      <c r="FO36" s="352">
        <v>1.43</v>
      </c>
      <c r="FP36" s="352">
        <v>1.38</v>
      </c>
      <c r="FQ36" s="352">
        <v>1.88</v>
      </c>
      <c r="FR36" s="352">
        <v>1</v>
      </c>
      <c r="FS36" s="352">
        <v>1.58</v>
      </c>
      <c r="FT36" s="352">
        <v>4.8099999999999996</v>
      </c>
      <c r="FU36" s="352">
        <v>0</v>
      </c>
      <c r="FV36" s="352">
        <v>0</v>
      </c>
      <c r="FW36" s="352">
        <v>1.4</v>
      </c>
      <c r="FX36" s="352">
        <v>1.38</v>
      </c>
      <c r="FY36" s="352">
        <v>1.49</v>
      </c>
      <c r="FZ36" s="352">
        <v>1.32</v>
      </c>
      <c r="GA36" s="352">
        <v>1.28</v>
      </c>
      <c r="GB36" s="352">
        <v>1.37</v>
      </c>
      <c r="GC36" s="352">
        <v>2</v>
      </c>
      <c r="GD36" s="352">
        <v>1.65</v>
      </c>
      <c r="GE36" s="352">
        <v>1.25</v>
      </c>
      <c r="GF36" s="352">
        <v>1.43</v>
      </c>
      <c r="GG36" s="352">
        <v>1.32</v>
      </c>
      <c r="GH36" s="352">
        <v>2.65</v>
      </c>
      <c r="GI36" s="352">
        <v>1.35</v>
      </c>
      <c r="GJ36" s="352">
        <v>1.65</v>
      </c>
      <c r="GK36" s="352">
        <v>1.42</v>
      </c>
      <c r="GL36" s="352">
        <v>1.18</v>
      </c>
      <c r="GM36" s="352">
        <v>0</v>
      </c>
      <c r="GN36" s="352">
        <v>0</v>
      </c>
      <c r="GO36" s="352">
        <v>0</v>
      </c>
      <c r="GP36" s="352">
        <v>1.32</v>
      </c>
      <c r="GQ36" s="352">
        <v>1</v>
      </c>
      <c r="GR36" s="352">
        <v>1.24</v>
      </c>
      <c r="GS36" s="352">
        <v>1.62</v>
      </c>
      <c r="GT36" s="352">
        <v>0</v>
      </c>
      <c r="GU36" s="352">
        <v>2</v>
      </c>
      <c r="GV36" s="352">
        <v>0</v>
      </c>
      <c r="GW36" s="352">
        <v>0</v>
      </c>
      <c r="GX36" s="352">
        <v>0</v>
      </c>
      <c r="GY36" s="352">
        <v>1.34</v>
      </c>
      <c r="GZ36" s="352">
        <v>1.33</v>
      </c>
      <c r="HA36" s="352">
        <v>1.43</v>
      </c>
      <c r="HB36" s="352">
        <v>1.28</v>
      </c>
      <c r="HC36" s="352">
        <v>1.3</v>
      </c>
      <c r="HD36" s="352">
        <v>1.41</v>
      </c>
      <c r="HE36" s="352">
        <v>1.1399999999999999</v>
      </c>
      <c r="HF36" s="352">
        <v>1.5</v>
      </c>
      <c r="HG36" s="352">
        <v>1.47</v>
      </c>
      <c r="HH36" s="352">
        <v>1.89</v>
      </c>
    </row>
    <row r="37" spans="1:216" ht="15" x14ac:dyDescent="0.25">
      <c r="A37" s="352" t="s">
        <v>252</v>
      </c>
      <c r="B37" s="352">
        <v>30772920</v>
      </c>
      <c r="C37" s="352">
        <v>9499855</v>
      </c>
      <c r="D37" s="352">
        <v>7478010</v>
      </c>
      <c r="E37" s="352">
        <v>5272208</v>
      </c>
      <c r="F37" s="352">
        <v>3380283</v>
      </c>
      <c r="G37" s="352">
        <v>2975031</v>
      </c>
      <c r="H37" s="352">
        <v>3038400</v>
      </c>
      <c r="I37" s="352">
        <v>1577766</v>
      </c>
      <c r="J37" s="352">
        <v>2015234</v>
      </c>
      <c r="K37" s="352">
        <v>842462</v>
      </c>
      <c r="L37" s="352">
        <v>417122</v>
      </c>
      <c r="M37" s="352">
        <v>509304</v>
      </c>
      <c r="N37" s="352">
        <v>574725</v>
      </c>
      <c r="O37" s="352">
        <v>262260</v>
      </c>
      <c r="P37" s="352">
        <v>403528</v>
      </c>
      <c r="Q37" s="352">
        <v>2215198</v>
      </c>
      <c r="R37" s="352">
        <v>905377</v>
      </c>
      <c r="S37" s="352">
        <v>0</v>
      </c>
      <c r="T37" s="352">
        <v>1479288</v>
      </c>
      <c r="U37" s="352">
        <v>1096787</v>
      </c>
      <c r="V37" s="352">
        <v>598063</v>
      </c>
      <c r="W37" s="352">
        <v>807139</v>
      </c>
      <c r="X37" s="352">
        <v>615846</v>
      </c>
      <c r="Y37" s="352">
        <v>218737</v>
      </c>
      <c r="Z37" s="352">
        <v>20184650</v>
      </c>
      <c r="AA37" s="352">
        <v>18422670</v>
      </c>
      <c r="AB37" s="352">
        <v>1834519</v>
      </c>
      <c r="AC37" s="352">
        <v>9184382</v>
      </c>
      <c r="AD37" s="352">
        <v>5775659</v>
      </c>
      <c r="AE37" s="352">
        <v>261964</v>
      </c>
      <c r="AF37" s="352">
        <v>4572930</v>
      </c>
      <c r="AG37" s="352">
        <v>4366977</v>
      </c>
      <c r="AH37" s="352">
        <v>6193228</v>
      </c>
      <c r="AI37" s="352">
        <v>2537333</v>
      </c>
      <c r="AJ37" s="352">
        <v>7047258</v>
      </c>
      <c r="AK37" s="352">
        <v>1681050</v>
      </c>
      <c r="AL37" s="352">
        <v>228852</v>
      </c>
      <c r="AM37" s="352">
        <v>5802401</v>
      </c>
      <c r="AN37" s="352">
        <v>64522</v>
      </c>
      <c r="AO37" s="352">
        <v>2204951</v>
      </c>
      <c r="AP37" s="352">
        <v>2226031</v>
      </c>
      <c r="AQ37" s="352">
        <v>10075</v>
      </c>
      <c r="AR37" s="352">
        <v>1260888</v>
      </c>
      <c r="AS37" s="352">
        <v>220619</v>
      </c>
      <c r="AT37" s="352">
        <v>820003</v>
      </c>
      <c r="AU37" s="352">
        <v>236264</v>
      </c>
      <c r="AV37" s="352">
        <v>1111289</v>
      </c>
      <c r="AW37" s="352">
        <v>226472</v>
      </c>
      <c r="AX37" s="352">
        <v>149138</v>
      </c>
      <c r="AY37" s="352">
        <v>10447980</v>
      </c>
      <c r="AZ37" s="352">
        <v>1604285</v>
      </c>
      <c r="BA37" s="352">
        <v>334652</v>
      </c>
      <c r="BB37" s="352">
        <v>72775</v>
      </c>
      <c r="BC37" s="352">
        <v>1261495</v>
      </c>
      <c r="BD37" s="352">
        <v>85831</v>
      </c>
      <c r="BE37" s="352">
        <v>0</v>
      </c>
      <c r="BF37" s="352">
        <v>0</v>
      </c>
      <c r="BG37" s="352">
        <v>334980</v>
      </c>
      <c r="BH37" s="352">
        <v>72487</v>
      </c>
      <c r="BI37" s="352">
        <v>19409</v>
      </c>
      <c r="BJ37" s="352">
        <v>273727</v>
      </c>
      <c r="BK37" s="352">
        <v>10611</v>
      </c>
      <c r="BL37" s="352">
        <v>0</v>
      </c>
      <c r="BM37" s="352">
        <v>0</v>
      </c>
      <c r="BN37" s="352">
        <v>3606286</v>
      </c>
      <c r="BO37" s="352">
        <v>8471</v>
      </c>
      <c r="BP37" s="352">
        <v>27489</v>
      </c>
      <c r="BQ37" s="352">
        <v>3564018</v>
      </c>
      <c r="BR37" s="352">
        <v>50171</v>
      </c>
      <c r="BS37" s="352">
        <v>0</v>
      </c>
      <c r="BT37" s="352">
        <v>0</v>
      </c>
      <c r="BU37" s="352">
        <v>2428063</v>
      </c>
      <c r="BV37" s="352">
        <v>132808</v>
      </c>
      <c r="BW37" s="352">
        <v>140180</v>
      </c>
      <c r="BX37" s="352">
        <v>2177297</v>
      </c>
      <c r="BY37" s="352">
        <v>153662</v>
      </c>
      <c r="BZ37" s="352">
        <v>0</v>
      </c>
      <c r="CA37" s="352">
        <v>0</v>
      </c>
      <c r="CB37" s="352">
        <v>455774</v>
      </c>
      <c r="CC37" s="352">
        <v>259236</v>
      </c>
      <c r="CD37" s="352">
        <v>41422</v>
      </c>
      <c r="CE37" s="352">
        <v>169516</v>
      </c>
      <c r="CF37" s="352">
        <v>21273</v>
      </c>
      <c r="CG37" s="352">
        <v>0</v>
      </c>
      <c r="CH37" s="352">
        <v>0</v>
      </c>
      <c r="CI37" s="352">
        <v>5981540</v>
      </c>
      <c r="CJ37" s="352">
        <v>2397333</v>
      </c>
      <c r="CK37" s="352">
        <v>208957</v>
      </c>
      <c r="CL37" s="352">
        <v>3368180</v>
      </c>
      <c r="CM37" s="352">
        <v>145916</v>
      </c>
      <c r="CN37" s="352">
        <v>0</v>
      </c>
      <c r="CO37" s="352">
        <v>1634029</v>
      </c>
      <c r="CP37" s="352">
        <v>6568937</v>
      </c>
      <c r="CQ37" s="352">
        <v>993436</v>
      </c>
      <c r="CR37" s="352">
        <v>2417536</v>
      </c>
      <c r="CS37" s="352">
        <v>612159</v>
      </c>
      <c r="CT37" s="352">
        <v>2127858</v>
      </c>
      <c r="CU37" s="352">
        <v>1216642</v>
      </c>
      <c r="CV37" s="352">
        <v>1096176</v>
      </c>
      <c r="CW37" s="352">
        <v>1080046</v>
      </c>
      <c r="CX37" s="352">
        <v>0</v>
      </c>
      <c r="CY37" s="352">
        <v>0</v>
      </c>
      <c r="CZ37" s="352">
        <v>0</v>
      </c>
      <c r="DA37" s="352">
        <v>334907</v>
      </c>
      <c r="DB37" s="352">
        <v>608037</v>
      </c>
      <c r="DC37" s="352">
        <v>109007</v>
      </c>
      <c r="DD37" s="352">
        <v>15229690</v>
      </c>
      <c r="DE37" s="352">
        <v>7137148</v>
      </c>
      <c r="DF37" s="352">
        <v>7329765</v>
      </c>
      <c r="DG37" s="352">
        <v>8133239</v>
      </c>
      <c r="DH37" s="352">
        <v>528097</v>
      </c>
      <c r="DI37" s="352">
        <v>201800</v>
      </c>
      <c r="DJ37" s="352">
        <v>61074</v>
      </c>
      <c r="DK37" s="352">
        <v>19824430</v>
      </c>
      <c r="DL37" s="352">
        <v>14290990</v>
      </c>
      <c r="DM37" s="352">
        <v>9285713</v>
      </c>
      <c r="DN37" s="352">
        <v>2915457</v>
      </c>
      <c r="DO37" s="352">
        <v>1980831</v>
      </c>
      <c r="DP37" s="352">
        <v>1474696</v>
      </c>
      <c r="DQ37" s="352">
        <v>5423471</v>
      </c>
      <c r="DR37" s="352">
        <v>15481</v>
      </c>
      <c r="DS37" s="352">
        <v>257894</v>
      </c>
      <c r="DT37" s="352">
        <v>1410127</v>
      </c>
      <c r="DU37" s="352">
        <v>528966</v>
      </c>
      <c r="DV37" s="352">
        <v>7348000</v>
      </c>
      <c r="DW37" s="352">
        <v>2256147</v>
      </c>
      <c r="DX37" s="352">
        <v>1778549</v>
      </c>
      <c r="DY37" s="352">
        <v>1136653</v>
      </c>
      <c r="DZ37" s="352">
        <v>4789674</v>
      </c>
      <c r="EA37" s="352">
        <v>8153</v>
      </c>
      <c r="EB37" s="352">
        <v>258525</v>
      </c>
      <c r="EC37" s="352">
        <v>1217711</v>
      </c>
      <c r="ED37" s="352">
        <v>491705</v>
      </c>
      <c r="EE37" s="352">
        <v>13569770</v>
      </c>
      <c r="EF37" s="352">
        <v>4649958</v>
      </c>
      <c r="EG37" s="352">
        <v>3357405</v>
      </c>
      <c r="EH37" s="352">
        <v>2038214</v>
      </c>
      <c r="EI37" s="352">
        <v>8647169</v>
      </c>
      <c r="EJ37" s="352">
        <v>23998</v>
      </c>
      <c r="EK37" s="352">
        <v>445985</v>
      </c>
      <c r="EL37" s="352">
        <v>2408186</v>
      </c>
      <c r="EM37" s="352">
        <v>935877</v>
      </c>
      <c r="EN37" s="352">
        <v>1820786</v>
      </c>
      <c r="EO37" s="352">
        <v>332814</v>
      </c>
      <c r="EP37" s="352">
        <v>249557</v>
      </c>
      <c r="EQ37" s="352">
        <v>466102</v>
      </c>
      <c r="ER37" s="352">
        <v>980932</v>
      </c>
      <c r="ES37" s="352">
        <v>0</v>
      </c>
      <c r="ET37" s="352">
        <v>12035</v>
      </c>
      <c r="EU37" s="352">
        <v>92634</v>
      </c>
      <c r="EV37" s="352">
        <v>43213</v>
      </c>
      <c r="EW37" s="352">
        <v>4759581</v>
      </c>
      <c r="EX37" s="352">
        <v>1144170</v>
      </c>
      <c r="EY37" s="352">
        <v>682398</v>
      </c>
      <c r="EZ37" s="352">
        <v>968668</v>
      </c>
      <c r="FA37" s="352">
        <v>2309612</v>
      </c>
      <c r="FB37" s="352">
        <v>47812</v>
      </c>
      <c r="FC37" s="352">
        <v>244293</v>
      </c>
      <c r="FD37" s="352">
        <v>639646</v>
      </c>
      <c r="FE37" s="352">
        <v>381883</v>
      </c>
      <c r="FF37" s="352">
        <v>1838296</v>
      </c>
      <c r="FG37" s="352">
        <v>680305</v>
      </c>
      <c r="FH37" s="352">
        <v>218435</v>
      </c>
      <c r="FI37" s="352">
        <v>270136</v>
      </c>
      <c r="FJ37" s="352">
        <v>390822</v>
      </c>
      <c r="FK37" s="352">
        <v>52836</v>
      </c>
      <c r="FL37" s="352">
        <v>95643</v>
      </c>
      <c r="FM37" s="352">
        <v>206140</v>
      </c>
      <c r="FN37" s="352">
        <v>1743</v>
      </c>
      <c r="FO37" s="352">
        <v>1650837</v>
      </c>
      <c r="FP37" s="352">
        <v>1276835</v>
      </c>
      <c r="FQ37" s="352">
        <v>72467</v>
      </c>
      <c r="FR37" s="352">
        <v>63953</v>
      </c>
      <c r="FS37" s="352">
        <v>403500</v>
      </c>
      <c r="FT37" s="352">
        <v>23448</v>
      </c>
      <c r="FU37" s="352">
        <v>0</v>
      </c>
      <c r="FV37" s="352">
        <v>0</v>
      </c>
      <c r="FW37" s="352">
        <v>19612</v>
      </c>
      <c r="FX37" s="352">
        <v>4635653</v>
      </c>
      <c r="FY37" s="352">
        <v>1321525</v>
      </c>
      <c r="FZ37" s="352">
        <v>1151589</v>
      </c>
      <c r="GA37" s="352">
        <v>527865</v>
      </c>
      <c r="GB37" s="352">
        <v>2839393</v>
      </c>
      <c r="GC37" s="352">
        <v>17921</v>
      </c>
      <c r="GD37" s="352">
        <v>86086</v>
      </c>
      <c r="GE37" s="352">
        <v>108972</v>
      </c>
      <c r="GF37" s="352">
        <v>35962</v>
      </c>
      <c r="GG37" s="352">
        <v>1425606</v>
      </c>
      <c r="GH37" s="352">
        <v>54658</v>
      </c>
      <c r="GI37" s="352">
        <v>83371</v>
      </c>
      <c r="GJ37" s="352">
        <v>45117</v>
      </c>
      <c r="GK37" s="352">
        <v>676860</v>
      </c>
      <c r="GL37" s="352">
        <v>777656</v>
      </c>
      <c r="GM37" s="352">
        <v>0</v>
      </c>
      <c r="GN37" s="352">
        <v>0</v>
      </c>
      <c r="GO37" s="352">
        <v>0</v>
      </c>
      <c r="GP37" s="352">
        <v>586458</v>
      </c>
      <c r="GQ37" s="352">
        <v>27385</v>
      </c>
      <c r="GR37" s="352">
        <v>396170</v>
      </c>
      <c r="GS37" s="352">
        <v>167262</v>
      </c>
      <c r="GT37" s="352">
        <v>0</v>
      </c>
      <c r="GU37" s="352">
        <v>18767</v>
      </c>
      <c r="GV37" s="352">
        <v>0</v>
      </c>
      <c r="GW37" s="352">
        <v>0</v>
      </c>
      <c r="GX37" s="352">
        <v>0</v>
      </c>
      <c r="GY37" s="352">
        <v>2524230</v>
      </c>
      <c r="GZ37" s="352">
        <v>658087</v>
      </c>
      <c r="HA37" s="352">
        <v>520446</v>
      </c>
      <c r="HB37" s="352">
        <v>280832</v>
      </c>
      <c r="HC37" s="352">
        <v>1271702</v>
      </c>
      <c r="HD37" s="352">
        <v>157167</v>
      </c>
      <c r="HE37" s="352">
        <v>81880</v>
      </c>
      <c r="HF37" s="352">
        <v>253526</v>
      </c>
      <c r="HG37" s="352">
        <v>96621</v>
      </c>
      <c r="HH37" s="352">
        <v>10084680</v>
      </c>
    </row>
    <row r="38" spans="1:216" ht="15" x14ac:dyDescent="0.25">
      <c r="A38" s="352" t="s">
        <v>253</v>
      </c>
      <c r="B38" s="352">
        <v>33476960</v>
      </c>
      <c r="C38" s="352">
        <v>33476960</v>
      </c>
      <c r="D38" s="352">
        <v>33476960</v>
      </c>
      <c r="E38" s="352">
        <v>33476960</v>
      </c>
      <c r="F38" s="352">
        <v>33476960</v>
      </c>
      <c r="G38" s="352">
        <v>33476960</v>
      </c>
      <c r="H38" s="352">
        <v>33476960</v>
      </c>
      <c r="I38" s="352">
        <v>33476960</v>
      </c>
      <c r="J38" s="352">
        <v>33476960</v>
      </c>
      <c r="K38" s="352">
        <v>33476960</v>
      </c>
      <c r="L38" s="352">
        <v>33476960</v>
      </c>
      <c r="M38" s="352">
        <v>33476960</v>
      </c>
      <c r="N38" s="352">
        <v>33476960</v>
      </c>
      <c r="O38" s="352">
        <v>33476960</v>
      </c>
      <c r="P38" s="352">
        <v>33476960</v>
      </c>
      <c r="Q38" s="352">
        <v>33476960</v>
      </c>
      <c r="R38" s="352">
        <v>33476960</v>
      </c>
      <c r="S38" s="352">
        <v>33476960</v>
      </c>
      <c r="T38" s="352">
        <v>33476960</v>
      </c>
      <c r="U38" s="352">
        <v>33476960</v>
      </c>
      <c r="V38" s="352">
        <v>33476960</v>
      </c>
      <c r="W38" s="352">
        <v>33476960</v>
      </c>
      <c r="X38" s="352">
        <v>33476960</v>
      </c>
      <c r="Y38" s="352">
        <v>33476960</v>
      </c>
      <c r="Z38" s="352">
        <v>33476960</v>
      </c>
      <c r="AA38" s="352">
        <v>33476960</v>
      </c>
      <c r="AB38" s="352">
        <v>33476960</v>
      </c>
      <c r="AC38" s="352">
        <v>33476960</v>
      </c>
      <c r="AD38" s="352">
        <v>33476960</v>
      </c>
      <c r="AE38" s="352">
        <v>33476960</v>
      </c>
      <c r="AF38" s="352">
        <v>33476960</v>
      </c>
      <c r="AG38" s="352">
        <v>33476960</v>
      </c>
      <c r="AH38" s="352">
        <v>33476960</v>
      </c>
      <c r="AI38" s="352">
        <v>33476960</v>
      </c>
      <c r="AJ38" s="352">
        <v>33476960</v>
      </c>
      <c r="AK38" s="352">
        <v>33476960</v>
      </c>
      <c r="AL38" s="352">
        <v>33476960</v>
      </c>
      <c r="AM38" s="352">
        <v>33476960</v>
      </c>
      <c r="AN38" s="352">
        <v>33476960</v>
      </c>
      <c r="AO38" s="352">
        <v>33476960</v>
      </c>
      <c r="AP38" s="352">
        <v>33476960</v>
      </c>
      <c r="AQ38" s="352">
        <v>33476960</v>
      </c>
      <c r="AR38" s="352">
        <v>33476960</v>
      </c>
      <c r="AS38" s="352">
        <v>33476960</v>
      </c>
      <c r="AT38" s="352">
        <v>33476960</v>
      </c>
      <c r="AU38" s="352">
        <v>33476960</v>
      </c>
      <c r="AV38" s="352">
        <v>33476960</v>
      </c>
      <c r="AW38" s="352">
        <v>33476960</v>
      </c>
      <c r="AX38" s="352">
        <v>33476960</v>
      </c>
      <c r="AY38" s="352">
        <v>33476960</v>
      </c>
      <c r="AZ38" s="352">
        <v>33476960</v>
      </c>
      <c r="BA38" s="352">
        <v>33476960</v>
      </c>
      <c r="BB38" s="352">
        <v>33476960</v>
      </c>
      <c r="BC38" s="352">
        <v>33476960</v>
      </c>
      <c r="BD38" s="352">
        <v>33476960</v>
      </c>
      <c r="BE38" s="352">
        <v>33476960</v>
      </c>
      <c r="BF38" s="352">
        <v>33476960</v>
      </c>
      <c r="BG38" s="352">
        <v>33476960</v>
      </c>
      <c r="BH38" s="352">
        <v>33476960</v>
      </c>
      <c r="BI38" s="352">
        <v>33476960</v>
      </c>
      <c r="BJ38" s="352">
        <v>33476960</v>
      </c>
      <c r="BK38" s="352">
        <v>33476960</v>
      </c>
      <c r="BL38" s="352">
        <v>33476960</v>
      </c>
      <c r="BM38" s="352">
        <v>33476960</v>
      </c>
      <c r="BN38" s="352">
        <v>33476960</v>
      </c>
      <c r="BO38" s="352">
        <v>33476960</v>
      </c>
      <c r="BP38" s="352">
        <v>33476960</v>
      </c>
      <c r="BQ38" s="352">
        <v>33476960</v>
      </c>
      <c r="BR38" s="352">
        <v>33476960</v>
      </c>
      <c r="BS38" s="352">
        <v>33476960</v>
      </c>
      <c r="BT38" s="352">
        <v>33476960</v>
      </c>
      <c r="BU38" s="352">
        <v>33476960</v>
      </c>
      <c r="BV38" s="352">
        <v>33476960</v>
      </c>
      <c r="BW38" s="352">
        <v>33476960</v>
      </c>
      <c r="BX38" s="352">
        <v>33476960</v>
      </c>
      <c r="BY38" s="352">
        <v>33476960</v>
      </c>
      <c r="BZ38" s="352">
        <v>33476960</v>
      </c>
      <c r="CA38" s="352">
        <v>33476960</v>
      </c>
      <c r="CB38" s="352">
        <v>33476960</v>
      </c>
      <c r="CC38" s="352">
        <v>33476960</v>
      </c>
      <c r="CD38" s="352">
        <v>33476960</v>
      </c>
      <c r="CE38" s="352">
        <v>33476960</v>
      </c>
      <c r="CF38" s="352">
        <v>33476960</v>
      </c>
      <c r="CG38" s="352">
        <v>33476960</v>
      </c>
      <c r="CH38" s="352">
        <v>33476960</v>
      </c>
      <c r="CI38" s="352">
        <v>33476960</v>
      </c>
      <c r="CJ38" s="352">
        <v>33476960</v>
      </c>
      <c r="CK38" s="352">
        <v>33476960</v>
      </c>
      <c r="CL38" s="352">
        <v>33476960</v>
      </c>
      <c r="CM38" s="352">
        <v>33476960</v>
      </c>
      <c r="CN38" s="352">
        <v>33476960</v>
      </c>
      <c r="CO38" s="352">
        <v>33476960</v>
      </c>
      <c r="CP38" s="352">
        <v>33476960</v>
      </c>
      <c r="CQ38" s="352">
        <v>33476960</v>
      </c>
      <c r="CR38" s="352">
        <v>33476960</v>
      </c>
      <c r="CS38" s="352">
        <v>33476960</v>
      </c>
      <c r="CT38" s="352">
        <v>33476960</v>
      </c>
      <c r="CU38" s="352">
        <v>33476960</v>
      </c>
      <c r="CV38" s="352">
        <v>33476960</v>
      </c>
      <c r="CW38" s="352">
        <v>33476960</v>
      </c>
      <c r="CX38" s="352">
        <v>33476960</v>
      </c>
      <c r="CY38" s="352">
        <v>33476960</v>
      </c>
      <c r="CZ38" s="352">
        <v>33476960</v>
      </c>
      <c r="DA38" s="352">
        <v>33476960</v>
      </c>
      <c r="DB38" s="352">
        <v>33476960</v>
      </c>
      <c r="DC38" s="352">
        <v>33476960</v>
      </c>
      <c r="DD38" s="352">
        <v>33476960</v>
      </c>
      <c r="DE38" s="352">
        <v>33476960</v>
      </c>
      <c r="DF38" s="352">
        <v>33476960</v>
      </c>
      <c r="DG38" s="352">
        <v>33476960</v>
      </c>
      <c r="DH38" s="352">
        <v>33476960</v>
      </c>
      <c r="DI38" s="352">
        <v>33476960</v>
      </c>
      <c r="DJ38" s="352">
        <v>33476960</v>
      </c>
      <c r="DK38" s="352">
        <v>33476960</v>
      </c>
      <c r="DL38" s="352">
        <v>33476960</v>
      </c>
      <c r="DM38" s="352">
        <v>33476960</v>
      </c>
      <c r="DN38" s="352">
        <v>33476960</v>
      </c>
      <c r="DO38" s="352">
        <v>33476960</v>
      </c>
      <c r="DP38" s="352">
        <v>33476960</v>
      </c>
      <c r="DQ38" s="352">
        <v>33476960</v>
      </c>
      <c r="DR38" s="352">
        <v>33476960</v>
      </c>
      <c r="DS38" s="352">
        <v>33476960</v>
      </c>
      <c r="DT38" s="352">
        <v>33476960</v>
      </c>
      <c r="DU38" s="352">
        <v>33476960</v>
      </c>
      <c r="DV38" s="352">
        <v>33476960</v>
      </c>
      <c r="DW38" s="352">
        <v>33476960</v>
      </c>
      <c r="DX38" s="352">
        <v>33476960</v>
      </c>
      <c r="DY38" s="352">
        <v>33476960</v>
      </c>
      <c r="DZ38" s="352">
        <v>33476960</v>
      </c>
      <c r="EA38" s="352">
        <v>33476960</v>
      </c>
      <c r="EB38" s="352">
        <v>33476960</v>
      </c>
      <c r="EC38" s="352">
        <v>33476960</v>
      </c>
      <c r="ED38" s="352">
        <v>33476960</v>
      </c>
      <c r="EE38" s="352">
        <v>33476960</v>
      </c>
      <c r="EF38" s="352">
        <v>33476960</v>
      </c>
      <c r="EG38" s="352">
        <v>33476960</v>
      </c>
      <c r="EH38" s="352">
        <v>33476960</v>
      </c>
      <c r="EI38" s="352">
        <v>33476960</v>
      </c>
      <c r="EJ38" s="352">
        <v>33476960</v>
      </c>
      <c r="EK38" s="352">
        <v>33476960</v>
      </c>
      <c r="EL38" s="352">
        <v>33476960</v>
      </c>
      <c r="EM38" s="352">
        <v>33476960</v>
      </c>
      <c r="EN38" s="352">
        <v>33476960</v>
      </c>
      <c r="EO38" s="352">
        <v>33476960</v>
      </c>
      <c r="EP38" s="352">
        <v>33476960</v>
      </c>
      <c r="EQ38" s="352">
        <v>33476960</v>
      </c>
      <c r="ER38" s="352">
        <v>33476960</v>
      </c>
      <c r="ES38" s="352">
        <v>33476960</v>
      </c>
      <c r="ET38" s="352">
        <v>33476960</v>
      </c>
      <c r="EU38" s="352">
        <v>33476960</v>
      </c>
      <c r="EV38" s="352">
        <v>33476960</v>
      </c>
      <c r="EW38" s="352">
        <v>33476960</v>
      </c>
      <c r="EX38" s="352">
        <v>33476960</v>
      </c>
      <c r="EY38" s="352">
        <v>33476960</v>
      </c>
      <c r="EZ38" s="352">
        <v>33476960</v>
      </c>
      <c r="FA38" s="352">
        <v>33476960</v>
      </c>
      <c r="FB38" s="352">
        <v>33476960</v>
      </c>
      <c r="FC38" s="352">
        <v>33476960</v>
      </c>
      <c r="FD38" s="352">
        <v>33476960</v>
      </c>
      <c r="FE38" s="352">
        <v>33476960</v>
      </c>
      <c r="FF38" s="352">
        <v>33476960</v>
      </c>
      <c r="FG38" s="352">
        <v>33476960</v>
      </c>
      <c r="FH38" s="352">
        <v>33476960</v>
      </c>
      <c r="FI38" s="352">
        <v>33476960</v>
      </c>
      <c r="FJ38" s="352">
        <v>33476960</v>
      </c>
      <c r="FK38" s="352">
        <v>33476960</v>
      </c>
      <c r="FL38" s="352">
        <v>33476960</v>
      </c>
      <c r="FM38" s="352">
        <v>33476960</v>
      </c>
      <c r="FN38" s="352">
        <v>33476960</v>
      </c>
      <c r="FO38" s="352">
        <v>33476960</v>
      </c>
      <c r="FP38" s="352">
        <v>33476960</v>
      </c>
      <c r="FQ38" s="352">
        <v>33476960</v>
      </c>
      <c r="FR38" s="352">
        <v>33476960</v>
      </c>
      <c r="FS38" s="352">
        <v>33476960</v>
      </c>
      <c r="FT38" s="352">
        <v>33476960</v>
      </c>
      <c r="FU38" s="352">
        <v>33476960</v>
      </c>
      <c r="FV38" s="352">
        <v>33476960</v>
      </c>
      <c r="FW38" s="352">
        <v>33476960</v>
      </c>
      <c r="FX38" s="352">
        <v>33476960</v>
      </c>
      <c r="FY38" s="352">
        <v>33476960</v>
      </c>
      <c r="FZ38" s="352">
        <v>33476960</v>
      </c>
      <c r="GA38" s="352">
        <v>33476960</v>
      </c>
      <c r="GB38" s="352">
        <v>33476960</v>
      </c>
      <c r="GC38" s="352">
        <v>33476960</v>
      </c>
      <c r="GD38" s="352">
        <v>33476960</v>
      </c>
      <c r="GE38" s="352">
        <v>33476960</v>
      </c>
      <c r="GF38" s="352">
        <v>33476960</v>
      </c>
      <c r="GG38" s="352">
        <v>33476960</v>
      </c>
      <c r="GH38" s="352">
        <v>33476960</v>
      </c>
      <c r="GI38" s="352">
        <v>33476960</v>
      </c>
      <c r="GJ38" s="352">
        <v>33476960</v>
      </c>
      <c r="GK38" s="352">
        <v>33476960</v>
      </c>
      <c r="GL38" s="352">
        <v>33476960</v>
      </c>
      <c r="GM38" s="352">
        <v>33476960</v>
      </c>
      <c r="GN38" s="352">
        <v>33476960</v>
      </c>
      <c r="GO38" s="352">
        <v>33476960</v>
      </c>
      <c r="GP38" s="352">
        <v>33476960</v>
      </c>
      <c r="GQ38" s="352">
        <v>33476960</v>
      </c>
      <c r="GR38" s="352">
        <v>33476960</v>
      </c>
      <c r="GS38" s="352">
        <v>33476960</v>
      </c>
      <c r="GT38" s="352">
        <v>33476960</v>
      </c>
      <c r="GU38" s="352">
        <v>33476960</v>
      </c>
      <c r="GV38" s="352">
        <v>33476960</v>
      </c>
      <c r="GW38" s="352">
        <v>33476960</v>
      </c>
      <c r="GX38" s="352">
        <v>33476960</v>
      </c>
      <c r="GY38" s="352">
        <v>33476960</v>
      </c>
      <c r="GZ38" s="352">
        <v>33476960</v>
      </c>
      <c r="HA38" s="352">
        <v>33476960</v>
      </c>
      <c r="HB38" s="352">
        <v>33476960</v>
      </c>
      <c r="HC38" s="352">
        <v>33476960</v>
      </c>
      <c r="HD38" s="352">
        <v>33476960</v>
      </c>
      <c r="HE38" s="352">
        <v>33476960</v>
      </c>
      <c r="HF38" s="352">
        <v>33476960</v>
      </c>
      <c r="HG38" s="352">
        <v>33476960</v>
      </c>
      <c r="HH38" s="352">
        <v>33476960</v>
      </c>
    </row>
    <row r="39" spans="1:216" x14ac:dyDescent="0.2">
      <c r="A39" s="349" t="s">
        <v>312</v>
      </c>
      <c r="B39" s="261">
        <f>IF(ISERROR(+B29/B30),0,(B29/B30))</f>
        <v>1.8951914705286441</v>
      </c>
      <c r="C39" s="261">
        <f t="shared" ref="C39:BX39" si="8">IF(ISERROR(+C29/C30),0,(C29/C30))</f>
        <v>4.0257368123368789</v>
      </c>
      <c r="D39" s="261">
        <f t="shared" si="8"/>
        <v>3.8970732802661026</v>
      </c>
      <c r="E39" s="261">
        <f t="shared" si="8"/>
        <v>4.1380177085335372</v>
      </c>
      <c r="F39" s="261">
        <f t="shared" si="8"/>
        <v>10.007977163222577</v>
      </c>
      <c r="G39" s="261">
        <f t="shared" si="8"/>
        <v>1.9623570064232154</v>
      </c>
      <c r="H39" s="261">
        <f t="shared" si="8"/>
        <v>3.3706451792177359</v>
      </c>
      <c r="I39" s="261">
        <f t="shared" si="8"/>
        <v>8.9209448302439256</v>
      </c>
      <c r="J39" s="261">
        <f t="shared" si="8"/>
        <v>1.8345282530766103</v>
      </c>
      <c r="K39" s="261">
        <f t="shared" si="8"/>
        <v>3.9165012883587043</v>
      </c>
      <c r="L39" s="261">
        <f t="shared" si="8"/>
        <v>7.4037866819486604</v>
      </c>
      <c r="M39" s="261">
        <f t="shared" si="8"/>
        <v>2.2724730364939076</v>
      </c>
      <c r="N39" s="261">
        <f t="shared" si="8"/>
        <v>4.3613603735340574</v>
      </c>
      <c r="O39" s="261">
        <f t="shared" si="8"/>
        <v>8.9431166682203784</v>
      </c>
      <c r="P39" s="261">
        <f t="shared" si="8"/>
        <v>1.970840071823182</v>
      </c>
      <c r="Q39" s="261">
        <f t="shared" si="8"/>
        <v>3.3900661397754535</v>
      </c>
      <c r="R39" s="261">
        <f t="shared" si="8"/>
        <v>4.0493779874697386</v>
      </c>
      <c r="S39" s="261">
        <f t="shared" si="8"/>
        <v>0</v>
      </c>
      <c r="T39" s="261">
        <f t="shared" si="8"/>
        <v>7.0574447757691585</v>
      </c>
      <c r="U39" s="261">
        <f t="shared" si="8"/>
        <v>9.8616233539234042</v>
      </c>
      <c r="V39" s="261">
        <f t="shared" si="8"/>
        <v>3.0472414538746517</v>
      </c>
      <c r="W39" s="261">
        <f t="shared" si="8"/>
        <v>3.3091442000631019</v>
      </c>
      <c r="X39" s="261">
        <f t="shared" si="8"/>
        <v>3.5974257798436478</v>
      </c>
      <c r="Y39" s="261">
        <f t="shared" si="8"/>
        <v>2.0175235240970495</v>
      </c>
      <c r="Z39" s="261">
        <f t="shared" si="8"/>
        <v>1.5212310641859963</v>
      </c>
      <c r="AA39" s="261">
        <f t="shared" si="8"/>
        <v>1.5229230597728982</v>
      </c>
      <c r="AB39" s="261">
        <f t="shared" si="8"/>
        <v>1.5885577186256679</v>
      </c>
      <c r="AC39" s="261">
        <f t="shared" si="8"/>
        <v>1.722763561649489</v>
      </c>
      <c r="AD39" s="261">
        <f t="shared" si="8"/>
        <v>1.0401318890709708</v>
      </c>
      <c r="AE39" s="261">
        <f t="shared" si="8"/>
        <v>1.3839098391521867</v>
      </c>
      <c r="AF39" s="261">
        <f t="shared" si="8"/>
        <v>0.95390225030884979</v>
      </c>
      <c r="AG39" s="261">
        <f t="shared" si="8"/>
        <v>2.3786646373896874</v>
      </c>
      <c r="AH39" s="261">
        <f t="shared" si="8"/>
        <v>1.8790814214056391</v>
      </c>
      <c r="AI39" s="261">
        <f t="shared" si="8"/>
        <v>1.3858537322730771</v>
      </c>
      <c r="AJ39" s="261">
        <f t="shared" si="8"/>
        <v>1.5579369176830578</v>
      </c>
      <c r="AK39" s="261">
        <f t="shared" si="8"/>
        <v>1.7673659957603514</v>
      </c>
      <c r="AL39" s="261">
        <f t="shared" si="8"/>
        <v>1.7489872044203512</v>
      </c>
      <c r="AM39" s="261">
        <f t="shared" si="8"/>
        <v>1.5043424268407628</v>
      </c>
      <c r="AN39" s="261">
        <f t="shared" si="8"/>
        <v>1.4662609019137767</v>
      </c>
      <c r="AO39" s="261">
        <f t="shared" si="8"/>
        <v>1.6162625474336765</v>
      </c>
      <c r="AP39" s="261">
        <f t="shared" si="8"/>
        <v>1.4468926730115359</v>
      </c>
      <c r="AQ39" s="261">
        <f t="shared" si="8"/>
        <v>0.78215055074584405</v>
      </c>
      <c r="AR39" s="261">
        <f t="shared" si="8"/>
        <v>1.0507217410540486</v>
      </c>
      <c r="AS39" s="261">
        <f t="shared" si="8"/>
        <v>2.1321781318996242</v>
      </c>
      <c r="AT39" s="261">
        <f t="shared" si="8"/>
        <v>1.9486020395315673</v>
      </c>
      <c r="AU39" s="261">
        <f t="shared" si="8"/>
        <v>1.1580574264200236</v>
      </c>
      <c r="AV39" s="261">
        <f t="shared" si="8"/>
        <v>1.6780833104243023</v>
      </c>
      <c r="AW39" s="261">
        <f t="shared" si="8"/>
        <v>1.8106385050920892</v>
      </c>
      <c r="AX39" s="261">
        <f t="shared" si="8"/>
        <v>1.564923463228548</v>
      </c>
      <c r="AY39" s="261">
        <f t="shared" si="8"/>
        <v>4.8435574271083528</v>
      </c>
      <c r="AZ39" s="261">
        <f t="shared" si="8"/>
        <v>4.9348329632691295</v>
      </c>
      <c r="BA39" s="261">
        <f t="shared" si="8"/>
        <v>2.1029852588769358</v>
      </c>
      <c r="BB39" s="261">
        <f t="shared" si="8"/>
        <v>16.133449025059381</v>
      </c>
      <c r="BC39" s="261">
        <f t="shared" si="8"/>
        <v>5.6628325100541623</v>
      </c>
      <c r="BD39" s="261">
        <f t="shared" si="8"/>
        <v>5.0374032635295602</v>
      </c>
      <c r="BE39" s="261">
        <f t="shared" si="8"/>
        <v>0</v>
      </c>
      <c r="BF39" s="261">
        <f t="shared" si="8"/>
        <v>0</v>
      </c>
      <c r="BG39" s="261">
        <f t="shared" si="8"/>
        <v>3.1215972596538633</v>
      </c>
      <c r="BH39" s="261">
        <f t="shared" si="8"/>
        <v>1.9653166104023307</v>
      </c>
      <c r="BI39" s="261">
        <f t="shared" si="8"/>
        <v>11.192970896877561</v>
      </c>
      <c r="BJ39" s="261">
        <f t="shared" si="8"/>
        <v>3.8143838997300876</v>
      </c>
      <c r="BK39" s="261">
        <f t="shared" si="8"/>
        <v>3.500630468098314</v>
      </c>
      <c r="BL39" s="261">
        <f t="shared" si="8"/>
        <v>0</v>
      </c>
      <c r="BM39" s="261">
        <f t="shared" si="8"/>
        <v>0</v>
      </c>
      <c r="BN39" s="261">
        <f t="shared" si="8"/>
        <v>5.676083183664713</v>
      </c>
      <c r="BO39" s="261">
        <f t="shared" si="8"/>
        <v>1</v>
      </c>
      <c r="BP39" s="261">
        <f t="shared" si="8"/>
        <v>7.4398578620076989</v>
      </c>
      <c r="BQ39" s="261">
        <f t="shared" si="8"/>
        <v>5.6716323614606123</v>
      </c>
      <c r="BR39" s="261">
        <f t="shared" si="8"/>
        <v>5.6746942221233319</v>
      </c>
      <c r="BS39" s="261">
        <f t="shared" si="8"/>
        <v>0</v>
      </c>
      <c r="BT39" s="261">
        <f t="shared" si="8"/>
        <v>0</v>
      </c>
      <c r="BU39" s="261">
        <f t="shared" si="8"/>
        <v>5.5223043590951075</v>
      </c>
      <c r="BV39" s="261">
        <f t="shared" si="8"/>
        <v>2.6298810452799897</v>
      </c>
      <c r="BW39" s="261">
        <f t="shared" si="8"/>
        <v>10.6756740461117</v>
      </c>
      <c r="BX39" s="261">
        <f t="shared" si="8"/>
        <v>5.412909388884092</v>
      </c>
      <c r="BY39" s="261">
        <f t="shared" ref="BY39:EJ39" si="9">IF(ISERROR(+BY29/BY30),0,(BY29/BY30))</f>
        <v>6.8715609001786548</v>
      </c>
      <c r="BZ39" s="261">
        <f t="shared" si="9"/>
        <v>0</v>
      </c>
      <c r="CA39" s="261">
        <f t="shared" si="9"/>
        <v>0</v>
      </c>
      <c r="CB39" s="261">
        <f t="shared" si="9"/>
        <v>3.3575687175942401</v>
      </c>
      <c r="CC39" s="261">
        <f t="shared" si="9"/>
        <v>1.7797439890733138</v>
      </c>
      <c r="CD39" s="261">
        <f t="shared" si="9"/>
        <v>8.845483389185695</v>
      </c>
      <c r="CE39" s="261">
        <f t="shared" si="9"/>
        <v>3.0254552605215852</v>
      </c>
      <c r="CF39" s="261">
        <f t="shared" si="9"/>
        <v>8.2692285372732446</v>
      </c>
      <c r="CG39" s="261">
        <f t="shared" si="9"/>
        <v>0</v>
      </c>
      <c r="CH39" s="261">
        <f t="shared" si="9"/>
        <v>0</v>
      </c>
      <c r="CI39" s="261">
        <f t="shared" si="9"/>
        <v>4.0635172562808144</v>
      </c>
      <c r="CJ39" s="261">
        <f t="shared" si="9"/>
        <v>2.4223953402891825</v>
      </c>
      <c r="CK39" s="261">
        <f t="shared" si="9"/>
        <v>8.9186059356742824</v>
      </c>
      <c r="CL39" s="261">
        <f t="shared" si="9"/>
        <v>4.0459165112362321</v>
      </c>
      <c r="CM39" s="261">
        <f t="shared" si="9"/>
        <v>7.4492426394016853</v>
      </c>
      <c r="CN39" s="261">
        <f t="shared" si="9"/>
        <v>0</v>
      </c>
      <c r="CO39" s="261">
        <f t="shared" si="9"/>
        <v>5.7003314189669405</v>
      </c>
      <c r="CP39" s="261">
        <f t="shared" si="9"/>
        <v>1.6706818935148426</v>
      </c>
      <c r="CQ39" s="261">
        <f t="shared" si="9"/>
        <v>1.6029491672342271</v>
      </c>
      <c r="CR39" s="261">
        <f t="shared" si="9"/>
        <v>2.0583130350738985</v>
      </c>
      <c r="CS39" s="261">
        <f t="shared" si="9"/>
        <v>2.5297792909983166</v>
      </c>
      <c r="CT39" s="261">
        <f t="shared" si="9"/>
        <v>1.0768230827513603</v>
      </c>
      <c r="CU39" s="261">
        <f t="shared" si="9"/>
        <v>1.5027715111042177</v>
      </c>
      <c r="CV39" s="261">
        <f t="shared" si="9"/>
        <v>1.2631233007572427</v>
      </c>
      <c r="CW39" s="261">
        <f t="shared" si="9"/>
        <v>0.97167977382145254</v>
      </c>
      <c r="CX39" s="261">
        <f t="shared" si="9"/>
        <v>0</v>
      </c>
      <c r="CY39" s="261">
        <f t="shared" si="9"/>
        <v>0</v>
      </c>
      <c r="CZ39" s="261">
        <f t="shared" si="9"/>
        <v>0</v>
      </c>
      <c r="DA39" s="261">
        <f t="shared" si="9"/>
        <v>0.61070803037176191</v>
      </c>
      <c r="DB39" s="261">
        <f t="shared" si="9"/>
        <v>1.099478161356084</v>
      </c>
      <c r="DC39" s="261">
        <f t="shared" si="9"/>
        <v>1.191023483515643</v>
      </c>
      <c r="DD39" s="261">
        <f t="shared" si="9"/>
        <v>0.90154955832652794</v>
      </c>
      <c r="DE39" s="261">
        <f t="shared" si="9"/>
        <v>0.94827987262474833</v>
      </c>
      <c r="DF39" s="261">
        <f t="shared" si="9"/>
        <v>0.95472851565428019</v>
      </c>
      <c r="DG39" s="261">
        <f t="shared" si="9"/>
        <v>0.85177433117164092</v>
      </c>
      <c r="DH39" s="261">
        <f t="shared" si="9"/>
        <v>0.75405477650866581</v>
      </c>
      <c r="DI39" s="261">
        <f t="shared" si="9"/>
        <v>1.0715997731686222</v>
      </c>
      <c r="DJ39" s="261">
        <f t="shared" si="9"/>
        <v>1.4818144188892488</v>
      </c>
      <c r="DK39" s="261">
        <f t="shared" si="9"/>
        <v>1.4310248812314801</v>
      </c>
      <c r="DL39" s="261">
        <f t="shared" si="9"/>
        <v>1.4107063661919386</v>
      </c>
      <c r="DM39" s="261">
        <f t="shared" si="9"/>
        <v>1.4207627878852314</v>
      </c>
      <c r="DN39" s="261">
        <f t="shared" si="9"/>
        <v>1.780847041206985</v>
      </c>
      <c r="DO39" s="261">
        <f t="shared" si="9"/>
        <v>1.6528125603462311</v>
      </c>
      <c r="DP39" s="261">
        <f t="shared" si="9"/>
        <v>1.402823718089365</v>
      </c>
      <c r="DQ39" s="261">
        <f t="shared" si="9"/>
        <v>1.077175268125016</v>
      </c>
      <c r="DR39" s="261">
        <f t="shared" si="9"/>
        <v>0.35000565802874278</v>
      </c>
      <c r="DS39" s="261">
        <f t="shared" si="9"/>
        <v>1.8725239305146812</v>
      </c>
      <c r="DT39" s="261">
        <f t="shared" si="9"/>
        <v>1.8751310625956985</v>
      </c>
      <c r="DU39" s="261">
        <f t="shared" si="9"/>
        <v>2.5169480733107643</v>
      </c>
      <c r="DV39" s="261">
        <f t="shared" si="9"/>
        <v>1.3993662807643694</v>
      </c>
      <c r="DW39" s="261">
        <f t="shared" si="9"/>
        <v>1.7618385272645611</v>
      </c>
      <c r="DX39" s="261">
        <f t="shared" si="9"/>
        <v>1.6736826514259859</v>
      </c>
      <c r="DY39" s="261">
        <f t="shared" si="9"/>
        <v>1.3080376396078426</v>
      </c>
      <c r="DZ39" s="261">
        <f t="shared" si="9"/>
        <v>1.1119187901644427</v>
      </c>
      <c r="EA39" s="261">
        <f t="shared" si="9"/>
        <v>0.23330221505558857</v>
      </c>
      <c r="EB39" s="261">
        <f t="shared" si="9"/>
        <v>1.6417634065234876</v>
      </c>
      <c r="EC39" s="261">
        <f t="shared" si="9"/>
        <v>1.9559243702200919</v>
      </c>
      <c r="ED39" s="261">
        <f t="shared" si="9"/>
        <v>2.5750131263482183</v>
      </c>
      <c r="EE39" s="261">
        <f t="shared" si="9"/>
        <v>1.4170756951605965</v>
      </c>
      <c r="EF39" s="261">
        <f t="shared" si="9"/>
        <v>1.775738670941565</v>
      </c>
      <c r="EG39" s="261">
        <f t="shared" si="9"/>
        <v>1.6531477677118063</v>
      </c>
      <c r="EH39" s="261">
        <f t="shared" si="9"/>
        <v>1.3610479847783168</v>
      </c>
      <c r="EI39" s="261">
        <f t="shared" si="9"/>
        <v>1.1014030941933017</v>
      </c>
      <c r="EJ39" s="261">
        <f t="shared" si="9"/>
        <v>0.31409620306053165</v>
      </c>
      <c r="EK39" s="261">
        <f t="shared" ref="EK39:GV39" si="10">IF(ISERROR(+EK29/EK30),0,(EK29/EK30))</f>
        <v>1.7959668636609978</v>
      </c>
      <c r="EL39" s="261">
        <f t="shared" si="10"/>
        <v>1.9181339695458992</v>
      </c>
      <c r="EM39" s="261">
        <f t="shared" si="10"/>
        <v>2.5298079858543754</v>
      </c>
      <c r="EN39" s="261">
        <f t="shared" si="10"/>
        <v>1.2749964230693724</v>
      </c>
      <c r="EO39" s="261">
        <f t="shared" si="10"/>
        <v>1.6808051645832234</v>
      </c>
      <c r="EP39" s="261">
        <f t="shared" si="10"/>
        <v>1.8979844453634775</v>
      </c>
      <c r="EQ39" s="261">
        <f t="shared" si="10"/>
        <v>1.3893454056997898</v>
      </c>
      <c r="ER39" s="261">
        <f t="shared" si="10"/>
        <v>0.97211755414323475</v>
      </c>
      <c r="ES39" s="261">
        <f t="shared" si="10"/>
        <v>0</v>
      </c>
      <c r="ET39" s="261">
        <f t="shared" si="10"/>
        <v>1.7082935301780287</v>
      </c>
      <c r="EU39" s="261">
        <f t="shared" si="10"/>
        <v>2.0114711483239125</v>
      </c>
      <c r="EV39" s="261">
        <f t="shared" si="10"/>
        <v>3</v>
      </c>
      <c r="EW39" s="261">
        <f t="shared" si="10"/>
        <v>1.3458592931258853</v>
      </c>
      <c r="EX39" s="261">
        <f t="shared" si="10"/>
        <v>1.6995524152158672</v>
      </c>
      <c r="EY39" s="261">
        <f t="shared" si="10"/>
        <v>1.8463583066801557</v>
      </c>
      <c r="EZ39" s="261">
        <f t="shared" si="10"/>
        <v>1.1474354969973664</v>
      </c>
      <c r="FA39" s="261">
        <f t="shared" si="10"/>
        <v>1.0416722854204163</v>
      </c>
      <c r="FB39" s="261">
        <f t="shared" si="10"/>
        <v>1.1171039199967703</v>
      </c>
      <c r="FC39" s="261">
        <f t="shared" si="10"/>
        <v>1.6343157321257651</v>
      </c>
      <c r="FD39" s="261">
        <f t="shared" si="10"/>
        <v>1.7968444447680745</v>
      </c>
      <c r="FE39" s="261">
        <f t="shared" si="10"/>
        <v>2.0936740511699528</v>
      </c>
      <c r="FF39" s="261">
        <f t="shared" si="10"/>
        <v>1.4823245800481801</v>
      </c>
      <c r="FG39" s="261">
        <f t="shared" si="10"/>
        <v>1.6988211791007672</v>
      </c>
      <c r="FH39" s="261">
        <f t="shared" si="10"/>
        <v>1.9195559777113418</v>
      </c>
      <c r="FI39" s="261">
        <f t="shared" si="10"/>
        <v>1.2007541899441341</v>
      </c>
      <c r="FJ39" s="261">
        <f t="shared" si="10"/>
        <v>1.2955923242258436</v>
      </c>
      <c r="FK39" s="261">
        <f t="shared" si="10"/>
        <v>1.1243466425720265</v>
      </c>
      <c r="FL39" s="261">
        <f t="shared" si="10"/>
        <v>1.243880969703502</v>
      </c>
      <c r="FM39" s="261">
        <f t="shared" si="10"/>
        <v>1.6193213879492445</v>
      </c>
      <c r="FN39" s="261">
        <f t="shared" si="10"/>
        <v>0.89986422267481325</v>
      </c>
      <c r="FO39" s="261">
        <f t="shared" si="10"/>
        <v>1.606742608046779</v>
      </c>
      <c r="FP39" s="261">
        <f t="shared" si="10"/>
        <v>1.7676954968167837</v>
      </c>
      <c r="FQ39" s="261">
        <f t="shared" si="10"/>
        <v>1.8399679092194827</v>
      </c>
      <c r="FR39" s="261">
        <f t="shared" si="10"/>
        <v>1.1071836721554236</v>
      </c>
      <c r="FS39" s="261">
        <f t="shared" si="10"/>
        <v>0.9168289551792842</v>
      </c>
      <c r="FT39" s="261">
        <f t="shared" si="10"/>
        <v>0.67543384512822646</v>
      </c>
      <c r="FU39" s="261">
        <f t="shared" si="10"/>
        <v>0</v>
      </c>
      <c r="FV39" s="261">
        <f t="shared" si="10"/>
        <v>0</v>
      </c>
      <c r="FW39" s="261">
        <f t="shared" si="10"/>
        <v>2.4837902115408688</v>
      </c>
      <c r="FX39" s="261">
        <f t="shared" si="10"/>
        <v>1.487274559311323</v>
      </c>
      <c r="FY39" s="261">
        <f t="shared" si="10"/>
        <v>1.8475153715468744</v>
      </c>
      <c r="FZ39" s="261">
        <f t="shared" si="10"/>
        <v>1.5275842468265954</v>
      </c>
      <c r="GA39" s="261">
        <f t="shared" si="10"/>
        <v>1.5001808608229354</v>
      </c>
      <c r="GB39" s="261">
        <f t="shared" si="10"/>
        <v>1.3247751452022785</v>
      </c>
      <c r="GC39" s="261">
        <f t="shared" si="10"/>
        <v>1.5</v>
      </c>
      <c r="GD39" s="261">
        <f t="shared" si="10"/>
        <v>1.6499242082838297</v>
      </c>
      <c r="GE39" s="261">
        <f t="shared" si="10"/>
        <v>1.8528768763442052</v>
      </c>
      <c r="GF39" s="261">
        <f t="shared" si="10"/>
        <v>2.0822597439719064</v>
      </c>
      <c r="GG39" s="261">
        <f t="shared" si="10"/>
        <v>1.2211588783556879</v>
      </c>
      <c r="GH39" s="261">
        <f t="shared" si="10"/>
        <v>1.2152305397564294</v>
      </c>
      <c r="GI39" s="261">
        <f t="shared" si="10"/>
        <v>0.91016878640199694</v>
      </c>
      <c r="GJ39" s="261">
        <f t="shared" si="10"/>
        <v>1.1105796661608498</v>
      </c>
      <c r="GK39" s="261">
        <f t="shared" si="10"/>
        <v>1.1926886984571774</v>
      </c>
      <c r="GL39" s="261">
        <f t="shared" si="10"/>
        <v>1.2672560357520171</v>
      </c>
      <c r="GM39" s="261">
        <f t="shared" si="10"/>
        <v>0</v>
      </c>
      <c r="GN39" s="261">
        <f t="shared" si="10"/>
        <v>0</v>
      </c>
      <c r="GO39" s="261">
        <f t="shared" si="10"/>
        <v>0</v>
      </c>
      <c r="GP39" s="261">
        <f t="shared" si="10"/>
        <v>2.0205858103346386</v>
      </c>
      <c r="GQ39" s="261">
        <f t="shared" si="10"/>
        <v>1.7052704015544042</v>
      </c>
      <c r="GR39" s="261">
        <f t="shared" si="10"/>
        <v>2.2656069949911695</v>
      </c>
      <c r="GS39" s="261">
        <f t="shared" si="10"/>
        <v>1.4095706035194011</v>
      </c>
      <c r="GT39" s="261">
        <f t="shared" si="10"/>
        <v>0</v>
      </c>
      <c r="GU39" s="261">
        <f t="shared" si="10"/>
        <v>0.70001310272536688</v>
      </c>
      <c r="GV39" s="261">
        <f t="shared" si="10"/>
        <v>0</v>
      </c>
      <c r="GW39" s="261">
        <f t="shared" ref="GW39:HH39" si="11">IF(ISERROR(+GW29/GW30),0,(GW29/GW30))</f>
        <v>0</v>
      </c>
      <c r="GX39" s="261">
        <f t="shared" si="11"/>
        <v>0</v>
      </c>
      <c r="GY39" s="261">
        <f t="shared" si="11"/>
        <v>1.6558218343695708</v>
      </c>
      <c r="GZ39" s="261">
        <f t="shared" si="11"/>
        <v>1.8696989236930066</v>
      </c>
      <c r="HA39" s="261">
        <f t="shared" si="11"/>
        <v>1.7996631403136729</v>
      </c>
      <c r="HB39" s="261">
        <f t="shared" si="11"/>
        <v>1.3050902070295207</v>
      </c>
      <c r="HC39" s="261">
        <f t="shared" si="11"/>
        <v>1.447416895724682</v>
      </c>
      <c r="HD39" s="261">
        <f t="shared" si="11"/>
        <v>1.4288234112069542</v>
      </c>
      <c r="HE39" s="261">
        <f t="shared" si="11"/>
        <v>1.4146354679358084</v>
      </c>
      <c r="HF39" s="261">
        <f t="shared" si="11"/>
        <v>2.0342512890554691</v>
      </c>
      <c r="HG39" s="261">
        <f t="shared" si="11"/>
        <v>2.6066296483257614</v>
      </c>
      <c r="HH39" s="261">
        <f t="shared" si="11"/>
        <v>4.2112400965381651</v>
      </c>
    </row>
    <row r="41" spans="1:216" x14ac:dyDescent="0.2">
      <c r="A41" s="263" t="s">
        <v>254</v>
      </c>
      <c r="B41" s="263">
        <f>+'Weighted Households 18+'!B23</f>
        <v>32249372</v>
      </c>
      <c r="C41" s="263">
        <f>+B41</f>
        <v>32249372</v>
      </c>
      <c r="D41" s="263">
        <f t="shared" ref="D41:BO41" si="12">+C41</f>
        <v>32249372</v>
      </c>
      <c r="E41" s="263">
        <f t="shared" si="12"/>
        <v>32249372</v>
      </c>
      <c r="F41" s="263">
        <f t="shared" si="12"/>
        <v>32249372</v>
      </c>
      <c r="G41" s="263">
        <f t="shared" si="12"/>
        <v>32249372</v>
      </c>
      <c r="H41" s="263">
        <f t="shared" si="12"/>
        <v>32249372</v>
      </c>
      <c r="I41" s="263">
        <f t="shared" si="12"/>
        <v>32249372</v>
      </c>
      <c r="J41" s="263">
        <f t="shared" si="12"/>
        <v>32249372</v>
      </c>
      <c r="K41" s="263">
        <f t="shared" si="12"/>
        <v>32249372</v>
      </c>
      <c r="L41" s="263">
        <f t="shared" si="12"/>
        <v>32249372</v>
      </c>
      <c r="M41" s="263">
        <f t="shared" si="12"/>
        <v>32249372</v>
      </c>
      <c r="N41" s="263">
        <f t="shared" si="12"/>
        <v>32249372</v>
      </c>
      <c r="O41" s="263">
        <f t="shared" si="12"/>
        <v>32249372</v>
      </c>
      <c r="P41" s="263">
        <f t="shared" si="12"/>
        <v>32249372</v>
      </c>
      <c r="Q41" s="263">
        <f t="shared" si="12"/>
        <v>32249372</v>
      </c>
      <c r="R41" s="263">
        <f t="shared" si="12"/>
        <v>32249372</v>
      </c>
      <c r="S41" s="263">
        <f t="shared" si="12"/>
        <v>32249372</v>
      </c>
      <c r="T41" s="263">
        <f t="shared" si="12"/>
        <v>32249372</v>
      </c>
      <c r="U41" s="263">
        <f t="shared" si="12"/>
        <v>32249372</v>
      </c>
      <c r="V41" s="263">
        <f t="shared" si="12"/>
        <v>32249372</v>
      </c>
      <c r="W41" s="263">
        <f t="shared" si="12"/>
        <v>32249372</v>
      </c>
      <c r="X41" s="263">
        <f t="shared" si="12"/>
        <v>32249372</v>
      </c>
      <c r="Y41" s="263">
        <f t="shared" si="12"/>
        <v>32249372</v>
      </c>
      <c r="Z41" s="263">
        <f t="shared" si="12"/>
        <v>32249372</v>
      </c>
      <c r="AA41" s="263">
        <f t="shared" si="12"/>
        <v>32249372</v>
      </c>
      <c r="AB41" s="263">
        <f t="shared" si="12"/>
        <v>32249372</v>
      </c>
      <c r="AC41" s="263">
        <f t="shared" si="12"/>
        <v>32249372</v>
      </c>
      <c r="AD41" s="263">
        <f t="shared" si="12"/>
        <v>32249372</v>
      </c>
      <c r="AE41" s="263">
        <f t="shared" si="12"/>
        <v>32249372</v>
      </c>
      <c r="AF41" s="263">
        <f t="shared" si="12"/>
        <v>32249372</v>
      </c>
      <c r="AG41" s="263">
        <f t="shared" si="12"/>
        <v>32249372</v>
      </c>
      <c r="AH41" s="263">
        <f t="shared" si="12"/>
        <v>32249372</v>
      </c>
      <c r="AI41" s="263">
        <f t="shared" si="12"/>
        <v>32249372</v>
      </c>
      <c r="AJ41" s="263">
        <f t="shared" si="12"/>
        <v>32249372</v>
      </c>
      <c r="AK41" s="263">
        <f t="shared" si="12"/>
        <v>32249372</v>
      </c>
      <c r="AL41" s="263">
        <f t="shared" si="12"/>
        <v>32249372</v>
      </c>
      <c r="AM41" s="263">
        <f t="shared" si="12"/>
        <v>32249372</v>
      </c>
      <c r="AN41" s="263">
        <f t="shared" si="12"/>
        <v>32249372</v>
      </c>
      <c r="AO41" s="263">
        <f t="shared" si="12"/>
        <v>32249372</v>
      </c>
      <c r="AP41" s="263">
        <f t="shared" si="12"/>
        <v>32249372</v>
      </c>
      <c r="AQ41" s="263">
        <f t="shared" si="12"/>
        <v>32249372</v>
      </c>
      <c r="AR41" s="263">
        <f t="shared" si="12"/>
        <v>32249372</v>
      </c>
      <c r="AS41" s="263">
        <f t="shared" si="12"/>
        <v>32249372</v>
      </c>
      <c r="AT41" s="263">
        <f t="shared" si="12"/>
        <v>32249372</v>
      </c>
      <c r="AU41" s="263">
        <f t="shared" si="12"/>
        <v>32249372</v>
      </c>
      <c r="AV41" s="263">
        <f t="shared" si="12"/>
        <v>32249372</v>
      </c>
      <c r="AW41" s="263">
        <f t="shared" si="12"/>
        <v>32249372</v>
      </c>
      <c r="AX41" s="263">
        <f t="shared" si="12"/>
        <v>32249372</v>
      </c>
      <c r="AY41" s="263">
        <f t="shared" si="12"/>
        <v>32249372</v>
      </c>
      <c r="AZ41" s="263">
        <f t="shared" si="12"/>
        <v>32249372</v>
      </c>
      <c r="BA41" s="263">
        <f t="shared" si="12"/>
        <v>32249372</v>
      </c>
      <c r="BB41" s="263">
        <f t="shared" si="12"/>
        <v>32249372</v>
      </c>
      <c r="BC41" s="263">
        <f t="shared" si="12"/>
        <v>32249372</v>
      </c>
      <c r="BD41" s="263">
        <f t="shared" si="12"/>
        <v>32249372</v>
      </c>
      <c r="BE41" s="263">
        <f t="shared" si="12"/>
        <v>32249372</v>
      </c>
      <c r="BF41" s="263">
        <f t="shared" si="12"/>
        <v>32249372</v>
      </c>
      <c r="BG41" s="263">
        <f t="shared" si="12"/>
        <v>32249372</v>
      </c>
      <c r="BH41" s="263">
        <f t="shared" si="12"/>
        <v>32249372</v>
      </c>
      <c r="BI41" s="263">
        <f t="shared" si="12"/>
        <v>32249372</v>
      </c>
      <c r="BJ41" s="263">
        <f t="shared" si="12"/>
        <v>32249372</v>
      </c>
      <c r="BK41" s="263">
        <f t="shared" si="12"/>
        <v>32249372</v>
      </c>
      <c r="BL41" s="263">
        <f t="shared" si="12"/>
        <v>32249372</v>
      </c>
      <c r="BM41" s="263">
        <f t="shared" si="12"/>
        <v>32249372</v>
      </c>
      <c r="BN41" s="263">
        <f t="shared" si="12"/>
        <v>32249372</v>
      </c>
      <c r="BO41" s="263">
        <f t="shared" si="12"/>
        <v>32249372</v>
      </c>
      <c r="BP41" s="263">
        <f t="shared" ref="BP41:EA41" si="13">+BO41</f>
        <v>32249372</v>
      </c>
      <c r="BQ41" s="263">
        <f t="shared" si="13"/>
        <v>32249372</v>
      </c>
      <c r="BR41" s="263">
        <f t="shared" si="13"/>
        <v>32249372</v>
      </c>
      <c r="BS41" s="263">
        <f t="shared" si="13"/>
        <v>32249372</v>
      </c>
      <c r="BT41" s="263">
        <f t="shared" si="13"/>
        <v>32249372</v>
      </c>
      <c r="BU41" s="263">
        <f t="shared" si="13"/>
        <v>32249372</v>
      </c>
      <c r="BV41" s="263">
        <f t="shared" si="13"/>
        <v>32249372</v>
      </c>
      <c r="BW41" s="263">
        <f t="shared" si="13"/>
        <v>32249372</v>
      </c>
      <c r="BX41" s="263">
        <f t="shared" si="13"/>
        <v>32249372</v>
      </c>
      <c r="BY41" s="263">
        <f t="shared" si="13"/>
        <v>32249372</v>
      </c>
      <c r="BZ41" s="263">
        <f t="shared" si="13"/>
        <v>32249372</v>
      </c>
      <c r="CA41" s="263">
        <f t="shared" si="13"/>
        <v>32249372</v>
      </c>
      <c r="CB41" s="263">
        <f t="shared" si="13"/>
        <v>32249372</v>
      </c>
      <c r="CC41" s="263">
        <f t="shared" si="13"/>
        <v>32249372</v>
      </c>
      <c r="CD41" s="263">
        <f t="shared" si="13"/>
        <v>32249372</v>
      </c>
      <c r="CE41" s="263">
        <f t="shared" si="13"/>
        <v>32249372</v>
      </c>
      <c r="CF41" s="263">
        <f t="shared" si="13"/>
        <v>32249372</v>
      </c>
      <c r="CG41" s="263">
        <f t="shared" si="13"/>
        <v>32249372</v>
      </c>
      <c r="CH41" s="263">
        <f t="shared" si="13"/>
        <v>32249372</v>
      </c>
      <c r="CI41" s="263">
        <f t="shared" si="13"/>
        <v>32249372</v>
      </c>
      <c r="CJ41" s="263">
        <f t="shared" si="13"/>
        <v>32249372</v>
      </c>
      <c r="CK41" s="263">
        <f t="shared" si="13"/>
        <v>32249372</v>
      </c>
      <c r="CL41" s="263">
        <f t="shared" si="13"/>
        <v>32249372</v>
      </c>
      <c r="CM41" s="263">
        <f t="shared" si="13"/>
        <v>32249372</v>
      </c>
      <c r="CN41" s="263">
        <f t="shared" si="13"/>
        <v>32249372</v>
      </c>
      <c r="CO41" s="263">
        <f t="shared" si="13"/>
        <v>32249372</v>
      </c>
      <c r="CP41" s="263">
        <f t="shared" si="13"/>
        <v>32249372</v>
      </c>
      <c r="CQ41" s="263">
        <f t="shared" si="13"/>
        <v>32249372</v>
      </c>
      <c r="CR41" s="263">
        <f t="shared" si="13"/>
        <v>32249372</v>
      </c>
      <c r="CS41" s="263">
        <f t="shared" si="13"/>
        <v>32249372</v>
      </c>
      <c r="CT41" s="263">
        <f t="shared" si="13"/>
        <v>32249372</v>
      </c>
      <c r="CU41" s="263">
        <f t="shared" si="13"/>
        <v>32249372</v>
      </c>
      <c r="CV41" s="263">
        <f t="shared" si="13"/>
        <v>32249372</v>
      </c>
      <c r="CW41" s="263">
        <f t="shared" si="13"/>
        <v>32249372</v>
      </c>
      <c r="CX41" s="263">
        <f t="shared" si="13"/>
        <v>32249372</v>
      </c>
      <c r="CY41" s="263">
        <f t="shared" si="13"/>
        <v>32249372</v>
      </c>
      <c r="CZ41" s="263">
        <f t="shared" si="13"/>
        <v>32249372</v>
      </c>
      <c r="DA41" s="263">
        <f t="shared" si="13"/>
        <v>32249372</v>
      </c>
      <c r="DB41" s="263">
        <f t="shared" si="13"/>
        <v>32249372</v>
      </c>
      <c r="DC41" s="263">
        <f t="shared" si="13"/>
        <v>32249372</v>
      </c>
      <c r="DD41" s="263">
        <f t="shared" si="13"/>
        <v>32249372</v>
      </c>
      <c r="DE41" s="263">
        <f t="shared" si="13"/>
        <v>32249372</v>
      </c>
      <c r="DF41" s="263">
        <f t="shared" si="13"/>
        <v>32249372</v>
      </c>
      <c r="DG41" s="263">
        <f t="shared" si="13"/>
        <v>32249372</v>
      </c>
      <c r="DH41" s="263">
        <f t="shared" si="13"/>
        <v>32249372</v>
      </c>
      <c r="DI41" s="263">
        <f t="shared" si="13"/>
        <v>32249372</v>
      </c>
      <c r="DJ41" s="263">
        <f t="shared" si="13"/>
        <v>32249372</v>
      </c>
      <c r="DK41" s="263">
        <f t="shared" si="13"/>
        <v>32249372</v>
      </c>
      <c r="DL41" s="263">
        <f t="shared" si="13"/>
        <v>32249372</v>
      </c>
      <c r="DM41" s="263">
        <f t="shared" si="13"/>
        <v>32249372</v>
      </c>
      <c r="DN41" s="263">
        <f t="shared" si="13"/>
        <v>32249372</v>
      </c>
      <c r="DO41" s="263">
        <f t="shared" si="13"/>
        <v>32249372</v>
      </c>
      <c r="DP41" s="263">
        <f t="shared" si="13"/>
        <v>32249372</v>
      </c>
      <c r="DQ41" s="263">
        <f t="shared" si="13"/>
        <v>32249372</v>
      </c>
      <c r="DR41" s="263">
        <f t="shared" si="13"/>
        <v>32249372</v>
      </c>
      <c r="DS41" s="263">
        <f t="shared" si="13"/>
        <v>32249372</v>
      </c>
      <c r="DT41" s="263">
        <f t="shared" si="13"/>
        <v>32249372</v>
      </c>
      <c r="DU41" s="263">
        <f t="shared" si="13"/>
        <v>32249372</v>
      </c>
      <c r="DV41" s="263">
        <f t="shared" si="13"/>
        <v>32249372</v>
      </c>
      <c r="DW41" s="263">
        <f t="shared" si="13"/>
        <v>32249372</v>
      </c>
      <c r="DX41" s="263">
        <f t="shared" si="13"/>
        <v>32249372</v>
      </c>
      <c r="DY41" s="263">
        <f t="shared" si="13"/>
        <v>32249372</v>
      </c>
      <c r="DZ41" s="263">
        <f t="shared" si="13"/>
        <v>32249372</v>
      </c>
      <c r="EA41" s="263">
        <f t="shared" si="13"/>
        <v>32249372</v>
      </c>
      <c r="EB41" s="263">
        <f t="shared" ref="EB41:GM41" si="14">+EA41</f>
        <v>32249372</v>
      </c>
      <c r="EC41" s="263">
        <f t="shared" si="14"/>
        <v>32249372</v>
      </c>
      <c r="ED41" s="263">
        <f t="shared" si="14"/>
        <v>32249372</v>
      </c>
      <c r="EE41" s="263">
        <f t="shared" si="14"/>
        <v>32249372</v>
      </c>
      <c r="EF41" s="263">
        <f t="shared" si="14"/>
        <v>32249372</v>
      </c>
      <c r="EG41" s="263">
        <f t="shared" si="14"/>
        <v>32249372</v>
      </c>
      <c r="EH41" s="263">
        <f t="shared" si="14"/>
        <v>32249372</v>
      </c>
      <c r="EI41" s="263">
        <f t="shared" si="14"/>
        <v>32249372</v>
      </c>
      <c r="EJ41" s="263">
        <f t="shared" si="14"/>
        <v>32249372</v>
      </c>
      <c r="EK41" s="263">
        <f t="shared" si="14"/>
        <v>32249372</v>
      </c>
      <c r="EL41" s="263">
        <f t="shared" si="14"/>
        <v>32249372</v>
      </c>
      <c r="EM41" s="263">
        <f t="shared" si="14"/>
        <v>32249372</v>
      </c>
      <c r="EN41" s="263">
        <f t="shared" si="14"/>
        <v>32249372</v>
      </c>
      <c r="EO41" s="263">
        <f t="shared" si="14"/>
        <v>32249372</v>
      </c>
      <c r="EP41" s="263">
        <f t="shared" si="14"/>
        <v>32249372</v>
      </c>
      <c r="EQ41" s="263">
        <f t="shared" si="14"/>
        <v>32249372</v>
      </c>
      <c r="ER41" s="263">
        <f t="shared" si="14"/>
        <v>32249372</v>
      </c>
      <c r="ES41" s="263">
        <f t="shared" si="14"/>
        <v>32249372</v>
      </c>
      <c r="ET41" s="263">
        <f t="shared" si="14"/>
        <v>32249372</v>
      </c>
      <c r="EU41" s="263">
        <f t="shared" si="14"/>
        <v>32249372</v>
      </c>
      <c r="EV41" s="263">
        <f t="shared" si="14"/>
        <v>32249372</v>
      </c>
      <c r="EW41" s="263">
        <f t="shared" si="14"/>
        <v>32249372</v>
      </c>
      <c r="EX41" s="263">
        <f t="shared" si="14"/>
        <v>32249372</v>
      </c>
      <c r="EY41" s="263">
        <f t="shared" si="14"/>
        <v>32249372</v>
      </c>
      <c r="EZ41" s="263">
        <f t="shared" si="14"/>
        <v>32249372</v>
      </c>
      <c r="FA41" s="263">
        <f t="shared" si="14"/>
        <v>32249372</v>
      </c>
      <c r="FB41" s="263">
        <f t="shared" si="14"/>
        <v>32249372</v>
      </c>
      <c r="FC41" s="263">
        <f t="shared" si="14"/>
        <v>32249372</v>
      </c>
      <c r="FD41" s="263">
        <f t="shared" si="14"/>
        <v>32249372</v>
      </c>
      <c r="FE41" s="263">
        <f t="shared" si="14"/>
        <v>32249372</v>
      </c>
      <c r="FF41" s="263">
        <f t="shared" si="14"/>
        <v>32249372</v>
      </c>
      <c r="FG41" s="263">
        <f t="shared" si="14"/>
        <v>32249372</v>
      </c>
      <c r="FH41" s="263">
        <f t="shared" si="14"/>
        <v>32249372</v>
      </c>
      <c r="FI41" s="263">
        <f t="shared" si="14"/>
        <v>32249372</v>
      </c>
      <c r="FJ41" s="263">
        <f t="shared" si="14"/>
        <v>32249372</v>
      </c>
      <c r="FK41" s="263">
        <f t="shared" si="14"/>
        <v>32249372</v>
      </c>
      <c r="FL41" s="263">
        <f t="shared" si="14"/>
        <v>32249372</v>
      </c>
      <c r="FM41" s="263">
        <f t="shared" si="14"/>
        <v>32249372</v>
      </c>
      <c r="FN41" s="263">
        <f t="shared" si="14"/>
        <v>32249372</v>
      </c>
      <c r="FO41" s="263">
        <f t="shared" si="14"/>
        <v>32249372</v>
      </c>
      <c r="FP41" s="263">
        <f t="shared" si="14"/>
        <v>32249372</v>
      </c>
      <c r="FQ41" s="263">
        <f t="shared" si="14"/>
        <v>32249372</v>
      </c>
      <c r="FR41" s="263">
        <f t="shared" si="14"/>
        <v>32249372</v>
      </c>
      <c r="FS41" s="263">
        <f t="shared" si="14"/>
        <v>32249372</v>
      </c>
      <c r="FT41" s="263">
        <f t="shared" si="14"/>
        <v>32249372</v>
      </c>
      <c r="FU41" s="263">
        <f t="shared" si="14"/>
        <v>32249372</v>
      </c>
      <c r="FV41" s="263">
        <f t="shared" si="14"/>
        <v>32249372</v>
      </c>
      <c r="FW41" s="263">
        <f t="shared" si="14"/>
        <v>32249372</v>
      </c>
      <c r="FX41" s="263">
        <f t="shared" si="14"/>
        <v>32249372</v>
      </c>
      <c r="FY41" s="263">
        <f t="shared" si="14"/>
        <v>32249372</v>
      </c>
      <c r="FZ41" s="263">
        <f t="shared" si="14"/>
        <v>32249372</v>
      </c>
      <c r="GA41" s="263">
        <f t="shared" si="14"/>
        <v>32249372</v>
      </c>
      <c r="GB41" s="263">
        <f t="shared" si="14"/>
        <v>32249372</v>
      </c>
      <c r="GC41" s="263">
        <f t="shared" si="14"/>
        <v>32249372</v>
      </c>
      <c r="GD41" s="263">
        <f t="shared" si="14"/>
        <v>32249372</v>
      </c>
      <c r="GE41" s="263">
        <f t="shared" si="14"/>
        <v>32249372</v>
      </c>
      <c r="GF41" s="263">
        <f t="shared" si="14"/>
        <v>32249372</v>
      </c>
      <c r="GG41" s="263">
        <f t="shared" si="14"/>
        <v>32249372</v>
      </c>
      <c r="GH41" s="263">
        <f t="shared" si="14"/>
        <v>32249372</v>
      </c>
      <c r="GI41" s="263">
        <f t="shared" si="14"/>
        <v>32249372</v>
      </c>
      <c r="GJ41" s="263">
        <f t="shared" si="14"/>
        <v>32249372</v>
      </c>
      <c r="GK41" s="263">
        <f t="shared" si="14"/>
        <v>32249372</v>
      </c>
      <c r="GL41" s="263">
        <f t="shared" si="14"/>
        <v>32249372</v>
      </c>
      <c r="GM41" s="263">
        <f t="shared" si="14"/>
        <v>32249372</v>
      </c>
      <c r="GN41" s="263">
        <f t="shared" ref="GN41:HH41" si="15">+GM41</f>
        <v>32249372</v>
      </c>
      <c r="GO41" s="263">
        <f t="shared" si="15"/>
        <v>32249372</v>
      </c>
      <c r="GP41" s="263">
        <f t="shared" si="15"/>
        <v>32249372</v>
      </c>
      <c r="GQ41" s="263">
        <f t="shared" si="15"/>
        <v>32249372</v>
      </c>
      <c r="GR41" s="263">
        <f t="shared" si="15"/>
        <v>32249372</v>
      </c>
      <c r="GS41" s="263">
        <f t="shared" si="15"/>
        <v>32249372</v>
      </c>
      <c r="GT41" s="263">
        <f t="shared" si="15"/>
        <v>32249372</v>
      </c>
      <c r="GU41" s="263">
        <f t="shared" si="15"/>
        <v>32249372</v>
      </c>
      <c r="GV41" s="263">
        <f t="shared" si="15"/>
        <v>32249372</v>
      </c>
      <c r="GW41" s="263">
        <f t="shared" si="15"/>
        <v>32249372</v>
      </c>
      <c r="GX41" s="263">
        <f t="shared" si="15"/>
        <v>32249372</v>
      </c>
      <c r="GY41" s="263">
        <f t="shared" si="15"/>
        <v>32249372</v>
      </c>
      <c r="GZ41" s="263">
        <f t="shared" si="15"/>
        <v>32249372</v>
      </c>
      <c r="HA41" s="263">
        <f t="shared" si="15"/>
        <v>32249372</v>
      </c>
      <c r="HB41" s="263">
        <f t="shared" si="15"/>
        <v>32249372</v>
      </c>
      <c r="HC41" s="263">
        <f t="shared" si="15"/>
        <v>32249372</v>
      </c>
      <c r="HD41" s="263">
        <f t="shared" si="15"/>
        <v>32249372</v>
      </c>
      <c r="HE41" s="263">
        <f t="shared" si="15"/>
        <v>32249372</v>
      </c>
      <c r="HF41" s="263">
        <f t="shared" si="15"/>
        <v>32249372</v>
      </c>
      <c r="HG41" s="263">
        <f t="shared" si="15"/>
        <v>32249372</v>
      </c>
      <c r="HH41" s="263">
        <f t="shared" si="15"/>
        <v>32249372</v>
      </c>
    </row>
    <row r="44" spans="1:216" x14ac:dyDescent="0.2">
      <c r="A44" s="262" t="s">
        <v>247</v>
      </c>
    </row>
    <row r="45" spans="1:216" ht="36" x14ac:dyDescent="0.2">
      <c r="A45" s="263" t="s">
        <v>22</v>
      </c>
      <c r="B45" s="264" t="s">
        <v>23</v>
      </c>
      <c r="C45" s="265" t="s">
        <v>24</v>
      </c>
      <c r="D45" s="264" t="s">
        <v>25</v>
      </c>
      <c r="E45" s="264" t="s">
        <v>26</v>
      </c>
      <c r="F45" s="264" t="s">
        <v>27</v>
      </c>
      <c r="G45" s="264" t="s">
        <v>28</v>
      </c>
      <c r="H45" s="264" t="s">
        <v>29</v>
      </c>
      <c r="I45" s="264" t="s">
        <v>30</v>
      </c>
      <c r="J45" s="264" t="s">
        <v>31</v>
      </c>
      <c r="K45" s="264" t="s">
        <v>32</v>
      </c>
      <c r="L45" s="264" t="s">
        <v>33</v>
      </c>
      <c r="M45" s="264" t="s">
        <v>34</v>
      </c>
      <c r="N45" s="264" t="s">
        <v>386</v>
      </c>
      <c r="O45" s="264" t="s">
        <v>387</v>
      </c>
      <c r="P45" s="264" t="s">
        <v>388</v>
      </c>
      <c r="Q45" s="264" t="s">
        <v>35</v>
      </c>
      <c r="R45" s="264" t="s">
        <v>36</v>
      </c>
      <c r="S45" s="264" t="s">
        <v>37</v>
      </c>
      <c r="T45" s="264" t="s">
        <v>38</v>
      </c>
      <c r="U45" s="264" t="s">
        <v>39</v>
      </c>
      <c r="V45" s="264" t="s">
        <v>40</v>
      </c>
      <c r="W45" s="264" t="s">
        <v>41</v>
      </c>
      <c r="X45" s="264" t="s">
        <v>42</v>
      </c>
      <c r="Y45" s="264" t="s">
        <v>43</v>
      </c>
      <c r="Z45" s="265" t="s">
        <v>44</v>
      </c>
      <c r="AA45" s="264" t="s">
        <v>45</v>
      </c>
      <c r="AB45" s="264" t="s">
        <v>46</v>
      </c>
      <c r="AC45" s="264" t="s">
        <v>47</v>
      </c>
      <c r="AD45" s="264" t="s">
        <v>48</v>
      </c>
      <c r="AE45" s="264" t="s">
        <v>49</v>
      </c>
      <c r="AF45" s="264" t="s">
        <v>50</v>
      </c>
      <c r="AG45" s="264" t="s">
        <v>51</v>
      </c>
      <c r="AH45" s="264" t="s">
        <v>52</v>
      </c>
      <c r="AI45" s="264" t="s">
        <v>53</v>
      </c>
      <c r="AJ45" s="264" t="s">
        <v>54</v>
      </c>
      <c r="AK45" s="264" t="s">
        <v>55</v>
      </c>
      <c r="AL45" s="264" t="s">
        <v>56</v>
      </c>
      <c r="AM45" s="264" t="s">
        <v>57</v>
      </c>
      <c r="AN45" s="264" t="s">
        <v>58</v>
      </c>
      <c r="AO45" s="264" t="s">
        <v>59</v>
      </c>
      <c r="AP45" s="264" t="s">
        <v>60</v>
      </c>
      <c r="AQ45" s="264" t="s">
        <v>61</v>
      </c>
      <c r="AR45" s="264" t="s">
        <v>62</v>
      </c>
      <c r="AS45" s="264" t="s">
        <v>63</v>
      </c>
      <c r="AT45" s="264" t="s">
        <v>64</v>
      </c>
      <c r="AU45" s="264" t="s">
        <v>65</v>
      </c>
      <c r="AV45" s="264" t="s">
        <v>66</v>
      </c>
      <c r="AW45" s="264" t="s">
        <v>67</v>
      </c>
      <c r="AX45" s="264" t="s">
        <v>68</v>
      </c>
      <c r="AY45" s="265" t="s">
        <v>69</v>
      </c>
      <c r="AZ45" s="264" t="s">
        <v>389</v>
      </c>
      <c r="BA45" s="264" t="s">
        <v>390</v>
      </c>
      <c r="BB45" s="264" t="s">
        <v>391</v>
      </c>
      <c r="BC45" s="264" t="s">
        <v>392</v>
      </c>
      <c r="BD45" s="264" t="s">
        <v>393</v>
      </c>
      <c r="BE45" s="264" t="s">
        <v>394</v>
      </c>
      <c r="BF45" s="264" t="s">
        <v>395</v>
      </c>
      <c r="BG45" s="264" t="s">
        <v>396</v>
      </c>
      <c r="BH45" s="264" t="s">
        <v>397</v>
      </c>
      <c r="BI45" s="264" t="s">
        <v>398</v>
      </c>
      <c r="BJ45" s="264" t="s">
        <v>399</v>
      </c>
      <c r="BK45" s="264" t="s">
        <v>400</v>
      </c>
      <c r="BL45" s="264" t="s">
        <v>401</v>
      </c>
      <c r="BM45" s="264" t="s">
        <v>402</v>
      </c>
      <c r="BN45" s="264" t="s">
        <v>70</v>
      </c>
      <c r="BO45" s="264" t="s">
        <v>71</v>
      </c>
      <c r="BP45" s="264" t="s">
        <v>72</v>
      </c>
      <c r="BQ45" s="264" t="s">
        <v>73</v>
      </c>
      <c r="BR45" s="264" t="s">
        <v>74</v>
      </c>
      <c r="BS45" s="264" t="s">
        <v>75</v>
      </c>
      <c r="BT45" s="264" t="s">
        <v>76</v>
      </c>
      <c r="BU45" s="264" t="s">
        <v>77</v>
      </c>
      <c r="BV45" s="264" t="s">
        <v>78</v>
      </c>
      <c r="BW45" s="264" t="s">
        <v>79</v>
      </c>
      <c r="BX45" s="264" t="s">
        <v>80</v>
      </c>
      <c r="BY45" s="264" t="s">
        <v>81</v>
      </c>
      <c r="BZ45" s="264" t="s">
        <v>82</v>
      </c>
      <c r="CA45" s="264" t="s">
        <v>83</v>
      </c>
      <c r="CB45" s="264" t="s">
        <v>84</v>
      </c>
      <c r="CC45" s="264" t="s">
        <v>85</v>
      </c>
      <c r="CD45" s="264" t="s">
        <v>86</v>
      </c>
      <c r="CE45" s="264" t="s">
        <v>87</v>
      </c>
      <c r="CF45" s="264" t="s">
        <v>88</v>
      </c>
      <c r="CG45" s="264" t="s">
        <v>89</v>
      </c>
      <c r="CH45" s="264" t="s">
        <v>90</v>
      </c>
      <c r="CI45" s="264" t="s">
        <v>91</v>
      </c>
      <c r="CJ45" s="264" t="s">
        <v>92</v>
      </c>
      <c r="CK45" s="264" t="s">
        <v>93</v>
      </c>
      <c r="CL45" s="264" t="s">
        <v>94</v>
      </c>
      <c r="CM45" s="264" t="s">
        <v>95</v>
      </c>
      <c r="CN45" s="264" t="s">
        <v>96</v>
      </c>
      <c r="CO45" s="264" t="s">
        <v>97</v>
      </c>
      <c r="CP45" s="265" t="s">
        <v>98</v>
      </c>
      <c r="CQ45" s="264" t="s">
        <v>99</v>
      </c>
      <c r="CR45" s="264" t="s">
        <v>100</v>
      </c>
      <c r="CS45" s="264" t="s">
        <v>101</v>
      </c>
      <c r="CT45" s="264" t="s">
        <v>102</v>
      </c>
      <c r="CU45" s="264" t="s">
        <v>103</v>
      </c>
      <c r="CV45" s="264" t="s">
        <v>104</v>
      </c>
      <c r="CW45" s="265" t="s">
        <v>105</v>
      </c>
      <c r="CX45" s="264" t="s">
        <v>106</v>
      </c>
      <c r="CY45" s="264" t="s">
        <v>107</v>
      </c>
      <c r="CZ45" s="264" t="s">
        <v>108</v>
      </c>
      <c r="DA45" s="264" t="s">
        <v>109</v>
      </c>
      <c r="DB45" s="264" t="s">
        <v>110</v>
      </c>
      <c r="DC45" s="264" t="s">
        <v>111</v>
      </c>
      <c r="DD45" s="265" t="s">
        <v>112</v>
      </c>
      <c r="DE45" s="264" t="s">
        <v>113</v>
      </c>
      <c r="DF45" s="264" t="s">
        <v>114</v>
      </c>
      <c r="DG45" s="264" t="s">
        <v>115</v>
      </c>
      <c r="DH45" s="264" t="s">
        <v>116</v>
      </c>
      <c r="DI45" s="264" t="s">
        <v>117</v>
      </c>
      <c r="DJ45" s="264" t="s">
        <v>118</v>
      </c>
      <c r="DK45" s="265" t="s">
        <v>119</v>
      </c>
      <c r="DL45" s="264" t="s">
        <v>120</v>
      </c>
      <c r="DM45" s="264" t="s">
        <v>121</v>
      </c>
      <c r="DN45" s="264" t="s">
        <v>122</v>
      </c>
      <c r="DO45" s="264" t="s">
        <v>123</v>
      </c>
      <c r="DP45" s="264" t="s">
        <v>124</v>
      </c>
      <c r="DQ45" s="264" t="s">
        <v>125</v>
      </c>
      <c r="DR45" s="264" t="s">
        <v>126</v>
      </c>
      <c r="DS45" s="264" t="s">
        <v>127</v>
      </c>
      <c r="DT45" s="264" t="s">
        <v>128</v>
      </c>
      <c r="DU45" s="264" t="s">
        <v>129</v>
      </c>
      <c r="DV45" s="264" t="s">
        <v>130</v>
      </c>
      <c r="DW45" s="264" t="s">
        <v>131</v>
      </c>
      <c r="DX45" s="264" t="s">
        <v>132</v>
      </c>
      <c r="DY45" s="264" t="s">
        <v>133</v>
      </c>
      <c r="DZ45" s="264" t="s">
        <v>134</v>
      </c>
      <c r="EA45" s="264" t="s">
        <v>135</v>
      </c>
      <c r="EB45" s="264" t="s">
        <v>136</v>
      </c>
      <c r="EC45" s="264" t="s">
        <v>137</v>
      </c>
      <c r="ED45" s="264" t="s">
        <v>138</v>
      </c>
      <c r="EE45" s="264" t="s">
        <v>139</v>
      </c>
      <c r="EF45" s="264" t="s">
        <v>140</v>
      </c>
      <c r="EG45" s="264" t="s">
        <v>141</v>
      </c>
      <c r="EH45" s="264" t="s">
        <v>142</v>
      </c>
      <c r="EI45" s="264" t="s">
        <v>143</v>
      </c>
      <c r="EJ45" s="264" t="s">
        <v>144</v>
      </c>
      <c r="EK45" s="264" t="s">
        <v>145</v>
      </c>
      <c r="EL45" s="264" t="s">
        <v>146</v>
      </c>
      <c r="EM45" s="264" t="s">
        <v>147</v>
      </c>
      <c r="EN45" s="264" t="s">
        <v>148</v>
      </c>
      <c r="EO45" s="264" t="s">
        <v>149</v>
      </c>
      <c r="EP45" s="264" t="s">
        <v>150</v>
      </c>
      <c r="EQ45" s="264" t="s">
        <v>151</v>
      </c>
      <c r="ER45" s="264" t="s">
        <v>152</v>
      </c>
      <c r="ES45" s="264" t="s">
        <v>153</v>
      </c>
      <c r="ET45" s="264" t="s">
        <v>154</v>
      </c>
      <c r="EU45" s="264" t="s">
        <v>155</v>
      </c>
      <c r="EV45" s="264" t="s">
        <v>156</v>
      </c>
      <c r="EW45" s="264" t="s">
        <v>157</v>
      </c>
      <c r="EX45" s="264" t="s">
        <v>158</v>
      </c>
      <c r="EY45" s="264" t="s">
        <v>159</v>
      </c>
      <c r="EZ45" s="264" t="s">
        <v>160</v>
      </c>
      <c r="FA45" s="264" t="s">
        <v>161</v>
      </c>
      <c r="FB45" s="264" t="s">
        <v>162</v>
      </c>
      <c r="FC45" s="264" t="s">
        <v>163</v>
      </c>
      <c r="FD45" s="264" t="s">
        <v>164</v>
      </c>
      <c r="FE45" s="264" t="s">
        <v>165</v>
      </c>
      <c r="FF45" s="264" t="s">
        <v>166</v>
      </c>
      <c r="FG45" s="264" t="s">
        <v>167</v>
      </c>
      <c r="FH45" s="264" t="s">
        <v>168</v>
      </c>
      <c r="FI45" s="264" t="s">
        <v>169</v>
      </c>
      <c r="FJ45" s="264" t="s">
        <v>170</v>
      </c>
      <c r="FK45" s="264" t="s">
        <v>171</v>
      </c>
      <c r="FL45" s="264" t="s">
        <v>172</v>
      </c>
      <c r="FM45" s="264" t="s">
        <v>173</v>
      </c>
      <c r="FN45" s="264" t="s">
        <v>174</v>
      </c>
      <c r="FO45" s="264" t="s">
        <v>175</v>
      </c>
      <c r="FP45" s="264" t="s">
        <v>176</v>
      </c>
      <c r="FQ45" s="264" t="s">
        <v>177</v>
      </c>
      <c r="FR45" s="264" t="s">
        <v>178</v>
      </c>
      <c r="FS45" s="264" t="s">
        <v>179</v>
      </c>
      <c r="FT45" s="264" t="s">
        <v>180</v>
      </c>
      <c r="FU45" s="264" t="s">
        <v>181</v>
      </c>
      <c r="FV45" s="264" t="s">
        <v>182</v>
      </c>
      <c r="FW45" s="264" t="s">
        <v>183</v>
      </c>
      <c r="FX45" s="264" t="s">
        <v>184</v>
      </c>
      <c r="FY45" s="264" t="s">
        <v>185</v>
      </c>
      <c r="FZ45" s="264" t="s">
        <v>186</v>
      </c>
      <c r="GA45" s="264" t="s">
        <v>187</v>
      </c>
      <c r="GB45" s="264" t="s">
        <v>188</v>
      </c>
      <c r="GC45" s="264" t="s">
        <v>189</v>
      </c>
      <c r="GD45" s="264" t="s">
        <v>190</v>
      </c>
      <c r="GE45" s="264" t="s">
        <v>191</v>
      </c>
      <c r="GF45" s="264" t="s">
        <v>192</v>
      </c>
      <c r="GG45" s="264" t="s">
        <v>193</v>
      </c>
      <c r="GH45" s="264" t="s">
        <v>194</v>
      </c>
      <c r="GI45" s="264" t="s">
        <v>195</v>
      </c>
      <c r="GJ45" s="264" t="s">
        <v>196</v>
      </c>
      <c r="GK45" s="264" t="s">
        <v>197</v>
      </c>
      <c r="GL45" s="264" t="s">
        <v>198</v>
      </c>
      <c r="GM45" s="264" t="s">
        <v>199</v>
      </c>
      <c r="GN45" s="264" t="s">
        <v>200</v>
      </c>
      <c r="GO45" s="264" t="s">
        <v>201</v>
      </c>
      <c r="GP45" s="264" t="s">
        <v>202</v>
      </c>
      <c r="GQ45" s="264" t="s">
        <v>203</v>
      </c>
      <c r="GR45" s="264" t="s">
        <v>204</v>
      </c>
      <c r="GS45" s="264" t="s">
        <v>205</v>
      </c>
      <c r="GT45" s="264" t="s">
        <v>206</v>
      </c>
      <c r="GU45" s="264" t="s">
        <v>207</v>
      </c>
      <c r="GV45" s="264" t="s">
        <v>208</v>
      </c>
      <c r="GW45" s="264" t="s">
        <v>209</v>
      </c>
      <c r="GX45" s="264" t="s">
        <v>210</v>
      </c>
      <c r="GY45" s="264" t="s">
        <v>211</v>
      </c>
      <c r="GZ45" s="264" t="s">
        <v>212</v>
      </c>
      <c r="HA45" s="264" t="s">
        <v>213</v>
      </c>
      <c r="HB45" s="264" t="s">
        <v>214</v>
      </c>
      <c r="HC45" s="264" t="s">
        <v>215</v>
      </c>
      <c r="HD45" s="264" t="s">
        <v>216</v>
      </c>
      <c r="HE45" s="264" t="s">
        <v>217</v>
      </c>
      <c r="HF45" s="264" t="s">
        <v>218</v>
      </c>
      <c r="HG45" s="264" t="s">
        <v>219</v>
      </c>
      <c r="HH45" s="264" t="s">
        <v>220</v>
      </c>
    </row>
    <row r="46" spans="1:216" x14ac:dyDescent="0.2">
      <c r="A46" s="263" t="s">
        <v>221</v>
      </c>
      <c r="B46" s="263">
        <f>+C46+Z46+AY46+CP46+CW46+DD46+DK46</f>
        <v>1796383286</v>
      </c>
      <c r="C46" s="263">
        <f>+C29</f>
        <v>295382400</v>
      </c>
      <c r="D46" s="263">
        <f t="shared" ref="D46:Y46" si="16">+D29</f>
        <v>217636500</v>
      </c>
      <c r="E46" s="263">
        <f t="shared" si="16"/>
        <v>143391500</v>
      </c>
      <c r="F46" s="263">
        <f t="shared" si="16"/>
        <v>93779740</v>
      </c>
      <c r="G46" s="263">
        <f t="shared" si="16"/>
        <v>49611780</v>
      </c>
      <c r="H46" s="263">
        <f t="shared" si="16"/>
        <v>58224390</v>
      </c>
      <c r="I46" s="263">
        <f t="shared" si="16"/>
        <v>33404130</v>
      </c>
      <c r="J46" s="263">
        <f t="shared" si="16"/>
        <v>24820250</v>
      </c>
      <c r="K46" s="263">
        <f t="shared" si="16"/>
        <v>9470856</v>
      </c>
      <c r="L46" s="263">
        <f t="shared" si="16"/>
        <v>5736217</v>
      </c>
      <c r="M46" s="263">
        <f t="shared" si="16"/>
        <v>3734639</v>
      </c>
      <c r="N46" s="263">
        <f t="shared" ref="N46:P46" si="17">+N29</f>
        <v>6549734</v>
      </c>
      <c r="O46" s="263">
        <f t="shared" si="17"/>
        <v>4604775</v>
      </c>
      <c r="P46" s="263">
        <f t="shared" si="17"/>
        <v>1944959</v>
      </c>
      <c r="Q46" s="263">
        <f t="shared" si="16"/>
        <v>29552210</v>
      </c>
      <c r="R46" s="263">
        <f t="shared" si="16"/>
        <v>8637631</v>
      </c>
      <c r="S46" s="263">
        <f t="shared" si="16"/>
        <v>0</v>
      </c>
      <c r="T46" s="263">
        <f t="shared" si="16"/>
        <v>35849060</v>
      </c>
      <c r="U46" s="263">
        <f t="shared" si="16"/>
        <v>29479400</v>
      </c>
      <c r="V46" s="263">
        <f t="shared" si="16"/>
        <v>6369661</v>
      </c>
      <c r="W46" s="263">
        <f t="shared" si="16"/>
        <v>12344640</v>
      </c>
      <c r="X46" s="263">
        <f t="shared" si="16"/>
        <v>10971350</v>
      </c>
      <c r="Y46" s="263">
        <f t="shared" si="16"/>
        <v>1373298</v>
      </c>
      <c r="Z46" s="263">
        <f t="shared" ref="Z46:BE46" si="18">+Z10</f>
        <v>682059600</v>
      </c>
      <c r="AA46" s="263">
        <f t="shared" si="18"/>
        <v>600557800</v>
      </c>
      <c r="AB46" s="263">
        <f t="shared" si="18"/>
        <v>12115410</v>
      </c>
      <c r="AC46" s="263">
        <f t="shared" si="18"/>
        <v>178527200</v>
      </c>
      <c r="AD46" s="263">
        <f t="shared" si="18"/>
        <v>66365280</v>
      </c>
      <c r="AE46" s="263">
        <f t="shared" si="18"/>
        <v>1416981</v>
      </c>
      <c r="AF46" s="263">
        <f t="shared" si="18"/>
        <v>35996150</v>
      </c>
      <c r="AG46" s="263">
        <f t="shared" si="18"/>
        <v>41177710</v>
      </c>
      <c r="AH46" s="263">
        <f t="shared" si="18"/>
        <v>63649010</v>
      </c>
      <c r="AI46" s="263">
        <f t="shared" si="18"/>
        <v>24029710</v>
      </c>
      <c r="AJ46" s="263">
        <f t="shared" si="18"/>
        <v>145580700</v>
      </c>
      <c r="AK46" s="263">
        <f t="shared" si="18"/>
        <v>29124800</v>
      </c>
      <c r="AL46" s="263">
        <f t="shared" si="18"/>
        <v>2395508</v>
      </c>
      <c r="AM46" s="263">
        <f t="shared" si="18"/>
        <v>81088160</v>
      </c>
      <c r="AN46" s="263">
        <f t="shared" si="18"/>
        <v>301512</v>
      </c>
      <c r="AO46" s="263">
        <f t="shared" si="18"/>
        <v>22257580</v>
      </c>
      <c r="AP46" s="263">
        <f t="shared" si="18"/>
        <v>28244570</v>
      </c>
      <c r="AQ46" s="263">
        <f t="shared" si="18"/>
        <v>53936</v>
      </c>
      <c r="AR46" s="263">
        <f t="shared" si="18"/>
        <v>7811907</v>
      </c>
      <c r="AS46" s="263">
        <f t="shared" si="18"/>
        <v>1745745</v>
      </c>
      <c r="AT46" s="263">
        <f t="shared" si="18"/>
        <v>4804305</v>
      </c>
      <c r="AU46" s="263">
        <f t="shared" si="18"/>
        <v>829642</v>
      </c>
      <c r="AV46" s="263">
        <f t="shared" si="18"/>
        <v>10793810</v>
      </c>
      <c r="AW46" s="263">
        <f t="shared" si="18"/>
        <v>4015168</v>
      </c>
      <c r="AX46" s="263">
        <f t="shared" si="18"/>
        <v>229987</v>
      </c>
      <c r="AY46" s="263">
        <f t="shared" si="18"/>
        <v>346949800</v>
      </c>
      <c r="AZ46" s="263">
        <f t="shared" si="18"/>
        <v>61786690</v>
      </c>
      <c r="BA46" s="263">
        <f t="shared" si="18"/>
        <v>4898356</v>
      </c>
      <c r="BB46" s="263">
        <f t="shared" si="18"/>
        <v>2732398</v>
      </c>
      <c r="BC46" s="263">
        <f t="shared" si="18"/>
        <v>52966080</v>
      </c>
      <c r="BD46" s="263">
        <f t="shared" si="18"/>
        <v>1189859</v>
      </c>
      <c r="BE46" s="263">
        <f t="shared" si="18"/>
        <v>0</v>
      </c>
      <c r="BF46" s="263">
        <f t="shared" ref="BF46:CO46" si="19">+BF10</f>
        <v>0</v>
      </c>
      <c r="BG46" s="263">
        <f t="shared" si="19"/>
        <v>9459108</v>
      </c>
      <c r="BH46" s="263">
        <f t="shared" si="19"/>
        <v>1216429</v>
      </c>
      <c r="BI46" s="263">
        <f t="shared" si="19"/>
        <v>425904</v>
      </c>
      <c r="BJ46" s="263">
        <f t="shared" si="19"/>
        <v>7646322</v>
      </c>
      <c r="BK46" s="263">
        <f t="shared" si="19"/>
        <v>170454</v>
      </c>
      <c r="BL46" s="263">
        <f t="shared" si="19"/>
        <v>0</v>
      </c>
      <c r="BM46" s="263">
        <f t="shared" ref="BM46" si="20">+BM10</f>
        <v>0</v>
      </c>
      <c r="BN46" s="263">
        <f t="shared" si="19"/>
        <v>98591270</v>
      </c>
      <c r="BO46" s="263">
        <f t="shared" si="19"/>
        <v>37635</v>
      </c>
      <c r="BP46" s="263">
        <f t="shared" si="19"/>
        <v>1264461</v>
      </c>
      <c r="BQ46" s="263">
        <f t="shared" si="19"/>
        <v>96214950</v>
      </c>
      <c r="BR46" s="263">
        <f t="shared" si="19"/>
        <v>1074223</v>
      </c>
      <c r="BS46" s="263">
        <f t="shared" si="19"/>
        <v>0</v>
      </c>
      <c r="BT46" s="263">
        <f t="shared" si="19"/>
        <v>0</v>
      </c>
      <c r="BU46" s="263">
        <f t="shared" si="19"/>
        <v>74328330</v>
      </c>
      <c r="BV46" s="263">
        <f t="shared" si="19"/>
        <v>686572</v>
      </c>
      <c r="BW46" s="263">
        <f t="shared" si="19"/>
        <v>4624839</v>
      </c>
      <c r="BX46" s="263">
        <f t="shared" si="19"/>
        <v>67113120</v>
      </c>
      <c r="BY46" s="263">
        <f t="shared" si="19"/>
        <v>1903795</v>
      </c>
      <c r="BZ46" s="263">
        <f t="shared" si="19"/>
        <v>0</v>
      </c>
      <c r="CA46" s="263">
        <f t="shared" si="19"/>
        <v>0</v>
      </c>
      <c r="CB46" s="263">
        <f t="shared" si="19"/>
        <v>5436913</v>
      </c>
      <c r="CC46" s="263">
        <f t="shared" si="19"/>
        <v>877609</v>
      </c>
      <c r="CD46" s="263">
        <f t="shared" si="19"/>
        <v>1219372</v>
      </c>
      <c r="CE46" s="263">
        <f t="shared" si="19"/>
        <v>2808475</v>
      </c>
      <c r="CF46" s="263">
        <f t="shared" si="19"/>
        <v>531457</v>
      </c>
      <c r="CG46" s="263">
        <f t="shared" si="19"/>
        <v>0</v>
      </c>
      <c r="CH46" s="263">
        <f t="shared" si="19"/>
        <v>0</v>
      </c>
      <c r="CI46" s="263">
        <f t="shared" si="19"/>
        <v>97347490</v>
      </c>
      <c r="CJ46" s="263">
        <f t="shared" si="19"/>
        <v>10978590</v>
      </c>
      <c r="CK46" s="263">
        <f t="shared" si="19"/>
        <v>3731644</v>
      </c>
      <c r="CL46" s="263">
        <f t="shared" si="19"/>
        <v>64515860</v>
      </c>
      <c r="CM46" s="263">
        <f t="shared" si="19"/>
        <v>2658406</v>
      </c>
      <c r="CN46" s="263">
        <f t="shared" si="19"/>
        <v>0</v>
      </c>
      <c r="CO46" s="263">
        <f t="shared" si="19"/>
        <v>15462990</v>
      </c>
      <c r="CP46" s="263">
        <f t="shared" ref="CP46:CP54" si="21">+CP29</f>
        <v>43346510</v>
      </c>
      <c r="CQ46" s="263">
        <f t="shared" ref="CQ46:DC46" si="22">+CQ29</f>
        <v>3236154</v>
      </c>
      <c r="CR46" s="263">
        <f t="shared" si="22"/>
        <v>17910380</v>
      </c>
      <c r="CS46" s="263">
        <f t="shared" si="22"/>
        <v>7131463</v>
      </c>
      <c r="CT46" s="263">
        <f t="shared" si="22"/>
        <v>7327794</v>
      </c>
      <c r="CU46" s="263">
        <f t="shared" si="22"/>
        <v>4175915</v>
      </c>
      <c r="CV46" s="263">
        <f t="shared" si="22"/>
        <v>3564803</v>
      </c>
      <c r="CW46" s="263">
        <f t="shared" si="22"/>
        <v>5760176</v>
      </c>
      <c r="CX46" s="263">
        <f t="shared" si="22"/>
        <v>0</v>
      </c>
      <c r="CY46" s="263">
        <f t="shared" si="22"/>
        <v>0</v>
      </c>
      <c r="CZ46" s="263">
        <f t="shared" si="22"/>
        <v>0</v>
      </c>
      <c r="DA46" s="263">
        <f t="shared" si="22"/>
        <v>1172604</v>
      </c>
      <c r="DB46" s="263">
        <f t="shared" si="22"/>
        <v>3062846</v>
      </c>
      <c r="DC46" s="263">
        <f t="shared" si="22"/>
        <v>996496</v>
      </c>
      <c r="DD46" s="263">
        <f t="shared" ref="DD46:EI46" si="23">+DD10</f>
        <v>131968500</v>
      </c>
      <c r="DE46" s="263">
        <f t="shared" si="23"/>
        <v>28836400</v>
      </c>
      <c r="DF46" s="263">
        <f t="shared" si="23"/>
        <v>45922970</v>
      </c>
      <c r="DG46" s="263">
        <f t="shared" si="23"/>
        <v>53690160</v>
      </c>
      <c r="DH46" s="263">
        <f t="shared" si="23"/>
        <v>2499904</v>
      </c>
      <c r="DI46" s="263">
        <f t="shared" si="23"/>
        <v>861866</v>
      </c>
      <c r="DJ46" s="263">
        <f t="shared" si="23"/>
        <v>157244</v>
      </c>
      <c r="DK46" s="263">
        <f t="shared" si="23"/>
        <v>290916300</v>
      </c>
      <c r="DL46" s="263">
        <f t="shared" si="23"/>
        <v>167087400</v>
      </c>
      <c r="DM46" s="263">
        <f t="shared" si="23"/>
        <v>96198900</v>
      </c>
      <c r="DN46" s="263">
        <f t="shared" si="23"/>
        <v>27171040</v>
      </c>
      <c r="DO46" s="263">
        <f t="shared" si="23"/>
        <v>9556336</v>
      </c>
      <c r="DP46" s="263">
        <f t="shared" si="23"/>
        <v>8236128</v>
      </c>
      <c r="DQ46" s="263">
        <f t="shared" si="23"/>
        <v>38824670</v>
      </c>
      <c r="DR46" s="263">
        <f t="shared" si="23"/>
        <v>4718</v>
      </c>
      <c r="DS46" s="263">
        <f t="shared" si="23"/>
        <v>1188915</v>
      </c>
      <c r="DT46" s="263">
        <f t="shared" si="23"/>
        <v>7534968</v>
      </c>
      <c r="DU46" s="263">
        <f t="shared" si="23"/>
        <v>3682130</v>
      </c>
      <c r="DV46" s="263">
        <f t="shared" si="23"/>
        <v>70204620</v>
      </c>
      <c r="DW46" s="263">
        <f t="shared" si="23"/>
        <v>16797900</v>
      </c>
      <c r="DX46" s="263">
        <f t="shared" si="23"/>
        <v>8041828</v>
      </c>
      <c r="DY46" s="263">
        <f t="shared" si="23"/>
        <v>4882895</v>
      </c>
      <c r="DZ46" s="263">
        <f t="shared" si="23"/>
        <v>30149490</v>
      </c>
      <c r="EA46" s="263">
        <f t="shared" si="23"/>
        <v>2199</v>
      </c>
      <c r="EB46" s="263">
        <f t="shared" si="23"/>
        <v>693951</v>
      </c>
      <c r="EC46" s="263">
        <f t="shared" si="23"/>
        <v>6323563</v>
      </c>
      <c r="ED46" s="263">
        <f t="shared" si="23"/>
        <v>3312782</v>
      </c>
      <c r="EE46" s="263">
        <f t="shared" si="23"/>
        <v>152580900</v>
      </c>
      <c r="EF46" s="263">
        <f t="shared" si="23"/>
        <v>41446800</v>
      </c>
      <c r="EG46" s="263">
        <f t="shared" si="23"/>
        <v>16882910</v>
      </c>
      <c r="EH46" s="263">
        <f t="shared" si="23"/>
        <v>11674630</v>
      </c>
      <c r="EI46" s="263">
        <f t="shared" si="23"/>
        <v>61625320</v>
      </c>
      <c r="EJ46" s="263">
        <f t="shared" ref="EJ46:FO46" si="24">+EJ10</f>
        <v>6917</v>
      </c>
      <c r="EK46" s="263">
        <f t="shared" si="24"/>
        <v>1782629</v>
      </c>
      <c r="EL46" s="263">
        <f t="shared" si="24"/>
        <v>12738870</v>
      </c>
      <c r="EM46" s="263">
        <f t="shared" si="24"/>
        <v>6422876</v>
      </c>
      <c r="EN46" s="263">
        <f t="shared" si="24"/>
        <v>13069820</v>
      </c>
      <c r="EO46" s="263">
        <f t="shared" si="24"/>
        <v>2309640</v>
      </c>
      <c r="EP46" s="263">
        <f t="shared" si="24"/>
        <v>636796</v>
      </c>
      <c r="EQ46" s="263">
        <f t="shared" si="24"/>
        <v>1501863</v>
      </c>
      <c r="ER46" s="263">
        <f t="shared" si="24"/>
        <v>7054892</v>
      </c>
      <c r="ES46" s="263">
        <f t="shared" si="24"/>
        <v>0</v>
      </c>
      <c r="ET46" s="263">
        <f t="shared" si="24"/>
        <v>82401</v>
      </c>
      <c r="EU46" s="263">
        <f t="shared" si="24"/>
        <v>954946</v>
      </c>
      <c r="EV46" s="263">
        <f t="shared" si="24"/>
        <v>529283</v>
      </c>
      <c r="EW46" s="263">
        <f t="shared" si="24"/>
        <v>38147320</v>
      </c>
      <c r="EX46" s="263">
        <f t="shared" si="24"/>
        <v>9972279</v>
      </c>
      <c r="EY46" s="263">
        <f t="shared" si="24"/>
        <v>3062583</v>
      </c>
      <c r="EZ46" s="263">
        <f t="shared" si="24"/>
        <v>3448338</v>
      </c>
      <c r="FA46" s="263">
        <f t="shared" si="24"/>
        <v>16541490</v>
      </c>
      <c r="FB46" s="263">
        <f t="shared" si="24"/>
        <v>132121</v>
      </c>
      <c r="FC46" s="263">
        <f t="shared" si="24"/>
        <v>728205</v>
      </c>
      <c r="FD46" s="263">
        <f t="shared" si="24"/>
        <v>2549938</v>
      </c>
      <c r="FE46" s="263">
        <f t="shared" si="24"/>
        <v>1620072</v>
      </c>
      <c r="FF46" s="263">
        <f t="shared" si="24"/>
        <v>14771380</v>
      </c>
      <c r="FG46" s="263">
        <f t="shared" si="24"/>
        <v>5140911</v>
      </c>
      <c r="FH46" s="263">
        <f t="shared" si="24"/>
        <v>798263</v>
      </c>
      <c r="FI46" s="263">
        <f t="shared" si="24"/>
        <v>900045</v>
      </c>
      <c r="FJ46" s="263">
        <f t="shared" si="24"/>
        <v>3101785</v>
      </c>
      <c r="FK46" s="263">
        <f t="shared" si="24"/>
        <v>78914</v>
      </c>
      <c r="FL46" s="263">
        <f t="shared" si="24"/>
        <v>203527</v>
      </c>
      <c r="FM46" s="263">
        <f t="shared" si="24"/>
        <v>649679</v>
      </c>
      <c r="FN46" s="263">
        <f t="shared" si="24"/>
        <v>173077</v>
      </c>
      <c r="FO46" s="263">
        <f t="shared" si="24"/>
        <v>13669730</v>
      </c>
      <c r="FP46" s="263">
        <f t="shared" ref="FP46:GU46" si="25">+FP10</f>
        <v>11207670</v>
      </c>
      <c r="FQ46" s="263">
        <f t="shared" si="25"/>
        <v>210485</v>
      </c>
      <c r="FR46" s="263">
        <f t="shared" si="25"/>
        <v>67385</v>
      </c>
      <c r="FS46" s="263">
        <f t="shared" si="25"/>
        <v>1893068</v>
      </c>
      <c r="FT46" s="263">
        <f t="shared" si="25"/>
        <v>32924</v>
      </c>
      <c r="FU46" s="263">
        <f t="shared" si="25"/>
        <v>13255</v>
      </c>
      <c r="FV46" s="263">
        <f t="shared" si="25"/>
        <v>193641</v>
      </c>
      <c r="FW46" s="263">
        <f t="shared" si="25"/>
        <v>51303</v>
      </c>
      <c r="FX46" s="263">
        <f t="shared" si="25"/>
        <v>28662280</v>
      </c>
      <c r="FY46" s="263">
        <f t="shared" si="25"/>
        <v>6308690</v>
      </c>
      <c r="FZ46" s="263">
        <f t="shared" si="25"/>
        <v>4535323</v>
      </c>
      <c r="GA46" s="263">
        <f t="shared" si="25"/>
        <v>2561619</v>
      </c>
      <c r="GB46" s="263">
        <f t="shared" si="25"/>
        <v>14558290</v>
      </c>
      <c r="GC46" s="263">
        <f t="shared" si="25"/>
        <v>31529</v>
      </c>
      <c r="GD46" s="263">
        <f t="shared" si="25"/>
        <v>176312</v>
      </c>
      <c r="GE46" s="263">
        <f t="shared" si="25"/>
        <v>389647</v>
      </c>
      <c r="GF46" s="263">
        <f t="shared" si="25"/>
        <v>100867</v>
      </c>
      <c r="GG46" s="263">
        <f t="shared" si="25"/>
        <v>6125072</v>
      </c>
      <c r="GH46" s="263">
        <f t="shared" si="25"/>
        <v>206606</v>
      </c>
      <c r="GI46" s="263">
        <f t="shared" si="25"/>
        <v>65810</v>
      </c>
      <c r="GJ46" s="263">
        <f t="shared" si="25"/>
        <v>194843</v>
      </c>
      <c r="GK46" s="263">
        <f t="shared" si="25"/>
        <v>2753044</v>
      </c>
      <c r="GL46" s="263">
        <f t="shared" si="25"/>
        <v>2904769</v>
      </c>
      <c r="GM46" s="263">
        <f t="shared" si="25"/>
        <v>0</v>
      </c>
      <c r="GN46" s="263">
        <f t="shared" si="25"/>
        <v>0</v>
      </c>
      <c r="GO46" s="263">
        <f t="shared" si="25"/>
        <v>0</v>
      </c>
      <c r="GP46" s="263">
        <f t="shared" si="25"/>
        <v>4324597</v>
      </c>
      <c r="GQ46" s="263">
        <f t="shared" si="25"/>
        <v>40312</v>
      </c>
      <c r="GR46" s="263">
        <f t="shared" si="25"/>
        <v>3440867</v>
      </c>
      <c r="GS46" s="263">
        <f t="shared" si="25"/>
        <v>717315</v>
      </c>
      <c r="GT46" s="263">
        <f t="shared" si="25"/>
        <v>27081</v>
      </c>
      <c r="GU46" s="263">
        <f t="shared" si="25"/>
        <v>18792</v>
      </c>
      <c r="GV46" s="263">
        <f t="shared" ref="GV46:HH46" si="26">+GV10</f>
        <v>0</v>
      </c>
      <c r="GW46" s="263">
        <f t="shared" si="26"/>
        <v>50381</v>
      </c>
      <c r="GX46" s="263">
        <f t="shared" si="26"/>
        <v>29850</v>
      </c>
      <c r="GY46" s="263">
        <f t="shared" si="26"/>
        <v>18128450</v>
      </c>
      <c r="GZ46" s="263">
        <f t="shared" si="26"/>
        <v>5068812</v>
      </c>
      <c r="HA46" s="263">
        <f t="shared" si="26"/>
        <v>2580835</v>
      </c>
      <c r="HB46" s="263">
        <f t="shared" si="26"/>
        <v>518292</v>
      </c>
      <c r="HC46" s="263">
        <f t="shared" si="26"/>
        <v>7584520</v>
      </c>
      <c r="HD46" s="263">
        <f t="shared" si="26"/>
        <v>247559</v>
      </c>
      <c r="HE46" s="263">
        <f t="shared" si="26"/>
        <v>125892</v>
      </c>
      <c r="HF46" s="263">
        <f t="shared" si="26"/>
        <v>931580</v>
      </c>
      <c r="HG46" s="263">
        <f t="shared" si="26"/>
        <v>977645</v>
      </c>
      <c r="HH46" s="263">
        <f t="shared" si="26"/>
        <v>278689200</v>
      </c>
    </row>
    <row r="47" spans="1:216" x14ac:dyDescent="0.2">
      <c r="A47" s="263" t="s">
        <v>222</v>
      </c>
      <c r="B47" s="263">
        <f>+C47+Z47+AY47+CP47+CW47+DD47+DK47</f>
        <v>975524610</v>
      </c>
      <c r="C47" s="263">
        <f t="shared" ref="C47:Y47" si="27">+C30</f>
        <v>73373500</v>
      </c>
      <c r="D47" s="263">
        <f t="shared" si="27"/>
        <v>55846140</v>
      </c>
      <c r="E47" s="263">
        <f t="shared" si="27"/>
        <v>34652220</v>
      </c>
      <c r="F47" s="263">
        <f t="shared" si="27"/>
        <v>9370499</v>
      </c>
      <c r="G47" s="263">
        <f t="shared" si="27"/>
        <v>25281730</v>
      </c>
      <c r="H47" s="263">
        <f t="shared" si="27"/>
        <v>17273960</v>
      </c>
      <c r="I47" s="263">
        <f t="shared" si="27"/>
        <v>3744461</v>
      </c>
      <c r="J47" s="263">
        <f t="shared" si="27"/>
        <v>13529500</v>
      </c>
      <c r="K47" s="263">
        <f t="shared" si="27"/>
        <v>2418193</v>
      </c>
      <c r="L47" s="263">
        <f t="shared" si="27"/>
        <v>774768</v>
      </c>
      <c r="M47" s="263">
        <f t="shared" si="27"/>
        <v>1643425</v>
      </c>
      <c r="N47" s="263">
        <f t="shared" ref="N47:P47" si="28">+N30</f>
        <v>1501764</v>
      </c>
      <c r="O47" s="263">
        <f t="shared" si="28"/>
        <v>514896</v>
      </c>
      <c r="P47" s="263">
        <f t="shared" si="28"/>
        <v>986868</v>
      </c>
      <c r="Q47" s="263">
        <f t="shared" si="27"/>
        <v>8717296</v>
      </c>
      <c r="R47" s="263">
        <f t="shared" si="27"/>
        <v>2133076</v>
      </c>
      <c r="S47" s="263">
        <f t="shared" si="27"/>
        <v>0</v>
      </c>
      <c r="T47" s="263">
        <f t="shared" si="27"/>
        <v>5079609</v>
      </c>
      <c r="U47" s="263">
        <f t="shared" si="27"/>
        <v>2989305</v>
      </c>
      <c r="V47" s="263">
        <f t="shared" si="27"/>
        <v>2090304</v>
      </c>
      <c r="W47" s="263">
        <f t="shared" si="27"/>
        <v>3730463</v>
      </c>
      <c r="X47" s="263">
        <f t="shared" si="27"/>
        <v>3049778</v>
      </c>
      <c r="Y47" s="263">
        <f t="shared" si="27"/>
        <v>680685</v>
      </c>
      <c r="Z47" s="263">
        <f t="shared" ref="Z47:BE47" si="29">+Z11</f>
        <v>439426100</v>
      </c>
      <c r="AA47" s="263">
        <f t="shared" si="29"/>
        <v>384892800</v>
      </c>
      <c r="AB47" s="263">
        <f t="shared" si="29"/>
        <v>7569930</v>
      </c>
      <c r="AC47" s="263">
        <f t="shared" si="29"/>
        <v>101489400</v>
      </c>
      <c r="AD47" s="263">
        <f t="shared" si="29"/>
        <v>57342370</v>
      </c>
      <c r="AE47" s="263">
        <f t="shared" si="29"/>
        <v>862635</v>
      </c>
      <c r="AF47" s="263">
        <f t="shared" si="29"/>
        <v>38426670</v>
      </c>
      <c r="AG47" s="263">
        <f t="shared" si="29"/>
        <v>16199820</v>
      </c>
      <c r="AH47" s="263">
        <f t="shared" si="29"/>
        <v>33108200</v>
      </c>
      <c r="AI47" s="263">
        <f t="shared" si="29"/>
        <v>18531490</v>
      </c>
      <c r="AJ47" s="263">
        <f t="shared" si="29"/>
        <v>91968780</v>
      </c>
      <c r="AK47" s="263">
        <f t="shared" si="29"/>
        <v>18044000</v>
      </c>
      <c r="AL47" s="263">
        <f t="shared" si="29"/>
        <v>1303741</v>
      </c>
      <c r="AM47" s="263">
        <f t="shared" si="29"/>
        <v>54279790</v>
      </c>
      <c r="AN47" s="263">
        <f t="shared" si="29"/>
        <v>176833</v>
      </c>
      <c r="AO47" s="263">
        <f t="shared" si="29"/>
        <v>13315650</v>
      </c>
      <c r="AP47" s="263">
        <f t="shared" si="29"/>
        <v>20877910</v>
      </c>
      <c r="AQ47" s="263">
        <f t="shared" si="29"/>
        <v>69169</v>
      </c>
      <c r="AR47" s="263">
        <f t="shared" si="29"/>
        <v>7106308</v>
      </c>
      <c r="AS47" s="263">
        <f t="shared" si="29"/>
        <v>819069</v>
      </c>
      <c r="AT47" s="263">
        <f t="shared" si="29"/>
        <v>2436474</v>
      </c>
      <c r="AU47" s="263">
        <f t="shared" si="29"/>
        <v>696077</v>
      </c>
      <c r="AV47" s="263">
        <f t="shared" si="29"/>
        <v>6403217</v>
      </c>
      <c r="AW47" s="263">
        <f t="shared" si="29"/>
        <v>2246631</v>
      </c>
      <c r="AX47" s="263">
        <f t="shared" si="29"/>
        <v>132461</v>
      </c>
      <c r="AY47" s="263">
        <f t="shared" si="29"/>
        <v>72672850</v>
      </c>
      <c r="AZ47" s="263">
        <f t="shared" si="29"/>
        <v>12866370</v>
      </c>
      <c r="BA47" s="263">
        <f t="shared" si="29"/>
        <v>2252185</v>
      </c>
      <c r="BB47" s="263">
        <f t="shared" si="29"/>
        <v>175171</v>
      </c>
      <c r="BC47" s="263">
        <f t="shared" si="29"/>
        <v>10259830</v>
      </c>
      <c r="BD47" s="263">
        <f t="shared" si="29"/>
        <v>179186</v>
      </c>
      <c r="BE47" s="263">
        <f t="shared" si="29"/>
        <v>0</v>
      </c>
      <c r="BF47" s="263">
        <f t="shared" ref="BF47:CO47" si="30">+BF11</f>
        <v>0</v>
      </c>
      <c r="BG47" s="263">
        <f t="shared" si="30"/>
        <v>2576594</v>
      </c>
      <c r="BH47" s="263">
        <f t="shared" si="30"/>
        <v>576530</v>
      </c>
      <c r="BI47" s="263">
        <f t="shared" si="30"/>
        <v>39347</v>
      </c>
      <c r="BJ47" s="263">
        <f t="shared" si="30"/>
        <v>1912025</v>
      </c>
      <c r="BK47" s="263">
        <f t="shared" si="30"/>
        <v>48693</v>
      </c>
      <c r="BL47" s="263">
        <f t="shared" si="30"/>
        <v>0</v>
      </c>
      <c r="BM47" s="263">
        <f t="shared" ref="BM47" si="31">+BM11</f>
        <v>0</v>
      </c>
      <c r="BN47" s="263">
        <f t="shared" si="30"/>
        <v>17633020</v>
      </c>
      <c r="BO47" s="263">
        <f t="shared" si="30"/>
        <v>30378</v>
      </c>
      <c r="BP47" s="263">
        <f t="shared" si="30"/>
        <v>143749</v>
      </c>
      <c r="BQ47" s="263">
        <f t="shared" si="30"/>
        <v>17291060</v>
      </c>
      <c r="BR47" s="263">
        <f t="shared" si="30"/>
        <v>167833</v>
      </c>
      <c r="BS47" s="263">
        <f t="shared" si="30"/>
        <v>0</v>
      </c>
      <c r="BT47" s="263">
        <f t="shared" si="30"/>
        <v>0</v>
      </c>
      <c r="BU47" s="263">
        <f t="shared" si="30"/>
        <v>13575140</v>
      </c>
      <c r="BV47" s="263">
        <f t="shared" si="30"/>
        <v>290342</v>
      </c>
      <c r="BW47" s="263">
        <f t="shared" si="30"/>
        <v>429315</v>
      </c>
      <c r="BX47" s="263">
        <f t="shared" si="30"/>
        <v>12584390</v>
      </c>
      <c r="BY47" s="263">
        <f t="shared" si="30"/>
        <v>271090</v>
      </c>
      <c r="BZ47" s="263">
        <f t="shared" si="30"/>
        <v>0</v>
      </c>
      <c r="CA47" s="263">
        <f t="shared" si="30"/>
        <v>0</v>
      </c>
      <c r="CB47" s="263">
        <f t="shared" si="30"/>
        <v>1470202</v>
      </c>
      <c r="CC47" s="263">
        <f t="shared" si="30"/>
        <v>480754</v>
      </c>
      <c r="CD47" s="263">
        <f t="shared" si="30"/>
        <v>134847</v>
      </c>
      <c r="CE47" s="263">
        <f t="shared" si="30"/>
        <v>789180</v>
      </c>
      <c r="CF47" s="263">
        <f t="shared" si="30"/>
        <v>65421</v>
      </c>
      <c r="CG47" s="263">
        <f t="shared" si="30"/>
        <v>0</v>
      </c>
      <c r="CH47" s="263">
        <f t="shared" si="30"/>
        <v>0</v>
      </c>
      <c r="CI47" s="263">
        <f t="shared" si="30"/>
        <v>24551520</v>
      </c>
      <c r="CJ47" s="263">
        <f t="shared" si="30"/>
        <v>4840725</v>
      </c>
      <c r="CK47" s="263">
        <f t="shared" si="30"/>
        <v>450188</v>
      </c>
      <c r="CL47" s="263">
        <f t="shared" si="30"/>
        <v>16297140</v>
      </c>
      <c r="CM47" s="263">
        <f t="shared" si="30"/>
        <v>336376</v>
      </c>
      <c r="CN47" s="263">
        <f t="shared" si="30"/>
        <v>0</v>
      </c>
      <c r="CO47" s="263">
        <f t="shared" si="30"/>
        <v>2627088</v>
      </c>
      <c r="CP47" s="263">
        <f t="shared" si="21"/>
        <v>25945400</v>
      </c>
      <c r="CQ47" s="263">
        <f t="shared" ref="CQ47:DC47" si="32">+CQ30</f>
        <v>2018875</v>
      </c>
      <c r="CR47" s="263">
        <f t="shared" si="32"/>
        <v>8701485</v>
      </c>
      <c r="CS47" s="263">
        <f t="shared" si="32"/>
        <v>2819006</v>
      </c>
      <c r="CT47" s="263">
        <f t="shared" si="32"/>
        <v>6805012</v>
      </c>
      <c r="CU47" s="263">
        <f t="shared" si="32"/>
        <v>2778809</v>
      </c>
      <c r="CV47" s="263">
        <f t="shared" si="32"/>
        <v>2822213</v>
      </c>
      <c r="CW47" s="263">
        <f t="shared" si="32"/>
        <v>5928060</v>
      </c>
      <c r="CX47" s="263">
        <f t="shared" si="32"/>
        <v>0</v>
      </c>
      <c r="CY47" s="263">
        <f t="shared" si="32"/>
        <v>0</v>
      </c>
      <c r="CZ47" s="263">
        <f t="shared" si="32"/>
        <v>0</v>
      </c>
      <c r="DA47" s="263">
        <f t="shared" si="32"/>
        <v>1920073</v>
      </c>
      <c r="DB47" s="263">
        <f t="shared" si="32"/>
        <v>2785727</v>
      </c>
      <c r="DC47" s="263">
        <f t="shared" si="32"/>
        <v>836672</v>
      </c>
      <c r="DD47" s="263">
        <f t="shared" ref="DD47:EI47" si="33">+DD11</f>
        <v>144623100</v>
      </c>
      <c r="DE47" s="263">
        <f t="shared" si="33"/>
        <v>31689620</v>
      </c>
      <c r="DF47" s="263">
        <f t="shared" si="33"/>
        <v>47566850</v>
      </c>
      <c r="DG47" s="263">
        <f t="shared" si="33"/>
        <v>61724850</v>
      </c>
      <c r="DH47" s="263">
        <f t="shared" si="33"/>
        <v>2655599</v>
      </c>
      <c r="DI47" s="263">
        <f t="shared" si="33"/>
        <v>855502</v>
      </c>
      <c r="DJ47" s="263">
        <f t="shared" si="33"/>
        <v>130680</v>
      </c>
      <c r="DK47" s="263">
        <f t="shared" si="33"/>
        <v>213555600</v>
      </c>
      <c r="DL47" s="263">
        <f t="shared" si="33"/>
        <v>120321900</v>
      </c>
      <c r="DM47" s="263">
        <f t="shared" si="33"/>
        <v>69372790</v>
      </c>
      <c r="DN47" s="263">
        <f t="shared" si="33"/>
        <v>15705770</v>
      </c>
      <c r="DO47" s="263">
        <f t="shared" si="33"/>
        <v>5694176</v>
      </c>
      <c r="DP47" s="263">
        <f t="shared" si="33"/>
        <v>5859182</v>
      </c>
      <c r="DQ47" s="263">
        <f t="shared" si="33"/>
        <v>36068300</v>
      </c>
      <c r="DR47" s="263">
        <f t="shared" si="33"/>
        <v>13480</v>
      </c>
      <c r="DS47" s="263">
        <f t="shared" si="33"/>
        <v>661306</v>
      </c>
      <c r="DT47" s="263">
        <f t="shared" si="33"/>
        <v>3913710</v>
      </c>
      <c r="DU47" s="263">
        <f t="shared" si="33"/>
        <v>1456871</v>
      </c>
      <c r="DV47" s="263">
        <f t="shared" si="33"/>
        <v>50468990</v>
      </c>
      <c r="DW47" s="263">
        <f t="shared" si="33"/>
        <v>9713940</v>
      </c>
      <c r="DX47" s="263">
        <f t="shared" si="33"/>
        <v>4661343</v>
      </c>
      <c r="DY47" s="263">
        <f t="shared" si="33"/>
        <v>3779284</v>
      </c>
      <c r="DZ47" s="263">
        <f t="shared" si="33"/>
        <v>27409390</v>
      </c>
      <c r="EA47" s="263">
        <f t="shared" si="33"/>
        <v>9424</v>
      </c>
      <c r="EB47" s="263">
        <f t="shared" si="33"/>
        <v>433862</v>
      </c>
      <c r="EC47" s="263">
        <f t="shared" si="33"/>
        <v>3220592</v>
      </c>
      <c r="ED47" s="263">
        <f t="shared" si="33"/>
        <v>1241151</v>
      </c>
      <c r="EE47" s="263">
        <f t="shared" si="33"/>
        <v>108750400</v>
      </c>
      <c r="EF47" s="263">
        <f t="shared" si="33"/>
        <v>23890440</v>
      </c>
      <c r="EG47" s="263">
        <f t="shared" si="33"/>
        <v>9963247</v>
      </c>
      <c r="EH47" s="263">
        <f t="shared" si="33"/>
        <v>8502016</v>
      </c>
      <c r="EI47" s="263">
        <f t="shared" si="33"/>
        <v>56259340</v>
      </c>
      <c r="EJ47" s="263">
        <f t="shared" ref="EJ47:FO47" si="34">+EJ11</f>
        <v>22904</v>
      </c>
      <c r="EK47" s="263">
        <f t="shared" si="34"/>
        <v>1037318</v>
      </c>
      <c r="EL47" s="263">
        <f t="shared" si="34"/>
        <v>6572411</v>
      </c>
      <c r="EM47" s="263">
        <f t="shared" si="34"/>
        <v>2502693</v>
      </c>
      <c r="EN47" s="263">
        <f t="shared" si="34"/>
        <v>10630780</v>
      </c>
      <c r="EO47" s="263">
        <f t="shared" si="34"/>
        <v>1414638</v>
      </c>
      <c r="EP47" s="263">
        <f t="shared" si="34"/>
        <v>358802</v>
      </c>
      <c r="EQ47" s="263">
        <f t="shared" si="34"/>
        <v>1155693</v>
      </c>
      <c r="ER47" s="263">
        <f t="shared" si="34"/>
        <v>7001587</v>
      </c>
      <c r="ES47" s="263">
        <f t="shared" si="34"/>
        <v>0</v>
      </c>
      <c r="ET47" s="263">
        <f t="shared" si="34"/>
        <v>47854</v>
      </c>
      <c r="EU47" s="263">
        <f t="shared" si="34"/>
        <v>475787</v>
      </c>
      <c r="EV47" s="263">
        <f t="shared" si="34"/>
        <v>176422</v>
      </c>
      <c r="EW47" s="263">
        <f t="shared" si="34"/>
        <v>30937730</v>
      </c>
      <c r="EX47" s="263">
        <f t="shared" si="34"/>
        <v>6065770</v>
      </c>
      <c r="EY47" s="263">
        <f t="shared" si="34"/>
        <v>1727025</v>
      </c>
      <c r="EZ47" s="263">
        <f t="shared" si="34"/>
        <v>2684868</v>
      </c>
      <c r="FA47" s="263">
        <f t="shared" si="34"/>
        <v>17667370</v>
      </c>
      <c r="FB47" s="263">
        <f t="shared" si="34"/>
        <v>119318</v>
      </c>
      <c r="FC47" s="263">
        <f t="shared" si="34"/>
        <v>454097</v>
      </c>
      <c r="FD47" s="263">
        <f t="shared" si="34"/>
        <v>1391359</v>
      </c>
      <c r="FE47" s="263">
        <f t="shared" si="34"/>
        <v>704955</v>
      </c>
      <c r="FF47" s="263">
        <f t="shared" si="34"/>
        <v>14186400</v>
      </c>
      <c r="FG47" s="263">
        <f t="shared" si="34"/>
        <v>3077101</v>
      </c>
      <c r="FH47" s="263">
        <f t="shared" si="34"/>
        <v>448813</v>
      </c>
      <c r="FI47" s="263">
        <f t="shared" si="34"/>
        <v>713441</v>
      </c>
      <c r="FJ47" s="263">
        <f t="shared" si="34"/>
        <v>2144034</v>
      </c>
      <c r="FK47" s="263">
        <f t="shared" si="34"/>
        <v>68255</v>
      </c>
      <c r="FL47" s="263">
        <f t="shared" si="34"/>
        <v>151407</v>
      </c>
      <c r="FM47" s="263">
        <f t="shared" si="34"/>
        <v>395566</v>
      </c>
      <c r="FN47" s="263">
        <f t="shared" si="34"/>
        <v>79095</v>
      </c>
      <c r="FO47" s="263">
        <f t="shared" si="34"/>
        <v>8915888</v>
      </c>
      <c r="FP47" s="263">
        <f t="shared" ref="FP47:GU47" si="35">+FP11</f>
        <v>6712693</v>
      </c>
      <c r="FQ47" s="263">
        <f t="shared" si="35"/>
        <v>115165</v>
      </c>
      <c r="FR47" s="263">
        <f t="shared" si="35"/>
        <v>41223</v>
      </c>
      <c r="FS47" s="263">
        <f t="shared" si="35"/>
        <v>1872033</v>
      </c>
      <c r="FT47" s="263">
        <f t="shared" si="35"/>
        <v>50321</v>
      </c>
      <c r="FU47" s="263">
        <f t="shared" si="35"/>
        <v>7358</v>
      </c>
      <c r="FV47" s="263">
        <f t="shared" si="35"/>
        <v>96820</v>
      </c>
      <c r="FW47" s="263">
        <f t="shared" si="35"/>
        <v>20277</v>
      </c>
      <c r="FX47" s="263">
        <f t="shared" si="35"/>
        <v>19892150</v>
      </c>
      <c r="FY47" s="263">
        <f t="shared" si="35"/>
        <v>3515064</v>
      </c>
      <c r="FZ47" s="263">
        <f t="shared" si="35"/>
        <v>2858123</v>
      </c>
      <c r="GA47" s="263">
        <f t="shared" si="35"/>
        <v>1770642</v>
      </c>
      <c r="GB47" s="263">
        <f t="shared" si="35"/>
        <v>11364950</v>
      </c>
      <c r="GC47" s="263">
        <f t="shared" si="35"/>
        <v>21019</v>
      </c>
      <c r="GD47" s="263">
        <f t="shared" si="35"/>
        <v>106949</v>
      </c>
      <c r="GE47" s="263">
        <f t="shared" si="35"/>
        <v>207720</v>
      </c>
      <c r="GF47" s="263">
        <f t="shared" si="35"/>
        <v>47676</v>
      </c>
      <c r="GG47" s="263">
        <f t="shared" si="35"/>
        <v>5198015</v>
      </c>
      <c r="GH47" s="263">
        <f t="shared" si="35"/>
        <v>169705</v>
      </c>
      <c r="GI47" s="263">
        <f t="shared" si="35"/>
        <v>62744</v>
      </c>
      <c r="GJ47" s="263">
        <f t="shared" si="35"/>
        <v>181554</v>
      </c>
      <c r="GK47" s="263">
        <f t="shared" si="35"/>
        <v>2388421</v>
      </c>
      <c r="GL47" s="263">
        <f t="shared" si="35"/>
        <v>2395592</v>
      </c>
      <c r="GM47" s="263">
        <f t="shared" si="35"/>
        <v>0</v>
      </c>
      <c r="GN47" s="263">
        <f t="shared" si="35"/>
        <v>0</v>
      </c>
      <c r="GO47" s="263">
        <f t="shared" si="35"/>
        <v>0</v>
      </c>
      <c r="GP47" s="263">
        <f t="shared" si="35"/>
        <v>2852816</v>
      </c>
      <c r="GQ47" s="263">
        <f t="shared" si="35"/>
        <v>23701</v>
      </c>
      <c r="GR47" s="263">
        <f t="shared" si="35"/>
        <v>1549067</v>
      </c>
      <c r="GS47" s="263">
        <f t="shared" si="35"/>
        <v>1182324</v>
      </c>
      <c r="GT47" s="263">
        <f t="shared" si="35"/>
        <v>15838</v>
      </c>
      <c r="GU47" s="263">
        <f t="shared" si="35"/>
        <v>26845</v>
      </c>
      <c r="GV47" s="263">
        <f t="shared" ref="GV47:HH47" si="36">+GV11</f>
        <v>0</v>
      </c>
      <c r="GW47" s="263">
        <f t="shared" si="36"/>
        <v>25191</v>
      </c>
      <c r="GX47" s="263">
        <f t="shared" si="36"/>
        <v>29850</v>
      </c>
      <c r="GY47" s="263">
        <f t="shared" si="36"/>
        <v>11250720</v>
      </c>
      <c r="GZ47" s="263">
        <f t="shared" si="36"/>
        <v>2840026</v>
      </c>
      <c r="HA47" s="263">
        <f t="shared" si="36"/>
        <v>1422526</v>
      </c>
      <c r="HB47" s="263">
        <f t="shared" si="36"/>
        <v>398432</v>
      </c>
      <c r="HC47" s="263">
        <f t="shared" si="36"/>
        <v>5397067</v>
      </c>
      <c r="HD47" s="263">
        <f t="shared" si="36"/>
        <v>170153</v>
      </c>
      <c r="HE47" s="263">
        <f t="shared" si="36"/>
        <v>85813</v>
      </c>
      <c r="HF47" s="263">
        <f t="shared" si="36"/>
        <v>470062</v>
      </c>
      <c r="HG47" s="263">
        <f t="shared" si="36"/>
        <v>409013</v>
      </c>
      <c r="HH47" s="263">
        <f t="shared" si="36"/>
        <v>66317460</v>
      </c>
    </row>
    <row r="48" spans="1:216" x14ac:dyDescent="0.2">
      <c r="A48" s="263" t="s">
        <v>223</v>
      </c>
      <c r="B48" s="263">
        <f>+B31</f>
        <v>91.9</v>
      </c>
      <c r="C48" s="269">
        <f>+C37/C41*100</f>
        <v>29.457488350470822</v>
      </c>
      <c r="D48" s="269">
        <f>+D37/D41*100</f>
        <v>23.188079445391992</v>
      </c>
      <c r="E48" s="269">
        <f t="shared" ref="E48:Y48" si="37">+E37/E41*100</f>
        <v>16.348250130266102</v>
      </c>
      <c r="F48" s="269">
        <f t="shared" si="37"/>
        <v>10.481701783216121</v>
      </c>
      <c r="G48" s="269">
        <f t="shared" si="37"/>
        <v>9.2250819643867796</v>
      </c>
      <c r="H48" s="269">
        <f t="shared" si="37"/>
        <v>9.4215788139998509</v>
      </c>
      <c r="I48" s="269">
        <f t="shared" si="37"/>
        <v>4.8923929433416564</v>
      </c>
      <c r="J48" s="269">
        <f t="shared" si="37"/>
        <v>6.2489092810861555</v>
      </c>
      <c r="K48" s="269">
        <f t="shared" si="37"/>
        <v>2.6123361409952417</v>
      </c>
      <c r="L48" s="269">
        <f t="shared" si="37"/>
        <v>1.2934267371159971</v>
      </c>
      <c r="M48" s="269">
        <f t="shared" si="37"/>
        <v>1.5792679621792327</v>
      </c>
      <c r="N48" s="269">
        <f>+N37/N41*100</f>
        <v>1.7821277263941762</v>
      </c>
      <c r="O48" s="269">
        <f t="shared" ref="O48:P48" si="38">+O37/O41*100</f>
        <v>0.81322513815152742</v>
      </c>
      <c r="P48" s="269">
        <f t="shared" si="38"/>
        <v>1.2512739782963835</v>
      </c>
      <c r="Q48" s="269">
        <f t="shared" si="37"/>
        <v>6.8689647661976174</v>
      </c>
      <c r="R48" s="269">
        <f t="shared" si="37"/>
        <v>2.807425211256827</v>
      </c>
      <c r="S48" s="269">
        <f t="shared" si="37"/>
        <v>0</v>
      </c>
      <c r="T48" s="269">
        <f t="shared" si="37"/>
        <v>4.5870288574921707</v>
      </c>
      <c r="U48" s="269">
        <f t="shared" si="37"/>
        <v>3.4009561488515185</v>
      </c>
      <c r="V48" s="269">
        <f t="shared" si="37"/>
        <v>1.8544950270659535</v>
      </c>
      <c r="W48" s="269">
        <f t="shared" si="37"/>
        <v>2.5028053259455718</v>
      </c>
      <c r="X48" s="269">
        <f t="shared" si="37"/>
        <v>1.9096371861132677</v>
      </c>
      <c r="Y48" s="269">
        <f t="shared" si="37"/>
        <v>0.67826747137897758</v>
      </c>
      <c r="Z48" s="269">
        <f>+Z18/Z22*100</f>
        <v>59.738458739146068</v>
      </c>
      <c r="AA48" s="269">
        <f t="shared" ref="AA48:CN48" si="39">+AA18/AA22*100</f>
        <v>54.756973060812697</v>
      </c>
      <c r="AB48" s="269">
        <f t="shared" si="39"/>
        <v>4.3387313466522279</v>
      </c>
      <c r="AC48" s="269">
        <f t="shared" si="39"/>
        <v>26.887957446300248</v>
      </c>
      <c r="AD48" s="269">
        <f t="shared" si="39"/>
        <v>16.715282757769135</v>
      </c>
      <c r="AE48" s="269">
        <f t="shared" si="39"/>
        <v>0.76415107363830814</v>
      </c>
      <c r="AF48" s="269">
        <f t="shared" si="39"/>
        <v>13.035087629492056</v>
      </c>
      <c r="AG48" s="269">
        <f t="shared" si="39"/>
        <v>10.620486886871609</v>
      </c>
      <c r="AH48" s="269">
        <f t="shared" si="39"/>
        <v>15.712175863641024</v>
      </c>
      <c r="AI48" s="269">
        <f t="shared" si="39"/>
        <v>6.9486341005092438</v>
      </c>
      <c r="AJ48" s="269">
        <f t="shared" si="39"/>
        <v>23.86992523691832</v>
      </c>
      <c r="AK48" s="269">
        <f t="shared" si="39"/>
        <v>6.0384656730003625</v>
      </c>
      <c r="AL48" s="269">
        <f t="shared" si="39"/>
        <v>1.2004595888922447</v>
      </c>
      <c r="AM48" s="269">
        <f t="shared" si="39"/>
        <v>17.27246060771898</v>
      </c>
      <c r="AN48" s="269">
        <f t="shared" si="39"/>
        <v>0.2385773282199648</v>
      </c>
      <c r="AO48" s="269">
        <f t="shared" si="39"/>
        <v>6.7166431582635955</v>
      </c>
      <c r="AP48" s="269">
        <f t="shared" si="39"/>
        <v>7.0046664684235846</v>
      </c>
      <c r="AQ48" s="269">
        <f t="shared" si="39"/>
        <v>2.1040447328224618E-2</v>
      </c>
      <c r="AR48" s="269">
        <f t="shared" si="39"/>
        <v>4.1920562849029208</v>
      </c>
      <c r="AS48" s="269">
        <f t="shared" si="39"/>
        <v>0.95833001764797765</v>
      </c>
      <c r="AT48" s="269">
        <f t="shared" si="39"/>
        <v>2.1024252822908585</v>
      </c>
      <c r="AU48" s="269">
        <f t="shared" si="39"/>
        <v>0.76104557558824137</v>
      </c>
      <c r="AV48" s="269">
        <f t="shared" si="39"/>
        <v>3.4394957614294972</v>
      </c>
      <c r="AW48" s="269">
        <f t="shared" si="39"/>
        <v>0.7921688087933062</v>
      </c>
      <c r="AX48" s="269">
        <f t="shared" si="39"/>
        <v>0.1929162689783237</v>
      </c>
      <c r="AY48" s="269">
        <f t="shared" si="39"/>
        <v>27.300467484489182</v>
      </c>
      <c r="AZ48" s="269">
        <f t="shared" si="39"/>
        <v>4.4806411286763579</v>
      </c>
      <c r="BA48" s="269">
        <f t="shared" si="39"/>
        <v>0.8903224025076043</v>
      </c>
      <c r="BB48" s="269">
        <f t="shared" si="39"/>
        <v>0.25509448268405621</v>
      </c>
      <c r="BC48" s="269">
        <f t="shared" si="39"/>
        <v>3.5823176477760246</v>
      </c>
      <c r="BD48" s="269">
        <f t="shared" si="39"/>
        <v>0.22708295232036704</v>
      </c>
      <c r="BE48" s="269">
        <f t="shared" si="39"/>
        <v>0</v>
      </c>
      <c r="BF48" s="269">
        <f t="shared" si="39"/>
        <v>0</v>
      </c>
      <c r="BG48" s="269">
        <f t="shared" ref="BG48:BM48" si="40">+BG18/BG22*100</f>
        <v>1.0183055304390776</v>
      </c>
      <c r="BH48" s="269">
        <f t="shared" si="40"/>
        <v>0.16849421038678963</v>
      </c>
      <c r="BI48" s="269">
        <f t="shared" si="40"/>
        <v>4.3340467292140653E-2</v>
      </c>
      <c r="BJ48" s="269">
        <f t="shared" si="40"/>
        <v>0.86944948454471793</v>
      </c>
      <c r="BK48" s="269">
        <f t="shared" si="40"/>
        <v>3.0989830191925052E-2</v>
      </c>
      <c r="BL48" s="269">
        <f t="shared" si="40"/>
        <v>0</v>
      </c>
      <c r="BM48" s="269">
        <f t="shared" si="40"/>
        <v>0</v>
      </c>
      <c r="BN48" s="269">
        <f t="shared" si="39"/>
        <v>10.013977843620955</v>
      </c>
      <c r="BO48" s="269">
        <f t="shared" si="39"/>
        <v>2.4629919100379715E-2</v>
      </c>
      <c r="BP48" s="269">
        <f t="shared" si="39"/>
        <v>0.13798835391695291</v>
      </c>
      <c r="BQ48" s="269">
        <f t="shared" si="39"/>
        <v>9.8663596535927063</v>
      </c>
      <c r="BR48" s="269">
        <f t="shared" si="39"/>
        <v>0.1206956005392584</v>
      </c>
      <c r="BS48" s="269">
        <f t="shared" si="39"/>
        <v>0</v>
      </c>
      <c r="BT48" s="269">
        <f t="shared" si="39"/>
        <v>0</v>
      </c>
      <c r="BU48" s="269">
        <f t="shared" si="39"/>
        <v>6.6437089388240151</v>
      </c>
      <c r="BV48" s="269">
        <f t="shared" si="39"/>
        <v>0.3360949308251085</v>
      </c>
      <c r="BW48" s="269">
        <f t="shared" si="39"/>
        <v>0.38926688994608194</v>
      </c>
      <c r="BX48" s="269">
        <f t="shared" si="39"/>
        <v>5.9908687188703684</v>
      </c>
      <c r="BY48" s="269">
        <f t="shared" si="39"/>
        <v>0.3973920641649879</v>
      </c>
      <c r="BZ48" s="269">
        <f t="shared" si="39"/>
        <v>0</v>
      </c>
      <c r="CA48" s="269">
        <f t="shared" si="39"/>
        <v>0</v>
      </c>
      <c r="CB48" s="269">
        <f t="shared" si="39"/>
        <v>1.1640405663050979</v>
      </c>
      <c r="CC48" s="269">
        <f t="shared" si="39"/>
        <v>0.55227606481587044</v>
      </c>
      <c r="CD48" s="269">
        <f t="shared" si="39"/>
        <v>0.12376076744581782</v>
      </c>
      <c r="CE48" s="269">
        <f t="shared" si="39"/>
        <v>0.53969274804157397</v>
      </c>
      <c r="CF48" s="269">
        <f t="shared" si="39"/>
        <v>5.7546336993694852E-2</v>
      </c>
      <c r="CG48" s="269">
        <f t="shared" si="39"/>
        <v>0</v>
      </c>
      <c r="CH48" s="269">
        <f t="shared" si="39"/>
        <v>0</v>
      </c>
      <c r="CI48" s="269">
        <f t="shared" si="39"/>
        <v>14.877615920625828</v>
      </c>
      <c r="CJ48" s="269">
        <f t="shared" si="39"/>
        <v>5.0558501021696447</v>
      </c>
      <c r="CK48" s="269">
        <f t="shared" si="39"/>
        <v>0.57481186684952179</v>
      </c>
      <c r="CL48" s="269">
        <f t="shared" si="39"/>
        <v>8.9934137691454659</v>
      </c>
      <c r="CM48" s="269">
        <f t="shared" si="39"/>
        <v>0.36269797356169448</v>
      </c>
      <c r="CN48" s="269">
        <f t="shared" si="39"/>
        <v>0</v>
      </c>
      <c r="CO48" s="269">
        <f>+CO18/CO22*100</f>
        <v>3.7958090047344109</v>
      </c>
      <c r="CP48" s="263">
        <f t="shared" si="21"/>
        <v>19.600000000000001</v>
      </c>
      <c r="CQ48" s="263">
        <f t="shared" ref="CQ48:DC48" si="41">+CQ31</f>
        <v>3</v>
      </c>
      <c r="CR48" s="263">
        <f t="shared" si="41"/>
        <v>7.2</v>
      </c>
      <c r="CS48" s="263">
        <f t="shared" si="41"/>
        <v>1.8</v>
      </c>
      <c r="CT48" s="263">
        <f t="shared" si="41"/>
        <v>6.4</v>
      </c>
      <c r="CU48" s="263">
        <f t="shared" si="41"/>
        <v>3.6</v>
      </c>
      <c r="CV48" s="263">
        <f t="shared" si="41"/>
        <v>3.3</v>
      </c>
      <c r="CW48" s="263">
        <f t="shared" si="41"/>
        <v>3.2</v>
      </c>
      <c r="CX48" s="263">
        <f t="shared" si="41"/>
        <v>0</v>
      </c>
      <c r="CY48" s="263">
        <f t="shared" si="41"/>
        <v>0</v>
      </c>
      <c r="CZ48" s="263">
        <f t="shared" si="41"/>
        <v>0</v>
      </c>
      <c r="DA48" s="263">
        <f t="shared" si="41"/>
        <v>1</v>
      </c>
      <c r="DB48" s="263">
        <f t="shared" si="41"/>
        <v>1.8</v>
      </c>
      <c r="DC48" s="263">
        <f t="shared" si="41"/>
        <v>0.3</v>
      </c>
      <c r="DD48" s="263">
        <f t="shared" ref="DD48:EI48" si="42">+DD12</f>
        <v>42.7</v>
      </c>
      <c r="DE48" s="263">
        <f t="shared" si="42"/>
        <v>18.600000000000001</v>
      </c>
      <c r="DF48" s="263">
        <f t="shared" si="42"/>
        <v>21.7</v>
      </c>
      <c r="DG48" s="263">
        <f t="shared" si="42"/>
        <v>22.7</v>
      </c>
      <c r="DH48" s="263">
        <f t="shared" si="42"/>
        <v>1.1000000000000001</v>
      </c>
      <c r="DI48" s="263">
        <f t="shared" si="42"/>
        <v>0.5</v>
      </c>
      <c r="DJ48" s="263">
        <f t="shared" si="42"/>
        <v>0.2</v>
      </c>
      <c r="DK48" s="263">
        <f t="shared" si="42"/>
        <v>55.8</v>
      </c>
      <c r="DL48" s="263">
        <f t="shared" si="42"/>
        <v>39.799999999999997</v>
      </c>
      <c r="DM48" s="263">
        <f t="shared" si="42"/>
        <v>28.4</v>
      </c>
      <c r="DN48" s="263">
        <f t="shared" si="42"/>
        <v>8.8000000000000007</v>
      </c>
      <c r="DO48" s="263">
        <f t="shared" si="42"/>
        <v>5.6</v>
      </c>
      <c r="DP48" s="263">
        <f t="shared" si="42"/>
        <v>4.5999999999999996</v>
      </c>
      <c r="DQ48" s="263">
        <f t="shared" si="42"/>
        <v>17.8</v>
      </c>
      <c r="DR48" s="263">
        <f t="shared" si="42"/>
        <v>0</v>
      </c>
      <c r="DS48" s="263">
        <f t="shared" si="42"/>
        <v>0.8</v>
      </c>
      <c r="DT48" s="263">
        <f t="shared" si="42"/>
        <v>3.8</v>
      </c>
      <c r="DU48" s="263">
        <f t="shared" si="42"/>
        <v>1.6</v>
      </c>
      <c r="DV48" s="263">
        <f t="shared" si="42"/>
        <v>18.8</v>
      </c>
      <c r="DW48" s="263">
        <f t="shared" si="42"/>
        <v>5.9</v>
      </c>
      <c r="DX48" s="263">
        <f t="shared" si="42"/>
        <v>4.2</v>
      </c>
      <c r="DY48" s="263">
        <f t="shared" si="42"/>
        <v>2.7</v>
      </c>
      <c r="DZ48" s="263">
        <f t="shared" si="42"/>
        <v>12.4</v>
      </c>
      <c r="EA48" s="263">
        <f t="shared" si="42"/>
        <v>0</v>
      </c>
      <c r="EB48" s="263">
        <f t="shared" si="42"/>
        <v>0.7</v>
      </c>
      <c r="EC48" s="263">
        <f t="shared" si="42"/>
        <v>2.8</v>
      </c>
      <c r="ED48" s="263">
        <f t="shared" si="42"/>
        <v>1.3</v>
      </c>
      <c r="EE48" s="263">
        <f t="shared" si="42"/>
        <v>37.799999999999997</v>
      </c>
      <c r="EF48" s="263">
        <f t="shared" si="42"/>
        <v>13</v>
      </c>
      <c r="EG48" s="263">
        <f t="shared" si="42"/>
        <v>8.8000000000000007</v>
      </c>
      <c r="EH48" s="263">
        <f t="shared" si="42"/>
        <v>5.8</v>
      </c>
      <c r="EI48" s="263">
        <f t="shared" si="42"/>
        <v>24.7</v>
      </c>
      <c r="EJ48" s="263">
        <f t="shared" ref="EJ48:FO48" si="43">+EJ12</f>
        <v>0</v>
      </c>
      <c r="EK48" s="263">
        <f t="shared" si="43"/>
        <v>1.2</v>
      </c>
      <c r="EL48" s="263">
        <f t="shared" si="43"/>
        <v>6</v>
      </c>
      <c r="EM48" s="263">
        <f t="shared" si="43"/>
        <v>2.6</v>
      </c>
      <c r="EN48" s="263">
        <f t="shared" si="43"/>
        <v>6.3</v>
      </c>
      <c r="EO48" s="263">
        <f t="shared" si="43"/>
        <v>1.1000000000000001</v>
      </c>
      <c r="EP48" s="263">
        <f t="shared" si="43"/>
        <v>0.7</v>
      </c>
      <c r="EQ48" s="263">
        <f t="shared" si="43"/>
        <v>1.2</v>
      </c>
      <c r="ER48" s="263">
        <f t="shared" si="43"/>
        <v>3.8</v>
      </c>
      <c r="ES48" s="263">
        <f t="shared" si="43"/>
        <v>0</v>
      </c>
      <c r="ET48" s="263">
        <f t="shared" si="43"/>
        <v>0.1</v>
      </c>
      <c r="EU48" s="263">
        <f t="shared" si="43"/>
        <v>0.5</v>
      </c>
      <c r="EV48" s="263">
        <f t="shared" si="43"/>
        <v>0.2</v>
      </c>
      <c r="EW48" s="263">
        <f t="shared" si="43"/>
        <v>16.100000000000001</v>
      </c>
      <c r="EX48" s="263">
        <f t="shared" si="43"/>
        <v>4.2</v>
      </c>
      <c r="EY48" s="263">
        <f t="shared" si="43"/>
        <v>2.2000000000000002</v>
      </c>
      <c r="EZ48" s="263">
        <f t="shared" si="43"/>
        <v>2.8</v>
      </c>
      <c r="FA48" s="263">
        <f t="shared" si="43"/>
        <v>9.1</v>
      </c>
      <c r="FB48" s="263">
        <f t="shared" si="43"/>
        <v>0.1</v>
      </c>
      <c r="FC48" s="263">
        <f t="shared" si="43"/>
        <v>0.7</v>
      </c>
      <c r="FD48" s="263">
        <f t="shared" si="43"/>
        <v>1.9</v>
      </c>
      <c r="FE48" s="263">
        <f t="shared" si="43"/>
        <v>0.9</v>
      </c>
      <c r="FF48" s="263">
        <f t="shared" si="43"/>
        <v>5.7</v>
      </c>
      <c r="FG48" s="263">
        <f t="shared" si="43"/>
        <v>1.9</v>
      </c>
      <c r="FH48" s="263">
        <f t="shared" si="43"/>
        <v>0.6</v>
      </c>
      <c r="FI48" s="263">
        <f t="shared" si="43"/>
        <v>0.7</v>
      </c>
      <c r="FJ48" s="263">
        <f t="shared" si="43"/>
        <v>1.5</v>
      </c>
      <c r="FK48" s="263">
        <f t="shared" si="43"/>
        <v>0.1</v>
      </c>
      <c r="FL48" s="263">
        <f t="shared" si="43"/>
        <v>0.2</v>
      </c>
      <c r="FM48" s="263">
        <f t="shared" si="43"/>
        <v>0.4</v>
      </c>
      <c r="FN48" s="263">
        <f t="shared" si="43"/>
        <v>0.1</v>
      </c>
      <c r="FO48" s="263">
        <f t="shared" si="43"/>
        <v>4.8</v>
      </c>
      <c r="FP48" s="263">
        <f t="shared" ref="FP48:GU48" si="44">+FP12</f>
        <v>3.9</v>
      </c>
      <c r="FQ48" s="263">
        <f t="shared" si="44"/>
        <v>0.2</v>
      </c>
      <c r="FR48" s="263">
        <f t="shared" si="44"/>
        <v>0.1</v>
      </c>
      <c r="FS48" s="263">
        <f t="shared" si="44"/>
        <v>1.1000000000000001</v>
      </c>
      <c r="FT48" s="263">
        <f t="shared" si="44"/>
        <v>0</v>
      </c>
      <c r="FU48" s="263">
        <f t="shared" si="44"/>
        <v>0</v>
      </c>
      <c r="FV48" s="263">
        <f t="shared" si="44"/>
        <v>0.2</v>
      </c>
      <c r="FW48" s="263">
        <f t="shared" si="44"/>
        <v>0</v>
      </c>
      <c r="FX48" s="263">
        <f t="shared" si="44"/>
        <v>12.9</v>
      </c>
      <c r="FY48" s="263">
        <f t="shared" si="44"/>
        <v>3.3</v>
      </c>
      <c r="FZ48" s="263">
        <f t="shared" si="44"/>
        <v>2.8</v>
      </c>
      <c r="GA48" s="263">
        <f t="shared" si="44"/>
        <v>1.6</v>
      </c>
      <c r="GB48" s="263">
        <f t="shared" si="44"/>
        <v>8.1999999999999993</v>
      </c>
      <c r="GC48" s="263">
        <f t="shared" si="44"/>
        <v>0</v>
      </c>
      <c r="GD48" s="263">
        <f t="shared" si="44"/>
        <v>0.2</v>
      </c>
      <c r="GE48" s="263">
        <f t="shared" si="44"/>
        <v>0.3</v>
      </c>
      <c r="GF48" s="263">
        <f t="shared" si="44"/>
        <v>0.1</v>
      </c>
      <c r="GG48" s="263">
        <f t="shared" si="44"/>
        <v>3.3</v>
      </c>
      <c r="GH48" s="263">
        <f t="shared" si="44"/>
        <v>0.1</v>
      </c>
      <c r="GI48" s="263">
        <f t="shared" si="44"/>
        <v>0.1</v>
      </c>
      <c r="GJ48" s="263">
        <f t="shared" si="44"/>
        <v>0.2</v>
      </c>
      <c r="GK48" s="263">
        <f t="shared" si="44"/>
        <v>1.5</v>
      </c>
      <c r="GL48" s="263">
        <f t="shared" si="44"/>
        <v>1.8</v>
      </c>
      <c r="GM48" s="263">
        <f t="shared" si="44"/>
        <v>0</v>
      </c>
      <c r="GN48" s="263">
        <f t="shared" si="44"/>
        <v>0</v>
      </c>
      <c r="GO48" s="263">
        <f t="shared" si="44"/>
        <v>0</v>
      </c>
      <c r="GP48" s="263">
        <f t="shared" si="44"/>
        <v>1.7</v>
      </c>
      <c r="GQ48" s="263">
        <f t="shared" si="44"/>
        <v>0.1</v>
      </c>
      <c r="GR48" s="263">
        <f t="shared" si="44"/>
        <v>1.1000000000000001</v>
      </c>
      <c r="GS48" s="263">
        <f t="shared" si="44"/>
        <v>0.4</v>
      </c>
      <c r="GT48" s="263">
        <f t="shared" si="44"/>
        <v>0</v>
      </c>
      <c r="GU48" s="263">
        <f t="shared" si="44"/>
        <v>0</v>
      </c>
      <c r="GV48" s="263">
        <f t="shared" ref="GV48:HH48" si="45">+GV12</f>
        <v>0</v>
      </c>
      <c r="GW48" s="263">
        <f t="shared" si="45"/>
        <v>0</v>
      </c>
      <c r="GX48" s="263">
        <f t="shared" si="45"/>
        <v>0.1</v>
      </c>
      <c r="GY48" s="263">
        <f t="shared" si="45"/>
        <v>7.6</v>
      </c>
      <c r="GZ48" s="263">
        <f t="shared" si="45"/>
        <v>2.1</v>
      </c>
      <c r="HA48" s="263">
        <f t="shared" si="45"/>
        <v>1.4</v>
      </c>
      <c r="HB48" s="263">
        <f t="shared" si="45"/>
        <v>0.7</v>
      </c>
      <c r="HC48" s="263">
        <f t="shared" si="45"/>
        <v>4.3</v>
      </c>
      <c r="HD48" s="263">
        <f t="shared" si="45"/>
        <v>0.3</v>
      </c>
      <c r="HE48" s="263">
        <f t="shared" si="45"/>
        <v>0.2</v>
      </c>
      <c r="HF48" s="263">
        <f t="shared" si="45"/>
        <v>0.7</v>
      </c>
      <c r="HG48" s="263">
        <f t="shared" si="45"/>
        <v>0.4</v>
      </c>
      <c r="HH48" s="263">
        <f t="shared" si="45"/>
        <v>24.6</v>
      </c>
    </row>
    <row r="49" spans="1:216" x14ac:dyDescent="0.2">
      <c r="A49" s="263" t="s">
        <v>224</v>
      </c>
      <c r="B49" s="263">
        <f t="shared" ref="B49:B54" si="46">+B32</f>
        <v>56.05</v>
      </c>
      <c r="C49" s="263">
        <f t="shared" ref="C49:T49" si="47">+C32</f>
        <v>31.09</v>
      </c>
      <c r="D49" s="263">
        <f t="shared" si="47"/>
        <v>29.1</v>
      </c>
      <c r="E49" s="263">
        <f t="shared" si="47"/>
        <v>27.2</v>
      </c>
      <c r="F49" s="263">
        <f t="shared" si="47"/>
        <v>27.74</v>
      </c>
      <c r="G49" s="263">
        <f t="shared" si="47"/>
        <v>16.68</v>
      </c>
      <c r="H49" s="263">
        <f t="shared" si="47"/>
        <v>19.16</v>
      </c>
      <c r="I49" s="263">
        <f t="shared" si="47"/>
        <v>21.17</v>
      </c>
      <c r="J49" s="263">
        <f t="shared" si="47"/>
        <v>12.32</v>
      </c>
      <c r="K49" s="263">
        <f t="shared" si="47"/>
        <v>11.24</v>
      </c>
      <c r="L49" s="263">
        <f t="shared" si="47"/>
        <v>13.75</v>
      </c>
      <c r="M49" s="263">
        <f t="shared" si="47"/>
        <v>7.33</v>
      </c>
      <c r="N49" s="263">
        <f t="shared" ref="N49:P49" si="48">+N32</f>
        <v>11.4</v>
      </c>
      <c r="O49" s="263">
        <f t="shared" si="48"/>
        <v>17.559999999999999</v>
      </c>
      <c r="P49" s="263">
        <f t="shared" si="48"/>
        <v>4.82</v>
      </c>
      <c r="Q49" s="263">
        <f t="shared" si="47"/>
        <v>13.34</v>
      </c>
      <c r="R49" s="263">
        <f t="shared" si="47"/>
        <v>9.5399999999999991</v>
      </c>
      <c r="S49" s="263">
        <f t="shared" si="47"/>
        <v>0</v>
      </c>
      <c r="T49" s="263">
        <f t="shared" si="47"/>
        <v>24.23</v>
      </c>
      <c r="U49" s="263">
        <f t="shared" ref="U49:Y49" si="49">+U32</f>
        <v>26.88</v>
      </c>
      <c r="V49" s="263">
        <f t="shared" si="49"/>
        <v>10.65</v>
      </c>
      <c r="W49" s="263">
        <f t="shared" si="49"/>
        <v>15.29</v>
      </c>
      <c r="X49" s="263">
        <f t="shared" si="49"/>
        <v>17.82</v>
      </c>
      <c r="Y49" s="263">
        <f t="shared" si="49"/>
        <v>6.28</v>
      </c>
      <c r="Z49" s="263">
        <f t="shared" ref="Z49:BE49" si="50">+Z13</f>
        <v>35.42</v>
      </c>
      <c r="AA49" s="263">
        <f t="shared" si="50"/>
        <v>34.03</v>
      </c>
      <c r="AB49" s="263">
        <f t="shared" si="50"/>
        <v>8.66</v>
      </c>
      <c r="AC49" s="263">
        <f t="shared" si="50"/>
        <v>20.6</v>
      </c>
      <c r="AD49" s="263">
        <f t="shared" si="50"/>
        <v>12.32</v>
      </c>
      <c r="AE49" s="263">
        <f t="shared" si="50"/>
        <v>5.75</v>
      </c>
      <c r="AF49" s="263">
        <f t="shared" si="50"/>
        <v>8.57</v>
      </c>
      <c r="AG49" s="263">
        <f t="shared" si="50"/>
        <v>12.03</v>
      </c>
      <c r="AH49" s="263">
        <f t="shared" si="50"/>
        <v>12.57</v>
      </c>
      <c r="AI49" s="263">
        <f t="shared" si="50"/>
        <v>10.73</v>
      </c>
      <c r="AJ49" s="263">
        <f t="shared" si="50"/>
        <v>18.920000000000002</v>
      </c>
      <c r="AK49" s="263">
        <f t="shared" si="50"/>
        <v>14.96</v>
      </c>
      <c r="AL49" s="263">
        <f t="shared" si="50"/>
        <v>6.19</v>
      </c>
      <c r="AM49" s="263">
        <f t="shared" si="50"/>
        <v>14.56</v>
      </c>
      <c r="AN49" s="263">
        <f t="shared" si="50"/>
        <v>3.92</v>
      </c>
      <c r="AO49" s="263">
        <f t="shared" si="50"/>
        <v>10.28</v>
      </c>
      <c r="AP49" s="263">
        <f t="shared" si="50"/>
        <v>12.51</v>
      </c>
      <c r="AQ49" s="263">
        <f t="shared" si="50"/>
        <v>7.95</v>
      </c>
      <c r="AR49" s="263">
        <f t="shared" si="50"/>
        <v>5.78</v>
      </c>
      <c r="AS49" s="263">
        <f t="shared" si="50"/>
        <v>5.65</v>
      </c>
      <c r="AT49" s="263">
        <f t="shared" si="50"/>
        <v>7.09</v>
      </c>
      <c r="AU49" s="263">
        <f t="shared" si="50"/>
        <v>3.38</v>
      </c>
      <c r="AV49" s="263">
        <f t="shared" si="50"/>
        <v>9.74</v>
      </c>
      <c r="AW49" s="263">
        <f t="shared" si="50"/>
        <v>15.72</v>
      </c>
      <c r="AX49" s="263">
        <f t="shared" si="50"/>
        <v>3.7</v>
      </c>
      <c r="AY49" s="263">
        <f t="shared" si="50"/>
        <v>39.43</v>
      </c>
      <c r="AZ49" s="263">
        <f t="shared" si="50"/>
        <v>42.78</v>
      </c>
      <c r="BA49" s="263">
        <f t="shared" si="50"/>
        <v>17.07</v>
      </c>
      <c r="BB49" s="263">
        <f t="shared" si="50"/>
        <v>33.229999999999997</v>
      </c>
      <c r="BC49" s="263">
        <f t="shared" si="50"/>
        <v>45.87</v>
      </c>
      <c r="BD49" s="263">
        <f t="shared" si="50"/>
        <v>16.260000000000002</v>
      </c>
      <c r="BE49" s="263">
        <f t="shared" si="50"/>
        <v>0</v>
      </c>
      <c r="BF49" s="263">
        <f t="shared" ref="BF49:CO49" si="51">+BF13</f>
        <v>0</v>
      </c>
      <c r="BG49" s="263">
        <f t="shared" si="51"/>
        <v>28.82</v>
      </c>
      <c r="BH49" s="263">
        <f t="shared" si="51"/>
        <v>22.4</v>
      </c>
      <c r="BI49" s="263">
        <f t="shared" si="51"/>
        <v>30.49</v>
      </c>
      <c r="BJ49" s="263">
        <f t="shared" si="51"/>
        <v>27.28</v>
      </c>
      <c r="BK49" s="263">
        <f t="shared" si="51"/>
        <v>17.059999999999999</v>
      </c>
      <c r="BL49" s="263">
        <f t="shared" si="51"/>
        <v>0</v>
      </c>
      <c r="BM49" s="263">
        <f t="shared" ref="BM49" si="52">+BM13</f>
        <v>0</v>
      </c>
      <c r="BN49" s="263">
        <f t="shared" si="51"/>
        <v>30.54</v>
      </c>
      <c r="BO49" s="263">
        <f t="shared" si="51"/>
        <v>4.74</v>
      </c>
      <c r="BP49" s="263">
        <f t="shared" si="51"/>
        <v>28.43</v>
      </c>
      <c r="BQ49" s="263">
        <f t="shared" si="51"/>
        <v>30.25</v>
      </c>
      <c r="BR49" s="263">
        <f t="shared" si="51"/>
        <v>27.61</v>
      </c>
      <c r="BS49" s="263">
        <f t="shared" si="51"/>
        <v>0</v>
      </c>
      <c r="BT49" s="263">
        <f t="shared" si="51"/>
        <v>0</v>
      </c>
      <c r="BU49" s="263">
        <f t="shared" si="51"/>
        <v>34.71</v>
      </c>
      <c r="BV49" s="263">
        <f t="shared" si="51"/>
        <v>6.34</v>
      </c>
      <c r="BW49" s="263">
        <f t="shared" si="51"/>
        <v>36.86</v>
      </c>
      <c r="BX49" s="263">
        <f t="shared" si="51"/>
        <v>34.75</v>
      </c>
      <c r="BY49" s="263">
        <f t="shared" si="51"/>
        <v>14.86</v>
      </c>
      <c r="BZ49" s="263">
        <f t="shared" si="51"/>
        <v>0</v>
      </c>
      <c r="CA49" s="263">
        <f t="shared" si="51"/>
        <v>0</v>
      </c>
      <c r="CB49" s="263">
        <f t="shared" si="51"/>
        <v>14.49</v>
      </c>
      <c r="CC49" s="263">
        <f t="shared" si="51"/>
        <v>4.93</v>
      </c>
      <c r="CD49" s="263">
        <f t="shared" si="51"/>
        <v>30.57</v>
      </c>
      <c r="CE49" s="263">
        <f t="shared" si="51"/>
        <v>16.14</v>
      </c>
      <c r="CF49" s="263">
        <f t="shared" si="51"/>
        <v>28.65</v>
      </c>
      <c r="CG49" s="263">
        <f t="shared" si="51"/>
        <v>0</v>
      </c>
      <c r="CH49" s="263">
        <f t="shared" si="51"/>
        <v>0</v>
      </c>
      <c r="CI49" s="263">
        <f t="shared" si="51"/>
        <v>20.3</v>
      </c>
      <c r="CJ49" s="263">
        <f t="shared" si="51"/>
        <v>6.74</v>
      </c>
      <c r="CK49" s="263">
        <f t="shared" si="51"/>
        <v>20.14</v>
      </c>
      <c r="CL49" s="263">
        <f t="shared" si="51"/>
        <v>22.26</v>
      </c>
      <c r="CM49" s="263">
        <f t="shared" si="51"/>
        <v>22.74</v>
      </c>
      <c r="CN49" s="263">
        <f t="shared" si="51"/>
        <v>0</v>
      </c>
      <c r="CO49" s="263">
        <f t="shared" si="51"/>
        <v>12.64</v>
      </c>
      <c r="CP49" s="263">
        <f t="shared" si="21"/>
        <v>6.6</v>
      </c>
      <c r="CQ49" s="263">
        <f t="shared" ref="CQ49:DC49" si="53">+CQ32</f>
        <v>3.26</v>
      </c>
      <c r="CR49" s="263">
        <f t="shared" si="53"/>
        <v>7.41</v>
      </c>
      <c r="CS49" s="263">
        <f t="shared" si="53"/>
        <v>11.65</v>
      </c>
      <c r="CT49" s="263">
        <f t="shared" si="53"/>
        <v>3.44</v>
      </c>
      <c r="CU49" s="263">
        <f t="shared" si="53"/>
        <v>3.43</v>
      </c>
      <c r="CV49" s="263">
        <f t="shared" si="53"/>
        <v>3.25</v>
      </c>
      <c r="CW49" s="263">
        <f t="shared" si="53"/>
        <v>5.33</v>
      </c>
      <c r="CX49" s="263">
        <f t="shared" si="53"/>
        <v>0</v>
      </c>
      <c r="CY49" s="263">
        <f t="shared" si="53"/>
        <v>0</v>
      </c>
      <c r="CZ49" s="263">
        <f t="shared" si="53"/>
        <v>0</v>
      </c>
      <c r="DA49" s="263">
        <f t="shared" si="53"/>
        <v>3.5</v>
      </c>
      <c r="DB49" s="263">
        <f t="shared" si="53"/>
        <v>5.04</v>
      </c>
      <c r="DC49" s="263">
        <f t="shared" si="53"/>
        <v>9.14</v>
      </c>
      <c r="DD49" s="263">
        <f t="shared" ref="DD49:EI49" si="54">+DD13</f>
        <v>8.66</v>
      </c>
      <c r="DE49" s="263">
        <f t="shared" si="54"/>
        <v>4.33</v>
      </c>
      <c r="DF49" s="263">
        <f t="shared" si="54"/>
        <v>5.92</v>
      </c>
      <c r="DG49" s="263">
        <f t="shared" si="54"/>
        <v>6.62</v>
      </c>
      <c r="DH49" s="263">
        <f t="shared" si="54"/>
        <v>6.65</v>
      </c>
      <c r="DI49" s="263">
        <f t="shared" si="54"/>
        <v>5.33</v>
      </c>
      <c r="DJ49" s="263">
        <f t="shared" si="54"/>
        <v>2.4900000000000002</v>
      </c>
      <c r="DK49" s="263">
        <f t="shared" si="54"/>
        <v>14.61</v>
      </c>
      <c r="DL49" s="263">
        <f t="shared" si="54"/>
        <v>11.77</v>
      </c>
      <c r="DM49" s="263">
        <f t="shared" si="54"/>
        <v>9.4700000000000006</v>
      </c>
      <c r="DN49" s="263">
        <f t="shared" si="54"/>
        <v>8.67</v>
      </c>
      <c r="DO49" s="263">
        <f t="shared" si="54"/>
        <v>4.74</v>
      </c>
      <c r="DP49" s="263">
        <f t="shared" si="54"/>
        <v>5.0599999999999996</v>
      </c>
      <c r="DQ49" s="263">
        <f t="shared" si="54"/>
        <v>6.13</v>
      </c>
      <c r="DR49" s="263">
        <f t="shared" si="54"/>
        <v>0.65</v>
      </c>
      <c r="DS49" s="263">
        <f t="shared" si="54"/>
        <v>4.16</v>
      </c>
      <c r="DT49" s="263">
        <f t="shared" si="54"/>
        <v>5.51</v>
      </c>
      <c r="DU49" s="263">
        <f t="shared" si="54"/>
        <v>6.3</v>
      </c>
      <c r="DV49" s="263">
        <f t="shared" si="54"/>
        <v>10.44</v>
      </c>
      <c r="DW49" s="263">
        <f t="shared" si="54"/>
        <v>7.93</v>
      </c>
      <c r="DX49" s="263">
        <f t="shared" si="54"/>
        <v>5.39</v>
      </c>
      <c r="DY49" s="263">
        <f t="shared" si="54"/>
        <v>5.12</v>
      </c>
      <c r="DZ49" s="263">
        <f t="shared" si="54"/>
        <v>6.82</v>
      </c>
      <c r="EA49" s="263">
        <f t="shared" si="54"/>
        <v>0.34</v>
      </c>
      <c r="EB49" s="263">
        <f t="shared" si="54"/>
        <v>2.89</v>
      </c>
      <c r="EC49" s="263">
        <f t="shared" si="54"/>
        <v>6.27</v>
      </c>
      <c r="ED49" s="263">
        <f t="shared" si="54"/>
        <v>7.2</v>
      </c>
      <c r="EE49" s="263">
        <f t="shared" si="54"/>
        <v>11.32</v>
      </c>
      <c r="EF49" s="263">
        <f t="shared" si="54"/>
        <v>8.9600000000000009</v>
      </c>
      <c r="EG49" s="263">
        <f t="shared" si="54"/>
        <v>5.38</v>
      </c>
      <c r="EH49" s="263">
        <f t="shared" si="54"/>
        <v>5.67</v>
      </c>
      <c r="EI49" s="263">
        <f t="shared" si="54"/>
        <v>6.98</v>
      </c>
      <c r="EJ49" s="263">
        <f t="shared" ref="EJ49:FO49" si="55">+EJ13</f>
        <v>0.51</v>
      </c>
      <c r="EK49" s="263">
        <f t="shared" si="55"/>
        <v>4</v>
      </c>
      <c r="EL49" s="263">
        <f t="shared" si="55"/>
        <v>5.95</v>
      </c>
      <c r="EM49" s="263">
        <f t="shared" si="55"/>
        <v>6.95</v>
      </c>
      <c r="EN49" s="263">
        <f t="shared" si="55"/>
        <v>5.82</v>
      </c>
      <c r="EO49" s="263">
        <f t="shared" si="55"/>
        <v>5.7</v>
      </c>
      <c r="EP49" s="263">
        <f t="shared" si="55"/>
        <v>2.59</v>
      </c>
      <c r="EQ49" s="263">
        <f t="shared" si="55"/>
        <v>3.63</v>
      </c>
      <c r="ER49" s="263">
        <f t="shared" si="55"/>
        <v>5.26</v>
      </c>
      <c r="ES49" s="263">
        <f t="shared" si="55"/>
        <v>0</v>
      </c>
      <c r="ET49" s="263">
        <f t="shared" si="55"/>
        <v>1.77</v>
      </c>
      <c r="EU49" s="263">
        <f t="shared" si="55"/>
        <v>5.61</v>
      </c>
      <c r="EV49" s="263">
        <f t="shared" si="55"/>
        <v>6.8</v>
      </c>
      <c r="EW49" s="263">
        <f t="shared" si="55"/>
        <v>6.63</v>
      </c>
      <c r="EX49" s="263">
        <f t="shared" si="55"/>
        <v>6.63</v>
      </c>
      <c r="EY49" s="263">
        <f t="shared" si="55"/>
        <v>3.88</v>
      </c>
      <c r="EZ49" s="263">
        <f t="shared" si="55"/>
        <v>3.45</v>
      </c>
      <c r="FA49" s="263">
        <f t="shared" si="55"/>
        <v>5.09</v>
      </c>
      <c r="FB49" s="263">
        <f t="shared" si="55"/>
        <v>3.66</v>
      </c>
      <c r="FC49" s="263">
        <f t="shared" si="55"/>
        <v>2.89</v>
      </c>
      <c r="FD49" s="263">
        <f t="shared" si="55"/>
        <v>3.69</v>
      </c>
      <c r="FE49" s="263">
        <f t="shared" si="55"/>
        <v>4.9400000000000004</v>
      </c>
      <c r="FF49" s="263">
        <f t="shared" si="55"/>
        <v>7.2</v>
      </c>
      <c r="FG49" s="263">
        <f t="shared" si="55"/>
        <v>7.46</v>
      </c>
      <c r="FH49" s="263">
        <f t="shared" si="55"/>
        <v>4.04</v>
      </c>
      <c r="FI49" s="263">
        <f t="shared" si="55"/>
        <v>3.48</v>
      </c>
      <c r="FJ49" s="263">
        <f t="shared" si="55"/>
        <v>5.68</v>
      </c>
      <c r="FK49" s="263">
        <f t="shared" si="55"/>
        <v>2.14</v>
      </c>
      <c r="FL49" s="263">
        <f t="shared" si="55"/>
        <v>2.5</v>
      </c>
      <c r="FM49" s="263">
        <f t="shared" si="55"/>
        <v>4.24</v>
      </c>
      <c r="FN49" s="263">
        <f t="shared" si="55"/>
        <v>6.49</v>
      </c>
      <c r="FO49" s="263">
        <f t="shared" si="55"/>
        <v>7.92</v>
      </c>
      <c r="FP49" s="263">
        <f t="shared" ref="FP49:GU49" si="56">+FP13</f>
        <v>8</v>
      </c>
      <c r="FQ49" s="263">
        <f t="shared" si="56"/>
        <v>2.7</v>
      </c>
      <c r="FR49" s="263">
        <f t="shared" si="56"/>
        <v>2.3199999999999998</v>
      </c>
      <c r="FS49" s="263">
        <f t="shared" si="56"/>
        <v>4.92</v>
      </c>
      <c r="FT49" s="263">
        <f t="shared" si="56"/>
        <v>2.71</v>
      </c>
      <c r="FU49" s="263">
        <f t="shared" si="56"/>
        <v>1.92</v>
      </c>
      <c r="FV49" s="263">
        <f t="shared" si="56"/>
        <v>2.86</v>
      </c>
      <c r="FW49" s="263">
        <f t="shared" si="56"/>
        <v>3.29</v>
      </c>
      <c r="FX49" s="263">
        <f t="shared" si="56"/>
        <v>6.22</v>
      </c>
      <c r="FY49" s="263">
        <f t="shared" si="56"/>
        <v>5.29</v>
      </c>
      <c r="FZ49" s="263">
        <f t="shared" si="56"/>
        <v>4.49</v>
      </c>
      <c r="GA49" s="263">
        <f t="shared" si="56"/>
        <v>4.53</v>
      </c>
      <c r="GB49" s="263">
        <f t="shared" si="56"/>
        <v>4.96</v>
      </c>
      <c r="GC49" s="263">
        <f t="shared" si="56"/>
        <v>2.63</v>
      </c>
      <c r="GD49" s="263">
        <f t="shared" si="56"/>
        <v>3.11</v>
      </c>
      <c r="GE49" s="263">
        <f t="shared" si="56"/>
        <v>3.7</v>
      </c>
      <c r="GF49" s="263">
        <f t="shared" si="56"/>
        <v>2.88</v>
      </c>
      <c r="GG49" s="263">
        <f t="shared" si="56"/>
        <v>5.21</v>
      </c>
      <c r="GH49" s="263">
        <f t="shared" si="56"/>
        <v>4.6900000000000004</v>
      </c>
      <c r="GI49" s="263">
        <f t="shared" si="56"/>
        <v>1.5</v>
      </c>
      <c r="GJ49" s="263">
        <f t="shared" si="56"/>
        <v>3.1</v>
      </c>
      <c r="GK49" s="263">
        <f t="shared" si="56"/>
        <v>4.99</v>
      </c>
      <c r="GL49" s="263">
        <f t="shared" si="56"/>
        <v>4.5</v>
      </c>
      <c r="GM49" s="263">
        <f t="shared" si="56"/>
        <v>0</v>
      </c>
      <c r="GN49" s="263">
        <f t="shared" si="56"/>
        <v>0</v>
      </c>
      <c r="GO49" s="263">
        <f t="shared" si="56"/>
        <v>0</v>
      </c>
      <c r="GP49" s="263">
        <f t="shared" si="56"/>
        <v>7.25</v>
      </c>
      <c r="GQ49" s="263">
        <f t="shared" si="56"/>
        <v>1.74</v>
      </c>
      <c r="GR49" s="263">
        <f t="shared" si="56"/>
        <v>8.58</v>
      </c>
      <c r="GS49" s="263">
        <f t="shared" si="56"/>
        <v>4.68</v>
      </c>
      <c r="GT49" s="263">
        <f t="shared" si="56"/>
        <v>1.89</v>
      </c>
      <c r="GU49" s="263">
        <f t="shared" si="56"/>
        <v>1.24</v>
      </c>
      <c r="GV49" s="263">
        <f t="shared" ref="GV49:HH49" si="57">+GV13</f>
        <v>0</v>
      </c>
      <c r="GW49" s="263">
        <f t="shared" si="57"/>
        <v>4.38</v>
      </c>
      <c r="GX49" s="263">
        <f t="shared" si="57"/>
        <v>1.08</v>
      </c>
      <c r="GY49" s="263">
        <f t="shared" si="57"/>
        <v>6.64</v>
      </c>
      <c r="GZ49" s="263">
        <f t="shared" si="57"/>
        <v>6.68</v>
      </c>
      <c r="HA49" s="263">
        <f t="shared" si="57"/>
        <v>5.24</v>
      </c>
      <c r="HB49" s="263">
        <f t="shared" si="57"/>
        <v>1.97</v>
      </c>
      <c r="HC49" s="263">
        <f t="shared" si="57"/>
        <v>4.91</v>
      </c>
      <c r="HD49" s="263">
        <f t="shared" si="57"/>
        <v>2.54</v>
      </c>
      <c r="HE49" s="263">
        <f t="shared" si="57"/>
        <v>2.1</v>
      </c>
      <c r="HF49" s="263">
        <f t="shared" si="57"/>
        <v>3.66</v>
      </c>
      <c r="HG49" s="263">
        <f t="shared" si="57"/>
        <v>7.76</v>
      </c>
      <c r="HH49" s="263">
        <f t="shared" si="57"/>
        <v>31.68</v>
      </c>
    </row>
    <row r="50" spans="1:216" x14ac:dyDescent="0.2">
      <c r="A50" s="263" t="s">
        <v>225</v>
      </c>
      <c r="B50" s="263">
        <f t="shared" si="46"/>
        <v>29.6</v>
      </c>
      <c r="C50" s="263">
        <f t="shared" ref="C50:T50" si="58">+C33</f>
        <v>7.7</v>
      </c>
      <c r="D50" s="263">
        <f t="shared" si="58"/>
        <v>7.5</v>
      </c>
      <c r="E50" s="263">
        <f t="shared" si="58"/>
        <v>6.6</v>
      </c>
      <c r="F50" s="263">
        <f t="shared" si="58"/>
        <v>2.8</v>
      </c>
      <c r="G50" s="263">
        <f t="shared" si="58"/>
        <v>8.5</v>
      </c>
      <c r="H50" s="263">
        <f t="shared" si="58"/>
        <v>5.7</v>
      </c>
      <c r="I50" s="263">
        <f t="shared" si="58"/>
        <v>2.4</v>
      </c>
      <c r="J50" s="263">
        <f t="shared" si="58"/>
        <v>6.7</v>
      </c>
      <c r="K50" s="263">
        <f t="shared" si="58"/>
        <v>2.9</v>
      </c>
      <c r="L50" s="263">
        <f t="shared" si="58"/>
        <v>1.9</v>
      </c>
      <c r="M50" s="263">
        <f t="shared" si="58"/>
        <v>3.2</v>
      </c>
      <c r="N50" s="263">
        <f t="shared" ref="N50:P50" si="59">+N33</f>
        <v>2.6</v>
      </c>
      <c r="O50" s="263">
        <f t="shared" si="59"/>
        <v>2</v>
      </c>
      <c r="P50" s="263">
        <f t="shared" si="59"/>
        <v>2.4</v>
      </c>
      <c r="Q50" s="263">
        <f t="shared" si="58"/>
        <v>3.9</v>
      </c>
      <c r="R50" s="263">
        <f t="shared" si="58"/>
        <v>2.4</v>
      </c>
      <c r="S50" s="263">
        <f t="shared" si="58"/>
        <v>0</v>
      </c>
      <c r="T50" s="263">
        <f t="shared" si="58"/>
        <v>3.4</v>
      </c>
      <c r="U50" s="263">
        <f t="shared" ref="U50:Y50" si="60">+U33</f>
        <v>2.7</v>
      </c>
      <c r="V50" s="263">
        <f t="shared" si="60"/>
        <v>3.5</v>
      </c>
      <c r="W50" s="263">
        <f t="shared" si="60"/>
        <v>4.5999999999999996</v>
      </c>
      <c r="X50" s="263">
        <f t="shared" si="60"/>
        <v>5</v>
      </c>
      <c r="Y50" s="263">
        <f t="shared" si="60"/>
        <v>3.1</v>
      </c>
      <c r="Z50" s="263">
        <f t="shared" ref="Z50:BE50" si="61">+Z14</f>
        <v>22.8</v>
      </c>
      <c r="AA50" s="263">
        <f t="shared" si="61"/>
        <v>21.8</v>
      </c>
      <c r="AB50" s="263">
        <f t="shared" si="61"/>
        <v>5.4</v>
      </c>
      <c r="AC50" s="263">
        <f t="shared" si="61"/>
        <v>11.7</v>
      </c>
      <c r="AD50" s="263">
        <f t="shared" si="61"/>
        <v>10.6</v>
      </c>
      <c r="AE50" s="263">
        <f t="shared" si="61"/>
        <v>3.5</v>
      </c>
      <c r="AF50" s="263">
        <f t="shared" si="61"/>
        <v>9.1</v>
      </c>
      <c r="AG50" s="263">
        <f t="shared" si="61"/>
        <v>4.7</v>
      </c>
      <c r="AH50" s="263">
        <f t="shared" si="61"/>
        <v>6.5</v>
      </c>
      <c r="AI50" s="263">
        <f t="shared" si="61"/>
        <v>8.3000000000000007</v>
      </c>
      <c r="AJ50" s="263">
        <f t="shared" si="61"/>
        <v>12</v>
      </c>
      <c r="AK50" s="263">
        <f t="shared" si="61"/>
        <v>9.3000000000000007</v>
      </c>
      <c r="AL50" s="263">
        <f t="shared" si="61"/>
        <v>3.4</v>
      </c>
      <c r="AM50" s="263">
        <f t="shared" si="61"/>
        <v>9.6999999999999993</v>
      </c>
      <c r="AN50" s="263">
        <f t="shared" si="61"/>
        <v>2.2999999999999998</v>
      </c>
      <c r="AO50" s="263">
        <f t="shared" si="61"/>
        <v>6.2</v>
      </c>
      <c r="AP50" s="263">
        <f t="shared" si="61"/>
        <v>9.1999999999999993</v>
      </c>
      <c r="AQ50" s="263">
        <f t="shared" si="61"/>
        <v>10.199999999999999</v>
      </c>
      <c r="AR50" s="263">
        <f t="shared" si="61"/>
        <v>5.3</v>
      </c>
      <c r="AS50" s="263">
        <f t="shared" si="61"/>
        <v>2.7</v>
      </c>
      <c r="AT50" s="263">
        <f t="shared" si="61"/>
        <v>3.6</v>
      </c>
      <c r="AU50" s="263">
        <f t="shared" si="61"/>
        <v>2.8</v>
      </c>
      <c r="AV50" s="263">
        <f t="shared" si="61"/>
        <v>5.8</v>
      </c>
      <c r="AW50" s="263">
        <f t="shared" si="61"/>
        <v>8.8000000000000007</v>
      </c>
      <c r="AX50" s="263">
        <f t="shared" si="61"/>
        <v>2.1</v>
      </c>
      <c r="AY50" s="263">
        <f t="shared" si="61"/>
        <v>8.3000000000000007</v>
      </c>
      <c r="AZ50" s="263">
        <f t="shared" si="61"/>
        <v>8.9</v>
      </c>
      <c r="BA50" s="263">
        <f t="shared" si="61"/>
        <v>7.8</v>
      </c>
      <c r="BB50" s="263">
        <f t="shared" si="61"/>
        <v>2.1</v>
      </c>
      <c r="BC50" s="263">
        <f t="shared" si="61"/>
        <v>8.9</v>
      </c>
      <c r="BD50" s="263">
        <f t="shared" si="61"/>
        <v>2.4</v>
      </c>
      <c r="BE50" s="263">
        <f t="shared" si="61"/>
        <v>0</v>
      </c>
      <c r="BF50" s="263">
        <f t="shared" ref="BF50:CO50" si="62">+BF14</f>
        <v>0</v>
      </c>
      <c r="BG50" s="263">
        <f t="shared" si="62"/>
        <v>7.8</v>
      </c>
      <c r="BH50" s="263">
        <f t="shared" si="62"/>
        <v>10.6</v>
      </c>
      <c r="BI50" s="263">
        <f t="shared" si="62"/>
        <v>2.8</v>
      </c>
      <c r="BJ50" s="263">
        <f t="shared" si="62"/>
        <v>6.8</v>
      </c>
      <c r="BK50" s="263">
        <f t="shared" si="62"/>
        <v>4.9000000000000004</v>
      </c>
      <c r="BL50" s="263">
        <f t="shared" si="62"/>
        <v>0</v>
      </c>
      <c r="BM50" s="263">
        <f t="shared" ref="BM50" si="63">+BM14</f>
        <v>0</v>
      </c>
      <c r="BN50" s="263">
        <f t="shared" si="62"/>
        <v>5.5</v>
      </c>
      <c r="BO50" s="263">
        <f t="shared" si="62"/>
        <v>3.8</v>
      </c>
      <c r="BP50" s="263">
        <f t="shared" si="62"/>
        <v>3.2</v>
      </c>
      <c r="BQ50" s="263">
        <f t="shared" si="62"/>
        <v>5.4</v>
      </c>
      <c r="BR50" s="263">
        <f t="shared" si="62"/>
        <v>4.3</v>
      </c>
      <c r="BS50" s="263">
        <f t="shared" si="62"/>
        <v>0</v>
      </c>
      <c r="BT50" s="263">
        <f t="shared" si="62"/>
        <v>0</v>
      </c>
      <c r="BU50" s="263">
        <f t="shared" si="62"/>
        <v>6.3</v>
      </c>
      <c r="BV50" s="263">
        <f t="shared" si="62"/>
        <v>2.7</v>
      </c>
      <c r="BW50" s="263">
        <f t="shared" si="62"/>
        <v>3.4</v>
      </c>
      <c r="BX50" s="263">
        <f t="shared" si="62"/>
        <v>6.5</v>
      </c>
      <c r="BY50" s="263">
        <f t="shared" si="62"/>
        <v>2.1</v>
      </c>
      <c r="BZ50" s="263">
        <f t="shared" si="62"/>
        <v>0</v>
      </c>
      <c r="CA50" s="263">
        <f t="shared" si="62"/>
        <v>0</v>
      </c>
      <c r="CB50" s="263">
        <f t="shared" si="62"/>
        <v>3.9</v>
      </c>
      <c r="CC50" s="263">
        <f t="shared" si="62"/>
        <v>2.7</v>
      </c>
      <c r="CD50" s="263">
        <f t="shared" si="62"/>
        <v>3.4</v>
      </c>
      <c r="CE50" s="263">
        <f t="shared" si="62"/>
        <v>4.5</v>
      </c>
      <c r="CF50" s="263">
        <f t="shared" si="62"/>
        <v>3.5</v>
      </c>
      <c r="CG50" s="263">
        <f t="shared" si="62"/>
        <v>0</v>
      </c>
      <c r="CH50" s="263">
        <f t="shared" si="62"/>
        <v>0</v>
      </c>
      <c r="CI50" s="263">
        <f t="shared" si="62"/>
        <v>5.0999999999999996</v>
      </c>
      <c r="CJ50" s="263">
        <f t="shared" si="62"/>
        <v>3</v>
      </c>
      <c r="CK50" s="263">
        <f t="shared" si="62"/>
        <v>2.4</v>
      </c>
      <c r="CL50" s="263">
        <f t="shared" si="62"/>
        <v>5.6</v>
      </c>
      <c r="CM50" s="263">
        <f t="shared" si="62"/>
        <v>2.9</v>
      </c>
      <c r="CN50" s="263">
        <f t="shared" si="62"/>
        <v>0</v>
      </c>
      <c r="CO50" s="263">
        <f t="shared" si="62"/>
        <v>2.1</v>
      </c>
      <c r="CP50" s="263">
        <f t="shared" si="21"/>
        <v>3.9</v>
      </c>
      <c r="CQ50" s="263">
        <f t="shared" ref="CQ50:DC50" si="64">+CQ33</f>
        <v>2</v>
      </c>
      <c r="CR50" s="263">
        <f t="shared" si="64"/>
        <v>3.6</v>
      </c>
      <c r="CS50" s="263">
        <f t="shared" si="64"/>
        <v>4.5999999999999996</v>
      </c>
      <c r="CT50" s="263">
        <f t="shared" si="64"/>
        <v>3.2</v>
      </c>
      <c r="CU50" s="263">
        <f t="shared" si="64"/>
        <v>2.2999999999999998</v>
      </c>
      <c r="CV50" s="263">
        <f t="shared" si="64"/>
        <v>2.6</v>
      </c>
      <c r="CW50" s="263">
        <f t="shared" si="64"/>
        <v>5.5</v>
      </c>
      <c r="CX50" s="263">
        <f t="shared" si="64"/>
        <v>0</v>
      </c>
      <c r="CY50" s="263">
        <f t="shared" si="64"/>
        <v>0</v>
      </c>
      <c r="CZ50" s="263">
        <f t="shared" si="64"/>
        <v>0</v>
      </c>
      <c r="DA50" s="263">
        <f t="shared" si="64"/>
        <v>5.7</v>
      </c>
      <c r="DB50" s="263">
        <f t="shared" si="64"/>
        <v>4.5999999999999996</v>
      </c>
      <c r="DC50" s="263">
        <f t="shared" si="64"/>
        <v>7.7</v>
      </c>
      <c r="DD50" s="263">
        <f t="shared" ref="DD50:EI50" si="65">+DD14</f>
        <v>9.5</v>
      </c>
      <c r="DE50" s="263">
        <f t="shared" si="65"/>
        <v>4.8</v>
      </c>
      <c r="DF50" s="263">
        <f t="shared" si="65"/>
        <v>6.1</v>
      </c>
      <c r="DG50" s="263">
        <f t="shared" si="65"/>
        <v>7.6</v>
      </c>
      <c r="DH50" s="263">
        <f t="shared" si="65"/>
        <v>7.1</v>
      </c>
      <c r="DI50" s="263">
        <f t="shared" si="65"/>
        <v>5.3</v>
      </c>
      <c r="DJ50" s="263">
        <f t="shared" si="65"/>
        <v>2.1</v>
      </c>
      <c r="DK50" s="263">
        <f t="shared" si="65"/>
        <v>10.7</v>
      </c>
      <c r="DL50" s="263">
        <f t="shared" si="65"/>
        <v>8.5</v>
      </c>
      <c r="DM50" s="263">
        <f t="shared" si="65"/>
        <v>6.8</v>
      </c>
      <c r="DN50" s="263">
        <f t="shared" si="65"/>
        <v>5</v>
      </c>
      <c r="DO50" s="263">
        <f t="shared" si="65"/>
        <v>2.8</v>
      </c>
      <c r="DP50" s="263">
        <f t="shared" si="65"/>
        <v>3.6</v>
      </c>
      <c r="DQ50" s="263">
        <f t="shared" si="65"/>
        <v>5.7</v>
      </c>
      <c r="DR50" s="263">
        <f t="shared" si="65"/>
        <v>1.9</v>
      </c>
      <c r="DS50" s="263">
        <f t="shared" si="65"/>
        <v>2.2999999999999998</v>
      </c>
      <c r="DT50" s="263">
        <f t="shared" si="65"/>
        <v>2.9</v>
      </c>
      <c r="DU50" s="263">
        <f t="shared" si="65"/>
        <v>2.5</v>
      </c>
      <c r="DV50" s="263">
        <f t="shared" si="65"/>
        <v>7.5</v>
      </c>
      <c r="DW50" s="263">
        <f t="shared" si="65"/>
        <v>4.5999999999999996</v>
      </c>
      <c r="DX50" s="263">
        <f t="shared" si="65"/>
        <v>3.1</v>
      </c>
      <c r="DY50" s="263">
        <f t="shared" si="65"/>
        <v>4</v>
      </c>
      <c r="DZ50" s="263">
        <f t="shared" si="65"/>
        <v>6.2</v>
      </c>
      <c r="EA50" s="263">
        <f t="shared" si="65"/>
        <v>1.5</v>
      </c>
      <c r="EB50" s="263">
        <f t="shared" si="65"/>
        <v>1.8</v>
      </c>
      <c r="EC50" s="263">
        <f t="shared" si="65"/>
        <v>3.2</v>
      </c>
      <c r="ED50" s="263">
        <f t="shared" si="65"/>
        <v>2.7</v>
      </c>
      <c r="EE50" s="263">
        <f t="shared" si="65"/>
        <v>8.1</v>
      </c>
      <c r="EF50" s="263">
        <f t="shared" si="65"/>
        <v>5.2</v>
      </c>
      <c r="EG50" s="263">
        <f t="shared" si="65"/>
        <v>3.2</v>
      </c>
      <c r="EH50" s="263">
        <f t="shared" si="65"/>
        <v>4.0999999999999996</v>
      </c>
      <c r="EI50" s="263">
        <f t="shared" si="65"/>
        <v>6.4</v>
      </c>
      <c r="EJ50" s="263">
        <f t="shared" ref="EJ50:FO50" si="66">+EJ14</f>
        <v>1.7</v>
      </c>
      <c r="EK50" s="263">
        <f t="shared" si="66"/>
        <v>2.2999999999999998</v>
      </c>
      <c r="EL50" s="263">
        <f t="shared" si="66"/>
        <v>3.1</v>
      </c>
      <c r="EM50" s="263">
        <f t="shared" si="66"/>
        <v>2.7</v>
      </c>
      <c r="EN50" s="263">
        <f t="shared" si="66"/>
        <v>4.7</v>
      </c>
      <c r="EO50" s="263">
        <f t="shared" si="66"/>
        <v>3.5</v>
      </c>
      <c r="EP50" s="263">
        <f t="shared" si="66"/>
        <v>1.5</v>
      </c>
      <c r="EQ50" s="263">
        <f t="shared" si="66"/>
        <v>2.8</v>
      </c>
      <c r="ER50" s="263">
        <f t="shared" si="66"/>
        <v>5.2</v>
      </c>
      <c r="ES50" s="263">
        <f t="shared" si="66"/>
        <v>0</v>
      </c>
      <c r="ET50" s="263">
        <f t="shared" si="66"/>
        <v>1</v>
      </c>
      <c r="EU50" s="263">
        <f t="shared" si="66"/>
        <v>2.8</v>
      </c>
      <c r="EV50" s="263">
        <f t="shared" si="66"/>
        <v>2.2999999999999998</v>
      </c>
      <c r="EW50" s="263">
        <f t="shared" si="66"/>
        <v>5.4</v>
      </c>
      <c r="EX50" s="263">
        <f t="shared" si="66"/>
        <v>4</v>
      </c>
      <c r="EY50" s="263">
        <f t="shared" si="66"/>
        <v>2.2000000000000002</v>
      </c>
      <c r="EZ50" s="263">
        <f t="shared" si="66"/>
        <v>2.7</v>
      </c>
      <c r="FA50" s="263">
        <f t="shared" si="66"/>
        <v>5.4</v>
      </c>
      <c r="FB50" s="263">
        <f t="shared" si="66"/>
        <v>3.3</v>
      </c>
      <c r="FC50" s="263">
        <f t="shared" si="66"/>
        <v>1.8</v>
      </c>
      <c r="FD50" s="263">
        <f t="shared" si="66"/>
        <v>2</v>
      </c>
      <c r="FE50" s="263">
        <f t="shared" si="66"/>
        <v>2.1</v>
      </c>
      <c r="FF50" s="263">
        <f t="shared" si="66"/>
        <v>6.9</v>
      </c>
      <c r="FG50" s="263">
        <f t="shared" si="66"/>
        <v>4.5</v>
      </c>
      <c r="FH50" s="263">
        <f t="shared" si="66"/>
        <v>2.2999999999999998</v>
      </c>
      <c r="FI50" s="263">
        <f t="shared" si="66"/>
        <v>2.8</v>
      </c>
      <c r="FJ50" s="263">
        <f t="shared" si="66"/>
        <v>3.9</v>
      </c>
      <c r="FK50" s="263">
        <f t="shared" si="66"/>
        <v>1.9</v>
      </c>
      <c r="FL50" s="263">
        <f t="shared" si="66"/>
        <v>1.9</v>
      </c>
      <c r="FM50" s="263">
        <f t="shared" si="66"/>
        <v>2.6</v>
      </c>
      <c r="FN50" s="263">
        <f t="shared" si="66"/>
        <v>3</v>
      </c>
      <c r="FO50" s="263">
        <f t="shared" si="66"/>
        <v>5.2</v>
      </c>
      <c r="FP50" s="263">
        <f t="shared" ref="FP50:GU50" si="67">+FP14</f>
        <v>4.8</v>
      </c>
      <c r="FQ50" s="263">
        <f t="shared" si="67"/>
        <v>1.5</v>
      </c>
      <c r="FR50" s="263">
        <f t="shared" si="67"/>
        <v>1.4</v>
      </c>
      <c r="FS50" s="263">
        <f t="shared" si="67"/>
        <v>4.9000000000000004</v>
      </c>
      <c r="FT50" s="263">
        <f t="shared" si="67"/>
        <v>4.0999999999999996</v>
      </c>
      <c r="FU50" s="263">
        <f t="shared" si="67"/>
        <v>1.1000000000000001</v>
      </c>
      <c r="FV50" s="263">
        <f t="shared" si="67"/>
        <v>1.4</v>
      </c>
      <c r="FW50" s="263">
        <f t="shared" si="67"/>
        <v>1.3</v>
      </c>
      <c r="FX50" s="263">
        <f t="shared" si="67"/>
        <v>4.3</v>
      </c>
      <c r="FY50" s="263">
        <f t="shared" si="67"/>
        <v>3</v>
      </c>
      <c r="FZ50" s="263">
        <f t="shared" si="67"/>
        <v>2.8</v>
      </c>
      <c r="GA50" s="263">
        <f t="shared" si="67"/>
        <v>3.1</v>
      </c>
      <c r="GB50" s="263">
        <f t="shared" si="67"/>
        <v>3.9</v>
      </c>
      <c r="GC50" s="263">
        <f t="shared" si="67"/>
        <v>1.8</v>
      </c>
      <c r="GD50" s="263">
        <f t="shared" si="67"/>
        <v>1.9</v>
      </c>
      <c r="GE50" s="263">
        <f t="shared" si="67"/>
        <v>2</v>
      </c>
      <c r="GF50" s="263">
        <f t="shared" si="67"/>
        <v>1.4</v>
      </c>
      <c r="GG50" s="263">
        <f t="shared" si="67"/>
        <v>4.4000000000000004</v>
      </c>
      <c r="GH50" s="263">
        <f t="shared" si="67"/>
        <v>3.8</v>
      </c>
      <c r="GI50" s="263">
        <f t="shared" si="67"/>
        <v>1.4</v>
      </c>
      <c r="GJ50" s="263">
        <f t="shared" si="67"/>
        <v>2.9</v>
      </c>
      <c r="GK50" s="263">
        <f t="shared" si="67"/>
        <v>4.3</v>
      </c>
      <c r="GL50" s="263">
        <f t="shared" si="67"/>
        <v>3.7</v>
      </c>
      <c r="GM50" s="263">
        <f t="shared" si="67"/>
        <v>0</v>
      </c>
      <c r="GN50" s="263">
        <f t="shared" si="67"/>
        <v>0</v>
      </c>
      <c r="GO50" s="263">
        <f t="shared" si="67"/>
        <v>0</v>
      </c>
      <c r="GP50" s="263">
        <f t="shared" si="67"/>
        <v>4.8</v>
      </c>
      <c r="GQ50" s="263">
        <f t="shared" si="67"/>
        <v>1</v>
      </c>
      <c r="GR50" s="263">
        <f t="shared" si="67"/>
        <v>3.9</v>
      </c>
      <c r="GS50" s="263">
        <f t="shared" si="67"/>
        <v>7.7</v>
      </c>
      <c r="GT50" s="263">
        <f t="shared" si="67"/>
        <v>1.1000000000000001</v>
      </c>
      <c r="GU50" s="263">
        <f t="shared" si="67"/>
        <v>1.8</v>
      </c>
      <c r="GV50" s="263">
        <f t="shared" ref="GV50:HH50" si="68">+GV14</f>
        <v>0</v>
      </c>
      <c r="GW50" s="263">
        <f t="shared" si="68"/>
        <v>2.2000000000000002</v>
      </c>
      <c r="GX50" s="263">
        <f t="shared" si="68"/>
        <v>1.1000000000000001</v>
      </c>
      <c r="GY50" s="263">
        <f t="shared" si="68"/>
        <v>4.0999999999999996</v>
      </c>
      <c r="GZ50" s="263">
        <f t="shared" si="68"/>
        <v>3.7</v>
      </c>
      <c r="HA50" s="263">
        <f t="shared" si="68"/>
        <v>2.9</v>
      </c>
      <c r="HB50" s="263">
        <f t="shared" si="68"/>
        <v>1.5</v>
      </c>
      <c r="HC50" s="263">
        <f t="shared" si="68"/>
        <v>3.5</v>
      </c>
      <c r="HD50" s="263">
        <f t="shared" si="68"/>
        <v>1.7</v>
      </c>
      <c r="HE50" s="263">
        <f t="shared" si="68"/>
        <v>1.4</v>
      </c>
      <c r="HF50" s="263">
        <f t="shared" si="68"/>
        <v>1.8</v>
      </c>
      <c r="HG50" s="263">
        <f t="shared" si="68"/>
        <v>3.2</v>
      </c>
      <c r="HH50" s="263">
        <f t="shared" si="68"/>
        <v>7.5</v>
      </c>
    </row>
    <row r="51" spans="1:216" x14ac:dyDescent="0.2">
      <c r="A51" s="263" t="s">
        <v>226</v>
      </c>
      <c r="B51" s="263">
        <f t="shared" si="46"/>
        <v>16</v>
      </c>
      <c r="C51" s="263">
        <f t="shared" ref="C51:T51" si="69">+C34</f>
        <v>4.3</v>
      </c>
      <c r="D51" s="263">
        <f t="shared" si="69"/>
        <v>4.0999999999999996</v>
      </c>
      <c r="E51" s="263">
        <f t="shared" si="69"/>
        <v>3.6</v>
      </c>
      <c r="F51" s="263">
        <f t="shared" si="69"/>
        <v>2</v>
      </c>
      <c r="G51" s="263">
        <f t="shared" si="69"/>
        <v>4.0999999999999996</v>
      </c>
      <c r="H51" s="263">
        <f t="shared" si="69"/>
        <v>3.1</v>
      </c>
      <c r="I51" s="263">
        <f t="shared" si="69"/>
        <v>1.7</v>
      </c>
      <c r="J51" s="263">
        <f t="shared" si="69"/>
        <v>3.4</v>
      </c>
      <c r="K51" s="263">
        <f t="shared" si="69"/>
        <v>1.8</v>
      </c>
      <c r="L51" s="263">
        <f t="shared" si="69"/>
        <v>1.4</v>
      </c>
      <c r="M51" s="263">
        <f t="shared" si="69"/>
        <v>1.8</v>
      </c>
      <c r="N51" s="263">
        <f t="shared" ref="N51:P51" si="70">+N34</f>
        <v>1.4</v>
      </c>
      <c r="O51" s="263">
        <f t="shared" si="70"/>
        <v>1.1000000000000001</v>
      </c>
      <c r="P51" s="263">
        <f t="shared" si="70"/>
        <v>1.3</v>
      </c>
      <c r="Q51" s="263">
        <f t="shared" si="69"/>
        <v>2.4</v>
      </c>
      <c r="R51" s="263">
        <f t="shared" si="69"/>
        <v>1.4</v>
      </c>
      <c r="S51" s="263">
        <f t="shared" si="69"/>
        <v>0</v>
      </c>
      <c r="T51" s="263">
        <f t="shared" si="69"/>
        <v>1.9</v>
      </c>
      <c r="U51" s="263">
        <f t="shared" ref="U51:Y51" si="71">+U34</f>
        <v>1.6</v>
      </c>
      <c r="V51" s="263">
        <f t="shared" si="71"/>
        <v>1.7</v>
      </c>
      <c r="W51" s="263">
        <f t="shared" si="71"/>
        <v>2</v>
      </c>
      <c r="X51" s="263">
        <f t="shared" si="71"/>
        <v>2.1</v>
      </c>
      <c r="Y51" s="263">
        <f t="shared" si="71"/>
        <v>1.4</v>
      </c>
      <c r="Z51" s="263">
        <f t="shared" ref="Z51:BE51" si="72">+Z15</f>
        <v>9.6999999999999993</v>
      </c>
      <c r="AA51" s="263">
        <f t="shared" si="72"/>
        <v>9.1</v>
      </c>
      <c r="AB51" s="263">
        <f t="shared" si="72"/>
        <v>2.4</v>
      </c>
      <c r="AC51" s="263">
        <f t="shared" si="72"/>
        <v>5.4</v>
      </c>
      <c r="AD51" s="263">
        <f t="shared" si="72"/>
        <v>3.5</v>
      </c>
      <c r="AE51" s="263">
        <f t="shared" si="72"/>
        <v>1.3</v>
      </c>
      <c r="AF51" s="263">
        <f t="shared" si="72"/>
        <v>2.7</v>
      </c>
      <c r="AG51" s="263">
        <f t="shared" si="72"/>
        <v>2.2000000000000002</v>
      </c>
      <c r="AH51" s="263">
        <f t="shared" si="72"/>
        <v>3</v>
      </c>
      <c r="AI51" s="263">
        <f t="shared" si="72"/>
        <v>3.7</v>
      </c>
      <c r="AJ51" s="263">
        <f t="shared" si="72"/>
        <v>5.3</v>
      </c>
      <c r="AK51" s="263">
        <f t="shared" si="72"/>
        <v>3.6</v>
      </c>
      <c r="AL51" s="263">
        <f t="shared" si="72"/>
        <v>1.9</v>
      </c>
      <c r="AM51" s="263">
        <f t="shared" si="72"/>
        <v>4.9000000000000004</v>
      </c>
      <c r="AN51" s="263">
        <f t="shared" si="72"/>
        <v>1.2</v>
      </c>
      <c r="AO51" s="263">
        <f t="shared" si="72"/>
        <v>3.7</v>
      </c>
      <c r="AP51" s="263">
        <f t="shared" si="72"/>
        <v>4.4000000000000004</v>
      </c>
      <c r="AQ51" s="263">
        <f t="shared" si="72"/>
        <v>1.7</v>
      </c>
      <c r="AR51" s="263">
        <f t="shared" si="72"/>
        <v>2.2999999999999998</v>
      </c>
      <c r="AS51" s="263">
        <f t="shared" si="72"/>
        <v>1.6</v>
      </c>
      <c r="AT51" s="263">
        <f t="shared" si="72"/>
        <v>1.9</v>
      </c>
      <c r="AU51" s="263">
        <f t="shared" si="72"/>
        <v>1.6</v>
      </c>
      <c r="AV51" s="263">
        <f t="shared" si="72"/>
        <v>2.7</v>
      </c>
      <c r="AW51" s="263">
        <f t="shared" si="72"/>
        <v>2.7</v>
      </c>
      <c r="AX51" s="263">
        <f t="shared" si="72"/>
        <v>1.1000000000000001</v>
      </c>
      <c r="AY51" s="263">
        <f t="shared" si="72"/>
        <v>5.0999999999999996</v>
      </c>
      <c r="AZ51" s="263">
        <f t="shared" si="72"/>
        <v>4.9000000000000004</v>
      </c>
      <c r="BA51" s="263">
        <f t="shared" si="72"/>
        <v>5.2</v>
      </c>
      <c r="BB51" s="263">
        <f t="shared" si="72"/>
        <v>1</v>
      </c>
      <c r="BC51" s="263">
        <f t="shared" si="72"/>
        <v>4.5999999999999996</v>
      </c>
      <c r="BD51" s="263">
        <f t="shared" si="72"/>
        <v>1.1000000000000001</v>
      </c>
      <c r="BE51" s="263">
        <f t="shared" si="72"/>
        <v>0</v>
      </c>
      <c r="BF51" s="263">
        <f t="shared" ref="BF51:CO51" si="73">+BF15</f>
        <v>0</v>
      </c>
      <c r="BG51" s="263">
        <f t="shared" si="73"/>
        <v>5.8</v>
      </c>
      <c r="BH51" s="263">
        <f t="shared" si="73"/>
        <v>7</v>
      </c>
      <c r="BI51" s="263">
        <f t="shared" si="73"/>
        <v>1.7</v>
      </c>
      <c r="BJ51" s="263">
        <f t="shared" si="73"/>
        <v>5.3</v>
      </c>
      <c r="BK51" s="263">
        <f t="shared" si="73"/>
        <v>1</v>
      </c>
      <c r="BL51" s="263">
        <f t="shared" si="73"/>
        <v>0</v>
      </c>
      <c r="BM51" s="263">
        <f t="shared" ref="BM51" si="74">+BM15</f>
        <v>0</v>
      </c>
      <c r="BN51" s="263">
        <f t="shared" si="73"/>
        <v>3.1</v>
      </c>
      <c r="BO51" s="263">
        <f t="shared" si="73"/>
        <v>2.8</v>
      </c>
      <c r="BP51" s="263">
        <f t="shared" si="73"/>
        <v>2</v>
      </c>
      <c r="BQ51" s="263">
        <f t="shared" si="73"/>
        <v>3.1</v>
      </c>
      <c r="BR51" s="263">
        <f t="shared" si="73"/>
        <v>1.5</v>
      </c>
      <c r="BS51" s="263">
        <f t="shared" si="73"/>
        <v>0</v>
      </c>
      <c r="BT51" s="263">
        <f t="shared" si="73"/>
        <v>0</v>
      </c>
      <c r="BU51" s="263">
        <f t="shared" si="73"/>
        <v>3.6</v>
      </c>
      <c r="BV51" s="263">
        <f t="shared" si="73"/>
        <v>2.2000000000000002</v>
      </c>
      <c r="BW51" s="263">
        <f t="shared" si="73"/>
        <v>1.7</v>
      </c>
      <c r="BX51" s="263">
        <f t="shared" si="73"/>
        <v>3.7</v>
      </c>
      <c r="BY51" s="263">
        <f t="shared" si="73"/>
        <v>0.9</v>
      </c>
      <c r="BZ51" s="263">
        <f t="shared" si="73"/>
        <v>0</v>
      </c>
      <c r="CA51" s="263">
        <f t="shared" si="73"/>
        <v>0</v>
      </c>
      <c r="CB51" s="263">
        <f t="shared" si="73"/>
        <v>3</v>
      </c>
      <c r="CC51" s="263">
        <f t="shared" si="73"/>
        <v>1.9</v>
      </c>
      <c r="CD51" s="263">
        <f t="shared" si="73"/>
        <v>2.2999999999999998</v>
      </c>
      <c r="CE51" s="263">
        <f t="shared" si="73"/>
        <v>3.8</v>
      </c>
      <c r="CF51" s="263">
        <f t="shared" si="73"/>
        <v>1.4</v>
      </c>
      <c r="CG51" s="263">
        <f t="shared" si="73"/>
        <v>0</v>
      </c>
      <c r="CH51" s="263">
        <f t="shared" si="73"/>
        <v>0</v>
      </c>
      <c r="CI51" s="263">
        <f t="shared" si="73"/>
        <v>3.5</v>
      </c>
      <c r="CJ51" s="263">
        <f t="shared" si="73"/>
        <v>2</v>
      </c>
      <c r="CK51" s="263">
        <f t="shared" si="73"/>
        <v>1.4</v>
      </c>
      <c r="CL51" s="263">
        <f t="shared" si="73"/>
        <v>3.9</v>
      </c>
      <c r="CM51" s="263">
        <f t="shared" si="73"/>
        <v>1.2</v>
      </c>
      <c r="CN51" s="263">
        <f t="shared" si="73"/>
        <v>0</v>
      </c>
      <c r="CO51" s="263">
        <f t="shared" si="73"/>
        <v>1.5</v>
      </c>
      <c r="CP51" s="263">
        <f t="shared" si="21"/>
        <v>2.9</v>
      </c>
      <c r="CQ51" s="263">
        <f t="shared" ref="CQ51:DC51" si="75">+CQ34</f>
        <v>1.8</v>
      </c>
      <c r="CR51" s="263">
        <f t="shared" si="75"/>
        <v>3</v>
      </c>
      <c r="CS51" s="263">
        <f t="shared" si="75"/>
        <v>3</v>
      </c>
      <c r="CT51" s="263">
        <f t="shared" si="75"/>
        <v>2</v>
      </c>
      <c r="CU51" s="263">
        <f t="shared" si="75"/>
        <v>1.7</v>
      </c>
      <c r="CV51" s="263">
        <f t="shared" si="75"/>
        <v>1.7</v>
      </c>
      <c r="CW51" s="263">
        <f t="shared" si="75"/>
        <v>2.8</v>
      </c>
      <c r="CX51" s="263">
        <f t="shared" si="75"/>
        <v>0</v>
      </c>
      <c r="CY51" s="263">
        <f t="shared" si="75"/>
        <v>0</v>
      </c>
      <c r="CZ51" s="263">
        <f t="shared" si="75"/>
        <v>0</v>
      </c>
      <c r="DA51" s="263">
        <f t="shared" si="75"/>
        <v>1.8</v>
      </c>
      <c r="DB51" s="263">
        <f t="shared" si="75"/>
        <v>3</v>
      </c>
      <c r="DC51" s="263">
        <f t="shared" si="75"/>
        <v>2.6</v>
      </c>
      <c r="DD51" s="263">
        <f t="shared" ref="DD51:EI51" si="76">+DD15</f>
        <v>6.4</v>
      </c>
      <c r="DE51" s="263">
        <f t="shared" si="76"/>
        <v>3.4</v>
      </c>
      <c r="DF51" s="263">
        <f t="shared" si="76"/>
        <v>4.7</v>
      </c>
      <c r="DG51" s="263">
        <f t="shared" si="76"/>
        <v>4.5999999999999996</v>
      </c>
      <c r="DH51" s="263">
        <f t="shared" si="76"/>
        <v>2.8</v>
      </c>
      <c r="DI51" s="263">
        <f t="shared" si="76"/>
        <v>3.3</v>
      </c>
      <c r="DJ51" s="263">
        <f t="shared" si="76"/>
        <v>1.9</v>
      </c>
      <c r="DK51" s="263">
        <f t="shared" si="76"/>
        <v>6.7</v>
      </c>
      <c r="DL51" s="263">
        <f t="shared" si="76"/>
        <v>5.3</v>
      </c>
      <c r="DM51" s="263">
        <f t="shared" si="76"/>
        <v>4.2</v>
      </c>
      <c r="DN51" s="263">
        <f t="shared" si="76"/>
        <v>3.1</v>
      </c>
      <c r="DO51" s="263">
        <f t="shared" si="76"/>
        <v>2.1</v>
      </c>
      <c r="DP51" s="263">
        <f t="shared" si="76"/>
        <v>1.9</v>
      </c>
      <c r="DQ51" s="263">
        <f t="shared" si="76"/>
        <v>3.5</v>
      </c>
      <c r="DR51" s="263">
        <f t="shared" si="76"/>
        <v>0.9</v>
      </c>
      <c r="DS51" s="263">
        <f t="shared" si="76"/>
        <v>1.5</v>
      </c>
      <c r="DT51" s="263">
        <f t="shared" si="76"/>
        <v>1.7</v>
      </c>
      <c r="DU51" s="263">
        <f t="shared" si="76"/>
        <v>1.5</v>
      </c>
      <c r="DV51" s="263">
        <f t="shared" si="76"/>
        <v>4.7</v>
      </c>
      <c r="DW51" s="263">
        <f t="shared" si="76"/>
        <v>2.8</v>
      </c>
      <c r="DX51" s="263">
        <f t="shared" si="76"/>
        <v>2.4</v>
      </c>
      <c r="DY51" s="263">
        <f t="shared" si="76"/>
        <v>2.2000000000000002</v>
      </c>
      <c r="DZ51" s="263">
        <f t="shared" si="76"/>
        <v>3.9</v>
      </c>
      <c r="EA51" s="263">
        <f t="shared" si="76"/>
        <v>1.5</v>
      </c>
      <c r="EB51" s="263">
        <f t="shared" si="76"/>
        <v>1.3</v>
      </c>
      <c r="EC51" s="263">
        <f t="shared" si="76"/>
        <v>1.8</v>
      </c>
      <c r="ED51" s="263">
        <f t="shared" si="76"/>
        <v>1.8</v>
      </c>
      <c r="EE51" s="263">
        <f t="shared" si="76"/>
        <v>5.0999999999999996</v>
      </c>
      <c r="EF51" s="263">
        <f t="shared" si="76"/>
        <v>3.2</v>
      </c>
      <c r="EG51" s="263">
        <f t="shared" si="76"/>
        <v>2.4</v>
      </c>
      <c r="EH51" s="263">
        <f t="shared" si="76"/>
        <v>2.2000000000000002</v>
      </c>
      <c r="EI51" s="263">
        <f t="shared" si="76"/>
        <v>4</v>
      </c>
      <c r="EJ51" s="263">
        <f t="shared" ref="EJ51:FO51" si="77">+EJ15</f>
        <v>1.2</v>
      </c>
      <c r="EK51" s="263">
        <f t="shared" si="77"/>
        <v>1.5</v>
      </c>
      <c r="EL51" s="263">
        <f t="shared" si="77"/>
        <v>1.8</v>
      </c>
      <c r="EM51" s="263">
        <f t="shared" si="77"/>
        <v>1.8</v>
      </c>
      <c r="EN51" s="263">
        <f t="shared" si="77"/>
        <v>2.6</v>
      </c>
      <c r="EO51" s="263">
        <f t="shared" si="77"/>
        <v>1.9</v>
      </c>
      <c r="EP51" s="263">
        <f t="shared" si="77"/>
        <v>1.1000000000000001</v>
      </c>
      <c r="EQ51" s="263">
        <f t="shared" si="77"/>
        <v>1.9</v>
      </c>
      <c r="ER51" s="263">
        <f t="shared" si="77"/>
        <v>2.7</v>
      </c>
      <c r="ES51" s="263">
        <f t="shared" si="77"/>
        <v>0</v>
      </c>
      <c r="ET51" s="263">
        <f t="shared" si="77"/>
        <v>0.9</v>
      </c>
      <c r="EU51" s="263">
        <f t="shared" si="77"/>
        <v>1.4</v>
      </c>
      <c r="EV51" s="263">
        <f t="shared" si="77"/>
        <v>1.1000000000000001</v>
      </c>
      <c r="EW51" s="263">
        <f t="shared" si="77"/>
        <v>3.2</v>
      </c>
      <c r="EX51" s="263">
        <f t="shared" si="77"/>
        <v>2.5</v>
      </c>
      <c r="EY51" s="263">
        <f t="shared" si="77"/>
        <v>1.8</v>
      </c>
      <c r="EZ51" s="263">
        <f t="shared" si="77"/>
        <v>1.7</v>
      </c>
      <c r="FA51" s="263">
        <f t="shared" si="77"/>
        <v>2.9</v>
      </c>
      <c r="FB51" s="263">
        <f t="shared" si="77"/>
        <v>1.8</v>
      </c>
      <c r="FC51" s="263">
        <f t="shared" si="77"/>
        <v>1.1000000000000001</v>
      </c>
      <c r="FD51" s="263">
        <f t="shared" si="77"/>
        <v>1.3</v>
      </c>
      <c r="FE51" s="263">
        <f t="shared" si="77"/>
        <v>1.7</v>
      </c>
      <c r="FF51" s="263">
        <f t="shared" si="77"/>
        <v>3.1</v>
      </c>
      <c r="FG51" s="263">
        <f t="shared" si="77"/>
        <v>3.2</v>
      </c>
      <c r="FH51" s="263">
        <f t="shared" si="77"/>
        <v>1.5</v>
      </c>
      <c r="FI51" s="263">
        <f t="shared" si="77"/>
        <v>1.8</v>
      </c>
      <c r="FJ51" s="263">
        <f t="shared" si="77"/>
        <v>2.5</v>
      </c>
      <c r="FK51" s="263">
        <f t="shared" si="77"/>
        <v>1.1000000000000001</v>
      </c>
      <c r="FL51" s="263">
        <f t="shared" si="77"/>
        <v>1.2</v>
      </c>
      <c r="FM51" s="263">
        <f t="shared" si="77"/>
        <v>1.8</v>
      </c>
      <c r="FN51" s="263">
        <f t="shared" si="77"/>
        <v>1.9</v>
      </c>
      <c r="FO51" s="263">
        <f t="shared" si="77"/>
        <v>3.4</v>
      </c>
      <c r="FP51" s="263">
        <f t="shared" ref="FP51:GU51" si="78">+FP15</f>
        <v>3.4</v>
      </c>
      <c r="FQ51" s="263">
        <f t="shared" si="78"/>
        <v>1</v>
      </c>
      <c r="FR51" s="263">
        <f t="shared" si="78"/>
        <v>1.1000000000000001</v>
      </c>
      <c r="FS51" s="263">
        <f t="shared" si="78"/>
        <v>2.2999999999999998</v>
      </c>
      <c r="FT51" s="263">
        <f t="shared" si="78"/>
        <v>0.9</v>
      </c>
      <c r="FU51" s="263">
        <f t="shared" si="78"/>
        <v>0.9</v>
      </c>
      <c r="FV51" s="263">
        <f t="shared" si="78"/>
        <v>0.9</v>
      </c>
      <c r="FW51" s="263">
        <f t="shared" si="78"/>
        <v>0.9</v>
      </c>
      <c r="FX51" s="263">
        <f t="shared" si="78"/>
        <v>3</v>
      </c>
      <c r="FY51" s="263">
        <f t="shared" si="78"/>
        <v>2</v>
      </c>
      <c r="FZ51" s="263">
        <f t="shared" si="78"/>
        <v>2.1</v>
      </c>
      <c r="GA51" s="263">
        <f t="shared" si="78"/>
        <v>2.2999999999999998</v>
      </c>
      <c r="GB51" s="263">
        <f t="shared" si="78"/>
        <v>2.7</v>
      </c>
      <c r="GC51" s="263">
        <f t="shared" si="78"/>
        <v>0.9</v>
      </c>
      <c r="GD51" s="263">
        <f t="shared" si="78"/>
        <v>1.2</v>
      </c>
      <c r="GE51" s="263">
        <f t="shared" si="78"/>
        <v>1.6</v>
      </c>
      <c r="GF51" s="263">
        <f t="shared" si="78"/>
        <v>1</v>
      </c>
      <c r="GG51" s="263">
        <f t="shared" si="78"/>
        <v>3.4</v>
      </c>
      <c r="GH51" s="263">
        <f t="shared" si="78"/>
        <v>1.4</v>
      </c>
      <c r="GI51" s="263">
        <f t="shared" si="78"/>
        <v>0.9</v>
      </c>
      <c r="GJ51" s="263">
        <f t="shared" si="78"/>
        <v>2</v>
      </c>
      <c r="GK51" s="263">
        <f t="shared" si="78"/>
        <v>3</v>
      </c>
      <c r="GL51" s="263">
        <f t="shared" si="78"/>
        <v>3.2</v>
      </c>
      <c r="GM51" s="263">
        <f t="shared" si="78"/>
        <v>0</v>
      </c>
      <c r="GN51" s="263">
        <f t="shared" si="78"/>
        <v>0</v>
      </c>
      <c r="GO51" s="263">
        <f t="shared" si="78"/>
        <v>0</v>
      </c>
      <c r="GP51" s="263">
        <f t="shared" si="78"/>
        <v>2.9</v>
      </c>
      <c r="GQ51" s="263">
        <f t="shared" si="78"/>
        <v>0.9</v>
      </c>
      <c r="GR51" s="263">
        <f t="shared" si="78"/>
        <v>3</v>
      </c>
      <c r="GS51" s="263">
        <f t="shared" si="78"/>
        <v>2.8</v>
      </c>
      <c r="GT51" s="263">
        <f t="shared" si="78"/>
        <v>0.9</v>
      </c>
      <c r="GU51" s="263">
        <f t="shared" si="78"/>
        <v>0.9</v>
      </c>
      <c r="GV51" s="263">
        <f t="shared" ref="GV51:HH51" si="79">+GV15</f>
        <v>0</v>
      </c>
      <c r="GW51" s="263">
        <f t="shared" si="79"/>
        <v>0.9</v>
      </c>
      <c r="GX51" s="263">
        <f t="shared" si="79"/>
        <v>0.9</v>
      </c>
      <c r="GY51" s="263">
        <f t="shared" si="79"/>
        <v>3</v>
      </c>
      <c r="GZ51" s="263">
        <f t="shared" si="79"/>
        <v>2.5</v>
      </c>
      <c r="HA51" s="263">
        <f t="shared" si="79"/>
        <v>1.9</v>
      </c>
      <c r="HB51" s="263">
        <f t="shared" si="79"/>
        <v>1.2</v>
      </c>
      <c r="HC51" s="263">
        <f t="shared" si="79"/>
        <v>2.6</v>
      </c>
      <c r="HD51" s="263">
        <f t="shared" si="79"/>
        <v>1.3</v>
      </c>
      <c r="HE51" s="263">
        <f t="shared" si="79"/>
        <v>1.2</v>
      </c>
      <c r="HF51" s="263">
        <f t="shared" si="79"/>
        <v>1.3</v>
      </c>
      <c r="HG51" s="263">
        <f t="shared" si="79"/>
        <v>2</v>
      </c>
      <c r="HH51" s="263">
        <f t="shared" si="79"/>
        <v>4.0999999999999996</v>
      </c>
    </row>
    <row r="52" spans="1:216" x14ac:dyDescent="0.2">
      <c r="A52" s="263" t="s">
        <v>227</v>
      </c>
      <c r="B52" s="263">
        <f t="shared" si="46"/>
        <v>3.51</v>
      </c>
      <c r="C52" s="263">
        <f t="shared" ref="C52:T52" si="80">+C35</f>
        <v>7.29</v>
      </c>
      <c r="D52" s="263">
        <f t="shared" si="80"/>
        <v>7.04</v>
      </c>
      <c r="E52" s="263">
        <f t="shared" si="80"/>
        <v>7.54</v>
      </c>
      <c r="F52" s="263">
        <f t="shared" si="80"/>
        <v>13.71</v>
      </c>
      <c r="G52" s="263">
        <f t="shared" si="80"/>
        <v>4.08</v>
      </c>
      <c r="H52" s="263">
        <f t="shared" si="80"/>
        <v>6.1</v>
      </c>
      <c r="I52" s="263">
        <f t="shared" si="80"/>
        <v>12.69</v>
      </c>
      <c r="J52" s="263">
        <f t="shared" si="80"/>
        <v>3.59</v>
      </c>
      <c r="K52" s="263">
        <f t="shared" si="80"/>
        <v>6.24</v>
      </c>
      <c r="L52" s="263">
        <f t="shared" si="80"/>
        <v>9.69</v>
      </c>
      <c r="M52" s="263">
        <f t="shared" si="80"/>
        <v>4.04</v>
      </c>
      <c r="N52" s="263">
        <f t="shared" ref="N52:P52" si="81">+N35</f>
        <v>7.98</v>
      </c>
      <c r="O52" s="263">
        <f t="shared" si="81"/>
        <v>16.34</v>
      </c>
      <c r="P52" s="263">
        <f t="shared" si="81"/>
        <v>3.61</v>
      </c>
      <c r="Q52" s="263">
        <f t="shared" si="80"/>
        <v>5.65</v>
      </c>
      <c r="R52" s="263">
        <f t="shared" si="80"/>
        <v>6.84</v>
      </c>
      <c r="S52" s="263">
        <f t="shared" si="80"/>
        <v>0</v>
      </c>
      <c r="T52" s="263">
        <f t="shared" si="80"/>
        <v>12.88</v>
      </c>
      <c r="U52" s="263">
        <f t="shared" ref="U52:Y52" si="82">+U35</f>
        <v>16.93</v>
      </c>
      <c r="V52" s="263">
        <f t="shared" si="82"/>
        <v>6.11</v>
      </c>
      <c r="W52" s="263">
        <f t="shared" si="82"/>
        <v>7.59</v>
      </c>
      <c r="X52" s="263">
        <f t="shared" si="82"/>
        <v>8.3000000000000007</v>
      </c>
      <c r="Y52" s="263">
        <f t="shared" si="82"/>
        <v>4.5</v>
      </c>
      <c r="Z52" s="263">
        <f t="shared" ref="Z52:BE52" si="83">+Z16</f>
        <v>3.64</v>
      </c>
      <c r="AA52" s="263">
        <f t="shared" si="83"/>
        <v>3.76</v>
      </c>
      <c r="AB52" s="263">
        <f t="shared" si="83"/>
        <v>3.55</v>
      </c>
      <c r="AC52" s="263">
        <f t="shared" si="83"/>
        <v>3.85</v>
      </c>
      <c r="AD52" s="263">
        <f t="shared" si="83"/>
        <v>3.48</v>
      </c>
      <c r="AE52" s="263">
        <f t="shared" si="83"/>
        <v>4.3</v>
      </c>
      <c r="AF52" s="263">
        <f t="shared" si="83"/>
        <v>3.14</v>
      </c>
      <c r="AG52" s="263">
        <f t="shared" si="83"/>
        <v>5.57</v>
      </c>
      <c r="AH52" s="263">
        <f t="shared" si="83"/>
        <v>4.1900000000000004</v>
      </c>
      <c r="AI52" s="263">
        <f t="shared" si="83"/>
        <v>2.91</v>
      </c>
      <c r="AJ52" s="263">
        <f t="shared" si="83"/>
        <v>3.59</v>
      </c>
      <c r="AK52" s="263">
        <f t="shared" si="83"/>
        <v>4.13</v>
      </c>
      <c r="AL52" s="263">
        <f t="shared" si="83"/>
        <v>3.33</v>
      </c>
      <c r="AM52" s="263">
        <f t="shared" si="83"/>
        <v>2.97</v>
      </c>
      <c r="AN52" s="263">
        <f t="shared" si="83"/>
        <v>3.21</v>
      </c>
      <c r="AO52" s="263">
        <f t="shared" si="83"/>
        <v>2.74</v>
      </c>
      <c r="AP52" s="263">
        <f t="shared" si="83"/>
        <v>2.82</v>
      </c>
      <c r="AQ52" s="263">
        <f t="shared" si="83"/>
        <v>4.7300000000000004</v>
      </c>
      <c r="AR52" s="263">
        <f t="shared" si="83"/>
        <v>2.54</v>
      </c>
      <c r="AS52" s="263">
        <f t="shared" si="83"/>
        <v>3.52</v>
      </c>
      <c r="AT52" s="263">
        <f t="shared" si="83"/>
        <v>3.67</v>
      </c>
      <c r="AU52" s="263">
        <f t="shared" si="83"/>
        <v>2.1</v>
      </c>
      <c r="AV52" s="263">
        <f t="shared" si="83"/>
        <v>3.54</v>
      </c>
      <c r="AW52" s="263">
        <f t="shared" si="83"/>
        <v>5.89</v>
      </c>
      <c r="AX52" s="263">
        <f t="shared" si="83"/>
        <v>3.34</v>
      </c>
      <c r="AY52" s="263">
        <f t="shared" si="83"/>
        <v>7.78</v>
      </c>
      <c r="AZ52" s="263">
        <f t="shared" si="83"/>
        <v>8.8000000000000007</v>
      </c>
      <c r="BA52" s="263">
        <f t="shared" si="83"/>
        <v>3.27</v>
      </c>
      <c r="BB52" s="263">
        <f t="shared" si="83"/>
        <v>32.29</v>
      </c>
      <c r="BC52" s="263">
        <f t="shared" si="83"/>
        <v>9.89</v>
      </c>
      <c r="BD52" s="263">
        <f t="shared" si="83"/>
        <v>15.06</v>
      </c>
      <c r="BE52" s="263">
        <f t="shared" si="83"/>
        <v>0</v>
      </c>
      <c r="BF52" s="263">
        <f t="shared" ref="BF52:CO52" si="84">+BF16</f>
        <v>0</v>
      </c>
      <c r="BG52" s="263">
        <f t="shared" si="84"/>
        <v>5.01</v>
      </c>
      <c r="BH52" s="263">
        <f t="shared" si="84"/>
        <v>3.22</v>
      </c>
      <c r="BI52" s="263">
        <f t="shared" si="84"/>
        <v>18.2</v>
      </c>
      <c r="BJ52" s="263">
        <f t="shared" si="84"/>
        <v>5.17</v>
      </c>
      <c r="BK52" s="263">
        <f t="shared" si="84"/>
        <v>17.5</v>
      </c>
      <c r="BL52" s="263">
        <f t="shared" si="84"/>
        <v>0</v>
      </c>
      <c r="BM52" s="263">
        <f t="shared" ref="BM52" si="85">+BM16</f>
        <v>0</v>
      </c>
      <c r="BN52" s="263">
        <f t="shared" si="84"/>
        <v>9.7799999999999994</v>
      </c>
      <c r="BO52" s="263">
        <f t="shared" si="84"/>
        <v>1.68</v>
      </c>
      <c r="BP52" s="263">
        <f t="shared" si="84"/>
        <v>14.43</v>
      </c>
      <c r="BQ52" s="263">
        <f t="shared" si="84"/>
        <v>9.7100000000000009</v>
      </c>
      <c r="BR52" s="263">
        <f t="shared" si="84"/>
        <v>18.84</v>
      </c>
      <c r="BS52" s="263">
        <f t="shared" si="84"/>
        <v>0</v>
      </c>
      <c r="BT52" s="263">
        <f t="shared" si="84"/>
        <v>0</v>
      </c>
      <c r="BU52" s="263">
        <f t="shared" si="84"/>
        <v>9.68</v>
      </c>
      <c r="BV52" s="263">
        <f t="shared" si="84"/>
        <v>2.83</v>
      </c>
      <c r="BW52" s="263">
        <f t="shared" si="84"/>
        <v>22.23</v>
      </c>
      <c r="BX52" s="263">
        <f t="shared" si="84"/>
        <v>9.44</v>
      </c>
      <c r="BY52" s="263">
        <f t="shared" si="84"/>
        <v>15.96</v>
      </c>
      <c r="BZ52" s="263">
        <f t="shared" si="84"/>
        <v>0</v>
      </c>
      <c r="CA52" s="263">
        <f t="shared" si="84"/>
        <v>0</v>
      </c>
      <c r="CB52" s="263">
        <f t="shared" si="84"/>
        <v>4.8600000000000003</v>
      </c>
      <c r="CC52" s="263">
        <f t="shared" si="84"/>
        <v>2.6</v>
      </c>
      <c r="CD52" s="263">
        <f t="shared" si="84"/>
        <v>13.16</v>
      </c>
      <c r="CE52" s="263">
        <f t="shared" si="84"/>
        <v>4.24</v>
      </c>
      <c r="CF52" s="263">
        <f t="shared" si="84"/>
        <v>20.57</v>
      </c>
      <c r="CG52" s="263">
        <f t="shared" si="84"/>
        <v>0</v>
      </c>
      <c r="CH52" s="263">
        <f t="shared" si="84"/>
        <v>0</v>
      </c>
      <c r="CI52" s="263">
        <f t="shared" si="84"/>
        <v>5.79</v>
      </c>
      <c r="CJ52" s="263">
        <f t="shared" si="84"/>
        <v>3.34</v>
      </c>
      <c r="CK52" s="263">
        <f t="shared" si="84"/>
        <v>14.4</v>
      </c>
      <c r="CL52" s="263">
        <f t="shared" si="84"/>
        <v>5.72</v>
      </c>
      <c r="CM52" s="263">
        <f t="shared" si="84"/>
        <v>19.57</v>
      </c>
      <c r="CN52" s="263">
        <f t="shared" si="84"/>
        <v>0</v>
      </c>
      <c r="CO52" s="263">
        <f t="shared" si="84"/>
        <v>8.3699999999999992</v>
      </c>
      <c r="CP52" s="263">
        <f t="shared" si="21"/>
        <v>2.27</v>
      </c>
      <c r="CQ52" s="263">
        <f t="shared" ref="CQ52:DC52" si="86">+CQ35</f>
        <v>1.81</v>
      </c>
      <c r="CR52" s="263">
        <f t="shared" si="86"/>
        <v>2.4500000000000002</v>
      </c>
      <c r="CS52" s="263">
        <f t="shared" si="86"/>
        <v>3.94</v>
      </c>
      <c r="CT52" s="263">
        <f t="shared" si="86"/>
        <v>1.7</v>
      </c>
      <c r="CU52" s="263">
        <f t="shared" si="86"/>
        <v>2.02</v>
      </c>
      <c r="CV52" s="263">
        <f t="shared" si="86"/>
        <v>1.96</v>
      </c>
      <c r="CW52" s="263">
        <f t="shared" si="86"/>
        <v>1.9</v>
      </c>
      <c r="CX52" s="263">
        <f t="shared" si="86"/>
        <v>0</v>
      </c>
      <c r="CY52" s="263">
        <f t="shared" si="86"/>
        <v>0</v>
      </c>
      <c r="CZ52" s="263">
        <f t="shared" si="86"/>
        <v>0</v>
      </c>
      <c r="DA52" s="263">
        <f t="shared" si="86"/>
        <v>1.98</v>
      </c>
      <c r="DB52" s="263">
        <f t="shared" si="86"/>
        <v>1.66</v>
      </c>
      <c r="DC52" s="263">
        <f t="shared" si="86"/>
        <v>3.57</v>
      </c>
      <c r="DD52" s="263">
        <f t="shared" ref="DD52:EI52" si="87">+DD16</f>
        <v>1.35</v>
      </c>
      <c r="DE52" s="263">
        <f t="shared" si="87"/>
        <v>1.26</v>
      </c>
      <c r="DF52" s="263">
        <f t="shared" si="87"/>
        <v>1.27</v>
      </c>
      <c r="DG52" s="263">
        <f t="shared" si="87"/>
        <v>1.44</v>
      </c>
      <c r="DH52" s="263">
        <f t="shared" si="87"/>
        <v>2.39</v>
      </c>
      <c r="DI52" s="263">
        <f t="shared" si="87"/>
        <v>1.6</v>
      </c>
      <c r="DJ52" s="263">
        <f t="shared" si="87"/>
        <v>1.31</v>
      </c>
      <c r="DK52" s="263">
        <f t="shared" si="87"/>
        <v>2.19</v>
      </c>
      <c r="DL52" s="263">
        <f t="shared" si="87"/>
        <v>2.2400000000000002</v>
      </c>
      <c r="DM52" s="263">
        <f t="shared" si="87"/>
        <v>2.25</v>
      </c>
      <c r="DN52" s="263">
        <f t="shared" si="87"/>
        <v>2.83</v>
      </c>
      <c r="DO52" s="263">
        <f t="shared" si="87"/>
        <v>2.23</v>
      </c>
      <c r="DP52" s="263">
        <f t="shared" si="87"/>
        <v>2.6</v>
      </c>
      <c r="DQ52" s="263">
        <f t="shared" si="87"/>
        <v>1.76</v>
      </c>
      <c r="DR52" s="263">
        <f t="shared" si="87"/>
        <v>0.7</v>
      </c>
      <c r="DS52" s="263">
        <f t="shared" si="87"/>
        <v>2.74</v>
      </c>
      <c r="DT52" s="263">
        <f t="shared" si="87"/>
        <v>3.21</v>
      </c>
      <c r="DU52" s="263">
        <f t="shared" si="87"/>
        <v>4.08</v>
      </c>
      <c r="DV52" s="263">
        <f t="shared" si="87"/>
        <v>2.2200000000000002</v>
      </c>
      <c r="DW52" s="263">
        <f t="shared" si="87"/>
        <v>2.87</v>
      </c>
      <c r="DX52" s="263">
        <f t="shared" si="87"/>
        <v>2.29</v>
      </c>
      <c r="DY52" s="263">
        <f t="shared" si="87"/>
        <v>2.2999999999999998</v>
      </c>
      <c r="DZ52" s="263">
        <f t="shared" si="87"/>
        <v>1.75</v>
      </c>
      <c r="EA52" s="263">
        <f t="shared" si="87"/>
        <v>0.23</v>
      </c>
      <c r="EB52" s="263">
        <f t="shared" si="87"/>
        <v>2.2999999999999998</v>
      </c>
      <c r="EC52" s="263">
        <f t="shared" si="87"/>
        <v>3.43</v>
      </c>
      <c r="ED52" s="263">
        <f t="shared" si="87"/>
        <v>4.05</v>
      </c>
      <c r="EE52" s="263">
        <f t="shared" si="87"/>
        <v>2.23</v>
      </c>
      <c r="EF52" s="263">
        <f t="shared" si="87"/>
        <v>2.83</v>
      </c>
      <c r="EG52" s="263">
        <f t="shared" si="87"/>
        <v>2.25</v>
      </c>
      <c r="EH52" s="263">
        <f t="shared" si="87"/>
        <v>2.6</v>
      </c>
      <c r="EI52" s="263">
        <f t="shared" si="87"/>
        <v>1.74</v>
      </c>
      <c r="EJ52" s="263">
        <f t="shared" ref="EJ52:FO52" si="88">+EJ16</f>
        <v>0.42</v>
      </c>
      <c r="EK52" s="263">
        <f t="shared" si="88"/>
        <v>2.61</v>
      </c>
      <c r="EL52" s="263">
        <f t="shared" si="88"/>
        <v>3.27</v>
      </c>
      <c r="EM52" s="263">
        <f t="shared" si="88"/>
        <v>3.96</v>
      </c>
      <c r="EN52" s="263">
        <f t="shared" si="88"/>
        <v>2.23</v>
      </c>
      <c r="EO52" s="263">
        <f t="shared" si="88"/>
        <v>3.03</v>
      </c>
      <c r="EP52" s="263">
        <f t="shared" si="88"/>
        <v>2.31</v>
      </c>
      <c r="EQ52" s="263">
        <f t="shared" si="88"/>
        <v>1.87</v>
      </c>
      <c r="ER52" s="263">
        <f t="shared" si="88"/>
        <v>1.93</v>
      </c>
      <c r="ES52" s="263">
        <f t="shared" si="88"/>
        <v>0</v>
      </c>
      <c r="ET52" s="263">
        <f t="shared" si="88"/>
        <v>1.91</v>
      </c>
      <c r="EU52" s="263">
        <f t="shared" si="88"/>
        <v>3.97</v>
      </c>
      <c r="EV52" s="263">
        <f t="shared" si="88"/>
        <v>6.15</v>
      </c>
      <c r="EW52" s="263">
        <f t="shared" si="88"/>
        <v>2.08</v>
      </c>
      <c r="EX52" s="263">
        <f t="shared" si="88"/>
        <v>2.63</v>
      </c>
      <c r="EY52" s="263">
        <f t="shared" si="88"/>
        <v>2.14</v>
      </c>
      <c r="EZ52" s="263">
        <f t="shared" si="88"/>
        <v>2.06</v>
      </c>
      <c r="FA52" s="263">
        <f t="shared" si="88"/>
        <v>1.73</v>
      </c>
      <c r="FB52" s="263">
        <f t="shared" si="88"/>
        <v>2.09</v>
      </c>
      <c r="FC52" s="263">
        <f t="shared" si="88"/>
        <v>2.52</v>
      </c>
      <c r="FD52" s="263">
        <f t="shared" si="88"/>
        <v>2.83</v>
      </c>
      <c r="FE52" s="263">
        <f t="shared" si="88"/>
        <v>2.94</v>
      </c>
      <c r="FF52" s="263">
        <f t="shared" si="88"/>
        <v>2.2999999999999998</v>
      </c>
      <c r="FG52" s="263">
        <f t="shared" si="88"/>
        <v>2.36</v>
      </c>
      <c r="FH52" s="263">
        <f t="shared" si="88"/>
        <v>2.72</v>
      </c>
      <c r="FI52" s="263">
        <f t="shared" si="88"/>
        <v>1.95</v>
      </c>
      <c r="FJ52" s="263">
        <f t="shared" si="88"/>
        <v>2.2999999999999998</v>
      </c>
      <c r="FK52" s="263">
        <f t="shared" si="88"/>
        <v>1.97</v>
      </c>
      <c r="FL52" s="263">
        <f t="shared" si="88"/>
        <v>2.02</v>
      </c>
      <c r="FM52" s="263">
        <f t="shared" si="88"/>
        <v>2.42</v>
      </c>
      <c r="FN52" s="263">
        <f t="shared" si="88"/>
        <v>3.34</v>
      </c>
      <c r="FO52" s="263">
        <f t="shared" si="88"/>
        <v>2.3199999999999998</v>
      </c>
      <c r="FP52" s="263">
        <f t="shared" ref="FP52:GU52" si="89">+FP16</f>
        <v>2.33</v>
      </c>
      <c r="FQ52" s="263">
        <f t="shared" si="89"/>
        <v>2.71</v>
      </c>
      <c r="FR52" s="263">
        <f t="shared" si="89"/>
        <v>2.14</v>
      </c>
      <c r="FS52" s="263">
        <f t="shared" si="89"/>
        <v>2.1800000000000002</v>
      </c>
      <c r="FT52" s="263">
        <f t="shared" si="89"/>
        <v>3.05</v>
      </c>
      <c r="FU52" s="263">
        <f t="shared" si="89"/>
        <v>2.16</v>
      </c>
      <c r="FV52" s="263">
        <f t="shared" si="89"/>
        <v>3.07</v>
      </c>
      <c r="FW52" s="263">
        <f t="shared" si="89"/>
        <v>3.64</v>
      </c>
      <c r="FX52" s="263">
        <f t="shared" si="89"/>
        <v>2.06</v>
      </c>
      <c r="FY52" s="263">
        <f t="shared" si="89"/>
        <v>2.67</v>
      </c>
      <c r="FZ52" s="263">
        <f t="shared" si="89"/>
        <v>2.15</v>
      </c>
      <c r="GA52" s="263">
        <f t="shared" si="89"/>
        <v>1.96</v>
      </c>
      <c r="GB52" s="263">
        <f t="shared" si="89"/>
        <v>1.85</v>
      </c>
      <c r="GC52" s="263">
        <f t="shared" si="89"/>
        <v>3</v>
      </c>
      <c r="GD52" s="263">
        <f t="shared" si="89"/>
        <v>2.62</v>
      </c>
      <c r="GE52" s="263">
        <f t="shared" si="89"/>
        <v>2.33</v>
      </c>
      <c r="GF52" s="263">
        <f t="shared" si="89"/>
        <v>2.97</v>
      </c>
      <c r="GG52" s="263">
        <f t="shared" si="89"/>
        <v>1.55</v>
      </c>
      <c r="GH52" s="263">
        <f t="shared" si="89"/>
        <v>3.43</v>
      </c>
      <c r="GI52" s="263">
        <f t="shared" si="89"/>
        <v>1.65</v>
      </c>
      <c r="GJ52" s="263">
        <f t="shared" si="89"/>
        <v>1.57</v>
      </c>
      <c r="GK52" s="263">
        <f t="shared" si="89"/>
        <v>1.68</v>
      </c>
      <c r="GL52" s="263">
        <f t="shared" si="89"/>
        <v>1.39</v>
      </c>
      <c r="GM52" s="263">
        <f t="shared" si="89"/>
        <v>0</v>
      </c>
      <c r="GN52" s="263">
        <f t="shared" si="89"/>
        <v>0</v>
      </c>
      <c r="GO52" s="263">
        <f t="shared" si="89"/>
        <v>0</v>
      </c>
      <c r="GP52" s="263">
        <f t="shared" si="89"/>
        <v>2.5099999999999998</v>
      </c>
      <c r="GQ52" s="263">
        <f t="shared" si="89"/>
        <v>1.85</v>
      </c>
      <c r="GR52" s="263">
        <f t="shared" si="89"/>
        <v>2.84</v>
      </c>
      <c r="GS52" s="263">
        <f t="shared" si="89"/>
        <v>1.69</v>
      </c>
      <c r="GT52" s="263">
        <f t="shared" si="89"/>
        <v>2.0499999999999998</v>
      </c>
      <c r="GU52" s="263">
        <f t="shared" si="89"/>
        <v>1.4</v>
      </c>
      <c r="GV52" s="263">
        <f t="shared" ref="GV52:HH52" si="90">+GV16</f>
        <v>0</v>
      </c>
      <c r="GW52" s="263">
        <f t="shared" si="90"/>
        <v>4.8</v>
      </c>
      <c r="GX52" s="263">
        <f t="shared" si="90"/>
        <v>1.2</v>
      </c>
      <c r="GY52" s="263">
        <f t="shared" si="90"/>
        <v>2.25</v>
      </c>
      <c r="GZ52" s="263">
        <f t="shared" si="90"/>
        <v>2.65</v>
      </c>
      <c r="HA52" s="263">
        <f t="shared" si="90"/>
        <v>2.73</v>
      </c>
      <c r="HB52" s="263">
        <f t="shared" si="90"/>
        <v>1.65</v>
      </c>
      <c r="HC52" s="263">
        <f t="shared" si="90"/>
        <v>1.87</v>
      </c>
      <c r="HD52" s="263">
        <f t="shared" si="90"/>
        <v>2.0299999999999998</v>
      </c>
      <c r="HE52" s="263">
        <f t="shared" si="90"/>
        <v>1.75</v>
      </c>
      <c r="HF52" s="263">
        <f t="shared" si="90"/>
        <v>2.83</v>
      </c>
      <c r="HG52" s="263">
        <f t="shared" si="90"/>
        <v>3.91</v>
      </c>
      <c r="HH52" s="263">
        <f t="shared" si="90"/>
        <v>7.71</v>
      </c>
    </row>
    <row r="53" spans="1:216" x14ac:dyDescent="0.2">
      <c r="A53" s="263" t="s">
        <v>228</v>
      </c>
      <c r="B53" s="263">
        <f t="shared" si="46"/>
        <v>1.85</v>
      </c>
      <c r="C53" s="263">
        <f t="shared" ref="C53:T53" si="91">+C36</f>
        <v>1.81</v>
      </c>
      <c r="D53" s="263">
        <f t="shared" si="91"/>
        <v>1.81</v>
      </c>
      <c r="E53" s="263">
        <f t="shared" si="91"/>
        <v>1.82</v>
      </c>
      <c r="F53" s="263">
        <f t="shared" si="91"/>
        <v>1.37</v>
      </c>
      <c r="G53" s="263">
        <f t="shared" si="91"/>
        <v>2.08</v>
      </c>
      <c r="H53" s="263">
        <f t="shared" si="91"/>
        <v>1.81</v>
      </c>
      <c r="I53" s="263">
        <f t="shared" si="91"/>
        <v>1.42</v>
      </c>
      <c r="J53" s="263">
        <f t="shared" si="91"/>
        <v>1.96</v>
      </c>
      <c r="K53" s="263">
        <f t="shared" si="91"/>
        <v>1.59</v>
      </c>
      <c r="L53" s="263">
        <f t="shared" si="91"/>
        <v>1.31</v>
      </c>
      <c r="M53" s="263">
        <f t="shared" si="91"/>
        <v>1.78</v>
      </c>
      <c r="N53" s="263">
        <f t="shared" ref="N53:P53" si="92">+N36</f>
        <v>1.83</v>
      </c>
      <c r="O53" s="263">
        <f t="shared" si="92"/>
        <v>1.83</v>
      </c>
      <c r="P53" s="263">
        <f t="shared" si="92"/>
        <v>1.83</v>
      </c>
      <c r="Q53" s="263">
        <f t="shared" si="91"/>
        <v>1.67</v>
      </c>
      <c r="R53" s="263">
        <f t="shared" si="91"/>
        <v>1.69</v>
      </c>
      <c r="S53" s="263">
        <f t="shared" si="91"/>
        <v>0</v>
      </c>
      <c r="T53" s="263">
        <f t="shared" si="91"/>
        <v>1.82</v>
      </c>
      <c r="U53" s="263">
        <f t="shared" ref="U53:Y53" si="93">+U36</f>
        <v>1.72</v>
      </c>
      <c r="V53" s="263">
        <f t="shared" si="93"/>
        <v>2</v>
      </c>
      <c r="W53" s="263">
        <f t="shared" si="93"/>
        <v>2.29</v>
      </c>
      <c r="X53" s="263">
        <f t="shared" si="93"/>
        <v>2.31</v>
      </c>
      <c r="Y53" s="263">
        <f t="shared" si="93"/>
        <v>2.23</v>
      </c>
      <c r="Z53" s="263">
        <f t="shared" ref="Z53:BE53" si="94">+Z17</f>
        <v>2.35</v>
      </c>
      <c r="AA53" s="263">
        <f t="shared" si="94"/>
        <v>2.41</v>
      </c>
      <c r="AB53" s="263">
        <f t="shared" si="94"/>
        <v>2.2200000000000002</v>
      </c>
      <c r="AC53" s="263">
        <f t="shared" si="94"/>
        <v>2.19</v>
      </c>
      <c r="AD53" s="263">
        <f t="shared" si="94"/>
        <v>3.01</v>
      </c>
      <c r="AE53" s="263">
        <f t="shared" si="94"/>
        <v>2.62</v>
      </c>
      <c r="AF53" s="263">
        <f t="shared" si="94"/>
        <v>3.35</v>
      </c>
      <c r="AG53" s="263">
        <f t="shared" si="94"/>
        <v>2.19</v>
      </c>
      <c r="AH53" s="263">
        <f t="shared" si="94"/>
        <v>2.1800000000000002</v>
      </c>
      <c r="AI53" s="263">
        <f t="shared" si="94"/>
        <v>2.2400000000000002</v>
      </c>
      <c r="AJ53" s="263">
        <f t="shared" si="94"/>
        <v>2.27</v>
      </c>
      <c r="AK53" s="263">
        <f t="shared" si="94"/>
        <v>2.56</v>
      </c>
      <c r="AL53" s="263">
        <f t="shared" si="94"/>
        <v>1.81</v>
      </c>
      <c r="AM53" s="263">
        <f t="shared" si="94"/>
        <v>1.99</v>
      </c>
      <c r="AN53" s="263">
        <f t="shared" si="94"/>
        <v>1.88</v>
      </c>
      <c r="AO53" s="263">
        <f t="shared" si="94"/>
        <v>1.64</v>
      </c>
      <c r="AP53" s="263">
        <f t="shared" si="94"/>
        <v>2.09</v>
      </c>
      <c r="AQ53" s="263">
        <f t="shared" si="94"/>
        <v>6.06</v>
      </c>
      <c r="AR53" s="263">
        <f t="shared" si="94"/>
        <v>2.31</v>
      </c>
      <c r="AS53" s="263">
        <f t="shared" si="94"/>
        <v>1.65</v>
      </c>
      <c r="AT53" s="263">
        <f t="shared" si="94"/>
        <v>1.86</v>
      </c>
      <c r="AU53" s="263">
        <f t="shared" si="94"/>
        <v>1.77</v>
      </c>
      <c r="AV53" s="263">
        <f t="shared" si="94"/>
        <v>2.1</v>
      </c>
      <c r="AW53" s="263">
        <f t="shared" si="94"/>
        <v>3.3</v>
      </c>
      <c r="AX53" s="263">
        <f t="shared" si="94"/>
        <v>1.92</v>
      </c>
      <c r="AY53" s="263">
        <f t="shared" si="94"/>
        <v>1.63</v>
      </c>
      <c r="AZ53" s="263">
        <f t="shared" si="94"/>
        <v>1.83</v>
      </c>
      <c r="BA53" s="263">
        <f t="shared" si="94"/>
        <v>1.5</v>
      </c>
      <c r="BB53" s="263">
        <f t="shared" si="94"/>
        <v>2.0699999999999998</v>
      </c>
      <c r="BC53" s="263">
        <f t="shared" si="94"/>
        <v>1.92</v>
      </c>
      <c r="BD53" s="263">
        <f t="shared" si="94"/>
        <v>2.27</v>
      </c>
      <c r="BE53" s="263">
        <f t="shared" si="94"/>
        <v>0</v>
      </c>
      <c r="BF53" s="263">
        <f t="shared" ref="BF53:CO53" si="95">+BF17</f>
        <v>0</v>
      </c>
      <c r="BG53" s="263">
        <f t="shared" si="95"/>
        <v>1.36</v>
      </c>
      <c r="BH53" s="263">
        <f t="shared" si="95"/>
        <v>1.53</v>
      </c>
      <c r="BI53" s="263">
        <f t="shared" si="95"/>
        <v>1.68</v>
      </c>
      <c r="BJ53" s="263">
        <f t="shared" si="95"/>
        <v>1.29</v>
      </c>
      <c r="BK53" s="263">
        <f t="shared" si="95"/>
        <v>5</v>
      </c>
      <c r="BL53" s="263">
        <f t="shared" si="95"/>
        <v>0</v>
      </c>
      <c r="BM53" s="263">
        <f t="shared" ref="BM53" si="96">+BM17</f>
        <v>0</v>
      </c>
      <c r="BN53" s="263">
        <f t="shared" si="95"/>
        <v>1.75</v>
      </c>
      <c r="BO53" s="263">
        <f t="shared" si="95"/>
        <v>1.35</v>
      </c>
      <c r="BP53" s="263">
        <f t="shared" si="95"/>
        <v>1.64</v>
      </c>
      <c r="BQ53" s="263">
        <f t="shared" si="95"/>
        <v>1.74</v>
      </c>
      <c r="BR53" s="263">
        <f t="shared" si="95"/>
        <v>2.94</v>
      </c>
      <c r="BS53" s="263">
        <f t="shared" si="95"/>
        <v>0</v>
      </c>
      <c r="BT53" s="263">
        <f t="shared" si="95"/>
        <v>0</v>
      </c>
      <c r="BU53" s="263">
        <f t="shared" si="95"/>
        <v>1.77</v>
      </c>
      <c r="BV53" s="263">
        <f t="shared" si="95"/>
        <v>1.2</v>
      </c>
      <c r="BW53" s="263">
        <f t="shared" si="95"/>
        <v>2.06</v>
      </c>
      <c r="BX53" s="263">
        <f t="shared" si="95"/>
        <v>1.77</v>
      </c>
      <c r="BY53" s="263">
        <f t="shared" si="95"/>
        <v>2.27</v>
      </c>
      <c r="BZ53" s="263">
        <f t="shared" si="95"/>
        <v>0</v>
      </c>
      <c r="CA53" s="263">
        <f t="shared" si="95"/>
        <v>0</v>
      </c>
      <c r="CB53" s="263">
        <f t="shared" si="95"/>
        <v>1.31</v>
      </c>
      <c r="CC53" s="263">
        <f t="shared" si="95"/>
        <v>1.42</v>
      </c>
      <c r="CD53" s="263">
        <f t="shared" si="95"/>
        <v>1.45</v>
      </c>
      <c r="CE53" s="263">
        <f t="shared" si="95"/>
        <v>1.19</v>
      </c>
      <c r="CF53" s="263">
        <f t="shared" si="95"/>
        <v>2.5299999999999998</v>
      </c>
      <c r="CG53" s="263">
        <f t="shared" si="95"/>
        <v>0</v>
      </c>
      <c r="CH53" s="263">
        <f t="shared" si="95"/>
        <v>0</v>
      </c>
      <c r="CI53" s="263">
        <f t="shared" si="95"/>
        <v>1.46</v>
      </c>
      <c r="CJ53" s="263">
        <f t="shared" si="95"/>
        <v>1.47</v>
      </c>
      <c r="CK53" s="263">
        <f t="shared" si="95"/>
        <v>1.74</v>
      </c>
      <c r="CL53" s="263">
        <f t="shared" si="95"/>
        <v>1.44</v>
      </c>
      <c r="CM53" s="263">
        <f t="shared" si="95"/>
        <v>2.48</v>
      </c>
      <c r="CN53" s="263">
        <f t="shared" si="95"/>
        <v>0</v>
      </c>
      <c r="CO53" s="263">
        <f t="shared" si="95"/>
        <v>1.42</v>
      </c>
      <c r="CP53" s="263">
        <f t="shared" si="21"/>
        <v>1.36</v>
      </c>
      <c r="CQ53" s="263">
        <f t="shared" ref="CQ53:DC53" si="97">+CQ36</f>
        <v>1.1299999999999999</v>
      </c>
      <c r="CR53" s="263">
        <f t="shared" si="97"/>
        <v>1.19</v>
      </c>
      <c r="CS53" s="263">
        <f t="shared" si="97"/>
        <v>1.56</v>
      </c>
      <c r="CT53" s="263">
        <f t="shared" si="97"/>
        <v>1.58</v>
      </c>
      <c r="CU53" s="263">
        <f t="shared" si="97"/>
        <v>1.35</v>
      </c>
      <c r="CV53" s="263">
        <f t="shared" si="97"/>
        <v>1.55</v>
      </c>
      <c r="CW53" s="263">
        <f t="shared" si="97"/>
        <v>1.95</v>
      </c>
      <c r="CX53" s="263">
        <f t="shared" si="97"/>
        <v>0</v>
      </c>
      <c r="CY53" s="263">
        <f t="shared" si="97"/>
        <v>0</v>
      </c>
      <c r="CZ53" s="263">
        <f t="shared" si="97"/>
        <v>0</v>
      </c>
      <c r="DA53" s="263">
        <f t="shared" si="97"/>
        <v>3.25</v>
      </c>
      <c r="DB53" s="263">
        <f t="shared" si="97"/>
        <v>1.51</v>
      </c>
      <c r="DC53" s="263">
        <f t="shared" si="97"/>
        <v>3</v>
      </c>
      <c r="DD53" s="263">
        <f t="shared" ref="DD53:EI53" si="98">+DD17</f>
        <v>1.47</v>
      </c>
      <c r="DE53" s="263">
        <f t="shared" si="98"/>
        <v>1.39</v>
      </c>
      <c r="DF53" s="263">
        <f t="shared" si="98"/>
        <v>1.31</v>
      </c>
      <c r="DG53" s="263">
        <f t="shared" si="98"/>
        <v>1.65</v>
      </c>
      <c r="DH53" s="263">
        <f t="shared" si="98"/>
        <v>2.54</v>
      </c>
      <c r="DI53" s="263">
        <f t="shared" si="98"/>
        <v>1.59</v>
      </c>
      <c r="DJ53" s="263">
        <f t="shared" si="98"/>
        <v>1.0900000000000001</v>
      </c>
      <c r="DK53" s="263">
        <f t="shared" si="98"/>
        <v>1.61</v>
      </c>
      <c r="DL53" s="263">
        <f t="shared" si="98"/>
        <v>1.61</v>
      </c>
      <c r="DM53" s="263">
        <f t="shared" si="98"/>
        <v>1.62</v>
      </c>
      <c r="DN53" s="263">
        <f t="shared" si="98"/>
        <v>1.64</v>
      </c>
      <c r="DO53" s="263">
        <f t="shared" si="98"/>
        <v>1.33</v>
      </c>
      <c r="DP53" s="263">
        <f t="shared" si="98"/>
        <v>1.85</v>
      </c>
      <c r="DQ53" s="263">
        <f t="shared" si="98"/>
        <v>1.64</v>
      </c>
      <c r="DR53" s="263">
        <f t="shared" si="98"/>
        <v>2</v>
      </c>
      <c r="DS53" s="263">
        <f t="shared" si="98"/>
        <v>1.52</v>
      </c>
      <c r="DT53" s="263">
        <f t="shared" si="98"/>
        <v>1.67</v>
      </c>
      <c r="DU53" s="263">
        <f t="shared" si="98"/>
        <v>1.61</v>
      </c>
      <c r="DV53" s="263">
        <f t="shared" si="98"/>
        <v>1.59</v>
      </c>
      <c r="DW53" s="263">
        <f t="shared" si="98"/>
        <v>1.66</v>
      </c>
      <c r="DX53" s="263">
        <f t="shared" si="98"/>
        <v>1.33</v>
      </c>
      <c r="DY53" s="263">
        <f t="shared" si="98"/>
        <v>1.78</v>
      </c>
      <c r="DZ53" s="263">
        <f t="shared" si="98"/>
        <v>1.6</v>
      </c>
      <c r="EA53" s="263">
        <f t="shared" si="98"/>
        <v>0.99</v>
      </c>
      <c r="EB53" s="263">
        <f t="shared" si="98"/>
        <v>1.44</v>
      </c>
      <c r="EC53" s="263">
        <f t="shared" si="98"/>
        <v>1.75</v>
      </c>
      <c r="ED53" s="263">
        <f t="shared" si="98"/>
        <v>1.52</v>
      </c>
      <c r="EE53" s="263">
        <f t="shared" si="98"/>
        <v>1.59</v>
      </c>
      <c r="EF53" s="263">
        <f t="shared" si="98"/>
        <v>1.63</v>
      </c>
      <c r="EG53" s="263">
        <f t="shared" si="98"/>
        <v>1.33</v>
      </c>
      <c r="EH53" s="263">
        <f t="shared" si="98"/>
        <v>1.89</v>
      </c>
      <c r="EI53" s="263">
        <f t="shared" si="98"/>
        <v>1.59</v>
      </c>
      <c r="EJ53" s="263">
        <f t="shared" ref="EJ53:FO53" si="99">+EJ17</f>
        <v>1.41</v>
      </c>
      <c r="EK53" s="263">
        <f t="shared" si="99"/>
        <v>1.52</v>
      </c>
      <c r="EL53" s="263">
        <f t="shared" si="99"/>
        <v>1.69</v>
      </c>
      <c r="EM53" s="263">
        <f t="shared" si="99"/>
        <v>1.54</v>
      </c>
      <c r="EN53" s="263">
        <f t="shared" si="99"/>
        <v>1.81</v>
      </c>
      <c r="EO53" s="263">
        <f t="shared" si="99"/>
        <v>1.85</v>
      </c>
      <c r="EP53" s="263">
        <f t="shared" si="99"/>
        <v>1.3</v>
      </c>
      <c r="EQ53" s="263">
        <f t="shared" si="99"/>
        <v>1.44</v>
      </c>
      <c r="ER53" s="263">
        <f t="shared" si="99"/>
        <v>1.92</v>
      </c>
      <c r="ES53" s="263">
        <f t="shared" si="99"/>
        <v>0</v>
      </c>
      <c r="ET53" s="263">
        <f t="shared" si="99"/>
        <v>1.1100000000000001</v>
      </c>
      <c r="EU53" s="263">
        <f t="shared" si="99"/>
        <v>1.98</v>
      </c>
      <c r="EV53" s="263">
        <f t="shared" si="99"/>
        <v>2.0499999999999998</v>
      </c>
      <c r="EW53" s="263">
        <f t="shared" si="99"/>
        <v>1.69</v>
      </c>
      <c r="EX53" s="263">
        <f t="shared" si="99"/>
        <v>1.6</v>
      </c>
      <c r="EY53" s="263">
        <f t="shared" si="99"/>
        <v>1.21</v>
      </c>
      <c r="EZ53" s="263">
        <f t="shared" si="99"/>
        <v>1.6</v>
      </c>
      <c r="FA53" s="263">
        <f t="shared" si="99"/>
        <v>1.85</v>
      </c>
      <c r="FB53" s="263">
        <f t="shared" si="99"/>
        <v>1.89</v>
      </c>
      <c r="FC53" s="263">
        <f t="shared" si="99"/>
        <v>1.57</v>
      </c>
      <c r="FD53" s="263">
        <f t="shared" si="99"/>
        <v>1.55</v>
      </c>
      <c r="FE53" s="263">
        <f t="shared" si="99"/>
        <v>1.28</v>
      </c>
      <c r="FF53" s="263">
        <f t="shared" si="99"/>
        <v>2.21</v>
      </c>
      <c r="FG53" s="263">
        <f t="shared" si="99"/>
        <v>1.41</v>
      </c>
      <c r="FH53" s="263">
        <f t="shared" si="99"/>
        <v>1.53</v>
      </c>
      <c r="FI53" s="263">
        <f t="shared" si="99"/>
        <v>1.54</v>
      </c>
      <c r="FJ53" s="263">
        <f t="shared" si="99"/>
        <v>1.59</v>
      </c>
      <c r="FK53" s="263">
        <f t="shared" si="99"/>
        <v>1.7</v>
      </c>
      <c r="FL53" s="263">
        <f t="shared" si="99"/>
        <v>1.51</v>
      </c>
      <c r="FM53" s="263">
        <f t="shared" si="99"/>
        <v>1.47</v>
      </c>
      <c r="FN53" s="263">
        <f t="shared" si="99"/>
        <v>1.53</v>
      </c>
      <c r="FO53" s="263">
        <f t="shared" si="99"/>
        <v>1.51</v>
      </c>
      <c r="FP53" s="263">
        <f t="shared" ref="FP53:GU53" si="100">+FP17</f>
        <v>1.39</v>
      </c>
      <c r="FQ53" s="263">
        <f t="shared" si="100"/>
        <v>1.48</v>
      </c>
      <c r="FR53" s="263">
        <f t="shared" si="100"/>
        <v>1.31</v>
      </c>
      <c r="FS53" s="263">
        <f t="shared" si="100"/>
        <v>2.15</v>
      </c>
      <c r="FT53" s="263">
        <f t="shared" si="100"/>
        <v>4.66</v>
      </c>
      <c r="FU53" s="263">
        <f t="shared" si="100"/>
        <v>1.2</v>
      </c>
      <c r="FV53" s="263">
        <f t="shared" si="100"/>
        <v>1.53</v>
      </c>
      <c r="FW53" s="263">
        <f t="shared" si="100"/>
        <v>1.44</v>
      </c>
      <c r="FX53" s="263">
        <f t="shared" si="100"/>
        <v>1.43</v>
      </c>
      <c r="FY53" s="263">
        <f t="shared" si="100"/>
        <v>1.49</v>
      </c>
      <c r="FZ53" s="263">
        <f t="shared" si="100"/>
        <v>1.35</v>
      </c>
      <c r="GA53" s="263">
        <f t="shared" si="100"/>
        <v>1.36</v>
      </c>
      <c r="GB53" s="263">
        <f t="shared" si="100"/>
        <v>1.44</v>
      </c>
      <c r="GC53" s="263">
        <f t="shared" si="100"/>
        <v>2</v>
      </c>
      <c r="GD53" s="263">
        <f t="shared" si="100"/>
        <v>1.59</v>
      </c>
      <c r="GE53" s="263">
        <f t="shared" si="100"/>
        <v>1.24</v>
      </c>
      <c r="GF53" s="263">
        <f t="shared" si="100"/>
        <v>1.4</v>
      </c>
      <c r="GG53" s="263">
        <f t="shared" si="100"/>
        <v>1.32</v>
      </c>
      <c r="GH53" s="263">
        <f t="shared" si="100"/>
        <v>2.82</v>
      </c>
      <c r="GI53" s="263">
        <f t="shared" si="100"/>
        <v>1.57</v>
      </c>
      <c r="GJ53" s="263">
        <f t="shared" si="100"/>
        <v>1.46</v>
      </c>
      <c r="GK53" s="263">
        <f t="shared" si="100"/>
        <v>1.46</v>
      </c>
      <c r="GL53" s="263">
        <f t="shared" si="100"/>
        <v>1.1499999999999999</v>
      </c>
      <c r="GM53" s="263">
        <f t="shared" si="100"/>
        <v>0</v>
      </c>
      <c r="GN53" s="263">
        <f t="shared" si="100"/>
        <v>0</v>
      </c>
      <c r="GO53" s="263">
        <f t="shared" si="100"/>
        <v>0</v>
      </c>
      <c r="GP53" s="263">
        <f t="shared" si="100"/>
        <v>1.66</v>
      </c>
      <c r="GQ53" s="263">
        <f t="shared" si="100"/>
        <v>1.0900000000000001</v>
      </c>
      <c r="GR53" s="263">
        <f t="shared" si="100"/>
        <v>1.28</v>
      </c>
      <c r="GS53" s="263">
        <f t="shared" si="100"/>
        <v>2.78</v>
      </c>
      <c r="GT53" s="263">
        <f t="shared" si="100"/>
        <v>1.2</v>
      </c>
      <c r="GU53" s="263">
        <f t="shared" si="100"/>
        <v>2</v>
      </c>
      <c r="GV53" s="263">
        <f t="shared" ref="GV53:HH53" si="101">+GV17</f>
        <v>0</v>
      </c>
      <c r="GW53" s="263">
        <f t="shared" si="101"/>
        <v>2.4</v>
      </c>
      <c r="GX53" s="263">
        <f t="shared" si="101"/>
        <v>1.2</v>
      </c>
      <c r="GY53" s="263">
        <f t="shared" si="101"/>
        <v>1.39</v>
      </c>
      <c r="GZ53" s="263">
        <f t="shared" si="101"/>
        <v>1.48</v>
      </c>
      <c r="HA53" s="263">
        <f t="shared" si="101"/>
        <v>1.5</v>
      </c>
      <c r="HB53" s="263">
        <f t="shared" si="101"/>
        <v>1.27</v>
      </c>
      <c r="HC53" s="263">
        <f t="shared" si="101"/>
        <v>1.33</v>
      </c>
      <c r="HD53" s="263">
        <f t="shared" si="101"/>
        <v>1.4</v>
      </c>
      <c r="HE53" s="263">
        <f t="shared" si="101"/>
        <v>1.19</v>
      </c>
      <c r="HF53" s="263">
        <f t="shared" si="101"/>
        <v>1.43</v>
      </c>
      <c r="HG53" s="263">
        <f t="shared" si="101"/>
        <v>1.64</v>
      </c>
      <c r="HH53" s="263">
        <f t="shared" si="101"/>
        <v>1.83</v>
      </c>
    </row>
    <row r="54" spans="1:216" x14ac:dyDescent="0.2">
      <c r="A54" s="263" t="s">
        <v>252</v>
      </c>
      <c r="B54" s="263">
        <f t="shared" si="46"/>
        <v>30772920</v>
      </c>
      <c r="C54" s="263">
        <f t="shared" ref="C54:Y54" si="102">+C37</f>
        <v>9499855</v>
      </c>
      <c r="D54" s="263">
        <f t="shared" si="102"/>
        <v>7478010</v>
      </c>
      <c r="E54" s="263">
        <f t="shared" si="102"/>
        <v>5272208</v>
      </c>
      <c r="F54" s="263">
        <f t="shared" si="102"/>
        <v>3380283</v>
      </c>
      <c r="G54" s="263">
        <f t="shared" si="102"/>
        <v>2975031</v>
      </c>
      <c r="H54" s="263">
        <f t="shared" si="102"/>
        <v>3038400</v>
      </c>
      <c r="I54" s="263">
        <f t="shared" si="102"/>
        <v>1577766</v>
      </c>
      <c r="J54" s="263">
        <f t="shared" si="102"/>
        <v>2015234</v>
      </c>
      <c r="K54" s="263">
        <f t="shared" si="102"/>
        <v>842462</v>
      </c>
      <c r="L54" s="263">
        <f t="shared" si="102"/>
        <v>417122</v>
      </c>
      <c r="M54" s="263">
        <f t="shared" si="102"/>
        <v>509304</v>
      </c>
      <c r="N54" s="263">
        <f t="shared" ref="N54:P54" si="103">+N37</f>
        <v>574725</v>
      </c>
      <c r="O54" s="263">
        <f t="shared" si="103"/>
        <v>262260</v>
      </c>
      <c r="P54" s="263">
        <f t="shared" si="103"/>
        <v>403528</v>
      </c>
      <c r="Q54" s="263">
        <f t="shared" si="102"/>
        <v>2215198</v>
      </c>
      <c r="R54" s="263">
        <f t="shared" si="102"/>
        <v>905377</v>
      </c>
      <c r="S54" s="263">
        <f t="shared" si="102"/>
        <v>0</v>
      </c>
      <c r="T54" s="263">
        <f t="shared" si="102"/>
        <v>1479288</v>
      </c>
      <c r="U54" s="263">
        <f t="shared" si="102"/>
        <v>1096787</v>
      </c>
      <c r="V54" s="263">
        <f t="shared" si="102"/>
        <v>598063</v>
      </c>
      <c r="W54" s="263">
        <f t="shared" si="102"/>
        <v>807139</v>
      </c>
      <c r="X54" s="263">
        <f t="shared" si="102"/>
        <v>615846</v>
      </c>
      <c r="Y54" s="263">
        <f t="shared" si="102"/>
        <v>218737</v>
      </c>
      <c r="Z54" s="263">
        <f>+Z18</f>
        <v>19255590</v>
      </c>
      <c r="AA54" s="263">
        <f t="shared" ref="AA54:CO54" si="104">+AA18</f>
        <v>17649900</v>
      </c>
      <c r="AB54" s="263">
        <f t="shared" si="104"/>
        <v>1398510</v>
      </c>
      <c r="AC54" s="263">
        <f t="shared" si="104"/>
        <v>8666837</v>
      </c>
      <c r="AD54" s="263">
        <f t="shared" si="104"/>
        <v>5387863</v>
      </c>
      <c r="AE54" s="263">
        <f t="shared" si="104"/>
        <v>246310</v>
      </c>
      <c r="AF54" s="263">
        <f t="shared" si="104"/>
        <v>4201620</v>
      </c>
      <c r="AG54" s="263">
        <f t="shared" si="104"/>
        <v>3423318</v>
      </c>
      <c r="AH54" s="263">
        <f t="shared" si="104"/>
        <v>5064530</v>
      </c>
      <c r="AI54" s="263">
        <f t="shared" si="104"/>
        <v>2239764</v>
      </c>
      <c r="AJ54" s="263">
        <f t="shared" si="104"/>
        <v>7694030</v>
      </c>
      <c r="AK54" s="263">
        <f t="shared" si="104"/>
        <v>1946388</v>
      </c>
      <c r="AL54" s="263">
        <f t="shared" si="104"/>
        <v>386946</v>
      </c>
      <c r="AM54" s="263">
        <f t="shared" si="104"/>
        <v>5567459</v>
      </c>
      <c r="AN54" s="263">
        <f t="shared" si="104"/>
        <v>76901</v>
      </c>
      <c r="AO54" s="263">
        <f t="shared" si="104"/>
        <v>2164986</v>
      </c>
      <c r="AP54" s="263">
        <f t="shared" si="104"/>
        <v>2257825</v>
      </c>
      <c r="AQ54" s="263">
        <f t="shared" si="104"/>
        <v>6782</v>
      </c>
      <c r="AR54" s="263">
        <f t="shared" si="104"/>
        <v>1351232</v>
      </c>
      <c r="AS54" s="263">
        <f t="shared" si="104"/>
        <v>308900</v>
      </c>
      <c r="AT54" s="263">
        <f t="shared" si="104"/>
        <v>677678</v>
      </c>
      <c r="AU54" s="263">
        <f t="shared" si="104"/>
        <v>245309</v>
      </c>
      <c r="AV54" s="263">
        <f t="shared" si="104"/>
        <v>1108658</v>
      </c>
      <c r="AW54" s="263">
        <f t="shared" si="104"/>
        <v>255341</v>
      </c>
      <c r="AX54" s="263">
        <f t="shared" si="104"/>
        <v>62183</v>
      </c>
      <c r="AY54" s="263">
        <f t="shared" si="104"/>
        <v>8799802</v>
      </c>
      <c r="AZ54" s="263">
        <f t="shared" si="104"/>
        <v>1444252</v>
      </c>
      <c r="BA54" s="263">
        <f t="shared" si="104"/>
        <v>286979</v>
      </c>
      <c r="BB54" s="263">
        <f t="shared" si="104"/>
        <v>82225</v>
      </c>
      <c r="BC54" s="263">
        <f t="shared" si="104"/>
        <v>1154694</v>
      </c>
      <c r="BD54" s="263">
        <f t="shared" si="104"/>
        <v>73196</v>
      </c>
      <c r="BE54" s="263">
        <f t="shared" si="104"/>
        <v>0</v>
      </c>
      <c r="BF54" s="263">
        <f t="shared" si="104"/>
        <v>0</v>
      </c>
      <c r="BG54" s="263">
        <f t="shared" ref="BG54:BM54" si="105">+BG18</f>
        <v>328232</v>
      </c>
      <c r="BH54" s="263">
        <f t="shared" si="105"/>
        <v>54311</v>
      </c>
      <c r="BI54" s="263">
        <f t="shared" si="105"/>
        <v>13970</v>
      </c>
      <c r="BJ54" s="263">
        <f t="shared" si="105"/>
        <v>280251</v>
      </c>
      <c r="BK54" s="263">
        <f t="shared" si="105"/>
        <v>9989</v>
      </c>
      <c r="BL54" s="263">
        <f t="shared" si="105"/>
        <v>0</v>
      </c>
      <c r="BM54" s="263">
        <f t="shared" si="105"/>
        <v>0</v>
      </c>
      <c r="BN54" s="263">
        <f t="shared" si="104"/>
        <v>3227821</v>
      </c>
      <c r="BO54" s="263">
        <f t="shared" si="104"/>
        <v>7939</v>
      </c>
      <c r="BP54" s="263">
        <f t="shared" si="104"/>
        <v>44478</v>
      </c>
      <c r="BQ54" s="263">
        <f t="shared" si="104"/>
        <v>3180239</v>
      </c>
      <c r="BR54" s="263">
        <f t="shared" si="104"/>
        <v>38904</v>
      </c>
      <c r="BS54" s="263">
        <f t="shared" si="104"/>
        <v>0</v>
      </c>
      <c r="BT54" s="263">
        <f t="shared" si="104"/>
        <v>0</v>
      </c>
      <c r="BU54" s="263">
        <f t="shared" si="104"/>
        <v>2141477</v>
      </c>
      <c r="BV54" s="263">
        <f t="shared" si="104"/>
        <v>108334</v>
      </c>
      <c r="BW54" s="263">
        <f t="shared" si="104"/>
        <v>125473</v>
      </c>
      <c r="BX54" s="263">
        <f t="shared" si="104"/>
        <v>1931046</v>
      </c>
      <c r="BY54" s="263">
        <f t="shared" si="104"/>
        <v>128092</v>
      </c>
      <c r="BZ54" s="263">
        <f t="shared" si="104"/>
        <v>0</v>
      </c>
      <c r="CA54" s="263">
        <f t="shared" si="104"/>
        <v>0</v>
      </c>
      <c r="CB54" s="263">
        <f t="shared" si="104"/>
        <v>375207</v>
      </c>
      <c r="CC54" s="263">
        <f t="shared" si="104"/>
        <v>178016</v>
      </c>
      <c r="CD54" s="263">
        <f t="shared" si="104"/>
        <v>39892</v>
      </c>
      <c r="CE54" s="263">
        <f t="shared" si="104"/>
        <v>173960</v>
      </c>
      <c r="CF54" s="263">
        <f t="shared" si="104"/>
        <v>18549</v>
      </c>
      <c r="CG54" s="263">
        <f t="shared" si="104"/>
        <v>0</v>
      </c>
      <c r="CH54" s="263">
        <f t="shared" si="104"/>
        <v>0</v>
      </c>
      <c r="CI54" s="263">
        <f t="shared" si="104"/>
        <v>4795525</v>
      </c>
      <c r="CJ54" s="263">
        <f t="shared" si="104"/>
        <v>1629660</v>
      </c>
      <c r="CK54" s="263">
        <f t="shared" si="104"/>
        <v>185280</v>
      </c>
      <c r="CL54" s="263">
        <f t="shared" si="104"/>
        <v>2898861</v>
      </c>
      <c r="CM54" s="263">
        <f t="shared" si="104"/>
        <v>116909</v>
      </c>
      <c r="CN54" s="263">
        <f t="shared" si="104"/>
        <v>0</v>
      </c>
      <c r="CO54" s="263">
        <f t="shared" si="104"/>
        <v>1223509</v>
      </c>
      <c r="CP54" s="263">
        <f t="shared" si="21"/>
        <v>6568937</v>
      </c>
      <c r="CQ54" s="263">
        <f t="shared" ref="CQ54:DC54" si="106">+CQ37</f>
        <v>993436</v>
      </c>
      <c r="CR54" s="263">
        <f t="shared" si="106"/>
        <v>2417536</v>
      </c>
      <c r="CS54" s="263">
        <f t="shared" si="106"/>
        <v>612159</v>
      </c>
      <c r="CT54" s="263">
        <f t="shared" si="106"/>
        <v>2127858</v>
      </c>
      <c r="CU54" s="263">
        <f t="shared" si="106"/>
        <v>1216642</v>
      </c>
      <c r="CV54" s="263">
        <f t="shared" si="106"/>
        <v>1096176</v>
      </c>
      <c r="CW54" s="263">
        <f t="shared" si="106"/>
        <v>1080046</v>
      </c>
      <c r="CX54" s="263">
        <f t="shared" si="106"/>
        <v>0</v>
      </c>
      <c r="CY54" s="263">
        <f t="shared" si="106"/>
        <v>0</v>
      </c>
      <c r="CZ54" s="263">
        <f t="shared" si="106"/>
        <v>0</v>
      </c>
      <c r="DA54" s="263">
        <f t="shared" si="106"/>
        <v>334907</v>
      </c>
      <c r="DB54" s="263">
        <f t="shared" si="106"/>
        <v>608037</v>
      </c>
      <c r="DC54" s="263">
        <f t="shared" si="106"/>
        <v>109007</v>
      </c>
      <c r="DD54" s="263">
        <f>+DD18</f>
        <v>15245960</v>
      </c>
      <c r="DE54" s="263">
        <f t="shared" ref="DE54:FP54" si="107">+DE18</f>
        <v>6654582</v>
      </c>
      <c r="DF54" s="263">
        <f t="shared" si="107"/>
        <v>7752919</v>
      </c>
      <c r="DG54" s="263">
        <f t="shared" si="107"/>
        <v>8109713</v>
      </c>
      <c r="DH54" s="263">
        <f t="shared" si="107"/>
        <v>375757</v>
      </c>
      <c r="DI54" s="263">
        <f t="shared" si="107"/>
        <v>161810</v>
      </c>
      <c r="DJ54" s="263">
        <f t="shared" si="107"/>
        <v>63207</v>
      </c>
      <c r="DK54" s="263">
        <f t="shared" si="107"/>
        <v>19910240</v>
      </c>
      <c r="DL54" s="263">
        <f t="shared" si="107"/>
        <v>14196300</v>
      </c>
      <c r="DM54" s="263">
        <f t="shared" si="107"/>
        <v>10153700</v>
      </c>
      <c r="DN54" s="263">
        <f t="shared" si="107"/>
        <v>3134751</v>
      </c>
      <c r="DO54" s="263">
        <f t="shared" si="107"/>
        <v>2016895</v>
      </c>
      <c r="DP54" s="263">
        <f t="shared" si="107"/>
        <v>1627117</v>
      </c>
      <c r="DQ54" s="263">
        <f t="shared" si="107"/>
        <v>6336608</v>
      </c>
      <c r="DR54" s="263">
        <f t="shared" si="107"/>
        <v>7262</v>
      </c>
      <c r="DS54" s="263">
        <f t="shared" si="107"/>
        <v>285592</v>
      </c>
      <c r="DT54" s="263">
        <f t="shared" si="107"/>
        <v>1367719</v>
      </c>
      <c r="DU54" s="263">
        <f t="shared" si="107"/>
        <v>584694</v>
      </c>
      <c r="DV54" s="263">
        <f t="shared" si="107"/>
        <v>6727574</v>
      </c>
      <c r="DW54" s="263">
        <f t="shared" si="107"/>
        <v>2117282</v>
      </c>
      <c r="DX54" s="263">
        <f t="shared" si="107"/>
        <v>1492716</v>
      </c>
      <c r="DY54" s="263">
        <f t="shared" si="107"/>
        <v>952815</v>
      </c>
      <c r="DZ54" s="263">
        <f t="shared" si="107"/>
        <v>4423462</v>
      </c>
      <c r="EA54" s="263">
        <f t="shared" si="107"/>
        <v>6399</v>
      </c>
      <c r="EB54" s="263">
        <f t="shared" si="107"/>
        <v>239785</v>
      </c>
      <c r="EC54" s="263">
        <f t="shared" si="107"/>
        <v>1008668</v>
      </c>
      <c r="ED54" s="263">
        <f t="shared" si="107"/>
        <v>459968</v>
      </c>
      <c r="EE54" s="263">
        <f t="shared" si="107"/>
        <v>13480760</v>
      </c>
      <c r="EF54" s="263">
        <f t="shared" si="107"/>
        <v>4627777</v>
      </c>
      <c r="EG54" s="263">
        <f t="shared" si="107"/>
        <v>3135716</v>
      </c>
      <c r="EH54" s="263">
        <f t="shared" si="107"/>
        <v>2060569</v>
      </c>
      <c r="EI54" s="263">
        <f t="shared" si="107"/>
        <v>8824747</v>
      </c>
      <c r="EJ54" s="263">
        <f t="shared" si="107"/>
        <v>13624</v>
      </c>
      <c r="EK54" s="263">
        <f t="shared" si="107"/>
        <v>445772</v>
      </c>
      <c r="EL54" s="263">
        <f t="shared" si="107"/>
        <v>2142169</v>
      </c>
      <c r="EM54" s="263">
        <f t="shared" si="107"/>
        <v>923890</v>
      </c>
      <c r="EN54" s="263">
        <f t="shared" si="107"/>
        <v>2244346</v>
      </c>
      <c r="EO54" s="263">
        <f t="shared" si="107"/>
        <v>405196</v>
      </c>
      <c r="EP54" s="263">
        <f t="shared" si="107"/>
        <v>245414</v>
      </c>
      <c r="EQ54" s="263">
        <f t="shared" si="107"/>
        <v>413526</v>
      </c>
      <c r="ER54" s="263">
        <f t="shared" si="107"/>
        <v>1341822</v>
      </c>
      <c r="ES54" s="263">
        <f t="shared" si="107"/>
        <v>0</v>
      </c>
      <c r="ET54" s="263">
        <f t="shared" si="107"/>
        <v>46552</v>
      </c>
      <c r="EU54" s="263">
        <f t="shared" si="107"/>
        <v>170107</v>
      </c>
      <c r="EV54" s="263">
        <f t="shared" si="107"/>
        <v>77856</v>
      </c>
      <c r="EW54" s="263">
        <f t="shared" si="107"/>
        <v>5754684</v>
      </c>
      <c r="EX54" s="263">
        <f t="shared" si="107"/>
        <v>1503644</v>
      </c>
      <c r="EY54" s="263">
        <f t="shared" si="107"/>
        <v>788971</v>
      </c>
      <c r="EZ54" s="263">
        <f t="shared" si="107"/>
        <v>998712</v>
      </c>
      <c r="FA54" s="263">
        <f t="shared" si="107"/>
        <v>3247926</v>
      </c>
      <c r="FB54" s="263">
        <f t="shared" si="107"/>
        <v>36078</v>
      </c>
      <c r="FC54" s="263">
        <f t="shared" si="107"/>
        <v>252358</v>
      </c>
      <c r="FD54" s="263">
        <f t="shared" si="107"/>
        <v>691610</v>
      </c>
      <c r="FE54" s="263">
        <f t="shared" si="107"/>
        <v>328197</v>
      </c>
      <c r="FF54" s="263">
        <f t="shared" si="107"/>
        <v>2052519</v>
      </c>
      <c r="FG54" s="263">
        <f t="shared" si="107"/>
        <v>688996</v>
      </c>
      <c r="FH54" s="263">
        <f t="shared" si="107"/>
        <v>197505</v>
      </c>
      <c r="FI54" s="263">
        <f t="shared" si="107"/>
        <v>258943</v>
      </c>
      <c r="FJ54" s="263">
        <f t="shared" si="107"/>
        <v>546326</v>
      </c>
      <c r="FK54" s="263">
        <f t="shared" si="107"/>
        <v>36804</v>
      </c>
      <c r="FL54" s="263">
        <f t="shared" si="107"/>
        <v>81568</v>
      </c>
      <c r="FM54" s="263">
        <f t="shared" si="107"/>
        <v>153147</v>
      </c>
      <c r="FN54" s="263">
        <f t="shared" si="107"/>
        <v>26656</v>
      </c>
      <c r="FO54" s="263">
        <f t="shared" si="107"/>
        <v>1726503</v>
      </c>
      <c r="FP54" s="263">
        <f t="shared" si="107"/>
        <v>1401375</v>
      </c>
      <c r="FQ54" s="263">
        <f t="shared" ref="FQ54:HH54" si="108">+FQ18</f>
        <v>77949</v>
      </c>
      <c r="FR54" s="263">
        <f t="shared" si="108"/>
        <v>29068</v>
      </c>
      <c r="FS54" s="263">
        <f t="shared" si="108"/>
        <v>384930</v>
      </c>
      <c r="FT54" s="263">
        <f t="shared" si="108"/>
        <v>12155</v>
      </c>
      <c r="FU54" s="263">
        <f t="shared" si="108"/>
        <v>6906</v>
      </c>
      <c r="FV54" s="263">
        <f t="shared" si="108"/>
        <v>67633</v>
      </c>
      <c r="FW54" s="263">
        <f t="shared" si="108"/>
        <v>15599</v>
      </c>
      <c r="FX54" s="263">
        <f t="shared" si="108"/>
        <v>4606133</v>
      </c>
      <c r="FY54" s="263">
        <f t="shared" si="108"/>
        <v>1191512</v>
      </c>
      <c r="FZ54" s="263">
        <f t="shared" si="108"/>
        <v>1011150</v>
      </c>
      <c r="GA54" s="263">
        <f t="shared" si="108"/>
        <v>565420</v>
      </c>
      <c r="GB54" s="263">
        <f t="shared" si="108"/>
        <v>2937897</v>
      </c>
      <c r="GC54" s="263">
        <f t="shared" si="108"/>
        <v>12009</v>
      </c>
      <c r="GD54" s="263">
        <f t="shared" si="108"/>
        <v>56734</v>
      </c>
      <c r="GE54" s="263">
        <f t="shared" si="108"/>
        <v>105227</v>
      </c>
      <c r="GF54" s="263">
        <f t="shared" si="108"/>
        <v>34997</v>
      </c>
      <c r="GG54" s="263">
        <f t="shared" si="108"/>
        <v>1176736</v>
      </c>
      <c r="GH54" s="263">
        <f t="shared" si="108"/>
        <v>44092</v>
      </c>
      <c r="GI54" s="263">
        <f t="shared" si="108"/>
        <v>43772</v>
      </c>
      <c r="GJ54" s="263">
        <f t="shared" si="108"/>
        <v>62854</v>
      </c>
      <c r="GK54" s="263">
        <f t="shared" si="108"/>
        <v>552070</v>
      </c>
      <c r="GL54" s="263">
        <f t="shared" si="108"/>
        <v>645315</v>
      </c>
      <c r="GM54" s="263">
        <f t="shared" si="108"/>
        <v>0</v>
      </c>
      <c r="GN54" s="263">
        <f t="shared" si="108"/>
        <v>0</v>
      </c>
      <c r="GO54" s="263">
        <f t="shared" si="108"/>
        <v>0</v>
      </c>
      <c r="GP54" s="263">
        <f t="shared" si="108"/>
        <v>596119</v>
      </c>
      <c r="GQ54" s="263">
        <f t="shared" si="108"/>
        <v>23160</v>
      </c>
      <c r="GR54" s="263">
        <f t="shared" si="108"/>
        <v>400850</v>
      </c>
      <c r="GS54" s="263">
        <f t="shared" si="108"/>
        <v>153143</v>
      </c>
      <c r="GT54" s="263">
        <f t="shared" si="108"/>
        <v>14364</v>
      </c>
      <c r="GU54" s="263">
        <f t="shared" si="108"/>
        <v>15124</v>
      </c>
      <c r="GV54" s="263">
        <f t="shared" si="108"/>
        <v>0</v>
      </c>
      <c r="GW54" s="263">
        <f t="shared" si="108"/>
        <v>11498</v>
      </c>
      <c r="GX54" s="263">
        <f t="shared" si="108"/>
        <v>27561</v>
      </c>
      <c r="GY54" s="263">
        <f t="shared" si="108"/>
        <v>2729669</v>
      </c>
      <c r="GZ54" s="263">
        <f t="shared" si="108"/>
        <v>758959</v>
      </c>
      <c r="HA54" s="263">
        <f t="shared" si="108"/>
        <v>492635</v>
      </c>
      <c r="HB54" s="263">
        <f t="shared" si="108"/>
        <v>263652</v>
      </c>
      <c r="HC54" s="263">
        <f t="shared" si="108"/>
        <v>1546254</v>
      </c>
      <c r="HD54" s="263">
        <f t="shared" si="108"/>
        <v>97323</v>
      </c>
      <c r="HE54" s="263">
        <f t="shared" si="108"/>
        <v>60051</v>
      </c>
      <c r="HF54" s="263">
        <f t="shared" si="108"/>
        <v>254579</v>
      </c>
      <c r="HG54" s="263">
        <f t="shared" si="108"/>
        <v>126057</v>
      </c>
      <c r="HH54" s="263">
        <f t="shared" si="108"/>
        <v>8796767</v>
      </c>
    </row>
    <row r="55" spans="1:216" x14ac:dyDescent="0.2">
      <c r="A55" s="263" t="s">
        <v>251</v>
      </c>
      <c r="B55" s="263">
        <f>+C55+Z55+AY55+CP55+CW55+DD55+DK55</f>
        <v>431875203.75999999</v>
      </c>
      <c r="C55" s="263">
        <f>+D55+T55+W55+Q55</f>
        <v>27985715.25</v>
      </c>
      <c r="D55" s="263">
        <f>+E55+H55+K55+N55</f>
        <v>21163848.75</v>
      </c>
      <c r="E55" s="263">
        <f>+F55+G55</f>
        <v>13348306.75</v>
      </c>
      <c r="F55" s="263">
        <f>+F47*F5</f>
        <v>7027874.25</v>
      </c>
      <c r="G55" s="263">
        <f>+G47*G5</f>
        <v>6320432.5</v>
      </c>
      <c r="H55" s="263">
        <f>+I55+J55</f>
        <v>6190720.75</v>
      </c>
      <c r="I55" s="263">
        <f>+I47*I5</f>
        <v>2808345.75</v>
      </c>
      <c r="J55" s="263">
        <f>+J47*J5</f>
        <v>3382375</v>
      </c>
      <c r="K55" s="263">
        <f>+L55+M55</f>
        <v>991932.25</v>
      </c>
      <c r="L55" s="263">
        <f>+L47*L5</f>
        <v>581076</v>
      </c>
      <c r="M55" s="263">
        <f>+M47*M5</f>
        <v>410856.25</v>
      </c>
      <c r="N55" s="263">
        <f>+O55+P55</f>
        <v>632889</v>
      </c>
      <c r="O55" s="263">
        <f>+O47*O5</f>
        <v>386172</v>
      </c>
      <c r="P55" s="263">
        <f>+P47*P5</f>
        <v>246717</v>
      </c>
      <c r="Q55" s="263">
        <f>+R55+S55</f>
        <v>1599807</v>
      </c>
      <c r="R55" s="263">
        <f>+R47*R5</f>
        <v>1599807</v>
      </c>
      <c r="S55" s="263">
        <f>+S47*S5</f>
        <v>0</v>
      </c>
      <c r="T55" s="263">
        <f>+U55+V55</f>
        <v>2764554.75</v>
      </c>
      <c r="U55" s="263">
        <f>+U47*U5</f>
        <v>2241978.75</v>
      </c>
      <c r="V55" s="263">
        <f>+V47*V5</f>
        <v>522576</v>
      </c>
      <c r="W55" s="263">
        <f>+X55+Y55</f>
        <v>2457504.75</v>
      </c>
      <c r="X55" s="263">
        <f>+X47*X5</f>
        <v>2287333.5</v>
      </c>
      <c r="Y55" s="263">
        <f>+Y47*Y5</f>
        <v>170171.25</v>
      </c>
      <c r="Z55" s="263">
        <f>+AA55+AM55</f>
        <v>154586047.34</v>
      </c>
      <c r="AA55" s="263">
        <f>+SUM(AB55:AL55)</f>
        <v>138486724.83000001</v>
      </c>
      <c r="AB55" s="263">
        <f>+AB47*AB5</f>
        <v>7569930</v>
      </c>
      <c r="AC55" s="263">
        <f t="shared" ref="AC55:AX55" si="109">+AC47*AC5</f>
        <v>33491502</v>
      </c>
      <c r="AD55" s="263">
        <f t="shared" si="109"/>
        <v>11468474</v>
      </c>
      <c r="AE55" s="263">
        <f t="shared" si="109"/>
        <v>431317.5</v>
      </c>
      <c r="AF55" s="263">
        <f t="shared" si="109"/>
        <v>12680801.100000001</v>
      </c>
      <c r="AG55" s="263">
        <f t="shared" si="109"/>
        <v>16199820</v>
      </c>
      <c r="AH55" s="263">
        <f t="shared" si="109"/>
        <v>16554100</v>
      </c>
      <c r="AI55" s="263">
        <f t="shared" si="109"/>
        <v>6115391.7000000002</v>
      </c>
      <c r="AJ55" s="263">
        <f t="shared" si="109"/>
        <v>27590634</v>
      </c>
      <c r="AK55" s="263">
        <f t="shared" si="109"/>
        <v>5954520</v>
      </c>
      <c r="AL55" s="263">
        <f t="shared" si="109"/>
        <v>430234.53</v>
      </c>
      <c r="AM55" s="263">
        <f>+SUM(AN55:AX55)</f>
        <v>16099322.510000002</v>
      </c>
      <c r="AN55" s="263">
        <f t="shared" si="109"/>
        <v>176833</v>
      </c>
      <c r="AO55" s="263">
        <f t="shared" si="109"/>
        <v>4394164.5</v>
      </c>
      <c r="AP55" s="263">
        <f t="shared" si="109"/>
        <v>4175582</v>
      </c>
      <c r="AQ55" s="263">
        <f t="shared" si="109"/>
        <v>34584.5</v>
      </c>
      <c r="AR55" s="263">
        <f t="shared" si="109"/>
        <v>2345081.64</v>
      </c>
      <c r="AS55" s="263">
        <f t="shared" si="109"/>
        <v>819069</v>
      </c>
      <c r="AT55" s="263">
        <f t="shared" si="109"/>
        <v>1218237</v>
      </c>
      <c r="AU55" s="263">
        <f t="shared" si="109"/>
        <v>229705.41</v>
      </c>
      <c r="AV55" s="263">
        <f t="shared" si="109"/>
        <v>1920965.0999999999</v>
      </c>
      <c r="AW55" s="263">
        <f t="shared" si="109"/>
        <v>741388.23</v>
      </c>
      <c r="AX55" s="263">
        <f t="shared" si="109"/>
        <v>43712.130000000005</v>
      </c>
      <c r="AY55" s="263">
        <f>+AZ55+BN55+BG55+BU55+CB55+CI55</f>
        <v>9099840.4299999997</v>
      </c>
      <c r="AZ55" s="263">
        <f>+SUM(BA55:BF55)</f>
        <v>1176394.3500000001</v>
      </c>
      <c r="BA55" s="263">
        <f t="shared" ref="BA55:BF55" si="110">+BA47*BA5</f>
        <v>45043.700000000004</v>
      </c>
      <c r="BB55" s="263">
        <f t="shared" si="110"/>
        <v>131378.25</v>
      </c>
      <c r="BC55" s="263">
        <f t="shared" si="110"/>
        <v>820786.4</v>
      </c>
      <c r="BD55" s="263">
        <f t="shared" si="110"/>
        <v>179186</v>
      </c>
      <c r="BE55" s="263">
        <f t="shared" si="110"/>
        <v>0</v>
      </c>
      <c r="BF55" s="263">
        <f t="shared" si="110"/>
        <v>0</v>
      </c>
      <c r="BG55" s="263">
        <f>+SUM(BH55:BM55)</f>
        <v>242695.85</v>
      </c>
      <c r="BH55" s="263">
        <f t="shared" ref="BH55:BM55" si="111">+BH47*BH5</f>
        <v>11530.6</v>
      </c>
      <c r="BI55" s="263">
        <f t="shared" si="111"/>
        <v>29510.25</v>
      </c>
      <c r="BJ55" s="263">
        <f t="shared" si="111"/>
        <v>152962</v>
      </c>
      <c r="BK55" s="263">
        <f t="shared" si="111"/>
        <v>48693</v>
      </c>
      <c r="BL55" s="263">
        <f t="shared" si="111"/>
        <v>0</v>
      </c>
      <c r="BM55" s="263">
        <f t="shared" si="111"/>
        <v>0</v>
      </c>
      <c r="BN55" s="263">
        <f>+SUM(BO55:BT55)</f>
        <v>1659537.11</v>
      </c>
      <c r="BO55" s="263">
        <f t="shared" ref="BO55:BT55" si="112">+BO47*BO5</f>
        <v>607.56000000000006</v>
      </c>
      <c r="BP55" s="263">
        <f t="shared" si="112"/>
        <v>107811.75</v>
      </c>
      <c r="BQ55" s="263">
        <f t="shared" si="112"/>
        <v>1383284.8</v>
      </c>
      <c r="BR55" s="263">
        <f t="shared" si="112"/>
        <v>167833</v>
      </c>
      <c r="BS55" s="263">
        <f t="shared" si="112"/>
        <v>0</v>
      </c>
      <c r="BT55" s="263">
        <f t="shared" si="112"/>
        <v>0</v>
      </c>
      <c r="BU55" s="263">
        <f>+SUM(BV55:CA55)</f>
        <v>1605634.29</v>
      </c>
      <c r="BV55" s="263">
        <f t="shared" ref="BV55:CA55" si="113">+BV47*BV5</f>
        <v>5806.84</v>
      </c>
      <c r="BW55" s="263">
        <f t="shared" si="113"/>
        <v>321986.25</v>
      </c>
      <c r="BX55" s="263">
        <f t="shared" si="113"/>
        <v>1006751.2000000001</v>
      </c>
      <c r="BY55" s="263">
        <f t="shared" si="113"/>
        <v>271090</v>
      </c>
      <c r="BZ55" s="263">
        <f t="shared" si="113"/>
        <v>0</v>
      </c>
      <c r="CA55" s="263">
        <f t="shared" si="113"/>
        <v>0</v>
      </c>
      <c r="CB55" s="263">
        <f>+SUM(CC55:CH55)</f>
        <v>239305.73</v>
      </c>
      <c r="CC55" s="263">
        <f t="shared" ref="CC55:CH55" si="114">+CC47*CC5</f>
        <v>9615.08</v>
      </c>
      <c r="CD55" s="263">
        <f t="shared" si="114"/>
        <v>101135.25</v>
      </c>
      <c r="CE55" s="263">
        <f t="shared" si="114"/>
        <v>63134.400000000001</v>
      </c>
      <c r="CF55" s="263">
        <f t="shared" si="114"/>
        <v>65421</v>
      </c>
      <c r="CG55" s="263">
        <f t="shared" si="114"/>
        <v>0</v>
      </c>
      <c r="CH55" s="263">
        <f t="shared" si="114"/>
        <v>0</v>
      </c>
      <c r="CI55" s="263">
        <f>+SUM(CJ55:CO55)</f>
        <v>4176273.0999999996</v>
      </c>
      <c r="CJ55" s="263">
        <f t="shared" ref="CJ55:CO55" si="115">+CJ47*CJ5</f>
        <v>96814.5</v>
      </c>
      <c r="CK55" s="263">
        <f t="shared" si="115"/>
        <v>337641</v>
      </c>
      <c r="CL55" s="263">
        <f t="shared" si="115"/>
        <v>1303771.2</v>
      </c>
      <c r="CM55" s="263">
        <f t="shared" si="115"/>
        <v>336376</v>
      </c>
      <c r="CN55" s="263">
        <f t="shared" si="115"/>
        <v>0</v>
      </c>
      <c r="CO55" s="263">
        <f t="shared" si="115"/>
        <v>2101670.4</v>
      </c>
      <c r="CP55" s="263">
        <f>+SUM(CQ55:CV55)</f>
        <v>8609640.5999999996</v>
      </c>
      <c r="CQ55" s="263">
        <f t="shared" ref="CQ55:CV55" si="116">+CQ47*CQ5</f>
        <v>403775</v>
      </c>
      <c r="CR55" s="263">
        <f t="shared" si="116"/>
        <v>2175371.25</v>
      </c>
      <c r="CS55" s="263">
        <f t="shared" si="116"/>
        <v>930271.9800000001</v>
      </c>
      <c r="CT55" s="263">
        <f t="shared" si="116"/>
        <v>1361002.4000000001</v>
      </c>
      <c r="CU55" s="263">
        <f t="shared" si="116"/>
        <v>917006.97000000009</v>
      </c>
      <c r="CV55" s="263">
        <f t="shared" si="116"/>
        <v>2822213</v>
      </c>
      <c r="CW55" s="263">
        <f>+SUM(CX55:DC55)</f>
        <v>2139976.5099999998</v>
      </c>
      <c r="CX55" s="263">
        <f t="shared" ref="CX55:DC55" si="117">+CX47*CX5</f>
        <v>0</v>
      </c>
      <c r="CY55" s="263">
        <f t="shared" si="117"/>
        <v>0</v>
      </c>
      <c r="CZ55" s="263">
        <f t="shared" si="117"/>
        <v>0</v>
      </c>
      <c r="DA55" s="263">
        <f t="shared" si="117"/>
        <v>384014.60000000003</v>
      </c>
      <c r="DB55" s="263">
        <f t="shared" si="117"/>
        <v>919289.91</v>
      </c>
      <c r="DC55" s="263">
        <f t="shared" si="117"/>
        <v>836672</v>
      </c>
      <c r="DD55" s="263">
        <f>+SUM(DE55:DJ55)</f>
        <v>147799705.59999999</v>
      </c>
      <c r="DE55" s="263">
        <f t="shared" ref="DE55:DJ55" si="118">+DE47*DE5</f>
        <v>10457574.6</v>
      </c>
      <c r="DF55" s="263">
        <f t="shared" si="118"/>
        <v>23783425</v>
      </c>
      <c r="DG55" s="263">
        <f t="shared" si="118"/>
        <v>92587275</v>
      </c>
      <c r="DH55" s="263">
        <f t="shared" si="118"/>
        <v>13277995</v>
      </c>
      <c r="DI55" s="263">
        <f t="shared" si="118"/>
        <v>6844016</v>
      </c>
      <c r="DJ55" s="263">
        <f t="shared" si="118"/>
        <v>849420</v>
      </c>
      <c r="DK55" s="263">
        <f>+DL55+EW55+FF55+FO55+FX55+GG55+GP55+GY55</f>
        <v>81654278.030000001</v>
      </c>
      <c r="DL55" s="263">
        <f>+DM55+DV55</f>
        <v>47056775.859999999</v>
      </c>
      <c r="DM55" s="263">
        <f>+SUM(DN55:DU55)</f>
        <v>27389909.23</v>
      </c>
      <c r="DN55" s="263">
        <f t="shared" ref="DN55:DU55" si="119">+DN47*DN5</f>
        <v>5182904.1000000006</v>
      </c>
      <c r="DO55" s="263">
        <f t="shared" si="119"/>
        <v>2847088</v>
      </c>
      <c r="DP55" s="263">
        <f t="shared" si="119"/>
        <v>5859182</v>
      </c>
      <c r="DQ55" s="263">
        <f t="shared" si="119"/>
        <v>11902539</v>
      </c>
      <c r="DR55" s="263">
        <f t="shared" si="119"/>
        <v>6740</v>
      </c>
      <c r="DS55" s="263">
        <f t="shared" si="119"/>
        <v>132261.20000000001</v>
      </c>
      <c r="DT55" s="263">
        <f t="shared" si="119"/>
        <v>978427.5</v>
      </c>
      <c r="DU55" s="263">
        <f t="shared" si="119"/>
        <v>480767.43000000005</v>
      </c>
      <c r="DV55" s="263">
        <f>+SUM(DW55:ED55)</f>
        <v>19666866.629999995</v>
      </c>
      <c r="DW55" s="263">
        <f t="shared" ref="DW55:EM55" si="120">+DW47*DW5</f>
        <v>3205600.2</v>
      </c>
      <c r="DX55" s="263">
        <f t="shared" si="120"/>
        <v>2330671.5</v>
      </c>
      <c r="DY55" s="263">
        <f t="shared" si="120"/>
        <v>3779284</v>
      </c>
      <c r="DZ55" s="263">
        <f t="shared" si="120"/>
        <v>9045098.7000000011</v>
      </c>
      <c r="EA55" s="263">
        <f t="shared" si="120"/>
        <v>4712</v>
      </c>
      <c r="EB55" s="263">
        <f t="shared" si="120"/>
        <v>86772.400000000009</v>
      </c>
      <c r="EC55" s="263">
        <f t="shared" si="120"/>
        <v>805148</v>
      </c>
      <c r="ED55" s="263">
        <f t="shared" si="120"/>
        <v>409579.83</v>
      </c>
      <c r="EE55" s="263">
        <f>+SUM(EF55:EM55)</f>
        <v>42620973.939999998</v>
      </c>
      <c r="EF55" s="263">
        <f t="shared" si="120"/>
        <v>7883845.2000000002</v>
      </c>
      <c r="EG55" s="263">
        <f t="shared" si="120"/>
        <v>4981623.5</v>
      </c>
      <c r="EH55" s="263">
        <f t="shared" si="120"/>
        <v>8502016</v>
      </c>
      <c r="EI55" s="263">
        <f t="shared" si="120"/>
        <v>18565582.199999999</v>
      </c>
      <c r="EJ55" s="263">
        <f t="shared" si="120"/>
        <v>11452</v>
      </c>
      <c r="EK55" s="263">
        <f t="shared" si="120"/>
        <v>207463.6</v>
      </c>
      <c r="EL55" s="263">
        <f t="shared" si="120"/>
        <v>1643102.75</v>
      </c>
      <c r="EM55" s="263">
        <f t="shared" si="120"/>
        <v>825888.69000000006</v>
      </c>
      <c r="EN55" s="263">
        <f>+SUM(EO55:EV55)</f>
        <v>4299185.0599999996</v>
      </c>
      <c r="EO55" s="263">
        <f t="shared" ref="EO55:EV55" si="121">+EO47*EO5</f>
        <v>466830.54000000004</v>
      </c>
      <c r="EP55" s="263">
        <f t="shared" si="121"/>
        <v>179401</v>
      </c>
      <c r="EQ55" s="263">
        <f t="shared" si="121"/>
        <v>1155693</v>
      </c>
      <c r="ER55" s="263">
        <f t="shared" si="121"/>
        <v>2310523.71</v>
      </c>
      <c r="ES55" s="263">
        <f t="shared" si="121"/>
        <v>0</v>
      </c>
      <c r="ET55" s="263">
        <f t="shared" si="121"/>
        <v>9570.8000000000011</v>
      </c>
      <c r="EU55" s="263">
        <f t="shared" si="121"/>
        <v>118946.75</v>
      </c>
      <c r="EV55" s="263">
        <f t="shared" si="121"/>
        <v>58219.26</v>
      </c>
      <c r="EW55" s="263">
        <f>+SUM(EX55:FE55)</f>
        <v>12111270</v>
      </c>
      <c r="EX55" s="263">
        <f t="shared" ref="EX55:FE55" si="122">+EX47*EX5</f>
        <v>2001704.1</v>
      </c>
      <c r="EY55" s="263">
        <f t="shared" si="122"/>
        <v>863512.5</v>
      </c>
      <c r="EZ55" s="263">
        <f t="shared" si="122"/>
        <v>2684868</v>
      </c>
      <c r="FA55" s="263">
        <f t="shared" si="122"/>
        <v>5830232.1000000006</v>
      </c>
      <c r="FB55" s="263">
        <f t="shared" si="122"/>
        <v>59659</v>
      </c>
      <c r="FC55" s="263">
        <f t="shared" si="122"/>
        <v>90819.400000000009</v>
      </c>
      <c r="FD55" s="263">
        <f t="shared" si="122"/>
        <v>347839.75</v>
      </c>
      <c r="FE55" s="263">
        <f t="shared" si="122"/>
        <v>232635.15000000002</v>
      </c>
      <c r="FF55" s="263">
        <f>+SUM(FG55:FN55)</f>
        <v>2850223.8000000003</v>
      </c>
      <c r="FG55" s="263">
        <f t="shared" ref="FG55:FN55" si="123">+FG47*FG5</f>
        <v>1015443.3300000001</v>
      </c>
      <c r="FH55" s="263">
        <f t="shared" si="123"/>
        <v>224406.5</v>
      </c>
      <c r="FI55" s="263">
        <f t="shared" si="123"/>
        <v>713441</v>
      </c>
      <c r="FJ55" s="263">
        <f t="shared" si="123"/>
        <v>707531.22000000009</v>
      </c>
      <c r="FK55" s="263">
        <f t="shared" si="123"/>
        <v>34127.5</v>
      </c>
      <c r="FL55" s="263">
        <f t="shared" si="123"/>
        <v>30281.4</v>
      </c>
      <c r="FM55" s="263">
        <f t="shared" si="123"/>
        <v>98891.5</v>
      </c>
      <c r="FN55" s="263">
        <f t="shared" si="123"/>
        <v>26101.350000000002</v>
      </c>
      <c r="FO55" s="263">
        <f>+SUM(FP55:FW55)</f>
        <v>2989293.5900000003</v>
      </c>
      <c r="FP55" s="263">
        <f t="shared" ref="FP55:FW55" si="124">+FP47*FP5</f>
        <v>2215188.69</v>
      </c>
      <c r="FQ55" s="263">
        <f t="shared" si="124"/>
        <v>57582.5</v>
      </c>
      <c r="FR55" s="263">
        <f t="shared" si="124"/>
        <v>41223</v>
      </c>
      <c r="FS55" s="263">
        <f t="shared" si="124"/>
        <v>617770.89</v>
      </c>
      <c r="FT55" s="263">
        <f t="shared" si="124"/>
        <v>25160.5</v>
      </c>
      <c r="FU55" s="263">
        <f t="shared" si="124"/>
        <v>1471.6000000000001</v>
      </c>
      <c r="FV55" s="263">
        <f t="shared" si="124"/>
        <v>24205</v>
      </c>
      <c r="FW55" s="263">
        <f t="shared" si="124"/>
        <v>6691.4100000000008</v>
      </c>
      <c r="FX55" s="263">
        <f>+SUM(FY55:GF55)</f>
        <v>8209670.5</v>
      </c>
      <c r="FY55" s="263">
        <f t="shared" ref="FY55:GF55" si="125">+FY47*FY5</f>
        <v>1159971.1200000001</v>
      </c>
      <c r="FZ55" s="263">
        <f t="shared" si="125"/>
        <v>1429061.5</v>
      </c>
      <c r="GA55" s="263">
        <f t="shared" si="125"/>
        <v>1770642</v>
      </c>
      <c r="GB55" s="263">
        <f t="shared" si="125"/>
        <v>3750433.5</v>
      </c>
      <c r="GC55" s="263">
        <f t="shared" si="125"/>
        <v>10509.5</v>
      </c>
      <c r="GD55" s="263">
        <f t="shared" si="125"/>
        <v>21389.800000000003</v>
      </c>
      <c r="GE55" s="263">
        <f t="shared" si="125"/>
        <v>51930</v>
      </c>
      <c r="GF55" s="263">
        <f t="shared" si="125"/>
        <v>15733.08</v>
      </c>
      <c r="GG55" s="263">
        <f>+SUM(GH55:GO55)</f>
        <v>2254903.58</v>
      </c>
      <c r="GH55" s="263">
        <f t="shared" ref="GH55:GO55" si="126">+GH47*GH5</f>
        <v>56002.65</v>
      </c>
      <c r="GI55" s="263">
        <f t="shared" si="126"/>
        <v>31372</v>
      </c>
      <c r="GJ55" s="263">
        <f t="shared" si="126"/>
        <v>181554</v>
      </c>
      <c r="GK55" s="263">
        <f t="shared" si="126"/>
        <v>788178.93</v>
      </c>
      <c r="GL55" s="263">
        <f t="shared" si="126"/>
        <v>1197796</v>
      </c>
      <c r="GM55" s="263">
        <f t="shared" si="126"/>
        <v>0</v>
      </c>
      <c r="GN55" s="263">
        <f t="shared" si="126"/>
        <v>0</v>
      </c>
      <c r="GO55" s="263">
        <f t="shared" si="126"/>
        <v>0</v>
      </c>
      <c r="GP55" s="263">
        <f>+SUM(GQ55:GX55)</f>
        <v>1999476.12</v>
      </c>
      <c r="GQ55" s="263">
        <f t="shared" ref="GQ55:GX55" si="127">+GQ47*GQ5</f>
        <v>7821.33</v>
      </c>
      <c r="GR55" s="263">
        <f t="shared" si="127"/>
        <v>774533.5</v>
      </c>
      <c r="GS55" s="263">
        <f t="shared" si="127"/>
        <v>1182324</v>
      </c>
      <c r="GT55" s="263">
        <f t="shared" si="127"/>
        <v>5226.54</v>
      </c>
      <c r="GU55" s="263">
        <f t="shared" si="127"/>
        <v>13422.5</v>
      </c>
      <c r="GV55" s="263">
        <f t="shared" si="127"/>
        <v>0</v>
      </c>
      <c r="GW55" s="263">
        <f t="shared" si="127"/>
        <v>6297.75</v>
      </c>
      <c r="GX55" s="263">
        <f t="shared" si="127"/>
        <v>9850.5</v>
      </c>
      <c r="GY55" s="263">
        <f>+SUM(GZ55:HG55)</f>
        <v>4182664.5800000005</v>
      </c>
      <c r="GZ55" s="263">
        <f t="shared" ref="GZ55:HG55" si="128">+GZ47*GZ5</f>
        <v>937208.58000000007</v>
      </c>
      <c r="HA55" s="263">
        <f t="shared" si="128"/>
        <v>711263</v>
      </c>
      <c r="HB55" s="263">
        <f t="shared" si="128"/>
        <v>398432</v>
      </c>
      <c r="HC55" s="263">
        <f t="shared" si="128"/>
        <v>1781032.11</v>
      </c>
      <c r="HD55" s="263">
        <f t="shared" si="128"/>
        <v>85076.5</v>
      </c>
      <c r="HE55" s="263">
        <f t="shared" si="128"/>
        <v>17162.600000000002</v>
      </c>
      <c r="HF55" s="263">
        <f t="shared" si="128"/>
        <v>117515.5</v>
      </c>
      <c r="HG55" s="263">
        <f t="shared" si="128"/>
        <v>134974.29</v>
      </c>
      <c r="HH55" s="263">
        <f>+HH47*HH5</f>
        <v>0</v>
      </c>
    </row>
    <row r="56" spans="1:216" x14ac:dyDescent="0.2">
      <c r="A56" s="263" t="s">
        <v>255</v>
      </c>
      <c r="B56" s="269">
        <f>+B55/B54</f>
        <v>14.034261414256431</v>
      </c>
      <c r="C56" s="269">
        <f t="shared" ref="C56:BX56" si="129">+C55/C54</f>
        <v>2.9459097270432024</v>
      </c>
      <c r="D56" s="269">
        <f t="shared" si="129"/>
        <v>2.8301444836259915</v>
      </c>
      <c r="E56" s="269">
        <f t="shared" si="129"/>
        <v>2.5318247591900773</v>
      </c>
      <c r="F56" s="269">
        <f t="shared" si="129"/>
        <v>2.0790786599820192</v>
      </c>
      <c r="G56" s="269">
        <f t="shared" si="129"/>
        <v>2.1244929884764225</v>
      </c>
      <c r="H56" s="269">
        <f t="shared" si="129"/>
        <v>2.0374936644286468</v>
      </c>
      <c r="I56" s="269">
        <f t="shared" si="129"/>
        <v>1.7799507341392831</v>
      </c>
      <c r="J56" s="269">
        <f t="shared" si="129"/>
        <v>1.6784031035601821</v>
      </c>
      <c r="K56" s="269">
        <f t="shared" si="129"/>
        <v>1.1774207620046957</v>
      </c>
      <c r="L56" s="269">
        <f t="shared" si="129"/>
        <v>1.3930600639621022</v>
      </c>
      <c r="M56" s="269">
        <f t="shared" si="129"/>
        <v>0.8067014003424281</v>
      </c>
      <c r="N56" s="269">
        <f t="shared" ref="N56:P56" si="130">+N55/N54</f>
        <v>1.1012031841315413</v>
      </c>
      <c r="O56" s="269">
        <f t="shared" si="130"/>
        <v>1.472477693891558</v>
      </c>
      <c r="P56" s="269">
        <f t="shared" si="130"/>
        <v>0.61139995241965861</v>
      </c>
      <c r="Q56" s="269">
        <f t="shared" si="129"/>
        <v>0.72219593914404034</v>
      </c>
      <c r="R56" s="269">
        <f t="shared" si="129"/>
        <v>1.7670064514561337</v>
      </c>
      <c r="S56" s="269" t="e">
        <f t="shared" si="129"/>
        <v>#DIV/0!</v>
      </c>
      <c r="T56" s="269">
        <f t="shared" si="129"/>
        <v>1.8688414629199994</v>
      </c>
      <c r="U56" s="269">
        <f t="shared" si="129"/>
        <v>2.0441332273267281</v>
      </c>
      <c r="V56" s="269">
        <f t="shared" si="129"/>
        <v>0.87378085586301113</v>
      </c>
      <c r="W56" s="269">
        <f t="shared" si="129"/>
        <v>3.0447107003874176</v>
      </c>
      <c r="X56" s="269">
        <f t="shared" si="129"/>
        <v>3.7141322668329422</v>
      </c>
      <c r="Y56" s="269">
        <f t="shared" si="129"/>
        <v>0.77797194804719827</v>
      </c>
      <c r="Z56" s="269">
        <f t="shared" si="129"/>
        <v>8.0281127371324388</v>
      </c>
      <c r="AA56" s="269">
        <f t="shared" si="129"/>
        <v>7.8463178165315393</v>
      </c>
      <c r="AB56" s="269">
        <f t="shared" si="129"/>
        <v>5.4128536799879869</v>
      </c>
      <c r="AC56" s="269">
        <f t="shared" si="129"/>
        <v>3.864328128012561</v>
      </c>
      <c r="AD56" s="269">
        <f t="shared" si="129"/>
        <v>2.1285756523504773</v>
      </c>
      <c r="AE56" s="269">
        <f t="shared" si="129"/>
        <v>1.7511164792334863</v>
      </c>
      <c r="AF56" s="269">
        <f t="shared" si="129"/>
        <v>3.0180742427920664</v>
      </c>
      <c r="AG56" s="269">
        <f t="shared" si="129"/>
        <v>4.7321984110152782</v>
      </c>
      <c r="AH56" s="269">
        <f t="shared" si="129"/>
        <v>3.2686349967321746</v>
      </c>
      <c r="AI56" s="269">
        <f t="shared" si="129"/>
        <v>2.730373244681136</v>
      </c>
      <c r="AJ56" s="269">
        <f t="shared" si="129"/>
        <v>3.5859795191856545</v>
      </c>
      <c r="AK56" s="269">
        <f t="shared" si="129"/>
        <v>3.0592667032472458</v>
      </c>
      <c r="AL56" s="269">
        <f t="shared" si="129"/>
        <v>1.1118722767517948</v>
      </c>
      <c r="AM56" s="269">
        <f t="shared" si="129"/>
        <v>2.8916822755228195</v>
      </c>
      <c r="AN56" s="269">
        <f t="shared" si="129"/>
        <v>2.2994889533296057</v>
      </c>
      <c r="AO56" s="269">
        <f t="shared" si="129"/>
        <v>2.0296503072075294</v>
      </c>
      <c r="AP56" s="269">
        <f t="shared" si="129"/>
        <v>1.8493824809274413</v>
      </c>
      <c r="AQ56" s="269">
        <f t="shared" si="129"/>
        <v>5.0994544382188147</v>
      </c>
      <c r="AR56" s="269">
        <f t="shared" si="129"/>
        <v>1.7355136941694691</v>
      </c>
      <c r="AS56" s="269">
        <f t="shared" si="129"/>
        <v>2.6515668501133054</v>
      </c>
      <c r="AT56" s="269">
        <f t="shared" si="129"/>
        <v>1.7976634921009682</v>
      </c>
      <c r="AU56" s="269">
        <f t="shared" si="129"/>
        <v>0.93639210139049123</v>
      </c>
      <c r="AV56" s="269">
        <f t="shared" si="129"/>
        <v>1.7326940318835924</v>
      </c>
      <c r="AW56" s="269">
        <f t="shared" si="129"/>
        <v>2.9035220744024657</v>
      </c>
      <c r="AX56" s="269">
        <f t="shared" si="129"/>
        <v>0.70295949053599871</v>
      </c>
      <c r="AY56" s="269">
        <f t="shared" si="129"/>
        <v>1.0340960432973378</v>
      </c>
      <c r="AZ56" s="269">
        <f t="shared" si="129"/>
        <v>0.81453537886739991</v>
      </c>
      <c r="BA56" s="269">
        <f t="shared" si="129"/>
        <v>0.15695817463995626</v>
      </c>
      <c r="BB56" s="269">
        <f t="shared" si="129"/>
        <v>1.5977896017026452</v>
      </c>
      <c r="BC56" s="269">
        <f t="shared" si="129"/>
        <v>0.71082589846314259</v>
      </c>
      <c r="BD56" s="269">
        <f t="shared" si="129"/>
        <v>2.4480299469916389</v>
      </c>
      <c r="BE56" s="269" t="e">
        <f t="shared" si="129"/>
        <v>#DIV/0!</v>
      </c>
      <c r="BF56" s="269" t="e">
        <f t="shared" si="129"/>
        <v>#DIV/0!</v>
      </c>
      <c r="BG56" s="269">
        <f t="shared" ref="BG56:BM56" si="131">+BG55/BG54</f>
        <v>0.73940337931706845</v>
      </c>
      <c r="BH56" s="269">
        <f t="shared" si="131"/>
        <v>0.21230689915486733</v>
      </c>
      <c r="BI56" s="269">
        <f t="shared" si="131"/>
        <v>2.1124015748031497</v>
      </c>
      <c r="BJ56" s="269">
        <f t="shared" si="131"/>
        <v>0.54580358321647382</v>
      </c>
      <c r="BK56" s="269">
        <f t="shared" si="131"/>
        <v>4.8746621283411748</v>
      </c>
      <c r="BL56" s="269" t="e">
        <f t="shared" si="131"/>
        <v>#DIV/0!</v>
      </c>
      <c r="BM56" s="269" t="e">
        <f t="shared" si="131"/>
        <v>#DIV/0!</v>
      </c>
      <c r="BN56" s="269">
        <f t="shared" si="129"/>
        <v>0.51413542138798907</v>
      </c>
      <c r="BO56" s="269">
        <f t="shared" si="129"/>
        <v>7.6528530041566956E-2</v>
      </c>
      <c r="BP56" s="269">
        <f t="shared" si="129"/>
        <v>2.423934304600027</v>
      </c>
      <c r="BQ56" s="269">
        <f t="shared" si="129"/>
        <v>0.43496252954573539</v>
      </c>
      <c r="BR56" s="269">
        <f t="shared" si="129"/>
        <v>4.314029405716636</v>
      </c>
      <c r="BS56" s="269" t="e">
        <f t="shared" si="129"/>
        <v>#DIV/0!</v>
      </c>
      <c r="BT56" s="269" t="e">
        <f t="shared" si="129"/>
        <v>#DIV/0!</v>
      </c>
      <c r="BU56" s="269">
        <f t="shared" si="129"/>
        <v>0.74977890960304505</v>
      </c>
      <c r="BV56" s="269">
        <f t="shared" si="129"/>
        <v>5.3601270146029875E-2</v>
      </c>
      <c r="BW56" s="269">
        <f t="shared" si="129"/>
        <v>2.5661795764825901</v>
      </c>
      <c r="BX56" s="269">
        <f t="shared" si="129"/>
        <v>0.52135019051850662</v>
      </c>
      <c r="BY56" s="269">
        <f t="shared" ref="BY56:EJ56" si="132">+BY55/BY54</f>
        <v>2.1163694844330636</v>
      </c>
      <c r="BZ56" s="269" t="e">
        <f t="shared" si="132"/>
        <v>#DIV/0!</v>
      </c>
      <c r="CA56" s="269" t="e">
        <f t="shared" si="132"/>
        <v>#DIV/0!</v>
      </c>
      <c r="CB56" s="269">
        <f t="shared" si="132"/>
        <v>0.6377965496379332</v>
      </c>
      <c r="CC56" s="269">
        <f t="shared" si="132"/>
        <v>5.4012448319252199E-2</v>
      </c>
      <c r="CD56" s="269">
        <f t="shared" si="132"/>
        <v>2.5352263611751731</v>
      </c>
      <c r="CE56" s="269">
        <f t="shared" si="132"/>
        <v>0.3629248103012187</v>
      </c>
      <c r="CF56" s="269">
        <f t="shared" si="132"/>
        <v>3.5269286754002911</v>
      </c>
      <c r="CG56" s="269" t="e">
        <f t="shared" si="132"/>
        <v>#DIV/0!</v>
      </c>
      <c r="CH56" s="269" t="e">
        <f t="shared" si="132"/>
        <v>#DIV/0!</v>
      </c>
      <c r="CI56" s="269">
        <f t="shared" si="132"/>
        <v>0.87086879955792107</v>
      </c>
      <c r="CJ56" s="269">
        <f t="shared" si="132"/>
        <v>5.9407790582084605E-2</v>
      </c>
      <c r="CK56" s="269">
        <f t="shared" si="132"/>
        <v>1.8223283678756477</v>
      </c>
      <c r="CL56" s="269">
        <f t="shared" si="132"/>
        <v>0.44975292019865731</v>
      </c>
      <c r="CM56" s="269">
        <f t="shared" si="132"/>
        <v>2.8772464053237989</v>
      </c>
      <c r="CN56" s="269" t="e">
        <f t="shared" si="132"/>
        <v>#DIV/0!</v>
      </c>
      <c r="CO56" s="269">
        <f t="shared" si="132"/>
        <v>1.7177400411439556</v>
      </c>
      <c r="CP56" s="269">
        <f t="shared" si="132"/>
        <v>1.3106596394515582</v>
      </c>
      <c r="CQ56" s="269">
        <f t="shared" si="132"/>
        <v>0.40644289113742604</v>
      </c>
      <c r="CR56" s="269">
        <f t="shared" si="132"/>
        <v>0.89982993014374968</v>
      </c>
      <c r="CS56" s="269">
        <f t="shared" si="132"/>
        <v>1.5196574419391042</v>
      </c>
      <c r="CT56" s="269">
        <f t="shared" si="132"/>
        <v>0.6396114778335773</v>
      </c>
      <c r="CU56" s="269">
        <f t="shared" si="132"/>
        <v>0.75371963979543699</v>
      </c>
      <c r="CV56" s="269">
        <f t="shared" si="132"/>
        <v>2.5745984221511873</v>
      </c>
      <c r="CW56" s="269">
        <f t="shared" si="132"/>
        <v>1.98137533956887</v>
      </c>
      <c r="CX56" s="269" t="e">
        <f t="shared" si="132"/>
        <v>#DIV/0!</v>
      </c>
      <c r="CY56" s="269" t="e">
        <f t="shared" si="132"/>
        <v>#DIV/0!</v>
      </c>
      <c r="CZ56" s="269" t="e">
        <f t="shared" si="132"/>
        <v>#DIV/0!</v>
      </c>
      <c r="DA56" s="269">
        <f t="shared" si="132"/>
        <v>1.1466305571397433</v>
      </c>
      <c r="DB56" s="269">
        <f t="shared" si="132"/>
        <v>1.5118979766033975</v>
      </c>
      <c r="DC56" s="269">
        <f t="shared" si="132"/>
        <v>7.6753969928536696</v>
      </c>
      <c r="DD56" s="269">
        <f t="shared" si="132"/>
        <v>9.6943521824798164</v>
      </c>
      <c r="DE56" s="269">
        <f t="shared" si="132"/>
        <v>1.5714848205341823</v>
      </c>
      <c r="DF56" s="269">
        <f t="shared" si="132"/>
        <v>3.0676736078372544</v>
      </c>
      <c r="DG56" s="269">
        <f t="shared" si="132"/>
        <v>11.416837439253399</v>
      </c>
      <c r="DH56" s="269">
        <f t="shared" si="132"/>
        <v>35.336653741646863</v>
      </c>
      <c r="DI56" s="269">
        <f t="shared" si="132"/>
        <v>42.296619491996786</v>
      </c>
      <c r="DJ56" s="269">
        <f t="shared" si="132"/>
        <v>13.438701409653994</v>
      </c>
      <c r="DK56" s="269">
        <f t="shared" si="132"/>
        <v>4.1011197268340309</v>
      </c>
      <c r="DL56" s="269">
        <f t="shared" si="132"/>
        <v>3.3147211498770806</v>
      </c>
      <c r="DM56" s="269">
        <f t="shared" si="132"/>
        <v>2.6975298886120331</v>
      </c>
      <c r="DN56" s="269">
        <f t="shared" si="132"/>
        <v>1.6533702676863331</v>
      </c>
      <c r="DO56" s="269">
        <f t="shared" si="132"/>
        <v>1.411619345578228</v>
      </c>
      <c r="DP56" s="269">
        <f t="shared" si="132"/>
        <v>3.6009592426359016</v>
      </c>
      <c r="DQ56" s="269">
        <f t="shared" si="132"/>
        <v>1.8783770433645257</v>
      </c>
      <c r="DR56" s="269">
        <f t="shared" si="132"/>
        <v>0.92811897548884603</v>
      </c>
      <c r="DS56" s="269">
        <f t="shared" si="132"/>
        <v>0.46311241211238413</v>
      </c>
      <c r="DT56" s="269">
        <f t="shared" si="132"/>
        <v>0.71537172474755417</v>
      </c>
      <c r="DU56" s="269">
        <f t="shared" si="132"/>
        <v>0.82225476916130502</v>
      </c>
      <c r="DV56" s="269">
        <f t="shared" si="132"/>
        <v>2.923322230272011</v>
      </c>
      <c r="DW56" s="269">
        <f t="shared" si="132"/>
        <v>1.5140166496479921</v>
      </c>
      <c r="DX56" s="269">
        <f t="shared" si="132"/>
        <v>1.5613629786241991</v>
      </c>
      <c r="DY56" s="269">
        <f t="shared" si="132"/>
        <v>3.96644049474452</v>
      </c>
      <c r="DZ56" s="269">
        <f t="shared" si="132"/>
        <v>2.0448008143847516</v>
      </c>
      <c r="EA56" s="269">
        <f t="shared" si="132"/>
        <v>0.73636505704016253</v>
      </c>
      <c r="EB56" s="269">
        <f t="shared" si="132"/>
        <v>0.36187584711303877</v>
      </c>
      <c r="EC56" s="269">
        <f t="shared" si="132"/>
        <v>0.79822895144884143</v>
      </c>
      <c r="ED56" s="269">
        <f t="shared" si="132"/>
        <v>0.89045287933073614</v>
      </c>
      <c r="EE56" s="269">
        <f t="shared" si="132"/>
        <v>3.1616150676964798</v>
      </c>
      <c r="EF56" s="269">
        <f t="shared" si="132"/>
        <v>1.7035922863180313</v>
      </c>
      <c r="EG56" s="269">
        <f t="shared" si="132"/>
        <v>1.5886717738468663</v>
      </c>
      <c r="EH56" s="269">
        <f t="shared" si="132"/>
        <v>4.1260525612100345</v>
      </c>
      <c r="EI56" s="269">
        <f t="shared" si="132"/>
        <v>2.1038090043827884</v>
      </c>
      <c r="EJ56" s="269">
        <f t="shared" si="132"/>
        <v>0.84057545507927189</v>
      </c>
      <c r="EK56" s="269">
        <f t="shared" ref="EK56:GV56" si="133">+EK55/EK54</f>
        <v>0.46540294141399641</v>
      </c>
      <c r="EL56" s="269">
        <f t="shared" si="133"/>
        <v>0.76702760146375004</v>
      </c>
      <c r="EM56" s="269">
        <f t="shared" si="133"/>
        <v>0.89392534825574477</v>
      </c>
      <c r="EN56" s="269">
        <f t="shared" si="133"/>
        <v>1.9155625113061887</v>
      </c>
      <c r="EO56" s="269">
        <f t="shared" si="133"/>
        <v>1.1521104354435878</v>
      </c>
      <c r="EP56" s="269">
        <f t="shared" si="133"/>
        <v>0.73101371559894712</v>
      </c>
      <c r="EQ56" s="269">
        <f t="shared" si="133"/>
        <v>2.7947287474064511</v>
      </c>
      <c r="ER56" s="269">
        <f t="shared" si="133"/>
        <v>1.7219301144265036</v>
      </c>
      <c r="ES56" s="269" t="e">
        <f t="shared" si="133"/>
        <v>#DIV/0!</v>
      </c>
      <c r="ET56" s="269">
        <f t="shared" si="133"/>
        <v>0.20559374462966148</v>
      </c>
      <c r="EU56" s="269">
        <f t="shared" si="133"/>
        <v>0.69924665063753988</v>
      </c>
      <c r="EV56" s="269">
        <f t="shared" si="133"/>
        <v>0.74778128853267578</v>
      </c>
      <c r="EW56" s="269">
        <f t="shared" si="133"/>
        <v>2.1045934059976186</v>
      </c>
      <c r="EX56" s="269">
        <f t="shared" si="133"/>
        <v>1.3312353855034835</v>
      </c>
      <c r="EY56" s="269">
        <f t="shared" si="133"/>
        <v>1.0944793915112216</v>
      </c>
      <c r="EZ56" s="269">
        <f t="shared" si="133"/>
        <v>2.6883305697738686</v>
      </c>
      <c r="FA56" s="269">
        <f t="shared" si="133"/>
        <v>1.795063095649347</v>
      </c>
      <c r="FB56" s="269">
        <f t="shared" si="133"/>
        <v>1.6536116192693608</v>
      </c>
      <c r="FC56" s="269">
        <f t="shared" si="133"/>
        <v>0.35988318182898899</v>
      </c>
      <c r="FD56" s="269">
        <f t="shared" si="133"/>
        <v>0.50294204826419509</v>
      </c>
      <c r="FE56" s="269">
        <f t="shared" si="133"/>
        <v>0.70882777721917023</v>
      </c>
      <c r="FF56" s="269">
        <f t="shared" si="133"/>
        <v>1.3886467311630246</v>
      </c>
      <c r="FG56" s="269">
        <f t="shared" si="133"/>
        <v>1.4738014879621943</v>
      </c>
      <c r="FH56" s="269">
        <f t="shared" si="133"/>
        <v>1.1362066783119416</v>
      </c>
      <c r="FI56" s="269">
        <f t="shared" si="133"/>
        <v>2.7552048134145353</v>
      </c>
      <c r="FJ56" s="269">
        <f t="shared" si="133"/>
        <v>1.2950714774694965</v>
      </c>
      <c r="FK56" s="269">
        <f t="shared" si="133"/>
        <v>0.9272769264210412</v>
      </c>
      <c r="FL56" s="269">
        <f t="shared" si="133"/>
        <v>0.37124117300902315</v>
      </c>
      <c r="FM56" s="269">
        <f t="shared" si="133"/>
        <v>0.64572926665230135</v>
      </c>
      <c r="FN56" s="269">
        <f t="shared" si="133"/>
        <v>0.97919230192076834</v>
      </c>
      <c r="FO56" s="269">
        <f t="shared" si="133"/>
        <v>1.731415230671479</v>
      </c>
      <c r="FP56" s="269">
        <f t="shared" si="133"/>
        <v>1.5807251378110783</v>
      </c>
      <c r="FQ56" s="269">
        <f t="shared" si="133"/>
        <v>0.73872018884142199</v>
      </c>
      <c r="FR56" s="269">
        <f t="shared" si="133"/>
        <v>1.4181574239713775</v>
      </c>
      <c r="FS56" s="269">
        <f t="shared" si="133"/>
        <v>1.6048915127425767</v>
      </c>
      <c r="FT56" s="269">
        <f t="shared" si="133"/>
        <v>2.0699712052653227</v>
      </c>
      <c r="FU56" s="269">
        <f t="shared" si="133"/>
        <v>0.21309006660874605</v>
      </c>
      <c r="FV56" s="269">
        <f t="shared" si="133"/>
        <v>0.35788742182070882</v>
      </c>
      <c r="FW56" s="269">
        <f t="shared" si="133"/>
        <v>0.42896403615616391</v>
      </c>
      <c r="FX56" s="269">
        <f t="shared" si="133"/>
        <v>1.782334661200621</v>
      </c>
      <c r="FY56" s="269">
        <f t="shared" si="133"/>
        <v>0.97352869295483391</v>
      </c>
      <c r="FZ56" s="269">
        <f t="shared" si="133"/>
        <v>1.4133031696583098</v>
      </c>
      <c r="GA56" s="269">
        <f t="shared" si="133"/>
        <v>3.1315517668281987</v>
      </c>
      <c r="GB56" s="269">
        <f t="shared" si="133"/>
        <v>1.2765707919644562</v>
      </c>
      <c r="GC56" s="269">
        <f t="shared" si="133"/>
        <v>0.87513531518028143</v>
      </c>
      <c r="GD56" s="269">
        <f t="shared" si="133"/>
        <v>0.37701907145626967</v>
      </c>
      <c r="GE56" s="269">
        <f t="shared" si="133"/>
        <v>0.49350451880220858</v>
      </c>
      <c r="GF56" s="269">
        <f t="shared" si="133"/>
        <v>0.44955510472326199</v>
      </c>
      <c r="GG56" s="269">
        <f t="shared" si="133"/>
        <v>1.9162357402170072</v>
      </c>
      <c r="GH56" s="269">
        <f t="shared" si="133"/>
        <v>1.2701317699355892</v>
      </c>
      <c r="GI56" s="269">
        <f t="shared" si="133"/>
        <v>0.71671388101983002</v>
      </c>
      <c r="GJ56" s="269">
        <f t="shared" si="133"/>
        <v>2.8885035160848953</v>
      </c>
      <c r="GK56" s="269">
        <f t="shared" si="133"/>
        <v>1.4276793341424097</v>
      </c>
      <c r="GL56" s="269">
        <f t="shared" si="133"/>
        <v>1.8561415742699301</v>
      </c>
      <c r="GM56" s="269" t="e">
        <f t="shared" si="133"/>
        <v>#DIV/0!</v>
      </c>
      <c r="GN56" s="269" t="e">
        <f t="shared" si="133"/>
        <v>#DIV/0!</v>
      </c>
      <c r="GO56" s="269" t="e">
        <f t="shared" si="133"/>
        <v>#DIV/0!</v>
      </c>
      <c r="GP56" s="269">
        <f t="shared" si="133"/>
        <v>3.3541559990538805</v>
      </c>
      <c r="GQ56" s="269">
        <f t="shared" si="133"/>
        <v>0.33770854922279792</v>
      </c>
      <c r="GR56" s="269">
        <f t="shared" si="133"/>
        <v>1.9322277659972558</v>
      </c>
      <c r="GS56" s="269">
        <f t="shared" si="133"/>
        <v>7.7203920518730857</v>
      </c>
      <c r="GT56" s="269">
        <f t="shared" si="133"/>
        <v>0.36386382623224728</v>
      </c>
      <c r="GU56" s="269">
        <f t="shared" si="133"/>
        <v>0.88749669399629727</v>
      </c>
      <c r="GV56" s="269" t="e">
        <f t="shared" si="133"/>
        <v>#DIV/0!</v>
      </c>
      <c r="GW56" s="269">
        <f t="shared" ref="GW56:HH56" si="134">+GW55/GW54</f>
        <v>0.5477256914245956</v>
      </c>
      <c r="GX56" s="269">
        <f t="shared" si="134"/>
        <v>0.35740720583433111</v>
      </c>
      <c r="GY56" s="269">
        <f t="shared" si="134"/>
        <v>1.5322973518034606</v>
      </c>
      <c r="GZ56" s="269">
        <f t="shared" si="134"/>
        <v>1.234860618294269</v>
      </c>
      <c r="HA56" s="269">
        <f t="shared" si="134"/>
        <v>1.4437930719498209</v>
      </c>
      <c r="HB56" s="269">
        <f t="shared" si="134"/>
        <v>1.5112041630634321</v>
      </c>
      <c r="HC56" s="269">
        <f t="shared" si="134"/>
        <v>1.1518367034135402</v>
      </c>
      <c r="HD56" s="269">
        <f t="shared" si="134"/>
        <v>0.87416643547773909</v>
      </c>
      <c r="HE56" s="269">
        <f t="shared" si="134"/>
        <v>0.28580040299079118</v>
      </c>
      <c r="HF56" s="269">
        <f t="shared" si="134"/>
        <v>0.46160720247938752</v>
      </c>
      <c r="HG56" s="269">
        <f t="shared" si="134"/>
        <v>1.0707401413646209</v>
      </c>
      <c r="HH56" s="269">
        <f t="shared" si="134"/>
        <v>0</v>
      </c>
    </row>
    <row r="57" spans="1:216" x14ac:dyDescent="0.2">
      <c r="A57" s="270" t="s">
        <v>313</v>
      </c>
      <c r="B57" s="271">
        <f>+B46/B55</f>
        <v>4.1594962395624808</v>
      </c>
      <c r="C57" s="271">
        <f t="shared" ref="C57:BX57" si="135">+C46/C55</f>
        <v>10.554756144744237</v>
      </c>
      <c r="D57" s="271">
        <f t="shared" si="135"/>
        <v>10.28340839942924</v>
      </c>
      <c r="E57" s="271">
        <f t="shared" si="135"/>
        <v>10.742298831273112</v>
      </c>
      <c r="F57" s="271">
        <f t="shared" si="135"/>
        <v>13.343969550963436</v>
      </c>
      <c r="G57" s="271">
        <f t="shared" si="135"/>
        <v>7.8494280256928617</v>
      </c>
      <c r="H57" s="271">
        <f t="shared" si="135"/>
        <v>9.4051068286354216</v>
      </c>
      <c r="I57" s="271">
        <f t="shared" si="135"/>
        <v>11.8945931069919</v>
      </c>
      <c r="J57" s="271">
        <f t="shared" si="135"/>
        <v>7.3381130123064411</v>
      </c>
      <c r="K57" s="271">
        <f t="shared" si="135"/>
        <v>9.5478859569290133</v>
      </c>
      <c r="L57" s="271">
        <f t="shared" si="135"/>
        <v>9.8717155759315478</v>
      </c>
      <c r="M57" s="271">
        <f t="shared" si="135"/>
        <v>9.0898921459756306</v>
      </c>
      <c r="N57" s="271">
        <f t="shared" ref="N57:P57" si="136">+N46/N55</f>
        <v>10.348945865704728</v>
      </c>
      <c r="O57" s="271">
        <f t="shared" si="136"/>
        <v>11.924155557627172</v>
      </c>
      <c r="P57" s="271">
        <f t="shared" si="136"/>
        <v>7.883360287292728</v>
      </c>
      <c r="Q57" s="271">
        <f t="shared" si="135"/>
        <v>18.472359478362076</v>
      </c>
      <c r="R57" s="271">
        <f t="shared" si="135"/>
        <v>5.3991706499596512</v>
      </c>
      <c r="S57" s="271" t="e">
        <f t="shared" si="135"/>
        <v>#DIV/0!</v>
      </c>
      <c r="T57" s="271">
        <f t="shared" si="135"/>
        <v>12.967390137598107</v>
      </c>
      <c r="U57" s="271">
        <f t="shared" si="135"/>
        <v>13.148831138564539</v>
      </c>
      <c r="V57" s="271">
        <f t="shared" si="135"/>
        <v>12.188965815498607</v>
      </c>
      <c r="W57" s="271">
        <f t="shared" si="135"/>
        <v>5.0232415624018634</v>
      </c>
      <c r="X57" s="271">
        <f t="shared" si="135"/>
        <v>4.7965677064581964</v>
      </c>
      <c r="Y57" s="271">
        <f t="shared" si="135"/>
        <v>8.070094096388198</v>
      </c>
      <c r="Z57" s="271">
        <f t="shared" si="135"/>
        <v>4.4121679267719607</v>
      </c>
      <c r="AA57" s="271">
        <f t="shared" si="135"/>
        <v>4.3365730595276721</v>
      </c>
      <c r="AB57" s="271">
        <f t="shared" si="135"/>
        <v>1.6004652618980624</v>
      </c>
      <c r="AC57" s="271">
        <f t="shared" si="135"/>
        <v>5.3305223516102682</v>
      </c>
      <c r="AD57" s="271">
        <f t="shared" si="135"/>
        <v>5.7867576802284244</v>
      </c>
      <c r="AE57" s="271">
        <f t="shared" si="135"/>
        <v>3.2852388321827886</v>
      </c>
      <c r="AF57" s="271">
        <f t="shared" si="135"/>
        <v>2.8386337516168436</v>
      </c>
      <c r="AG57" s="271">
        <f t="shared" si="135"/>
        <v>2.5418621935305454</v>
      </c>
      <c r="AH57" s="271">
        <f t="shared" si="135"/>
        <v>3.8449091161706161</v>
      </c>
      <c r="AI57" s="271">
        <f t="shared" si="135"/>
        <v>3.9293819887285388</v>
      </c>
      <c r="AJ57" s="271">
        <f t="shared" si="135"/>
        <v>5.2764535965356938</v>
      </c>
      <c r="AK57" s="271">
        <f t="shared" si="135"/>
        <v>4.8912086952432769</v>
      </c>
      <c r="AL57" s="271">
        <f t="shared" si="135"/>
        <v>5.5679119944184858</v>
      </c>
      <c r="AM57" s="271">
        <f t="shared" si="135"/>
        <v>5.0367436238160055</v>
      </c>
      <c r="AN57" s="271">
        <f t="shared" si="135"/>
        <v>1.7050663620478079</v>
      </c>
      <c r="AO57" s="271">
        <f t="shared" si="135"/>
        <v>5.065258708452995</v>
      </c>
      <c r="AP57" s="271">
        <f t="shared" si="135"/>
        <v>6.7642235262054484</v>
      </c>
      <c r="AQ57" s="271">
        <f t="shared" si="135"/>
        <v>1.5595425696482528</v>
      </c>
      <c r="AR57" s="271">
        <f t="shared" si="135"/>
        <v>3.3311876511045475</v>
      </c>
      <c r="AS57" s="271">
        <f t="shared" si="135"/>
        <v>2.1313772099786465</v>
      </c>
      <c r="AT57" s="271">
        <f t="shared" si="135"/>
        <v>3.9436538210545238</v>
      </c>
      <c r="AU57" s="271">
        <f t="shared" si="135"/>
        <v>3.6117651734889482</v>
      </c>
      <c r="AV57" s="271">
        <f t="shared" si="135"/>
        <v>5.6189516405061193</v>
      </c>
      <c r="AW57" s="271">
        <f t="shared" si="135"/>
        <v>5.4157428423162317</v>
      </c>
      <c r="AX57" s="271">
        <f t="shared" si="135"/>
        <v>5.2613999821102286</v>
      </c>
      <c r="AY57" s="271">
        <f t="shared" si="135"/>
        <v>38.127020211935736</v>
      </c>
      <c r="AZ57" s="271">
        <f t="shared" si="135"/>
        <v>52.522090062741285</v>
      </c>
      <c r="BA57" s="271">
        <f t="shared" si="135"/>
        <v>108.74675037796628</v>
      </c>
      <c r="BB57" s="271">
        <f t="shared" si="135"/>
        <v>20.797947909947041</v>
      </c>
      <c r="BC57" s="271">
        <f t="shared" si="135"/>
        <v>64.530893786739156</v>
      </c>
      <c r="BD57" s="271">
        <f t="shared" si="135"/>
        <v>6.6403569475293827</v>
      </c>
      <c r="BE57" s="271" t="e">
        <f t="shared" si="135"/>
        <v>#DIV/0!</v>
      </c>
      <c r="BF57" s="271" t="e">
        <f t="shared" si="135"/>
        <v>#DIV/0!</v>
      </c>
      <c r="BG57" s="271">
        <f t="shared" ref="BG57:BM57" si="137">+BG46/BG55</f>
        <v>38.97515346883764</v>
      </c>
      <c r="BH57" s="271">
        <f t="shared" si="137"/>
        <v>105.49572442023832</v>
      </c>
      <c r="BI57" s="271">
        <f t="shared" si="137"/>
        <v>14.432409078201642</v>
      </c>
      <c r="BJ57" s="271">
        <f t="shared" si="137"/>
        <v>49.988376198009966</v>
      </c>
      <c r="BK57" s="271">
        <f t="shared" si="137"/>
        <v>3.500585299735075</v>
      </c>
      <c r="BL57" s="271" t="e">
        <f t="shared" si="137"/>
        <v>#DIV/0!</v>
      </c>
      <c r="BM57" s="271" t="e">
        <f t="shared" si="137"/>
        <v>#DIV/0!</v>
      </c>
      <c r="BN57" s="271">
        <f t="shared" si="135"/>
        <v>59.408897460569591</v>
      </c>
      <c r="BO57" s="271">
        <f t="shared" si="135"/>
        <v>61.944499308710242</v>
      </c>
      <c r="BP57" s="271">
        <f t="shared" si="135"/>
        <v>11.728415502020884</v>
      </c>
      <c r="BQ57" s="271">
        <f t="shared" si="135"/>
        <v>69.555416209301214</v>
      </c>
      <c r="BR57" s="271">
        <f t="shared" si="135"/>
        <v>6.4005469722879287</v>
      </c>
      <c r="BS57" s="271" t="e">
        <f t="shared" si="135"/>
        <v>#DIV/0!</v>
      </c>
      <c r="BT57" s="271" t="e">
        <f t="shared" si="135"/>
        <v>#DIV/0!</v>
      </c>
      <c r="BU57" s="271">
        <f t="shared" si="135"/>
        <v>46.29219148029032</v>
      </c>
      <c r="BV57" s="271">
        <f t="shared" si="135"/>
        <v>118.2350469446377</v>
      </c>
      <c r="BW57" s="271">
        <f t="shared" si="135"/>
        <v>14.363467384088606</v>
      </c>
      <c r="BX57" s="271">
        <f t="shared" si="135"/>
        <v>66.663064320161723</v>
      </c>
      <c r="BY57" s="271">
        <f t="shared" ref="BY57:EJ57" si="138">+BY46/BY55</f>
        <v>7.022741524954812</v>
      </c>
      <c r="BZ57" s="271" t="e">
        <f t="shared" si="138"/>
        <v>#DIV/0!</v>
      </c>
      <c r="CA57" s="271" t="e">
        <f t="shared" si="138"/>
        <v>#DIV/0!</v>
      </c>
      <c r="CB57" s="271">
        <f t="shared" si="138"/>
        <v>22.719527025115529</v>
      </c>
      <c r="CC57" s="271">
        <f t="shared" si="138"/>
        <v>91.274227567529337</v>
      </c>
      <c r="CD57" s="271">
        <f t="shared" si="138"/>
        <v>12.056844670873904</v>
      </c>
      <c r="CE57" s="271">
        <f t="shared" si="138"/>
        <v>44.484068906966726</v>
      </c>
      <c r="CF57" s="271">
        <f t="shared" si="138"/>
        <v>8.1236453126671861</v>
      </c>
      <c r="CG57" s="271" t="e">
        <f t="shared" si="138"/>
        <v>#DIV/0!</v>
      </c>
      <c r="CH57" s="271" t="e">
        <f t="shared" si="138"/>
        <v>#DIV/0!</v>
      </c>
      <c r="CI57" s="271">
        <f t="shared" si="138"/>
        <v>23.309656162093425</v>
      </c>
      <c r="CJ57" s="271">
        <f t="shared" si="138"/>
        <v>113.39819964984584</v>
      </c>
      <c r="CK57" s="271">
        <f t="shared" si="138"/>
        <v>11.052105638829408</v>
      </c>
      <c r="CL57" s="271">
        <f t="shared" si="138"/>
        <v>49.484035235630301</v>
      </c>
      <c r="CM57" s="271">
        <f t="shared" si="138"/>
        <v>7.90307869764787</v>
      </c>
      <c r="CN57" s="271" t="e">
        <f t="shared" si="138"/>
        <v>#DIV/0!</v>
      </c>
      <c r="CO57" s="271">
        <f t="shared" si="138"/>
        <v>7.3574762246258976</v>
      </c>
      <c r="CP57" s="271">
        <f t="shared" si="138"/>
        <v>5.0346480200346573</v>
      </c>
      <c r="CQ57" s="271">
        <f t="shared" si="138"/>
        <v>8.0147458361711355</v>
      </c>
      <c r="CR57" s="271">
        <f t="shared" si="138"/>
        <v>8.233252140295594</v>
      </c>
      <c r="CS57" s="271">
        <f t="shared" si="138"/>
        <v>7.6659978515100491</v>
      </c>
      <c r="CT57" s="271">
        <f t="shared" si="138"/>
        <v>5.3841154137568008</v>
      </c>
      <c r="CU57" s="271">
        <f t="shared" si="138"/>
        <v>4.5538530639521744</v>
      </c>
      <c r="CV57" s="271">
        <f t="shared" si="138"/>
        <v>1.2631233007572427</v>
      </c>
      <c r="CW57" s="271">
        <f t="shared" si="138"/>
        <v>2.6917005738534954</v>
      </c>
      <c r="CX57" s="271" t="e">
        <f t="shared" si="138"/>
        <v>#DIV/0!</v>
      </c>
      <c r="CY57" s="271" t="e">
        <f t="shared" si="138"/>
        <v>#DIV/0!</v>
      </c>
      <c r="CZ57" s="271" t="e">
        <f t="shared" si="138"/>
        <v>#DIV/0!</v>
      </c>
      <c r="DA57" s="271">
        <f t="shared" si="138"/>
        <v>3.0535401518588094</v>
      </c>
      <c r="DB57" s="271">
        <f t="shared" si="138"/>
        <v>3.3317520041093456</v>
      </c>
      <c r="DC57" s="271">
        <f t="shared" si="138"/>
        <v>1.191023483515643</v>
      </c>
      <c r="DD57" s="271">
        <f t="shared" si="138"/>
        <v>0.89288743481773214</v>
      </c>
      <c r="DE57" s="271">
        <f t="shared" si="138"/>
        <v>2.7574653878156412</v>
      </c>
      <c r="DF57" s="271">
        <f t="shared" si="138"/>
        <v>1.9308812755101505</v>
      </c>
      <c r="DG57" s="271">
        <f t="shared" si="138"/>
        <v>0.5798870309121853</v>
      </c>
      <c r="DH57" s="271">
        <f t="shared" si="138"/>
        <v>0.18827420856838703</v>
      </c>
      <c r="DI57" s="271">
        <f t="shared" si="138"/>
        <v>0.12592986340183893</v>
      </c>
      <c r="DJ57" s="271">
        <f t="shared" si="138"/>
        <v>0.18511925784653058</v>
      </c>
      <c r="DK57" s="271">
        <f t="shared" si="138"/>
        <v>3.5627808734420086</v>
      </c>
      <c r="DL57" s="271">
        <f t="shared" si="138"/>
        <v>3.5507617542074419</v>
      </c>
      <c r="DM57" s="271">
        <f t="shared" si="138"/>
        <v>3.5122022198830045</v>
      </c>
      <c r="DN57" s="271">
        <f t="shared" si="138"/>
        <v>5.2424354137673506</v>
      </c>
      <c r="DO57" s="271">
        <f t="shared" si="138"/>
        <v>3.3565299000241651</v>
      </c>
      <c r="DP57" s="271">
        <f t="shared" si="138"/>
        <v>1.405678813185868</v>
      </c>
      <c r="DQ57" s="271">
        <f t="shared" si="138"/>
        <v>3.2618813515334839</v>
      </c>
      <c r="DR57" s="271">
        <f t="shared" si="138"/>
        <v>0.7</v>
      </c>
      <c r="DS57" s="271">
        <f t="shared" si="138"/>
        <v>8.9891442085811999</v>
      </c>
      <c r="DT57" s="271">
        <f t="shared" si="138"/>
        <v>7.7010999793035255</v>
      </c>
      <c r="DU57" s="271">
        <f t="shared" si="138"/>
        <v>7.6588590870225959</v>
      </c>
      <c r="DV57" s="271">
        <f t="shared" si="138"/>
        <v>3.5696901453996395</v>
      </c>
      <c r="DW57" s="271">
        <f t="shared" si="138"/>
        <v>5.2401731195300023</v>
      </c>
      <c r="DX57" s="271">
        <f t="shared" si="138"/>
        <v>3.4504339200097482</v>
      </c>
      <c r="DY57" s="271">
        <f t="shared" si="138"/>
        <v>1.292015895074305</v>
      </c>
      <c r="DZ57" s="271">
        <f t="shared" si="138"/>
        <v>3.3332405759154398</v>
      </c>
      <c r="EA57" s="271">
        <f t="shared" si="138"/>
        <v>0.46668081494057723</v>
      </c>
      <c r="EB57" s="271">
        <f t="shared" si="138"/>
        <v>7.9973701315164725</v>
      </c>
      <c r="EC57" s="271">
        <f t="shared" si="138"/>
        <v>7.8539138146030298</v>
      </c>
      <c r="ED57" s="271">
        <f t="shared" si="138"/>
        <v>8.0882449704615578</v>
      </c>
      <c r="EE57" s="271">
        <f t="shared" si="138"/>
        <v>3.5799486941522485</v>
      </c>
      <c r="EF57" s="271">
        <f t="shared" si="138"/>
        <v>5.2571808487563914</v>
      </c>
      <c r="EG57" s="271">
        <f t="shared" si="138"/>
        <v>3.3890377303704304</v>
      </c>
      <c r="EH57" s="271">
        <f t="shared" si="138"/>
        <v>1.3731602010629009</v>
      </c>
      <c r="EI57" s="271">
        <f t="shared" si="138"/>
        <v>3.3193314023839231</v>
      </c>
      <c r="EJ57" s="271">
        <f t="shared" si="138"/>
        <v>0.60399930143206426</v>
      </c>
      <c r="EK57" s="271">
        <f t="shared" ref="EK57:GV57" si="139">+EK46/EK55</f>
        <v>8.5924904416967607</v>
      </c>
      <c r="EL57" s="271">
        <f t="shared" si="139"/>
        <v>7.7529357187187475</v>
      </c>
      <c r="EM57" s="271">
        <f t="shared" si="139"/>
        <v>7.7769269367279987</v>
      </c>
      <c r="EN57" s="271">
        <f t="shared" si="139"/>
        <v>3.0400691799947781</v>
      </c>
      <c r="EO57" s="271">
        <f t="shared" si="139"/>
        <v>4.9474912245458489</v>
      </c>
      <c r="EP57" s="271">
        <f t="shared" si="139"/>
        <v>3.5495677281620504</v>
      </c>
      <c r="EQ57" s="271">
        <f t="shared" si="139"/>
        <v>1.2995345649753005</v>
      </c>
      <c r="ER57" s="271">
        <f t="shared" si="139"/>
        <v>3.0533735574607022</v>
      </c>
      <c r="ES57" s="271" t="e">
        <f t="shared" si="139"/>
        <v>#DIV/0!</v>
      </c>
      <c r="ET57" s="271">
        <f t="shared" si="139"/>
        <v>8.6096251097086967</v>
      </c>
      <c r="EU57" s="271">
        <f t="shared" si="139"/>
        <v>8.0283488199551485</v>
      </c>
      <c r="EV57" s="271">
        <f t="shared" si="139"/>
        <v>9.0912010904982292</v>
      </c>
      <c r="EW57" s="271">
        <f t="shared" si="139"/>
        <v>3.1497373933534631</v>
      </c>
      <c r="EX57" s="271">
        <f t="shared" si="139"/>
        <v>4.9818946766407679</v>
      </c>
      <c r="EY57" s="271">
        <f t="shared" si="139"/>
        <v>3.5466574021800494</v>
      </c>
      <c r="EZ57" s="271">
        <f t="shared" si="139"/>
        <v>1.2843603484417112</v>
      </c>
      <c r="FA57" s="271">
        <f t="shared" si="139"/>
        <v>2.8371923649489013</v>
      </c>
      <c r="FB57" s="271">
        <f t="shared" si="139"/>
        <v>2.2146029936807521</v>
      </c>
      <c r="FC57" s="271">
        <f t="shared" si="139"/>
        <v>8.0181657223016227</v>
      </c>
      <c r="FD57" s="271">
        <f t="shared" si="139"/>
        <v>7.3307837876493416</v>
      </c>
      <c r="FE57" s="271">
        <f t="shared" si="139"/>
        <v>6.9640035050593161</v>
      </c>
      <c r="FF57" s="271">
        <f t="shared" si="139"/>
        <v>5.1825333856239633</v>
      </c>
      <c r="FG57" s="271">
        <f t="shared" si="139"/>
        <v>5.0627256569797936</v>
      </c>
      <c r="FH57" s="271">
        <f t="shared" si="139"/>
        <v>3.557218708014251</v>
      </c>
      <c r="FI57" s="271">
        <f t="shared" si="139"/>
        <v>1.2615549148422924</v>
      </c>
      <c r="FJ57" s="271">
        <f t="shared" si="139"/>
        <v>4.3839549581995829</v>
      </c>
      <c r="FK57" s="271">
        <f t="shared" si="139"/>
        <v>2.3123287671232875</v>
      </c>
      <c r="FL57" s="271">
        <f t="shared" si="139"/>
        <v>6.7211885844115526</v>
      </c>
      <c r="FM57" s="271">
        <f t="shared" si="139"/>
        <v>6.5696141731089126</v>
      </c>
      <c r="FN57" s="271">
        <f t="shared" si="139"/>
        <v>6.6309597013181305</v>
      </c>
      <c r="FO57" s="271">
        <f t="shared" si="139"/>
        <v>4.5728964347058323</v>
      </c>
      <c r="FP57" s="271">
        <f t="shared" si="139"/>
        <v>5.0594651600537022</v>
      </c>
      <c r="FQ57" s="271">
        <f t="shared" si="139"/>
        <v>3.655364042894977</v>
      </c>
      <c r="FR57" s="271">
        <f t="shared" si="139"/>
        <v>1.6346457074933896</v>
      </c>
      <c r="FS57" s="271">
        <f t="shared" si="139"/>
        <v>3.0643528703659055</v>
      </c>
      <c r="FT57" s="271">
        <f t="shared" si="139"/>
        <v>1.3085590508932652</v>
      </c>
      <c r="FU57" s="271">
        <f t="shared" si="139"/>
        <v>9.0072030443055162</v>
      </c>
      <c r="FV57" s="271">
        <f t="shared" si="139"/>
        <v>8.0000413137781443</v>
      </c>
      <c r="FW57" s="271">
        <f t="shared" si="139"/>
        <v>7.6669939519473465</v>
      </c>
      <c r="FX57" s="271">
        <f t="shared" si="139"/>
        <v>3.4912826282126672</v>
      </c>
      <c r="FY57" s="271">
        <f t="shared" si="139"/>
        <v>5.4386612659804836</v>
      </c>
      <c r="FZ57" s="271">
        <f t="shared" si="139"/>
        <v>3.1736373836955232</v>
      </c>
      <c r="GA57" s="271">
        <f t="shared" si="139"/>
        <v>1.4467176312320615</v>
      </c>
      <c r="GB57" s="271">
        <f t="shared" si="139"/>
        <v>3.8817619349869821</v>
      </c>
      <c r="GC57" s="271">
        <f t="shared" si="139"/>
        <v>3.0000475760026641</v>
      </c>
      <c r="GD57" s="271">
        <f t="shared" si="139"/>
        <v>8.2428073193765243</v>
      </c>
      <c r="GE57" s="271">
        <f t="shared" si="139"/>
        <v>7.5033121509724632</v>
      </c>
      <c r="GF57" s="271">
        <f t="shared" si="139"/>
        <v>6.4111413658355518</v>
      </c>
      <c r="GG57" s="271">
        <f t="shared" si="139"/>
        <v>2.7163343276966194</v>
      </c>
      <c r="GH57" s="271">
        <f t="shared" si="139"/>
        <v>3.6892182780636271</v>
      </c>
      <c r="GI57" s="271">
        <f t="shared" si="139"/>
        <v>2.0977304602830551</v>
      </c>
      <c r="GJ57" s="271">
        <f t="shared" si="139"/>
        <v>1.0731958535752448</v>
      </c>
      <c r="GK57" s="271">
        <f t="shared" si="139"/>
        <v>3.4929175282571938</v>
      </c>
      <c r="GL57" s="271">
        <f t="shared" si="139"/>
        <v>2.4250949243443793</v>
      </c>
      <c r="GM57" s="271" t="e">
        <f t="shared" si="139"/>
        <v>#DIV/0!</v>
      </c>
      <c r="GN57" s="271" t="e">
        <f t="shared" si="139"/>
        <v>#DIV/0!</v>
      </c>
      <c r="GO57" s="271" t="e">
        <f t="shared" si="139"/>
        <v>#DIV/0!</v>
      </c>
      <c r="GP57" s="271">
        <f t="shared" si="139"/>
        <v>2.1628650408688053</v>
      </c>
      <c r="GQ57" s="271">
        <f t="shared" si="139"/>
        <v>5.1541106180150944</v>
      </c>
      <c r="GR57" s="271">
        <f t="shared" si="139"/>
        <v>4.4425024869808727</v>
      </c>
      <c r="GS57" s="271">
        <f t="shared" si="139"/>
        <v>0.60669917890527469</v>
      </c>
      <c r="GT57" s="271">
        <f t="shared" si="139"/>
        <v>5.1814393461066022</v>
      </c>
      <c r="GU57" s="271">
        <f t="shared" si="139"/>
        <v>1.4000372508847085</v>
      </c>
      <c r="GV57" s="271" t="e">
        <f t="shared" si="139"/>
        <v>#DIV/0!</v>
      </c>
      <c r="GW57" s="271">
        <f t="shared" ref="GW57:HH57" si="140">+GW46/GW55</f>
        <v>7.9998412131316741</v>
      </c>
      <c r="GX57" s="271">
        <f t="shared" si="140"/>
        <v>3.0303030303030303</v>
      </c>
      <c r="GY57" s="271">
        <f t="shared" si="140"/>
        <v>4.3341868928920899</v>
      </c>
      <c r="GZ57" s="271">
        <f t="shared" si="140"/>
        <v>5.408413994673416</v>
      </c>
      <c r="HA57" s="271">
        <f t="shared" si="140"/>
        <v>3.628524188661578</v>
      </c>
      <c r="HB57" s="271">
        <f t="shared" si="140"/>
        <v>1.3008292506625974</v>
      </c>
      <c r="HC57" s="271">
        <f t="shared" si="140"/>
        <v>4.258497057641482</v>
      </c>
      <c r="HD57" s="271">
        <f t="shared" si="140"/>
        <v>2.9098399675586091</v>
      </c>
      <c r="HE57" s="271">
        <f t="shared" si="140"/>
        <v>7.3352522345099214</v>
      </c>
      <c r="HF57" s="271">
        <f t="shared" si="140"/>
        <v>7.9272946972952507</v>
      </c>
      <c r="HG57" s="271">
        <f t="shared" si="140"/>
        <v>7.2431942409180294</v>
      </c>
      <c r="HH57" s="271" t="e">
        <f t="shared" si="140"/>
        <v>#DIV/0!</v>
      </c>
    </row>
    <row r="58" spans="1:216" x14ac:dyDescent="0.2">
      <c r="A58" s="270" t="s">
        <v>314</v>
      </c>
      <c r="B58" s="271">
        <f>+B55/B41</f>
        <v>13.391739961944065</v>
      </c>
      <c r="C58" s="271">
        <f>+C55/C41</f>
        <v>0.86779101465913822</v>
      </c>
      <c r="D58" s="271">
        <f t="shared" ref="D58:Y58" si="141">+D55/D41</f>
        <v>0.65625615128257386</v>
      </c>
      <c r="E58" s="271">
        <f t="shared" si="141"/>
        <v>0.41390904449240129</v>
      </c>
      <c r="F58" s="271">
        <f t="shared" si="141"/>
        <v>0.21792282497780111</v>
      </c>
      <c r="G58" s="271">
        <f t="shared" si="141"/>
        <v>0.19598621951460016</v>
      </c>
      <c r="H58" s="271">
        <f t="shared" si="141"/>
        <v>0.19196407142439859</v>
      </c>
      <c r="I58" s="271">
        <f t="shared" si="141"/>
        <v>8.7082184111988287E-2</v>
      </c>
      <c r="J58" s="271">
        <f t="shared" si="141"/>
        <v>0.1048818873124103</v>
      </c>
      <c r="K58" s="271">
        <f t="shared" si="141"/>
        <v>3.075818809743024E-2</v>
      </c>
      <c r="L58" s="271">
        <f t="shared" si="141"/>
        <v>1.8018211331371041E-2</v>
      </c>
      <c r="M58" s="271">
        <f t="shared" si="141"/>
        <v>1.2739976766059197E-2</v>
      </c>
      <c r="N58" s="271">
        <f t="shared" ref="N58:P58" si="142">+N55/N41</f>
        <v>1.9624847268343706E-2</v>
      </c>
      <c r="O58" s="271">
        <f t="shared" si="142"/>
        <v>1.1974558760400048E-2</v>
      </c>
      <c r="P58" s="271">
        <f t="shared" si="142"/>
        <v>7.6502885079436584E-3</v>
      </c>
      <c r="Q58" s="271">
        <f t="shared" si="141"/>
        <v>4.9607384602714126E-2</v>
      </c>
      <c r="R58" s="271">
        <f t="shared" si="141"/>
        <v>4.9607384602714126E-2</v>
      </c>
      <c r="S58" s="271">
        <f t="shared" si="141"/>
        <v>0</v>
      </c>
      <c r="T58" s="271">
        <f t="shared" si="141"/>
        <v>8.5724297204919211E-2</v>
      </c>
      <c r="U58" s="271">
        <f t="shared" si="141"/>
        <v>6.952007468548535E-2</v>
      </c>
      <c r="V58" s="271">
        <f t="shared" si="141"/>
        <v>1.6204222519433868E-2</v>
      </c>
      <c r="W58" s="271">
        <f t="shared" si="141"/>
        <v>7.6203181568931022E-2</v>
      </c>
      <c r="X58" s="271">
        <f t="shared" si="141"/>
        <v>7.0926450908873506E-2</v>
      </c>
      <c r="Y58" s="271">
        <f t="shared" si="141"/>
        <v>5.2767306600575046E-3</v>
      </c>
      <c r="Z58" s="271">
        <f>+Z55/Z22</f>
        <v>4.7958708150039921</v>
      </c>
      <c r="AA58" s="271">
        <f t="shared" ref="AA58:AX58" si="143">+AA55/AA22</f>
        <v>4.2964061330639218</v>
      </c>
      <c r="AB58" s="271">
        <f t="shared" si="143"/>
        <v>0.23484917936205749</v>
      </c>
      <c r="AC58" s="271">
        <f t="shared" si="143"/>
        <v>1.0390389026454283</v>
      </c>
      <c r="AD58" s="271">
        <f t="shared" si="143"/>
        <v>0.35579743900341126</v>
      </c>
      <c r="AE58" s="271">
        <f t="shared" si="143"/>
        <v>1.3381175376720027E-2</v>
      </c>
      <c r="AF58" s="271">
        <f t="shared" si="143"/>
        <v>0.39340862227107465</v>
      </c>
      <c r="AG58" s="271">
        <f t="shared" si="143"/>
        <v>0.50258251170262425</v>
      </c>
      <c r="AH58" s="271">
        <f t="shared" si="143"/>
        <v>0.51357367902707629</v>
      </c>
      <c r="AI58" s="271">
        <f t="shared" si="143"/>
        <v>0.18972364635109409</v>
      </c>
      <c r="AJ58" s="271">
        <f t="shared" si="143"/>
        <v>0.85597063024081876</v>
      </c>
      <c r="AK58" s="271">
        <f t="shared" si="143"/>
        <v>0.1847327697211148</v>
      </c>
      <c r="AL58" s="271">
        <f t="shared" si="143"/>
        <v>1.3347577362501438E-2</v>
      </c>
      <c r="AM58" s="271">
        <f t="shared" si="143"/>
        <v>0.49946468194007076</v>
      </c>
      <c r="AN58" s="271">
        <f t="shared" si="143"/>
        <v>5.4860593075670063E-3</v>
      </c>
      <c r="AO58" s="271">
        <f t="shared" si="143"/>
        <v>0.13632436849573057</v>
      </c>
      <c r="AP58" s="271">
        <f t="shared" si="143"/>
        <v>0.12954307451442468</v>
      </c>
      <c r="AQ58" s="271">
        <f t="shared" si="143"/>
        <v>1.0729480251002422E-3</v>
      </c>
      <c r="AR58" s="271">
        <f t="shared" si="143"/>
        <v>7.2753710891782078E-2</v>
      </c>
      <c r="AS58" s="271">
        <f t="shared" si="143"/>
        <v>2.5410761062638763E-2</v>
      </c>
      <c r="AT58" s="271">
        <f t="shared" si="143"/>
        <v>3.7794531748443487E-2</v>
      </c>
      <c r="AU58" s="271">
        <f t="shared" si="143"/>
        <v>7.1263706577900923E-3</v>
      </c>
      <c r="AV58" s="271">
        <f t="shared" si="143"/>
        <v>5.9595937785178021E-2</v>
      </c>
      <c r="AW58" s="271">
        <f t="shared" si="143"/>
        <v>2.3000796229844703E-2</v>
      </c>
      <c r="AX58" s="271">
        <f t="shared" si="143"/>
        <v>1.3561232215710812E-3</v>
      </c>
      <c r="AY58" s="271">
        <f>+AY55/AY22</f>
        <v>0.28231305405877893</v>
      </c>
      <c r="AZ58" s="271">
        <f t="shared" ref="AZ58:CO58" si="144">+AZ55/AZ22</f>
        <v>3.6496407193152516E-2</v>
      </c>
      <c r="BA58" s="271">
        <f t="shared" si="144"/>
        <v>1.3974337913865399E-3</v>
      </c>
      <c r="BB58" s="271">
        <f t="shared" si="144"/>
        <v>4.0758731188430047E-3</v>
      </c>
      <c r="BC58" s="271">
        <f t="shared" si="144"/>
        <v>2.5464041605607644E-2</v>
      </c>
      <c r="BD58" s="271">
        <f t="shared" si="144"/>
        <v>5.5590586773153292E-3</v>
      </c>
      <c r="BE58" s="271">
        <f t="shared" si="144"/>
        <v>0</v>
      </c>
      <c r="BF58" s="271">
        <f t="shared" si="144"/>
        <v>0</v>
      </c>
      <c r="BG58" s="271">
        <f t="shared" ref="BG58:BM58" si="145">+BG55/BG22</f>
        <v>7.5293855038391375E-3</v>
      </c>
      <c r="BH58" s="271">
        <f t="shared" si="145"/>
        <v>3.5772483332767148E-4</v>
      </c>
      <c r="BI58" s="271">
        <f t="shared" si="145"/>
        <v>9.1552471360622318E-4</v>
      </c>
      <c r="BJ58" s="271">
        <f t="shared" si="145"/>
        <v>4.7454864409022324E-3</v>
      </c>
      <c r="BK58" s="271">
        <f t="shared" si="145"/>
        <v>1.51064951600301E-3</v>
      </c>
      <c r="BL58" s="271">
        <f t="shared" si="145"/>
        <v>0</v>
      </c>
      <c r="BM58" s="271">
        <f t="shared" si="145"/>
        <v>0</v>
      </c>
      <c r="BN58" s="271">
        <f t="shared" si="144"/>
        <v>5.1485407184000451E-2</v>
      </c>
      <c r="BO58" s="271">
        <f t="shared" si="144"/>
        <v>1.8848915037947729E-5</v>
      </c>
      <c r="BP58" s="271">
        <f t="shared" si="144"/>
        <v>3.3447470469459162E-3</v>
      </c>
      <c r="BQ58" s="271">
        <f t="shared" si="144"/>
        <v>4.2914967523346691E-2</v>
      </c>
      <c r="BR58" s="271">
        <f t="shared" si="144"/>
        <v>5.2068436986698946E-3</v>
      </c>
      <c r="BS58" s="271">
        <f t="shared" si="144"/>
        <v>0</v>
      </c>
      <c r="BT58" s="271">
        <f t="shared" si="144"/>
        <v>0</v>
      </c>
      <c r="BU58" s="271">
        <f t="shared" si="144"/>
        <v>4.9813128438714736E-2</v>
      </c>
      <c r="BV58" s="271">
        <f t="shared" si="144"/>
        <v>1.8015115181867862E-4</v>
      </c>
      <c r="BW58" s="271">
        <f t="shared" si="144"/>
        <v>9.989287427805315E-3</v>
      </c>
      <c r="BX58" s="271">
        <f t="shared" si="144"/>
        <v>3.1233405479544278E-2</v>
      </c>
      <c r="BY58" s="271">
        <f t="shared" si="144"/>
        <v>8.4102843795464642E-3</v>
      </c>
      <c r="BZ58" s="271">
        <f t="shared" si="144"/>
        <v>0</v>
      </c>
      <c r="CA58" s="271">
        <f t="shared" si="144"/>
        <v>0</v>
      </c>
      <c r="CB58" s="271">
        <f t="shared" si="144"/>
        <v>7.4242105682797727E-3</v>
      </c>
      <c r="CC58" s="271">
        <f t="shared" si="144"/>
        <v>2.9829782408827185E-4</v>
      </c>
      <c r="CD58" s="271">
        <f t="shared" si="144"/>
        <v>3.1376156010790753E-3</v>
      </c>
      <c r="CE58" s="271">
        <f t="shared" si="144"/>
        <v>1.9586788820393163E-3</v>
      </c>
      <c r="CF58" s="271">
        <f t="shared" si="144"/>
        <v>2.0296182610731093E-3</v>
      </c>
      <c r="CG58" s="271">
        <f t="shared" si="144"/>
        <v>0</v>
      </c>
      <c r="CH58" s="271">
        <f t="shared" si="144"/>
        <v>0</v>
      </c>
      <c r="CI58" s="271">
        <f t="shared" si="144"/>
        <v>0.12956451517079229</v>
      </c>
      <c r="CJ58" s="271">
        <f t="shared" si="144"/>
        <v>3.0035688408410533E-3</v>
      </c>
      <c r="CK58" s="271">
        <f t="shared" si="144"/>
        <v>1.0474959711514433E-2</v>
      </c>
      <c r="CL58" s="271">
        <f t="shared" si="144"/>
        <v>4.0448141052279861E-2</v>
      </c>
      <c r="CM58" s="271">
        <f t="shared" si="144"/>
        <v>1.0435714406486116E-2</v>
      </c>
      <c r="CN58" s="271">
        <f t="shared" si="144"/>
        <v>0</v>
      </c>
      <c r="CO58" s="271">
        <f t="shared" si="144"/>
        <v>6.5202131159670842E-2</v>
      </c>
      <c r="CP58" s="271">
        <f t="shared" ref="CP58:CW58" si="146">+CP55/CP38</f>
        <v>0.25718107617896008</v>
      </c>
      <c r="CQ58" s="271">
        <f t="shared" ref="CQ58:CV58" si="147">+CQ55/CQ38</f>
        <v>1.2061280355205491E-2</v>
      </c>
      <c r="CR58" s="271">
        <f t="shared" si="147"/>
        <v>6.4981146734948453E-2</v>
      </c>
      <c r="CS58" s="271">
        <f t="shared" si="147"/>
        <v>2.7788424635928715E-2</v>
      </c>
      <c r="CT58" s="271">
        <f t="shared" si="147"/>
        <v>4.0654898174744665E-2</v>
      </c>
      <c r="CU58" s="271">
        <f t="shared" si="147"/>
        <v>2.7392181667630515E-2</v>
      </c>
      <c r="CV58" s="271">
        <f t="shared" si="147"/>
        <v>8.430314461050227E-2</v>
      </c>
      <c r="CW58" s="271">
        <f t="shared" si="146"/>
        <v>6.3923860171293923E-2</v>
      </c>
      <c r="CX58" s="271">
        <f t="shared" ref="CX58:DC58" si="148">+CX55/CX38</f>
        <v>0</v>
      </c>
      <c r="CY58" s="271">
        <f t="shared" si="148"/>
        <v>0</v>
      </c>
      <c r="CZ58" s="271">
        <f t="shared" si="148"/>
        <v>0</v>
      </c>
      <c r="DA58" s="271">
        <f t="shared" si="148"/>
        <v>1.1471011704766504E-2</v>
      </c>
      <c r="DB58" s="271">
        <f t="shared" si="148"/>
        <v>2.7460376031754379E-2</v>
      </c>
      <c r="DC58" s="271">
        <f t="shared" si="148"/>
        <v>2.4992472434773049E-2</v>
      </c>
      <c r="DD58" s="271">
        <f>+DD55/DD19</f>
        <v>4.1402948019027468</v>
      </c>
      <c r="DE58" s="271">
        <f>+DE55/DE19</f>
        <v>0.29294673883903999</v>
      </c>
      <c r="DF58" s="271">
        <f>+DF55/DF19</f>
        <v>0.666242131533338</v>
      </c>
      <c r="DG58" s="271">
        <f t="shared" ref="DG58:DJ58" si="149">+DG55/DG19</f>
        <v>2.5936358387769354</v>
      </c>
      <c r="DH58" s="271">
        <f t="shared" si="149"/>
        <v>0.37195482531590818</v>
      </c>
      <c r="DI58" s="271">
        <f t="shared" si="149"/>
        <v>0.19172057044299842</v>
      </c>
      <c r="DJ58" s="271">
        <f t="shared" si="149"/>
        <v>2.3794696994526566E-2</v>
      </c>
      <c r="DK58" s="271">
        <f>+DK55/DK19</f>
        <v>2.2873711521163589</v>
      </c>
      <c r="DL58" s="271">
        <f>+DL55/DL19</f>
        <v>1.3181956195145537</v>
      </c>
      <c r="DM58" s="271">
        <f t="shared" ref="DM58:FX58" si="150">+DM55/DM19</f>
        <v>0.76727012648093573</v>
      </c>
      <c r="DN58" s="271">
        <f t="shared" si="150"/>
        <v>0.14518804903485841</v>
      </c>
      <c r="DO58" s="271">
        <f t="shared" si="150"/>
        <v>7.9755122644572352E-2</v>
      </c>
      <c r="DP58" s="271">
        <f t="shared" si="150"/>
        <v>0.16413253787971102</v>
      </c>
      <c r="DQ58" s="271">
        <f t="shared" si="150"/>
        <v>0.33342434716693181</v>
      </c>
      <c r="DR58" s="271">
        <f t="shared" si="150"/>
        <v>1.8880678314980699E-4</v>
      </c>
      <c r="DS58" s="271">
        <f t="shared" si="150"/>
        <v>3.7050165738179899E-3</v>
      </c>
      <c r="DT58" s="271">
        <f t="shared" si="150"/>
        <v>2.7408568074229638E-2</v>
      </c>
      <c r="DU58" s="271">
        <f t="shared" si="150"/>
        <v>1.3467678323664691E-2</v>
      </c>
      <c r="DV58" s="271">
        <f t="shared" si="150"/>
        <v>0.55092549303361782</v>
      </c>
      <c r="DW58" s="271">
        <f t="shared" si="150"/>
        <v>8.9798080389670312E-2</v>
      </c>
      <c r="DX58" s="271">
        <f t="shared" si="150"/>
        <v>6.5288811349248563E-2</v>
      </c>
      <c r="DY58" s="271">
        <f t="shared" si="150"/>
        <v>0.10586861344948592</v>
      </c>
      <c r="DZ58" s="271">
        <f t="shared" si="150"/>
        <v>0.25337922682781916</v>
      </c>
      <c r="EA58" s="271">
        <f t="shared" si="150"/>
        <v>1.3199667094983538E-4</v>
      </c>
      <c r="EB58" s="271">
        <f t="shared" si="150"/>
        <v>2.4307444673869901E-3</v>
      </c>
      <c r="EC58" s="271">
        <f t="shared" si="150"/>
        <v>2.2554510955415549E-2</v>
      </c>
      <c r="ED58" s="271">
        <f t="shared" si="150"/>
        <v>1.1473508923641663E-2</v>
      </c>
      <c r="EE58" s="271">
        <f t="shared" si="150"/>
        <v>1.1939360510865213</v>
      </c>
      <c r="EF58" s="271">
        <f t="shared" si="150"/>
        <v>0.22084917671558554</v>
      </c>
      <c r="EG58" s="271">
        <f t="shared" si="150"/>
        <v>0.13954960057840987</v>
      </c>
      <c r="EH58" s="271">
        <f t="shared" si="150"/>
        <v>0.23816591858281741</v>
      </c>
      <c r="EI58" s="271">
        <f t="shared" si="150"/>
        <v>0.52007534903342967</v>
      </c>
      <c r="EJ58" s="271">
        <f t="shared" si="150"/>
        <v>3.2080345409964237E-4</v>
      </c>
      <c r="EK58" s="271">
        <f t="shared" si="150"/>
        <v>5.8116520677564234E-3</v>
      </c>
      <c r="EL58" s="271">
        <f t="shared" si="150"/>
        <v>4.6028033325237611E-2</v>
      </c>
      <c r="EM58" s="271">
        <f t="shared" si="150"/>
        <v>2.3135517329185187E-2</v>
      </c>
      <c r="EN58" s="271">
        <f t="shared" si="150"/>
        <v>0.12043253729144063</v>
      </c>
      <c r="EO58" s="271">
        <f t="shared" si="150"/>
        <v>1.3077265954523338E-2</v>
      </c>
      <c r="EP58" s="271">
        <f t="shared" si="150"/>
        <v>5.025537938257941E-3</v>
      </c>
      <c r="EQ58" s="271">
        <f t="shared" si="150"/>
        <v>3.2374284516134999E-2</v>
      </c>
      <c r="ER58" s="271">
        <f t="shared" si="150"/>
        <v>6.4724413809563425E-2</v>
      </c>
      <c r="ES58" s="271">
        <f t="shared" si="150"/>
        <v>0</v>
      </c>
      <c r="ET58" s="271">
        <f t="shared" si="150"/>
        <v>2.6810563207272596E-4</v>
      </c>
      <c r="EU58" s="271">
        <f t="shared" si="150"/>
        <v>3.3320405391133981E-3</v>
      </c>
      <c r="EV58" s="271">
        <f t="shared" si="150"/>
        <v>1.6308889017748118E-3</v>
      </c>
      <c r="EW58" s="271">
        <f t="shared" si="150"/>
        <v>0.33927150275352563</v>
      </c>
      <c r="EX58" s="271">
        <f t="shared" si="150"/>
        <v>5.6073488418216549E-2</v>
      </c>
      <c r="EY58" s="271">
        <f t="shared" si="150"/>
        <v>2.4189468447277106E-2</v>
      </c>
      <c r="EZ58" s="271">
        <f t="shared" si="150"/>
        <v>7.5210873926091396E-2</v>
      </c>
      <c r="FA58" s="271">
        <f t="shared" si="150"/>
        <v>0.16332156792548128</v>
      </c>
      <c r="FB58" s="271">
        <f t="shared" si="150"/>
        <v>1.6712201596341743E-3</v>
      </c>
      <c r="FC58" s="271">
        <f t="shared" si="150"/>
        <v>2.5441125759043891E-3</v>
      </c>
      <c r="FD58" s="271">
        <f t="shared" si="150"/>
        <v>9.7439917283580219E-3</v>
      </c>
      <c r="FE58" s="271">
        <f t="shared" si="150"/>
        <v>6.5167795725627337E-3</v>
      </c>
      <c r="FF58" s="271">
        <f t="shared" si="150"/>
        <v>7.9842965420625939E-2</v>
      </c>
      <c r="FG58" s="271">
        <f t="shared" si="150"/>
        <v>2.844548792406942E-2</v>
      </c>
      <c r="FH58" s="271">
        <f t="shared" si="150"/>
        <v>6.2862714217963144E-3</v>
      </c>
      <c r="FI58" s="271">
        <f t="shared" si="150"/>
        <v>1.9985534150917129E-2</v>
      </c>
      <c r="FJ58" s="271">
        <f t="shared" si="150"/>
        <v>1.9819984217545755E-2</v>
      </c>
      <c r="FK58" s="271">
        <f t="shared" si="150"/>
        <v>9.5600942016988691E-4</v>
      </c>
      <c r="FL58" s="271">
        <f t="shared" si="150"/>
        <v>8.4826909840839246E-4</v>
      </c>
      <c r="FM58" s="271">
        <f t="shared" si="150"/>
        <v>2.7702353109583288E-3</v>
      </c>
      <c r="FN58" s="271">
        <f t="shared" si="150"/>
        <v>7.3117387676071438E-4</v>
      </c>
      <c r="FO58" s="271">
        <f t="shared" si="150"/>
        <v>8.3738710180747494E-2</v>
      </c>
      <c r="FP58" s="271">
        <f t="shared" si="150"/>
        <v>6.2053805731266315E-2</v>
      </c>
      <c r="FQ58" s="271">
        <f t="shared" si="150"/>
        <v>1.6130514229560475E-3</v>
      </c>
      <c r="FR58" s="271">
        <f t="shared" si="150"/>
        <v>1.1547747806801918E-3</v>
      </c>
      <c r="FS58" s="271">
        <f t="shared" si="150"/>
        <v>1.7305539238055379E-2</v>
      </c>
      <c r="FT58" s="271">
        <f t="shared" si="150"/>
        <v>7.0481796252829648E-4</v>
      </c>
      <c r="FU58" s="271">
        <f t="shared" si="150"/>
        <v>4.1223748083569132E-5</v>
      </c>
      <c r="FV58" s="271">
        <f t="shared" si="150"/>
        <v>6.780516596648484E-4</v>
      </c>
      <c r="FW58" s="271">
        <f t="shared" si="150"/>
        <v>1.8744563751282642E-4</v>
      </c>
      <c r="FX58" s="271">
        <f t="shared" si="150"/>
        <v>0.22997648038944621</v>
      </c>
      <c r="FY58" s="271">
        <f t="shared" ref="FY58:HH58" si="151">+FY55/FY19</f>
        <v>3.2494126960516137E-2</v>
      </c>
      <c r="FZ58" s="271">
        <f t="shared" si="151"/>
        <v>4.003212236472372E-2</v>
      </c>
      <c r="GA58" s="271">
        <f t="shared" si="151"/>
        <v>4.9600774499991174E-2</v>
      </c>
      <c r="GB58" s="271">
        <f t="shared" si="151"/>
        <v>0.10506042797511449</v>
      </c>
      <c r="GC58" s="271">
        <f t="shared" si="151"/>
        <v>2.9440131862209145E-4</v>
      </c>
      <c r="GD58" s="271">
        <f t="shared" si="151"/>
        <v>5.9918981160500615E-4</v>
      </c>
      <c r="GE58" s="271">
        <f t="shared" si="151"/>
        <v>1.4547086422803377E-3</v>
      </c>
      <c r="GF58" s="271">
        <f t="shared" si="151"/>
        <v>4.4072881659325893E-4</v>
      </c>
      <c r="GG58" s="271">
        <f t="shared" si="151"/>
        <v>6.316633401376609E-2</v>
      </c>
      <c r="GH58" s="271">
        <f t="shared" si="151"/>
        <v>1.5687952810629878E-3</v>
      </c>
      <c r="GI58" s="271">
        <f t="shared" si="151"/>
        <v>8.7881994079758825E-4</v>
      </c>
      <c r="GJ58" s="271">
        <f t="shared" si="151"/>
        <v>5.0858496599376938E-3</v>
      </c>
      <c r="GK58" s="271">
        <f t="shared" si="151"/>
        <v>2.207915850441497E-2</v>
      </c>
      <c r="GL58" s="271">
        <f t="shared" si="151"/>
        <v>3.355371062755285E-2</v>
      </c>
      <c r="GM58" s="271">
        <f t="shared" si="151"/>
        <v>0</v>
      </c>
      <c r="GN58" s="271">
        <f t="shared" si="151"/>
        <v>0</v>
      </c>
      <c r="GO58" s="271">
        <f t="shared" si="151"/>
        <v>0</v>
      </c>
      <c r="GP58" s="271">
        <f t="shared" si="151"/>
        <v>5.6011076291106444E-2</v>
      </c>
      <c r="GQ58" s="271">
        <f t="shared" si="151"/>
        <v>2.1909794617998218E-4</v>
      </c>
      <c r="GR58" s="271">
        <f t="shared" si="151"/>
        <v>2.1696910768065434E-2</v>
      </c>
      <c r="GS58" s="271">
        <f t="shared" si="151"/>
        <v>3.3120295412583441E-2</v>
      </c>
      <c r="GT58" s="271">
        <f t="shared" si="151"/>
        <v>1.4641041608364869E-4</v>
      </c>
      <c r="GU58" s="271">
        <f t="shared" si="151"/>
        <v>3.7600282593891455E-4</v>
      </c>
      <c r="GV58" s="271">
        <f t="shared" si="151"/>
        <v>0</v>
      </c>
      <c r="GW58" s="271">
        <f t="shared" si="151"/>
        <v>1.7641808881034077E-4</v>
      </c>
      <c r="GX58" s="271">
        <f t="shared" si="151"/>
        <v>2.7594083344468454E-4</v>
      </c>
      <c r="GY58" s="271">
        <f t="shared" si="151"/>
        <v>0.11716846355258732</v>
      </c>
      <c r="GZ58" s="271">
        <f t="shared" si="151"/>
        <v>2.625390758608287E-2</v>
      </c>
      <c r="HA58" s="271">
        <f t="shared" si="151"/>
        <v>1.9924522107341417E-2</v>
      </c>
      <c r="HB58" s="271">
        <f t="shared" si="151"/>
        <v>1.1161226145985741E-2</v>
      </c>
      <c r="HC58" s="271">
        <f t="shared" si="151"/>
        <v>4.9891831361366941E-2</v>
      </c>
      <c r="HD58" s="271">
        <f t="shared" si="151"/>
        <v>2.3832374312529009E-3</v>
      </c>
      <c r="HE58" s="271">
        <f t="shared" si="151"/>
        <v>4.8077378286155454E-4</v>
      </c>
      <c r="HF58" s="271">
        <f t="shared" si="151"/>
        <v>3.2919471105699026E-3</v>
      </c>
      <c r="HG58" s="271">
        <f t="shared" si="151"/>
        <v>3.7810180271259882E-3</v>
      </c>
      <c r="HH58" s="271">
        <f t="shared" si="151"/>
        <v>0</v>
      </c>
    </row>
    <row r="59" spans="1:216" x14ac:dyDescent="0.2">
      <c r="A59" s="270" t="s">
        <v>315</v>
      </c>
      <c r="B59" s="271">
        <f>+B46/B41</f>
        <v>55.702892012904933</v>
      </c>
      <c r="C59" s="271">
        <f>+C46/C41</f>
        <v>9.1593225443273756</v>
      </c>
      <c r="D59" s="271">
        <f t="shared" ref="D59:Y59" si="152">+D46/D41</f>
        <v>6.7485500182763252</v>
      </c>
      <c r="E59" s="271">
        <f t="shared" si="152"/>
        <v>4.446334644904093</v>
      </c>
      <c r="F59" s="271">
        <f t="shared" si="152"/>
        <v>2.9079555409637123</v>
      </c>
      <c r="G59" s="271">
        <f t="shared" si="152"/>
        <v>1.5383797241074959</v>
      </c>
      <c r="H59" s="271">
        <f t="shared" si="152"/>
        <v>1.805442599006269</v>
      </c>
      <c r="I59" s="271">
        <f t="shared" si="152"/>
        <v>1.0358071468802554</v>
      </c>
      <c r="J59" s="271">
        <f t="shared" si="152"/>
        <v>0.76963514204245587</v>
      </c>
      <c r="K59" s="271">
        <f t="shared" si="152"/>
        <v>0.2936756721960353</v>
      </c>
      <c r="L59" s="271">
        <f t="shared" si="152"/>
        <v>0.17787065745032182</v>
      </c>
      <c r="M59" s="271">
        <f t="shared" si="152"/>
        <v>0.1158050147457135</v>
      </c>
      <c r="N59" s="271">
        <f t="shared" ref="N59:P59" si="153">+N46/N41</f>
        <v>0.20309648200281233</v>
      </c>
      <c r="O59" s="271">
        <f t="shared" si="153"/>
        <v>0.14278650139295737</v>
      </c>
      <c r="P59" s="271">
        <f t="shared" si="153"/>
        <v>6.0309980609854978E-2</v>
      </c>
      <c r="Q59" s="271">
        <f t="shared" si="152"/>
        <v>0.91636544116269925</v>
      </c>
      <c r="R59" s="271">
        <f t="shared" si="152"/>
        <v>0.2678387349682344</v>
      </c>
      <c r="S59" s="271">
        <f t="shared" si="152"/>
        <v>0</v>
      </c>
      <c r="T59" s="271">
        <f t="shared" si="152"/>
        <v>1.1116204061275985</v>
      </c>
      <c r="U59" s="271">
        <f t="shared" si="152"/>
        <v>0.91410772277984209</v>
      </c>
      <c r="V59" s="271">
        <f t="shared" si="152"/>
        <v>0.19751271435611212</v>
      </c>
      <c r="W59" s="271">
        <f t="shared" si="152"/>
        <v>0.38278698884430989</v>
      </c>
      <c r="X59" s="271">
        <f t="shared" si="152"/>
        <v>0.34020352396319531</v>
      </c>
      <c r="Y59" s="271">
        <f t="shared" si="152"/>
        <v>4.2583712947960664E-2</v>
      </c>
      <c r="Z59" s="271">
        <f>+Z46/Z22</f>
        <v>21.160187390902319</v>
      </c>
      <c r="AA59" s="271">
        <f t="shared" ref="AA59:AX59" si="154">+AA46/AA22</f>
        <v>18.631679089434467</v>
      </c>
      <c r="AB59" s="271">
        <f t="shared" si="154"/>
        <v>0.37586795335424039</v>
      </c>
      <c r="AC59" s="271">
        <f t="shared" si="154"/>
        <v>5.5386200947440605</v>
      </c>
      <c r="AD59" s="271">
        <f t="shared" si="154"/>
        <v>2.0589135627585944</v>
      </c>
      <c r="AE59" s="271">
        <f t="shared" si="154"/>
        <v>4.3960356967848786E-2</v>
      </c>
      <c r="AF59" s="271">
        <f t="shared" si="154"/>
        <v>1.1167429933557544</v>
      </c>
      <c r="AG59" s="271">
        <f t="shared" si="154"/>
        <v>1.2774954856265233</v>
      </c>
      <c r="AH59" s="271">
        <f t="shared" si="154"/>
        <v>1.9746441203164877</v>
      </c>
      <c r="AI59" s="271">
        <f t="shared" si="154"/>
        <v>0.74549667880789205</v>
      </c>
      <c r="AJ59" s="271">
        <f t="shared" si="154"/>
        <v>4.5164893104630934</v>
      </c>
      <c r="AK59" s="271">
        <f t="shared" si="154"/>
        <v>0.90356652955629069</v>
      </c>
      <c r="AL59" s="271">
        <f t="shared" si="154"/>
        <v>7.4318136093100409E-2</v>
      </c>
      <c r="AM59" s="271">
        <f t="shared" si="154"/>
        <v>2.5156755520829406</v>
      </c>
      <c r="AN59" s="271">
        <f t="shared" si="154"/>
        <v>9.3540951855317911E-3</v>
      </c>
      <c r="AO59" s="271">
        <f t="shared" si="154"/>
        <v>0.69051819469735432</v>
      </c>
      <c r="AP59" s="271">
        <f t="shared" si="154"/>
        <v>0.87625831228745676</v>
      </c>
      <c r="AQ59" s="271">
        <f t="shared" si="154"/>
        <v>1.6733081201638499E-3</v>
      </c>
      <c r="AR59" s="271">
        <f t="shared" si="154"/>
        <v>0.24235626329473489</v>
      </c>
      <c r="AS59" s="271">
        <f t="shared" si="154"/>
        <v>5.4159917017121036E-2</v>
      </c>
      <c r="AT59" s="271">
        <f t="shared" si="154"/>
        <v>0.14904854954471569</v>
      </c>
      <c r="AU59" s="271">
        <f t="shared" si="154"/>
        <v>2.5738777355179782E-2</v>
      </c>
      <c r="AV59" s="271">
        <f t="shared" si="154"/>
        <v>0.33486669238552663</v>
      </c>
      <c r="AW59" s="271">
        <f t="shared" si="154"/>
        <v>0.12456639754935563</v>
      </c>
      <c r="AX59" s="271">
        <f t="shared" si="154"/>
        <v>7.135106693713352E-3</v>
      </c>
      <c r="AY59" s="271">
        <f>+AY46/AY22</f>
        <v>10.763755518192371</v>
      </c>
      <c r="AZ59" s="271">
        <f t="shared" ref="AZ59:CO59" si="155">+AZ46/AZ22</f>
        <v>1.9168675855652355</v>
      </c>
      <c r="BA59" s="271">
        <f t="shared" si="155"/>
        <v>0.15196638368164705</v>
      </c>
      <c r="BB59" s="271">
        <f t="shared" si="155"/>
        <v>8.4769796813250212E-2</v>
      </c>
      <c r="BC59" s="271">
        <f t="shared" si="155"/>
        <v>1.6432173642325736</v>
      </c>
      <c r="BD59" s="271">
        <f t="shared" si="155"/>
        <v>3.6914133909634349E-2</v>
      </c>
      <c r="BE59" s="271">
        <f t="shared" si="155"/>
        <v>0</v>
      </c>
      <c r="BF59" s="271">
        <f t="shared" si="155"/>
        <v>0</v>
      </c>
      <c r="BG59" s="271">
        <f t="shared" ref="BG59:BM59" si="156">+BG46/BG22</f>
        <v>0.29345895553817181</v>
      </c>
      <c r="BH59" s="271">
        <f t="shared" si="156"/>
        <v>3.7738440435011712E-2</v>
      </c>
      <c r="BI59" s="271">
        <f t="shared" si="156"/>
        <v>1.3213227187968413E-2</v>
      </c>
      <c r="BJ59" s="271">
        <f t="shared" si="156"/>
        <v>0.23721916145037616</v>
      </c>
      <c r="BK59" s="271">
        <f t="shared" si="156"/>
        <v>5.2881574887720427E-3</v>
      </c>
      <c r="BL59" s="271">
        <f t="shared" si="156"/>
        <v>0</v>
      </c>
      <c r="BM59" s="271">
        <f t="shared" si="156"/>
        <v>0</v>
      </c>
      <c r="BN59" s="271">
        <f t="shared" si="155"/>
        <v>3.0586912761099558</v>
      </c>
      <c r="BO59" s="271">
        <f t="shared" si="155"/>
        <v>1.1675866045380912E-3</v>
      </c>
      <c r="BP59" s="271">
        <f t="shared" si="155"/>
        <v>3.9228583115739055E-2</v>
      </c>
      <c r="BQ59" s="271">
        <f t="shared" si="155"/>
        <v>2.9849684276950241</v>
      </c>
      <c r="BR59" s="271">
        <f t="shared" si="155"/>
        <v>3.3326647670698074E-2</v>
      </c>
      <c r="BS59" s="271">
        <f t="shared" si="155"/>
        <v>0</v>
      </c>
      <c r="BT59" s="271">
        <f t="shared" si="155"/>
        <v>0</v>
      </c>
      <c r="BU59" s="271">
        <f t="shared" si="155"/>
        <v>2.3059588799172777</v>
      </c>
      <c r="BV59" s="271">
        <f t="shared" si="155"/>
        <v>2.1300179892412022E-2</v>
      </c>
      <c r="BW59" s="271">
        <f t="shared" si="155"/>
        <v>0.14348080415956799</v>
      </c>
      <c r="BX59" s="271">
        <f t="shared" si="155"/>
        <v>2.0821145184205516</v>
      </c>
      <c r="BY59" s="271">
        <f t="shared" si="155"/>
        <v>5.9063253348919771E-2</v>
      </c>
      <c r="BZ59" s="271">
        <f t="shared" si="155"/>
        <v>0</v>
      </c>
      <c r="CA59" s="271">
        <f t="shared" si="155"/>
        <v>0</v>
      </c>
      <c r="CB59" s="271">
        <f t="shared" si="155"/>
        <v>0.16867455264618061</v>
      </c>
      <c r="CC59" s="271">
        <f t="shared" si="155"/>
        <v>2.7226903478731759E-2</v>
      </c>
      <c r="CD59" s="271">
        <f t="shared" si="155"/>
        <v>3.7829743939121072E-2</v>
      </c>
      <c r="CE59" s="271">
        <f t="shared" si="155"/>
        <v>8.71300063552575E-2</v>
      </c>
      <c r="CF59" s="271">
        <f t="shared" si="155"/>
        <v>1.6487898873070291E-2</v>
      </c>
      <c r="CG59" s="271">
        <f t="shared" si="155"/>
        <v>0</v>
      </c>
      <c r="CH59" s="271">
        <f t="shared" si="155"/>
        <v>0</v>
      </c>
      <c r="CI59" s="271">
        <f t="shared" si="155"/>
        <v>3.0201042994395055</v>
      </c>
      <c r="CJ59" s="271">
        <f t="shared" si="155"/>
        <v>0.34059929907574982</v>
      </c>
      <c r="CK59" s="271">
        <f t="shared" si="155"/>
        <v>0.11577036129413953</v>
      </c>
      <c r="CL59" s="271">
        <f t="shared" si="155"/>
        <v>2.0015372370467612</v>
      </c>
      <c r="CM59" s="271">
        <f t="shared" si="155"/>
        <v>8.2474272220637412E-2</v>
      </c>
      <c r="CN59" s="271">
        <f t="shared" si="155"/>
        <v>0</v>
      </c>
      <c r="CO59" s="271">
        <f t="shared" si="155"/>
        <v>0.4797231298022176</v>
      </c>
      <c r="CP59" s="271">
        <f t="shared" ref="CP59:CW59" si="157">+CP46/CP38</f>
        <v>1.2948161959747839</v>
      </c>
      <c r="CQ59" s="271">
        <f t="shared" ref="CQ59:CV59" si="158">+CQ46/CQ38</f>
        <v>9.6668096505775916E-2</v>
      </c>
      <c r="CR59" s="271">
        <f t="shared" si="158"/>
        <v>0.5350061654343764</v>
      </c>
      <c r="CS59" s="271">
        <f t="shared" si="158"/>
        <v>0.21302600355587842</v>
      </c>
      <c r="CT59" s="271">
        <f t="shared" si="158"/>
        <v>0.21889066390735598</v>
      </c>
      <c r="CU59" s="271">
        <f t="shared" si="158"/>
        <v>0.1247399704154738</v>
      </c>
      <c r="CV59" s="271">
        <f t="shared" si="158"/>
        <v>0.10648526628463277</v>
      </c>
      <c r="CW59" s="271">
        <f t="shared" si="157"/>
        <v>0.17206389110600245</v>
      </c>
      <c r="CX59" s="271">
        <f t="shared" ref="CX59:DC59" si="159">+CX46/CX38</f>
        <v>0</v>
      </c>
      <c r="CY59" s="271">
        <f t="shared" si="159"/>
        <v>0</v>
      </c>
      <c r="CZ59" s="271">
        <f t="shared" si="159"/>
        <v>0</v>
      </c>
      <c r="DA59" s="271">
        <f t="shared" si="159"/>
        <v>3.5027194822946889E-2</v>
      </c>
      <c r="DB59" s="271">
        <f t="shared" si="159"/>
        <v>9.1491162877393881E-2</v>
      </c>
      <c r="DC59" s="271">
        <f t="shared" si="159"/>
        <v>2.976662158093208E-2</v>
      </c>
      <c r="DD59" s="271">
        <f>+DD46/DD19</f>
        <v>3.696817205060134</v>
      </c>
      <c r="DE59" s="271">
        <f>+DE46/DE19</f>
        <v>0.80779049282212079</v>
      </c>
      <c r="DF59" s="271">
        <f>+DF46/DF19</f>
        <v>1.2864344567336932</v>
      </c>
      <c r="DG59" s="271">
        <f t="shared" ref="DG59:DJ59" si="160">+DG46/DG19</f>
        <v>1.5040157858157923</v>
      </c>
      <c r="DH59" s="271">
        <f t="shared" si="160"/>
        <v>7.0029500359545263E-2</v>
      </c>
      <c r="DI59" s="271">
        <f t="shared" si="160"/>
        <v>2.4143345247209427E-2</v>
      </c>
      <c r="DJ59" s="271">
        <f t="shared" si="160"/>
        <v>4.404856648309829E-3</v>
      </c>
      <c r="DK59" s="271">
        <f>+DK46/DK19</f>
        <v>8.1494021912231744</v>
      </c>
      <c r="DL59" s="271">
        <f>+DL46/DL19</f>
        <v>4.6805985903360616</v>
      </c>
      <c r="DM59" s="271">
        <f t="shared" ref="DM59:FX59" si="161">+DM46/DM19</f>
        <v>2.6948078414762562</v>
      </c>
      <c r="DN59" s="271">
        <f t="shared" si="161"/>
        <v>0.76113896991613228</v>
      </c>
      <c r="DO59" s="271">
        <f t="shared" si="161"/>
        <v>0.26770045383660146</v>
      </c>
      <c r="DP59" s="271">
        <f t="shared" si="161"/>
        <v>0.23071763105193671</v>
      </c>
      <c r="DQ59" s="271">
        <f t="shared" si="161"/>
        <v>1.087590660171041</v>
      </c>
      <c r="DR59" s="271">
        <f t="shared" si="161"/>
        <v>1.3216474820486489E-4</v>
      </c>
      <c r="DS59" s="271">
        <f t="shared" si="161"/>
        <v>3.3304928277233345E-2</v>
      </c>
      <c r="DT59" s="271">
        <f t="shared" si="161"/>
        <v>0.21107612302918913</v>
      </c>
      <c r="DU59" s="271">
        <f t="shared" si="161"/>
        <v>0.10314705051029656</v>
      </c>
      <c r="DV59" s="271">
        <f t="shared" si="161"/>
        <v>1.9666333033315433</v>
      </c>
      <c r="DW59" s="271">
        <f t="shared" si="161"/>
        <v>0.4705574870433446</v>
      </c>
      <c r="DX59" s="271">
        <f t="shared" si="161"/>
        <v>0.22527472927656467</v>
      </c>
      <c r="DY59" s="271">
        <f t="shared" si="161"/>
        <v>0.13678393136621317</v>
      </c>
      <c r="DZ59" s="271">
        <f t="shared" si="161"/>
        <v>0.84457391995656883</v>
      </c>
      <c r="EA59" s="271">
        <f t="shared" si="161"/>
        <v>6.1600313968312401E-5</v>
      </c>
      <c r="EB59" s="271">
        <f t="shared" si="161"/>
        <v>1.9439563200829631E-2</v>
      </c>
      <c r="EC59" s="271">
        <f t="shared" si="161"/>
        <v>0.17714118517435354</v>
      </c>
      <c r="ED59" s="271">
        <f t="shared" si="161"/>
        <v>9.2800550845190483E-2</v>
      </c>
      <c r="EE59" s="271">
        <f t="shared" si="161"/>
        <v>4.2742298069884841</v>
      </c>
      <c r="EF59" s="271">
        <f t="shared" si="161"/>
        <v>1.1610440622927922</v>
      </c>
      <c r="EG59" s="271">
        <f t="shared" si="161"/>
        <v>0.47293886161835424</v>
      </c>
      <c r="EH59" s="271">
        <f t="shared" si="161"/>
        <v>0.32703996064751201</v>
      </c>
      <c r="EI59" s="271">
        <f t="shared" si="161"/>
        <v>1.7263024376524425</v>
      </c>
      <c r="EJ59" s="271">
        <f t="shared" si="161"/>
        <v>1.9376506217317729E-4</v>
      </c>
      <c r="EK59" s="271">
        <f t="shared" si="161"/>
        <v>4.9936564842664281E-2</v>
      </c>
      <c r="EL59" s="271">
        <f t="shared" si="161"/>
        <v>0.35685238362961152</v>
      </c>
      <c r="EM59" s="271">
        <f t="shared" si="161"/>
        <v>0.1799232279124777</v>
      </c>
      <c r="EN59" s="271">
        <f t="shared" si="161"/>
        <v>0.36612324488828046</v>
      </c>
      <c r="EO59" s="271">
        <f t="shared" si="161"/>
        <v>6.4699658551056402E-2</v>
      </c>
      <c r="EP59" s="271">
        <f t="shared" si="161"/>
        <v>1.7838487282294434E-2</v>
      </c>
      <c r="EQ59" s="271">
        <f t="shared" si="161"/>
        <v>4.20715017450621E-2</v>
      </c>
      <c r="ER59" s="271">
        <f t="shared" si="161"/>
        <v>0.19762781364826529</v>
      </c>
      <c r="ES59" s="271">
        <f t="shared" si="161"/>
        <v>0</v>
      </c>
      <c r="ET59" s="271">
        <f t="shared" si="161"/>
        <v>2.3082889819476624E-3</v>
      </c>
      <c r="EU59" s="271">
        <f t="shared" si="161"/>
        <v>2.6750783730233766E-2</v>
      </c>
      <c r="EV59" s="271">
        <f t="shared" si="161"/>
        <v>1.482673896229663E-2</v>
      </c>
      <c r="EW59" s="271">
        <f t="shared" si="161"/>
        <v>1.0686161387220021</v>
      </c>
      <c r="EX59" s="271">
        <f t="shared" si="161"/>
        <v>0.27935221345139077</v>
      </c>
      <c r="EY59" s="271">
        <f t="shared" si="161"/>
        <v>8.5791757323336104E-2</v>
      </c>
      <c r="EZ59" s="271">
        <f t="shared" si="161"/>
        <v>9.6597864242320336E-2</v>
      </c>
      <c r="FA59" s="271">
        <f t="shared" si="161"/>
        <v>0.46337470554965887</v>
      </c>
      <c r="FB59" s="271">
        <f t="shared" si="161"/>
        <v>3.7010891686254672E-3</v>
      </c>
      <c r="FC59" s="271">
        <f t="shared" si="161"/>
        <v>2.0399116249793056E-2</v>
      </c>
      <c r="FD59" s="271">
        <f t="shared" si="161"/>
        <v>7.143109658923627E-2</v>
      </c>
      <c r="FE59" s="271">
        <f t="shared" si="161"/>
        <v>4.5382875785025832E-2</v>
      </c>
      <c r="FF59" s="271">
        <f t="shared" si="161"/>
        <v>0.41378883389961363</v>
      </c>
      <c r="FG59" s="271">
        <f t="shared" si="161"/>
        <v>0.14401170153849516</v>
      </c>
      <c r="FH59" s="271">
        <f t="shared" si="161"/>
        <v>2.2361642305269193E-2</v>
      </c>
      <c r="FI59" s="271">
        <f t="shared" si="161"/>
        <v>2.5212848833837984E-2</v>
      </c>
      <c r="FJ59" s="271">
        <f t="shared" si="161"/>
        <v>8.6889918081947182E-2</v>
      </c>
      <c r="FK59" s="271">
        <f t="shared" si="161"/>
        <v>2.2106080838996838E-3</v>
      </c>
      <c r="FL59" s="271">
        <f t="shared" si="161"/>
        <v>5.7013765807315672E-3</v>
      </c>
      <c r="FM59" s="271">
        <f t="shared" si="161"/>
        <v>1.8199377161718613E-2</v>
      </c>
      <c r="FN59" s="271">
        <f t="shared" si="161"/>
        <v>4.8483845114568463E-3</v>
      </c>
      <c r="FO59" s="271">
        <f t="shared" si="161"/>
        <v>0.38292844923240521</v>
      </c>
      <c r="FP59" s="271">
        <f t="shared" si="161"/>
        <v>0.31395906814608265</v>
      </c>
      <c r="FQ59" s="271">
        <f t="shared" si="161"/>
        <v>5.8962901708141131E-3</v>
      </c>
      <c r="FR59" s="271">
        <f t="shared" si="161"/>
        <v>1.8876476383604961E-3</v>
      </c>
      <c r="FS59" s="271">
        <f t="shared" si="161"/>
        <v>5.303027883736481E-2</v>
      </c>
      <c r="FT59" s="271">
        <f t="shared" si="161"/>
        <v>9.2229592409855262E-4</v>
      </c>
      <c r="FU59" s="271">
        <f t="shared" si="161"/>
        <v>3.7131066923600762E-4</v>
      </c>
      <c r="FV59" s="271">
        <f t="shared" si="161"/>
        <v>5.4244412901946247E-3</v>
      </c>
      <c r="FW59" s="271">
        <f t="shared" si="161"/>
        <v>1.4371445691297548E-3</v>
      </c>
      <c r="FX59" s="271">
        <f t="shared" si="161"/>
        <v>0.80291289088116458</v>
      </c>
      <c r="FY59" s="271">
        <f t="shared" ref="FY59:HH59" si="162">+FY46/FY19</f>
        <v>0.17672454967201123</v>
      </c>
      <c r="FZ59" s="271">
        <f t="shared" si="162"/>
        <v>0.12704744008536084</v>
      </c>
      <c r="GA59" s="271">
        <f t="shared" si="162"/>
        <v>7.1758314991902883E-2</v>
      </c>
      <c r="GB59" s="271">
        <f t="shared" si="162"/>
        <v>0.40781957018724085</v>
      </c>
      <c r="GC59" s="271">
        <f t="shared" si="162"/>
        <v>8.8321796230419352E-4</v>
      </c>
      <c r="GD59" s="271">
        <f t="shared" si="162"/>
        <v>4.939006164793586E-3</v>
      </c>
      <c r="GE59" s="271">
        <f t="shared" si="162"/>
        <v>1.0915133031746712E-2</v>
      </c>
      <c r="GF59" s="271">
        <f t="shared" si="162"/>
        <v>2.8255747471767922E-3</v>
      </c>
      <c r="GG59" s="271">
        <f t="shared" si="162"/>
        <v>0.1715808814363434</v>
      </c>
      <c r="GH59" s="271">
        <f t="shared" si="162"/>
        <v>5.7876282254375397E-3</v>
      </c>
      <c r="GI59" s="271">
        <f t="shared" si="162"/>
        <v>1.8435273589152519E-3</v>
      </c>
      <c r="GJ59" s="271">
        <f t="shared" si="162"/>
        <v>5.4581127669522016E-3</v>
      </c>
      <c r="GK59" s="271">
        <f t="shared" si="162"/>
        <v>7.7120679749239945E-2</v>
      </c>
      <c r="GL59" s="271">
        <f t="shared" si="162"/>
        <v>8.1370933335798465E-2</v>
      </c>
      <c r="GM59" s="271">
        <f t="shared" si="162"/>
        <v>0</v>
      </c>
      <c r="GN59" s="271">
        <f t="shared" si="162"/>
        <v>0</v>
      </c>
      <c r="GO59" s="271">
        <f t="shared" si="162"/>
        <v>0</v>
      </c>
      <c r="GP59" s="271">
        <f t="shared" si="162"/>
        <v>0.1211443988114697</v>
      </c>
      <c r="GQ59" s="271">
        <f t="shared" si="162"/>
        <v>1.1292550507915459E-3</v>
      </c>
      <c r="GR59" s="271">
        <f t="shared" si="162"/>
        <v>9.6388580046932779E-2</v>
      </c>
      <c r="GS59" s="271">
        <f t="shared" si="162"/>
        <v>2.0094056031914508E-2</v>
      </c>
      <c r="GT59" s="271">
        <f t="shared" si="162"/>
        <v>7.5861669057565616E-4</v>
      </c>
      <c r="GU59" s="271">
        <f t="shared" si="162"/>
        <v>5.2641796275239956E-4</v>
      </c>
      <c r="GV59" s="271">
        <f t="shared" si="162"/>
        <v>0</v>
      </c>
      <c r="GW59" s="271">
        <f t="shared" si="162"/>
        <v>1.411316697606888E-3</v>
      </c>
      <c r="GX59" s="271">
        <f t="shared" si="162"/>
        <v>8.3618434377177127E-4</v>
      </c>
      <c r="GY59" s="271">
        <f t="shared" si="162"/>
        <v>0.50783001898992852</v>
      </c>
      <c r="GZ59" s="271">
        <f t="shared" si="162"/>
        <v>0.14199200120343314</v>
      </c>
      <c r="HA59" s="271">
        <f t="shared" si="162"/>
        <v>7.2296610414010698E-2</v>
      </c>
      <c r="HB59" s="271">
        <f t="shared" si="162"/>
        <v>1.4518849443958421E-2</v>
      </c>
      <c r="HC59" s="271">
        <f t="shared" si="162"/>
        <v>0.21246421705272611</v>
      </c>
      <c r="HD59" s="271">
        <f t="shared" si="162"/>
        <v>6.9348395296414045E-3</v>
      </c>
      <c r="HE59" s="271">
        <f t="shared" si="162"/>
        <v>3.5265969650290058E-3</v>
      </c>
      <c r="HF59" s="271">
        <f t="shared" si="162"/>
        <v>2.6096234873397208E-2</v>
      </c>
      <c r="HG59" s="271">
        <f t="shared" si="162"/>
        <v>2.7386647998886206E-2</v>
      </c>
      <c r="HH59" s="271">
        <f t="shared" si="162"/>
        <v>7.8068859570613034</v>
      </c>
    </row>
    <row r="61" spans="1:216" s="268" customFormat="1" ht="15" x14ac:dyDescent="0.25">
      <c r="A61" s="355" t="s">
        <v>459</v>
      </c>
      <c r="B61" s="355"/>
      <c r="C61" s="355"/>
      <c r="D61" s="355"/>
      <c r="E61" s="355"/>
      <c r="F61" s="355"/>
      <c r="G61" s="355"/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  <c r="Z61" s="355"/>
      <c r="AA61" s="355"/>
      <c r="AB61" s="355"/>
      <c r="AC61" s="355"/>
      <c r="AD61" s="355"/>
      <c r="AE61" s="355"/>
      <c r="AF61" s="355"/>
      <c r="AG61" s="355"/>
      <c r="AH61" s="355"/>
      <c r="AI61" s="355"/>
      <c r="AJ61" s="355"/>
      <c r="AK61" s="355"/>
      <c r="AL61" s="355"/>
      <c r="AM61" s="355"/>
      <c r="AN61" s="355"/>
      <c r="AO61" s="355"/>
      <c r="AP61" s="355"/>
      <c r="AQ61" s="355"/>
      <c r="AR61" s="355"/>
      <c r="AS61" s="355"/>
      <c r="AT61" s="355"/>
      <c r="AU61" s="355"/>
      <c r="AV61" s="355"/>
      <c r="AW61" s="355"/>
      <c r="AX61" s="355"/>
      <c r="AY61" s="355"/>
      <c r="AZ61" s="355"/>
      <c r="BA61" s="355"/>
      <c r="BB61" s="355"/>
      <c r="BC61" s="355"/>
      <c r="BD61" s="355"/>
      <c r="BE61" s="355"/>
      <c r="BF61" s="355"/>
      <c r="BG61" s="355"/>
      <c r="BH61" s="355"/>
      <c r="BI61" s="355"/>
      <c r="BJ61" s="355"/>
      <c r="BK61" s="355"/>
      <c r="BL61" s="355"/>
      <c r="BM61" s="355"/>
      <c r="BN61" s="355"/>
      <c r="BO61" s="355"/>
      <c r="BP61" s="355"/>
      <c r="BQ61" s="355"/>
      <c r="BR61" s="355"/>
      <c r="BS61" s="355"/>
      <c r="BT61" s="355"/>
      <c r="BU61" s="355"/>
      <c r="BV61" s="355"/>
      <c r="BW61" s="355"/>
      <c r="BX61" s="355"/>
      <c r="BY61" s="355"/>
      <c r="BZ61" s="355"/>
      <c r="CA61" s="355"/>
      <c r="CB61" s="355"/>
      <c r="CC61" s="355"/>
      <c r="CD61" s="355"/>
      <c r="CE61" s="355"/>
      <c r="CF61" s="355"/>
      <c r="CG61" s="355"/>
      <c r="CH61" s="355"/>
      <c r="CI61" s="355"/>
      <c r="CJ61" s="355"/>
      <c r="CK61" s="355"/>
      <c r="CL61" s="355"/>
      <c r="CM61" s="355"/>
      <c r="CN61" s="355"/>
      <c r="CO61" s="355"/>
      <c r="CP61" s="355"/>
      <c r="CQ61" s="355"/>
      <c r="CR61" s="355"/>
      <c r="CS61" s="355"/>
      <c r="CT61" s="355"/>
      <c r="CU61" s="355"/>
      <c r="CV61" s="355"/>
      <c r="CW61" s="355"/>
      <c r="CX61" s="355"/>
      <c r="CY61" s="355"/>
      <c r="CZ61" s="355"/>
      <c r="DA61" s="355"/>
      <c r="DB61" s="355"/>
      <c r="DC61" s="355"/>
      <c r="DD61" s="355"/>
      <c r="DE61" s="355"/>
      <c r="DF61" s="355"/>
      <c r="DG61" s="355"/>
      <c r="DH61" s="355"/>
      <c r="DI61" s="355"/>
      <c r="DJ61" s="355"/>
      <c r="DK61" s="355"/>
      <c r="DL61" s="355"/>
      <c r="DM61" s="355"/>
      <c r="DN61" s="355"/>
      <c r="DO61" s="355"/>
      <c r="DP61" s="355"/>
      <c r="DQ61" s="355"/>
      <c r="DR61" s="355"/>
      <c r="DS61" s="355"/>
      <c r="DT61" s="355"/>
      <c r="DU61" s="355"/>
      <c r="DV61" s="355"/>
      <c r="DW61" s="355"/>
      <c r="DX61" s="355"/>
      <c r="DY61" s="355"/>
      <c r="DZ61" s="355"/>
      <c r="EA61" s="355"/>
      <c r="EB61" s="355"/>
      <c r="EC61" s="355"/>
      <c r="ED61" s="355"/>
      <c r="EE61" s="355"/>
      <c r="EF61" s="355"/>
      <c r="EG61" s="355"/>
      <c r="EH61" s="355"/>
      <c r="EI61" s="355"/>
      <c r="EJ61" s="355"/>
      <c r="EK61" s="355"/>
      <c r="EL61" s="355"/>
      <c r="EM61" s="355"/>
      <c r="EN61" s="355"/>
      <c r="EO61" s="355"/>
      <c r="EP61" s="355"/>
      <c r="EQ61" s="355"/>
      <c r="ER61" s="355"/>
      <c r="ES61" s="355"/>
      <c r="ET61" s="355"/>
      <c r="EU61" s="355"/>
      <c r="EV61" s="355"/>
      <c r="EW61" s="355"/>
      <c r="EX61" s="355"/>
      <c r="EY61" s="355"/>
      <c r="EZ61" s="355"/>
      <c r="FA61" s="355"/>
      <c r="FB61" s="355"/>
      <c r="FC61" s="355"/>
      <c r="FD61" s="355"/>
      <c r="FE61" s="355"/>
      <c r="FF61" s="355"/>
      <c r="FG61" s="355"/>
      <c r="FH61" s="355"/>
      <c r="FI61" s="355"/>
      <c r="FJ61" s="355"/>
      <c r="FK61" s="355"/>
      <c r="FL61" s="355"/>
      <c r="FM61" s="355"/>
      <c r="FN61" s="355"/>
      <c r="FO61" s="355"/>
      <c r="FP61" s="355"/>
      <c r="FQ61" s="355"/>
      <c r="FR61" s="355"/>
      <c r="FS61" s="355"/>
      <c r="FT61" s="355"/>
      <c r="FU61" s="355"/>
      <c r="FV61" s="355"/>
      <c r="FW61" s="355"/>
      <c r="FX61" s="355"/>
      <c r="FY61" s="355"/>
      <c r="FZ61" s="355"/>
      <c r="GA61" s="355"/>
      <c r="GB61" s="355"/>
      <c r="GC61" s="355"/>
      <c r="GD61" s="355"/>
      <c r="GE61" s="355"/>
      <c r="GF61" s="355"/>
      <c r="GG61" s="355"/>
      <c r="GH61" s="355"/>
      <c r="GI61" s="355"/>
      <c r="GJ61" s="355"/>
      <c r="GK61" s="355"/>
      <c r="GL61" s="355"/>
      <c r="GM61" s="355"/>
      <c r="GN61" s="355"/>
      <c r="GO61" s="355"/>
      <c r="GP61" s="355"/>
      <c r="GQ61" s="355"/>
      <c r="GR61" s="355"/>
      <c r="GS61" s="355"/>
      <c r="GT61" s="355"/>
      <c r="GU61" s="355"/>
      <c r="GV61" s="355"/>
      <c r="GW61" s="355"/>
      <c r="GX61" s="355"/>
      <c r="GY61" s="355"/>
      <c r="GZ61" s="355"/>
      <c r="HA61" s="355"/>
      <c r="HB61" s="355"/>
      <c r="HC61" s="355"/>
      <c r="HD61" s="355"/>
      <c r="HE61" s="355"/>
      <c r="HF61" s="355"/>
      <c r="HG61" s="355"/>
      <c r="HH61" s="355"/>
    </row>
    <row r="62" spans="1:216" ht="15" x14ac:dyDescent="0.25">
      <c r="A62" s="355" t="s">
        <v>229</v>
      </c>
      <c r="B62" s="355"/>
      <c r="C62" s="355"/>
      <c r="D62" s="355"/>
      <c r="E62" s="355"/>
      <c r="F62" s="355"/>
      <c r="G62" s="355"/>
      <c r="H62" s="355"/>
      <c r="I62" s="355"/>
      <c r="J62" s="355"/>
      <c r="K62" s="355"/>
      <c r="L62" s="355"/>
      <c r="M62" s="355"/>
      <c r="N62" s="355"/>
      <c r="O62" s="355"/>
      <c r="P62" s="355"/>
      <c r="Q62" s="355"/>
      <c r="R62" s="355"/>
      <c r="S62" s="355"/>
      <c r="T62" s="355"/>
      <c r="U62" s="355"/>
      <c r="V62" s="355"/>
      <c r="W62" s="355"/>
      <c r="X62" s="355"/>
      <c r="Y62" s="355"/>
      <c r="Z62" s="355"/>
      <c r="AA62" s="355"/>
      <c r="AB62" s="355"/>
      <c r="AC62" s="355"/>
      <c r="AD62" s="355"/>
      <c r="AE62" s="355"/>
      <c r="AF62" s="355"/>
      <c r="AG62" s="355"/>
      <c r="AH62" s="355"/>
      <c r="AI62" s="355"/>
      <c r="AJ62" s="355"/>
      <c r="AK62" s="355"/>
      <c r="AL62" s="355"/>
      <c r="AM62" s="355"/>
      <c r="AN62" s="355"/>
      <c r="AO62" s="355"/>
      <c r="AP62" s="355"/>
      <c r="AQ62" s="355"/>
      <c r="AR62" s="355"/>
      <c r="AS62" s="355"/>
      <c r="AT62" s="355"/>
      <c r="AU62" s="355"/>
      <c r="AV62" s="355"/>
      <c r="AW62" s="355"/>
      <c r="AX62" s="355"/>
      <c r="AY62" s="355"/>
      <c r="AZ62" s="355"/>
      <c r="BA62" s="355"/>
      <c r="BB62" s="355"/>
      <c r="BC62" s="355"/>
      <c r="BD62" s="355"/>
      <c r="BE62" s="355"/>
      <c r="BF62" s="355"/>
      <c r="BG62" s="355"/>
      <c r="BH62" s="355"/>
      <c r="BI62" s="355"/>
      <c r="BJ62" s="355"/>
      <c r="BK62" s="355"/>
      <c r="BL62" s="355"/>
      <c r="BM62" s="355"/>
      <c r="BN62" s="355"/>
      <c r="BO62" s="355"/>
      <c r="BP62" s="355"/>
      <c r="BQ62" s="355"/>
      <c r="BR62" s="355"/>
      <c r="BS62" s="355"/>
      <c r="BT62" s="355"/>
      <c r="BU62" s="355"/>
      <c r="BV62" s="355"/>
      <c r="BW62" s="355"/>
      <c r="BX62" s="355"/>
      <c r="BY62" s="355"/>
      <c r="BZ62" s="355"/>
      <c r="CA62" s="355"/>
      <c r="CB62" s="355"/>
      <c r="CC62" s="355"/>
      <c r="CD62" s="355"/>
      <c r="CE62" s="355"/>
      <c r="CF62" s="355"/>
      <c r="CG62" s="355"/>
      <c r="CH62" s="355"/>
      <c r="CI62" s="355"/>
      <c r="CJ62" s="355"/>
      <c r="CK62" s="355"/>
      <c r="CL62" s="355"/>
      <c r="CM62" s="355"/>
      <c r="CN62" s="355"/>
      <c r="CO62" s="355"/>
      <c r="CP62" s="355"/>
      <c r="CQ62" s="355"/>
      <c r="CR62" s="355"/>
      <c r="CS62" s="355"/>
      <c r="CT62" s="355"/>
      <c r="CU62" s="355"/>
      <c r="CV62" s="355"/>
      <c r="CW62" s="355"/>
      <c r="CX62" s="355"/>
      <c r="CY62" s="355"/>
      <c r="CZ62" s="355"/>
      <c r="DA62" s="355"/>
      <c r="DB62" s="355"/>
      <c r="DC62" s="355"/>
      <c r="DD62" s="355"/>
      <c r="DE62" s="355"/>
      <c r="DF62" s="355"/>
      <c r="DG62" s="355"/>
      <c r="DH62" s="355"/>
      <c r="DI62" s="355"/>
      <c r="DJ62" s="355"/>
      <c r="DK62" s="355"/>
      <c r="DL62" s="355"/>
      <c r="DM62" s="355"/>
      <c r="DN62" s="355"/>
      <c r="DO62" s="355"/>
      <c r="DP62" s="355"/>
      <c r="DQ62" s="355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G62" s="355"/>
      <c r="EH62" s="355"/>
      <c r="EI62" s="355"/>
      <c r="EJ62" s="355"/>
      <c r="EK62" s="355"/>
      <c r="EL62" s="355"/>
      <c r="EM62" s="355"/>
      <c r="EN62" s="355"/>
      <c r="EO62" s="355"/>
      <c r="EP62" s="355"/>
      <c r="EQ62" s="355"/>
      <c r="ER62" s="355"/>
      <c r="ES62" s="355"/>
      <c r="ET62" s="355"/>
      <c r="EU62" s="355"/>
      <c r="EV62" s="355"/>
      <c r="EW62" s="355"/>
      <c r="EX62" s="355"/>
      <c r="EY62" s="355"/>
      <c r="EZ62" s="355"/>
      <c r="FA62" s="355"/>
      <c r="FB62" s="355"/>
      <c r="FC62" s="355"/>
      <c r="FD62" s="355"/>
      <c r="FE62" s="355"/>
      <c r="FF62" s="355"/>
      <c r="FG62" s="355"/>
      <c r="FH62" s="355"/>
      <c r="FI62" s="355"/>
      <c r="FJ62" s="355"/>
      <c r="FK62" s="355"/>
      <c r="FL62" s="355"/>
      <c r="FM62" s="355"/>
      <c r="FN62" s="355"/>
      <c r="FO62" s="355"/>
      <c r="FP62" s="355"/>
      <c r="FQ62" s="355"/>
      <c r="FR62" s="355"/>
      <c r="FS62" s="355"/>
      <c r="FT62" s="355"/>
      <c r="FU62" s="355"/>
      <c r="FV62" s="355"/>
      <c r="FW62" s="355"/>
      <c r="FX62" s="355"/>
      <c r="FY62" s="355"/>
      <c r="FZ62" s="355"/>
      <c r="GA62" s="355"/>
      <c r="GB62" s="355"/>
      <c r="GC62" s="355"/>
      <c r="GD62" s="355"/>
      <c r="GE62" s="355"/>
      <c r="GF62" s="355"/>
      <c r="GG62" s="355"/>
      <c r="GH62" s="355"/>
      <c r="GI62" s="355"/>
      <c r="GJ62" s="355"/>
      <c r="GK62" s="355"/>
      <c r="GL62" s="355"/>
      <c r="GM62" s="355"/>
      <c r="GN62" s="355"/>
      <c r="GO62" s="355"/>
      <c r="GP62" s="355"/>
      <c r="GQ62" s="355"/>
      <c r="GR62" s="355"/>
      <c r="GS62" s="355"/>
      <c r="GT62" s="355"/>
      <c r="GU62" s="355"/>
      <c r="GV62" s="355"/>
      <c r="GW62" s="355"/>
      <c r="GX62" s="355"/>
      <c r="GY62" s="355"/>
      <c r="GZ62" s="355"/>
      <c r="HA62" s="355"/>
      <c r="HB62" s="355"/>
      <c r="HC62" s="355"/>
      <c r="HD62" s="355"/>
      <c r="HE62" s="355"/>
      <c r="HF62" s="355"/>
      <c r="HG62" s="355"/>
      <c r="HH62" s="355"/>
    </row>
    <row r="63" spans="1:216" ht="15" x14ac:dyDescent="0.25">
      <c r="A63" s="355" t="s">
        <v>464</v>
      </c>
      <c r="B63" s="355" t="s">
        <v>23</v>
      </c>
      <c r="C63" s="355" t="s">
        <v>24</v>
      </c>
      <c r="D63" s="355" t="s">
        <v>25</v>
      </c>
      <c r="E63" s="355" t="s">
        <v>26</v>
      </c>
      <c r="F63" s="355" t="s">
        <v>27</v>
      </c>
      <c r="G63" s="355" t="s">
        <v>28</v>
      </c>
      <c r="H63" s="355" t="s">
        <v>29</v>
      </c>
      <c r="I63" s="355" t="s">
        <v>30</v>
      </c>
      <c r="J63" s="355" t="s">
        <v>31</v>
      </c>
      <c r="K63" s="355" t="s">
        <v>32</v>
      </c>
      <c r="L63" s="355" t="s">
        <v>33</v>
      </c>
      <c r="M63" s="355" t="s">
        <v>34</v>
      </c>
      <c r="N63" s="355" t="s">
        <v>386</v>
      </c>
      <c r="O63" s="355" t="s">
        <v>387</v>
      </c>
      <c r="P63" s="355" t="s">
        <v>388</v>
      </c>
      <c r="Q63" s="355" t="s">
        <v>35</v>
      </c>
      <c r="R63" s="355" t="s">
        <v>36</v>
      </c>
      <c r="S63" s="355" t="s">
        <v>37</v>
      </c>
      <c r="T63" s="355" t="s">
        <v>38</v>
      </c>
      <c r="U63" s="355" t="s">
        <v>39</v>
      </c>
      <c r="V63" s="355" t="s">
        <v>40</v>
      </c>
      <c r="W63" s="355" t="s">
        <v>41</v>
      </c>
      <c r="X63" s="355" t="s">
        <v>42</v>
      </c>
      <c r="Y63" s="355" t="s">
        <v>43</v>
      </c>
      <c r="Z63" s="355" t="s">
        <v>44</v>
      </c>
      <c r="AA63" s="355" t="s">
        <v>45</v>
      </c>
      <c r="AB63" s="355" t="s">
        <v>46</v>
      </c>
      <c r="AC63" s="355" t="s">
        <v>47</v>
      </c>
      <c r="AD63" s="355" t="s">
        <v>48</v>
      </c>
      <c r="AE63" s="355" t="s">
        <v>49</v>
      </c>
      <c r="AF63" s="355" t="s">
        <v>50</v>
      </c>
      <c r="AG63" s="355" t="s">
        <v>51</v>
      </c>
      <c r="AH63" s="355" t="s">
        <v>52</v>
      </c>
      <c r="AI63" s="355" t="s">
        <v>53</v>
      </c>
      <c r="AJ63" s="355" t="s">
        <v>54</v>
      </c>
      <c r="AK63" s="355" t="s">
        <v>55</v>
      </c>
      <c r="AL63" s="355" t="s">
        <v>56</v>
      </c>
      <c r="AM63" s="355" t="s">
        <v>57</v>
      </c>
      <c r="AN63" s="355" t="s">
        <v>58</v>
      </c>
      <c r="AO63" s="355" t="s">
        <v>59</v>
      </c>
      <c r="AP63" s="355" t="s">
        <v>60</v>
      </c>
      <c r="AQ63" s="355" t="s">
        <v>61</v>
      </c>
      <c r="AR63" s="355" t="s">
        <v>62</v>
      </c>
      <c r="AS63" s="355" t="s">
        <v>63</v>
      </c>
      <c r="AT63" s="355" t="s">
        <v>64</v>
      </c>
      <c r="AU63" s="355" t="s">
        <v>65</v>
      </c>
      <c r="AV63" s="355" t="s">
        <v>66</v>
      </c>
      <c r="AW63" s="355" t="s">
        <v>67</v>
      </c>
      <c r="AX63" s="355" t="s">
        <v>68</v>
      </c>
      <c r="AY63" s="355" t="s">
        <v>69</v>
      </c>
      <c r="AZ63" s="355" t="s">
        <v>389</v>
      </c>
      <c r="BA63" s="355" t="s">
        <v>390</v>
      </c>
      <c r="BB63" s="355" t="s">
        <v>391</v>
      </c>
      <c r="BC63" s="355" t="s">
        <v>392</v>
      </c>
      <c r="BD63" s="355" t="s">
        <v>393</v>
      </c>
      <c r="BE63" s="355" t="s">
        <v>394</v>
      </c>
      <c r="BF63" s="355" t="s">
        <v>395</v>
      </c>
      <c r="BG63" s="355" t="s">
        <v>396</v>
      </c>
      <c r="BH63" s="355" t="s">
        <v>397</v>
      </c>
      <c r="BI63" s="355" t="s">
        <v>398</v>
      </c>
      <c r="BJ63" s="355" t="s">
        <v>399</v>
      </c>
      <c r="BK63" s="355" t="s">
        <v>400</v>
      </c>
      <c r="BL63" s="355" t="s">
        <v>401</v>
      </c>
      <c r="BM63" s="355" t="s">
        <v>402</v>
      </c>
      <c r="BN63" s="355" t="s">
        <v>70</v>
      </c>
      <c r="BO63" s="355" t="s">
        <v>71</v>
      </c>
      <c r="BP63" s="355" t="s">
        <v>72</v>
      </c>
      <c r="BQ63" s="355" t="s">
        <v>73</v>
      </c>
      <c r="BR63" s="355" t="s">
        <v>74</v>
      </c>
      <c r="BS63" s="355" t="s">
        <v>75</v>
      </c>
      <c r="BT63" s="355" t="s">
        <v>76</v>
      </c>
      <c r="BU63" s="355" t="s">
        <v>77</v>
      </c>
      <c r="BV63" s="355" t="s">
        <v>78</v>
      </c>
      <c r="BW63" s="355" t="s">
        <v>79</v>
      </c>
      <c r="BX63" s="355" t="s">
        <v>80</v>
      </c>
      <c r="BY63" s="355" t="s">
        <v>81</v>
      </c>
      <c r="BZ63" s="355" t="s">
        <v>82</v>
      </c>
      <c r="CA63" s="355" t="s">
        <v>83</v>
      </c>
      <c r="CB63" s="355" t="s">
        <v>84</v>
      </c>
      <c r="CC63" s="355" t="s">
        <v>85</v>
      </c>
      <c r="CD63" s="355" t="s">
        <v>86</v>
      </c>
      <c r="CE63" s="355" t="s">
        <v>87</v>
      </c>
      <c r="CF63" s="355" t="s">
        <v>88</v>
      </c>
      <c r="CG63" s="355" t="s">
        <v>89</v>
      </c>
      <c r="CH63" s="355" t="s">
        <v>90</v>
      </c>
      <c r="CI63" s="355" t="s">
        <v>91</v>
      </c>
      <c r="CJ63" s="355" t="s">
        <v>92</v>
      </c>
      <c r="CK63" s="355" t="s">
        <v>93</v>
      </c>
      <c r="CL63" s="355" t="s">
        <v>94</v>
      </c>
      <c r="CM63" s="355" t="s">
        <v>95</v>
      </c>
      <c r="CN63" s="355" t="s">
        <v>96</v>
      </c>
      <c r="CO63" s="355" t="s">
        <v>97</v>
      </c>
      <c r="CP63" s="355" t="s">
        <v>98</v>
      </c>
      <c r="CQ63" s="355" t="s">
        <v>99</v>
      </c>
      <c r="CR63" s="355" t="s">
        <v>100</v>
      </c>
      <c r="CS63" s="355" t="s">
        <v>101</v>
      </c>
      <c r="CT63" s="355" t="s">
        <v>102</v>
      </c>
      <c r="CU63" s="355" t="s">
        <v>103</v>
      </c>
      <c r="CV63" s="355" t="s">
        <v>104</v>
      </c>
      <c r="CW63" s="355" t="s">
        <v>105</v>
      </c>
      <c r="CX63" s="355" t="s">
        <v>106</v>
      </c>
      <c r="CY63" s="355" t="s">
        <v>107</v>
      </c>
      <c r="CZ63" s="355" t="s">
        <v>108</v>
      </c>
      <c r="DA63" s="355" t="s">
        <v>109</v>
      </c>
      <c r="DB63" s="355" t="s">
        <v>110</v>
      </c>
      <c r="DC63" s="355" t="s">
        <v>111</v>
      </c>
      <c r="DD63" s="355" t="s">
        <v>112</v>
      </c>
      <c r="DE63" s="355" t="s">
        <v>113</v>
      </c>
      <c r="DF63" s="355" t="s">
        <v>114</v>
      </c>
      <c r="DG63" s="355" t="s">
        <v>115</v>
      </c>
      <c r="DH63" s="355" t="s">
        <v>116</v>
      </c>
      <c r="DI63" s="355" t="s">
        <v>117</v>
      </c>
      <c r="DJ63" s="355" t="s">
        <v>118</v>
      </c>
      <c r="DK63" s="355" t="s">
        <v>119</v>
      </c>
      <c r="DL63" s="355" t="s">
        <v>120</v>
      </c>
      <c r="DM63" s="355" t="s">
        <v>121</v>
      </c>
      <c r="DN63" s="355" t="s">
        <v>122</v>
      </c>
      <c r="DO63" s="355" t="s">
        <v>123</v>
      </c>
      <c r="DP63" s="355" t="s">
        <v>124</v>
      </c>
      <c r="DQ63" s="355" t="s">
        <v>125</v>
      </c>
      <c r="DR63" s="355" t="s">
        <v>126</v>
      </c>
      <c r="DS63" s="355" t="s">
        <v>127</v>
      </c>
      <c r="DT63" s="355" t="s">
        <v>128</v>
      </c>
      <c r="DU63" s="355" t="s">
        <v>129</v>
      </c>
      <c r="DV63" s="355" t="s">
        <v>130</v>
      </c>
      <c r="DW63" s="355" t="s">
        <v>131</v>
      </c>
      <c r="DX63" s="355" t="s">
        <v>132</v>
      </c>
      <c r="DY63" s="355" t="s">
        <v>133</v>
      </c>
      <c r="DZ63" s="355" t="s">
        <v>134</v>
      </c>
      <c r="EA63" s="355" t="s">
        <v>135</v>
      </c>
      <c r="EB63" s="355" t="s">
        <v>136</v>
      </c>
      <c r="EC63" s="355" t="s">
        <v>137</v>
      </c>
      <c r="ED63" s="355" t="s">
        <v>138</v>
      </c>
      <c r="EE63" s="355" t="s">
        <v>139</v>
      </c>
      <c r="EF63" s="355" t="s">
        <v>140</v>
      </c>
      <c r="EG63" s="355" t="s">
        <v>141</v>
      </c>
      <c r="EH63" s="355" t="s">
        <v>142</v>
      </c>
      <c r="EI63" s="355" t="s">
        <v>143</v>
      </c>
      <c r="EJ63" s="355" t="s">
        <v>144</v>
      </c>
      <c r="EK63" s="355" t="s">
        <v>145</v>
      </c>
      <c r="EL63" s="355" t="s">
        <v>146</v>
      </c>
      <c r="EM63" s="355" t="s">
        <v>147</v>
      </c>
      <c r="EN63" s="355" t="s">
        <v>148</v>
      </c>
      <c r="EO63" s="355" t="s">
        <v>149</v>
      </c>
      <c r="EP63" s="355" t="s">
        <v>150</v>
      </c>
      <c r="EQ63" s="355" t="s">
        <v>151</v>
      </c>
      <c r="ER63" s="355" t="s">
        <v>152</v>
      </c>
      <c r="ES63" s="355" t="s">
        <v>153</v>
      </c>
      <c r="ET63" s="355" t="s">
        <v>154</v>
      </c>
      <c r="EU63" s="355" t="s">
        <v>155</v>
      </c>
      <c r="EV63" s="355" t="s">
        <v>156</v>
      </c>
      <c r="EW63" s="355" t="s">
        <v>157</v>
      </c>
      <c r="EX63" s="355" t="s">
        <v>158</v>
      </c>
      <c r="EY63" s="355" t="s">
        <v>159</v>
      </c>
      <c r="EZ63" s="355" t="s">
        <v>160</v>
      </c>
      <c r="FA63" s="355" t="s">
        <v>161</v>
      </c>
      <c r="FB63" s="355" t="s">
        <v>162</v>
      </c>
      <c r="FC63" s="355" t="s">
        <v>163</v>
      </c>
      <c r="FD63" s="355" t="s">
        <v>164</v>
      </c>
      <c r="FE63" s="355" t="s">
        <v>165</v>
      </c>
      <c r="FF63" s="355" t="s">
        <v>166</v>
      </c>
      <c r="FG63" s="355" t="s">
        <v>167</v>
      </c>
      <c r="FH63" s="355" t="s">
        <v>168</v>
      </c>
      <c r="FI63" s="355" t="s">
        <v>169</v>
      </c>
      <c r="FJ63" s="355" t="s">
        <v>170</v>
      </c>
      <c r="FK63" s="355" t="s">
        <v>171</v>
      </c>
      <c r="FL63" s="355" t="s">
        <v>172</v>
      </c>
      <c r="FM63" s="355" t="s">
        <v>173</v>
      </c>
      <c r="FN63" s="355" t="s">
        <v>174</v>
      </c>
      <c r="FO63" s="355" t="s">
        <v>175</v>
      </c>
      <c r="FP63" s="355" t="s">
        <v>176</v>
      </c>
      <c r="FQ63" s="355" t="s">
        <v>177</v>
      </c>
      <c r="FR63" s="355" t="s">
        <v>178</v>
      </c>
      <c r="FS63" s="355" t="s">
        <v>179</v>
      </c>
      <c r="FT63" s="355" t="s">
        <v>180</v>
      </c>
      <c r="FU63" s="355" t="s">
        <v>181</v>
      </c>
      <c r="FV63" s="355" t="s">
        <v>182</v>
      </c>
      <c r="FW63" s="355" t="s">
        <v>183</v>
      </c>
      <c r="FX63" s="355" t="s">
        <v>184</v>
      </c>
      <c r="FY63" s="355" t="s">
        <v>185</v>
      </c>
      <c r="FZ63" s="355" t="s">
        <v>186</v>
      </c>
      <c r="GA63" s="355" t="s">
        <v>187</v>
      </c>
      <c r="GB63" s="355" t="s">
        <v>188</v>
      </c>
      <c r="GC63" s="355" t="s">
        <v>189</v>
      </c>
      <c r="GD63" s="355" t="s">
        <v>190</v>
      </c>
      <c r="GE63" s="355" t="s">
        <v>191</v>
      </c>
      <c r="GF63" s="355" t="s">
        <v>192</v>
      </c>
      <c r="GG63" s="355" t="s">
        <v>193</v>
      </c>
      <c r="GH63" s="355" t="s">
        <v>194</v>
      </c>
      <c r="GI63" s="355" t="s">
        <v>195</v>
      </c>
      <c r="GJ63" s="355" t="s">
        <v>196</v>
      </c>
      <c r="GK63" s="355" t="s">
        <v>197</v>
      </c>
      <c r="GL63" s="355" t="s">
        <v>198</v>
      </c>
      <c r="GM63" s="355" t="s">
        <v>199</v>
      </c>
      <c r="GN63" s="355" t="s">
        <v>200</v>
      </c>
      <c r="GO63" s="355" t="s">
        <v>201</v>
      </c>
      <c r="GP63" s="355" t="s">
        <v>202</v>
      </c>
      <c r="GQ63" s="355" t="s">
        <v>203</v>
      </c>
      <c r="GR63" s="355" t="s">
        <v>204</v>
      </c>
      <c r="GS63" s="355" t="s">
        <v>205</v>
      </c>
      <c r="GT63" s="355" t="s">
        <v>206</v>
      </c>
      <c r="GU63" s="355" t="s">
        <v>207</v>
      </c>
      <c r="GV63" s="355" t="s">
        <v>208</v>
      </c>
      <c r="GW63" s="355" t="s">
        <v>209</v>
      </c>
      <c r="GX63" s="355" t="s">
        <v>210</v>
      </c>
      <c r="GY63" s="355" t="s">
        <v>211</v>
      </c>
      <c r="GZ63" s="355" t="s">
        <v>212</v>
      </c>
      <c r="HA63" s="355" t="s">
        <v>213</v>
      </c>
      <c r="HB63" s="355" t="s">
        <v>214</v>
      </c>
      <c r="HC63" s="355" t="s">
        <v>215</v>
      </c>
      <c r="HD63" s="355" t="s">
        <v>216</v>
      </c>
      <c r="HE63" s="355" t="s">
        <v>217</v>
      </c>
      <c r="HF63" s="355" t="s">
        <v>218</v>
      </c>
      <c r="HG63" s="355" t="s">
        <v>219</v>
      </c>
      <c r="HH63" s="355" t="s">
        <v>220</v>
      </c>
    </row>
    <row r="64" spans="1:216" ht="15" x14ac:dyDescent="0.25">
      <c r="A64" s="355" t="s">
        <v>230</v>
      </c>
      <c r="B64" s="355">
        <v>930658300</v>
      </c>
      <c r="C64" s="355">
        <v>40692470</v>
      </c>
      <c r="D64" s="355">
        <v>30377480</v>
      </c>
      <c r="E64" s="355">
        <v>17926120</v>
      </c>
      <c r="F64" s="355">
        <v>4948733</v>
      </c>
      <c r="G64" s="355">
        <v>12977390</v>
      </c>
      <c r="H64" s="355">
        <v>10004280</v>
      </c>
      <c r="I64" s="355">
        <v>2322216</v>
      </c>
      <c r="J64" s="355">
        <v>7682064</v>
      </c>
      <c r="K64" s="355">
        <v>1376182</v>
      </c>
      <c r="L64" s="355">
        <v>463170</v>
      </c>
      <c r="M64" s="355">
        <v>913011</v>
      </c>
      <c r="N64" s="355">
        <v>1070898</v>
      </c>
      <c r="O64" s="355">
        <v>410458</v>
      </c>
      <c r="P64" s="355">
        <v>660440</v>
      </c>
      <c r="Q64" s="355">
        <v>5866161</v>
      </c>
      <c r="R64" s="355">
        <v>1511295</v>
      </c>
      <c r="S64" s="355">
        <v>0</v>
      </c>
      <c r="T64" s="355">
        <v>2330412</v>
      </c>
      <c r="U64" s="355">
        <v>1444507</v>
      </c>
      <c r="V64" s="355">
        <v>885904</v>
      </c>
      <c r="W64" s="355">
        <v>2118416</v>
      </c>
      <c r="X64" s="355">
        <v>1704647</v>
      </c>
      <c r="Y64" s="355">
        <v>413769</v>
      </c>
      <c r="Z64" s="355">
        <v>439426100</v>
      </c>
      <c r="AA64" s="355">
        <v>384892800</v>
      </c>
      <c r="AB64" s="355">
        <v>7569930</v>
      </c>
      <c r="AC64" s="355">
        <v>101489400</v>
      </c>
      <c r="AD64" s="355">
        <v>57342370</v>
      </c>
      <c r="AE64" s="355">
        <v>862635</v>
      </c>
      <c r="AF64" s="355">
        <v>38426670</v>
      </c>
      <c r="AG64" s="355">
        <v>16199820</v>
      </c>
      <c r="AH64" s="355">
        <v>33108200</v>
      </c>
      <c r="AI64" s="355">
        <v>18531490</v>
      </c>
      <c r="AJ64" s="355">
        <v>91968780</v>
      </c>
      <c r="AK64" s="355">
        <v>18044000</v>
      </c>
      <c r="AL64" s="355">
        <v>1303741</v>
      </c>
      <c r="AM64" s="355">
        <v>54279790</v>
      </c>
      <c r="AN64" s="355">
        <v>176833</v>
      </c>
      <c r="AO64" s="355">
        <v>13315650</v>
      </c>
      <c r="AP64" s="355">
        <v>20877910</v>
      </c>
      <c r="AQ64" s="355">
        <v>69169</v>
      </c>
      <c r="AR64" s="355">
        <v>7106308</v>
      </c>
      <c r="AS64" s="355">
        <v>819069</v>
      </c>
      <c r="AT64" s="355">
        <v>2436474</v>
      </c>
      <c r="AU64" s="355">
        <v>696077</v>
      </c>
      <c r="AV64" s="355">
        <v>6403217</v>
      </c>
      <c r="AW64" s="355">
        <v>2246631</v>
      </c>
      <c r="AX64" s="355">
        <v>132461</v>
      </c>
      <c r="AY64" s="355">
        <v>72672850</v>
      </c>
      <c r="AZ64" s="355">
        <v>12866370</v>
      </c>
      <c r="BA64" s="355">
        <v>2252185</v>
      </c>
      <c r="BB64" s="355">
        <v>175171</v>
      </c>
      <c r="BC64" s="355">
        <v>10259830</v>
      </c>
      <c r="BD64" s="355">
        <v>179186</v>
      </c>
      <c r="BE64" s="355">
        <v>0</v>
      </c>
      <c r="BF64" s="355">
        <v>0</v>
      </c>
      <c r="BG64" s="355">
        <v>2576594</v>
      </c>
      <c r="BH64" s="355">
        <v>576530</v>
      </c>
      <c r="BI64" s="355">
        <v>39347</v>
      </c>
      <c r="BJ64" s="355">
        <v>1912025</v>
      </c>
      <c r="BK64" s="355">
        <v>48693</v>
      </c>
      <c r="BL64" s="355">
        <v>0</v>
      </c>
      <c r="BM64" s="355">
        <v>0</v>
      </c>
      <c r="BN64" s="355">
        <v>17633020</v>
      </c>
      <c r="BO64" s="355">
        <v>30378</v>
      </c>
      <c r="BP64" s="355">
        <v>143749</v>
      </c>
      <c r="BQ64" s="355">
        <v>17291060</v>
      </c>
      <c r="BR64" s="355">
        <v>167833</v>
      </c>
      <c r="BS64" s="355">
        <v>0</v>
      </c>
      <c r="BT64" s="355">
        <v>0</v>
      </c>
      <c r="BU64" s="355">
        <v>13575140</v>
      </c>
      <c r="BV64" s="355">
        <v>290342</v>
      </c>
      <c r="BW64" s="355">
        <v>429315</v>
      </c>
      <c r="BX64" s="355">
        <v>12584390</v>
      </c>
      <c r="BY64" s="355">
        <v>271090</v>
      </c>
      <c r="BZ64" s="355">
        <v>0</v>
      </c>
      <c r="CA64" s="355">
        <v>0</v>
      </c>
      <c r="CB64" s="355">
        <v>1470202</v>
      </c>
      <c r="CC64" s="355">
        <v>480754</v>
      </c>
      <c r="CD64" s="355">
        <v>134847</v>
      </c>
      <c r="CE64" s="355">
        <v>789180</v>
      </c>
      <c r="CF64" s="355">
        <v>65421</v>
      </c>
      <c r="CG64" s="355">
        <v>0</v>
      </c>
      <c r="CH64" s="355">
        <v>0</v>
      </c>
      <c r="CI64" s="355">
        <v>24551520</v>
      </c>
      <c r="CJ64" s="355">
        <v>4840725</v>
      </c>
      <c r="CK64" s="355">
        <v>450188</v>
      </c>
      <c r="CL64" s="355">
        <v>16297140</v>
      </c>
      <c r="CM64" s="355">
        <v>336376</v>
      </c>
      <c r="CN64" s="355">
        <v>0</v>
      </c>
      <c r="CO64" s="355">
        <v>2627088</v>
      </c>
      <c r="CP64" s="355">
        <v>16202540</v>
      </c>
      <c r="CQ64" s="355">
        <v>1172539</v>
      </c>
      <c r="CR64" s="355">
        <v>5078423</v>
      </c>
      <c r="CS64" s="355">
        <v>1554595</v>
      </c>
      <c r="CT64" s="355">
        <v>4562747</v>
      </c>
      <c r="CU64" s="355">
        <v>1908831</v>
      </c>
      <c r="CV64" s="355">
        <v>1925407</v>
      </c>
      <c r="CW64" s="355">
        <v>3485595</v>
      </c>
      <c r="CX64" s="355">
        <v>0</v>
      </c>
      <c r="CY64" s="355">
        <v>0</v>
      </c>
      <c r="CZ64" s="355">
        <v>0</v>
      </c>
      <c r="DA64" s="355">
        <v>1223861</v>
      </c>
      <c r="DB64" s="355">
        <v>1652980</v>
      </c>
      <c r="DC64" s="355">
        <v>395229</v>
      </c>
      <c r="DD64" s="355">
        <v>144623100</v>
      </c>
      <c r="DE64" s="355">
        <v>31689620</v>
      </c>
      <c r="DF64" s="355">
        <v>47566850</v>
      </c>
      <c r="DG64" s="355">
        <v>61724850</v>
      </c>
      <c r="DH64" s="355">
        <v>2655599</v>
      </c>
      <c r="DI64" s="355">
        <v>855502</v>
      </c>
      <c r="DJ64" s="355">
        <v>130680</v>
      </c>
      <c r="DK64" s="355">
        <v>213555600</v>
      </c>
      <c r="DL64" s="355">
        <v>120321900</v>
      </c>
      <c r="DM64" s="355">
        <v>69372790</v>
      </c>
      <c r="DN64" s="355">
        <v>15705770</v>
      </c>
      <c r="DO64" s="355">
        <v>5694176</v>
      </c>
      <c r="DP64" s="355">
        <v>5859182</v>
      </c>
      <c r="DQ64" s="355">
        <v>36068300</v>
      </c>
      <c r="DR64" s="355">
        <v>13480</v>
      </c>
      <c r="DS64" s="355">
        <v>661306</v>
      </c>
      <c r="DT64" s="355">
        <v>3913710</v>
      </c>
      <c r="DU64" s="355">
        <v>1456871</v>
      </c>
      <c r="DV64" s="355">
        <v>50468990</v>
      </c>
      <c r="DW64" s="355">
        <v>9713940</v>
      </c>
      <c r="DX64" s="355">
        <v>4661343</v>
      </c>
      <c r="DY64" s="355">
        <v>3779284</v>
      </c>
      <c r="DZ64" s="355">
        <v>27409390</v>
      </c>
      <c r="EA64" s="355">
        <v>9424</v>
      </c>
      <c r="EB64" s="355">
        <v>433862</v>
      </c>
      <c r="EC64" s="355">
        <v>3220592</v>
      </c>
      <c r="ED64" s="355">
        <v>1241151</v>
      </c>
      <c r="EE64" s="355">
        <v>108750400</v>
      </c>
      <c r="EF64" s="355">
        <v>23890440</v>
      </c>
      <c r="EG64" s="355">
        <v>9963247</v>
      </c>
      <c r="EH64" s="355">
        <v>8502016</v>
      </c>
      <c r="EI64" s="355">
        <v>56259340</v>
      </c>
      <c r="EJ64" s="355">
        <v>22904</v>
      </c>
      <c r="EK64" s="355">
        <v>1037318</v>
      </c>
      <c r="EL64" s="355">
        <v>6572411</v>
      </c>
      <c r="EM64" s="355">
        <v>2502693</v>
      </c>
      <c r="EN64" s="355">
        <v>10630780</v>
      </c>
      <c r="EO64" s="355">
        <v>1414638</v>
      </c>
      <c r="EP64" s="355">
        <v>358802</v>
      </c>
      <c r="EQ64" s="355">
        <v>1155693</v>
      </c>
      <c r="ER64" s="355">
        <v>7001587</v>
      </c>
      <c r="ES64" s="355">
        <v>0</v>
      </c>
      <c r="ET64" s="355">
        <v>47854</v>
      </c>
      <c r="EU64" s="355">
        <v>475787</v>
      </c>
      <c r="EV64" s="355">
        <v>176422</v>
      </c>
      <c r="EW64" s="355">
        <v>30937730</v>
      </c>
      <c r="EX64" s="355">
        <v>6065770</v>
      </c>
      <c r="EY64" s="355">
        <v>1727025</v>
      </c>
      <c r="EZ64" s="355">
        <v>2684868</v>
      </c>
      <c r="FA64" s="355">
        <v>17667370</v>
      </c>
      <c r="FB64" s="355">
        <v>119318</v>
      </c>
      <c r="FC64" s="355">
        <v>454097</v>
      </c>
      <c r="FD64" s="355">
        <v>1391359</v>
      </c>
      <c r="FE64" s="355">
        <v>704955</v>
      </c>
      <c r="FF64" s="355">
        <v>14186400</v>
      </c>
      <c r="FG64" s="355">
        <v>3077101</v>
      </c>
      <c r="FH64" s="355">
        <v>448813</v>
      </c>
      <c r="FI64" s="355">
        <v>713441</v>
      </c>
      <c r="FJ64" s="355">
        <v>2144034</v>
      </c>
      <c r="FK64" s="355">
        <v>68255</v>
      </c>
      <c r="FL64" s="355">
        <v>151407</v>
      </c>
      <c r="FM64" s="355">
        <v>395566</v>
      </c>
      <c r="FN64" s="355">
        <v>79095</v>
      </c>
      <c r="FO64" s="355">
        <v>8915888</v>
      </c>
      <c r="FP64" s="355">
        <v>6712693</v>
      </c>
      <c r="FQ64" s="355">
        <v>115165</v>
      </c>
      <c r="FR64" s="355">
        <v>41223</v>
      </c>
      <c r="FS64" s="355">
        <v>1872033</v>
      </c>
      <c r="FT64" s="355">
        <v>50321</v>
      </c>
      <c r="FU64" s="355">
        <v>7358</v>
      </c>
      <c r="FV64" s="355">
        <v>96820</v>
      </c>
      <c r="FW64" s="355">
        <v>20277</v>
      </c>
      <c r="FX64" s="355">
        <v>19892150</v>
      </c>
      <c r="FY64" s="355">
        <v>3515064</v>
      </c>
      <c r="FZ64" s="355">
        <v>2858123</v>
      </c>
      <c r="GA64" s="355">
        <v>1770642</v>
      </c>
      <c r="GB64" s="355">
        <v>11364950</v>
      </c>
      <c r="GC64" s="355">
        <v>21019</v>
      </c>
      <c r="GD64" s="355">
        <v>106949</v>
      </c>
      <c r="GE64" s="355">
        <v>207720</v>
      </c>
      <c r="GF64" s="355">
        <v>47676</v>
      </c>
      <c r="GG64" s="355">
        <v>5198015</v>
      </c>
      <c r="GH64" s="355">
        <v>169705</v>
      </c>
      <c r="GI64" s="355">
        <v>62744</v>
      </c>
      <c r="GJ64" s="355">
        <v>181554</v>
      </c>
      <c r="GK64" s="355">
        <v>2388421</v>
      </c>
      <c r="GL64" s="355">
        <v>2395592</v>
      </c>
      <c r="GM64" s="355">
        <v>0</v>
      </c>
      <c r="GN64" s="355">
        <v>0</v>
      </c>
      <c r="GO64" s="355">
        <v>0</v>
      </c>
      <c r="GP64" s="355">
        <v>2852816</v>
      </c>
      <c r="GQ64" s="355">
        <v>23701</v>
      </c>
      <c r="GR64" s="355">
        <v>1549067</v>
      </c>
      <c r="GS64" s="355">
        <v>1182324</v>
      </c>
      <c r="GT64" s="355">
        <v>15838</v>
      </c>
      <c r="GU64" s="355">
        <v>26845</v>
      </c>
      <c r="GV64" s="355">
        <v>0</v>
      </c>
      <c r="GW64" s="355">
        <v>25191</v>
      </c>
      <c r="GX64" s="355">
        <v>29850</v>
      </c>
      <c r="GY64" s="355">
        <v>11250720</v>
      </c>
      <c r="GZ64" s="355">
        <v>2840026</v>
      </c>
      <c r="HA64" s="355">
        <v>1422526</v>
      </c>
      <c r="HB64" s="355">
        <v>398432</v>
      </c>
      <c r="HC64" s="355">
        <v>5397067</v>
      </c>
      <c r="HD64" s="355">
        <v>170153</v>
      </c>
      <c r="HE64" s="355">
        <v>85813</v>
      </c>
      <c r="HF64" s="355">
        <v>470062</v>
      </c>
      <c r="HG64" s="355">
        <v>409013</v>
      </c>
      <c r="HH64" s="355">
        <v>66317460</v>
      </c>
    </row>
    <row r="65" spans="1:216" ht="15" x14ac:dyDescent="0.25">
      <c r="A65" s="355" t="s">
        <v>442</v>
      </c>
      <c r="B65" s="355">
        <v>70425260</v>
      </c>
      <c r="C65" s="355">
        <v>2029779</v>
      </c>
      <c r="D65" s="355">
        <v>1351635</v>
      </c>
      <c r="E65" s="355">
        <v>702578</v>
      </c>
      <c r="F65" s="355">
        <v>445650</v>
      </c>
      <c r="G65" s="355">
        <v>256929</v>
      </c>
      <c r="H65" s="355">
        <v>467716</v>
      </c>
      <c r="I65" s="355">
        <v>289072</v>
      </c>
      <c r="J65" s="355">
        <v>178644</v>
      </c>
      <c r="K65" s="355">
        <v>56373</v>
      </c>
      <c r="L65" s="355">
        <v>50280</v>
      </c>
      <c r="M65" s="355">
        <v>6093</v>
      </c>
      <c r="N65" s="355">
        <v>124968</v>
      </c>
      <c r="O65" s="355">
        <v>121755</v>
      </c>
      <c r="P65" s="355">
        <v>3213</v>
      </c>
      <c r="Q65" s="355">
        <v>154658</v>
      </c>
      <c r="R65" s="355">
        <v>59907</v>
      </c>
      <c r="S65" s="355">
        <v>0</v>
      </c>
      <c r="T65" s="355">
        <v>521678</v>
      </c>
      <c r="U65" s="355">
        <v>393954</v>
      </c>
      <c r="V65" s="355">
        <v>127723</v>
      </c>
      <c r="W65" s="355">
        <v>1809</v>
      </c>
      <c r="X65" s="355">
        <v>1809</v>
      </c>
      <c r="Y65" s="355">
        <v>0</v>
      </c>
      <c r="Z65" s="355">
        <v>28547410</v>
      </c>
      <c r="AA65" s="355">
        <v>26288660</v>
      </c>
      <c r="AB65" s="355">
        <v>161186</v>
      </c>
      <c r="AC65" s="355">
        <v>11666580</v>
      </c>
      <c r="AD65" s="355">
        <v>2874199</v>
      </c>
      <c r="AE65" s="355">
        <v>35851</v>
      </c>
      <c r="AF65" s="355">
        <v>3209698</v>
      </c>
      <c r="AG65" s="355">
        <v>1016826</v>
      </c>
      <c r="AH65" s="355">
        <v>3467035</v>
      </c>
      <c r="AI65" s="355">
        <v>562469</v>
      </c>
      <c r="AJ65" s="355">
        <v>2164722</v>
      </c>
      <c r="AK65" s="355">
        <v>1013426</v>
      </c>
      <c r="AL65" s="355">
        <v>111075</v>
      </c>
      <c r="AM65" s="355">
        <v>2258753</v>
      </c>
      <c r="AN65" s="355">
        <v>0</v>
      </c>
      <c r="AO65" s="355">
        <v>1385235</v>
      </c>
      <c r="AP65" s="355">
        <v>113883</v>
      </c>
      <c r="AQ65" s="355">
        <v>0</v>
      </c>
      <c r="AR65" s="355">
        <v>601794</v>
      </c>
      <c r="AS65" s="355">
        <v>0</v>
      </c>
      <c r="AT65" s="355">
        <v>63792</v>
      </c>
      <c r="AU65" s="355">
        <v>16121</v>
      </c>
      <c r="AV65" s="355">
        <v>56550</v>
      </c>
      <c r="AW65" s="355">
        <v>9063</v>
      </c>
      <c r="AX65" s="355">
        <v>12315</v>
      </c>
      <c r="AY65" s="355">
        <v>4981540</v>
      </c>
      <c r="AZ65" s="355">
        <v>581314</v>
      </c>
      <c r="BA65" s="355">
        <v>38357</v>
      </c>
      <c r="BB65" s="355">
        <v>0</v>
      </c>
      <c r="BC65" s="355">
        <v>504901</v>
      </c>
      <c r="BD65" s="355">
        <v>38056</v>
      </c>
      <c r="BE65" s="355">
        <v>0</v>
      </c>
      <c r="BF65" s="355">
        <v>0</v>
      </c>
      <c r="BG65" s="355">
        <v>200974</v>
      </c>
      <c r="BH65" s="355">
        <v>0</v>
      </c>
      <c r="BI65" s="355">
        <v>0</v>
      </c>
      <c r="BJ65" s="355">
        <v>200974</v>
      </c>
      <c r="BK65" s="355">
        <v>0</v>
      </c>
      <c r="BL65" s="355">
        <v>0</v>
      </c>
      <c r="BM65" s="355">
        <v>0</v>
      </c>
      <c r="BN65" s="355">
        <v>609577</v>
      </c>
      <c r="BO65" s="355">
        <v>0</v>
      </c>
      <c r="BP65" s="355">
        <v>6519</v>
      </c>
      <c r="BQ65" s="355">
        <v>603059</v>
      </c>
      <c r="BR65" s="355">
        <v>0</v>
      </c>
      <c r="BS65" s="355">
        <v>0</v>
      </c>
      <c r="BT65" s="355">
        <v>0</v>
      </c>
      <c r="BU65" s="355">
        <v>635565</v>
      </c>
      <c r="BV65" s="355">
        <v>12252</v>
      </c>
      <c r="BW65" s="355">
        <v>9974</v>
      </c>
      <c r="BX65" s="355">
        <v>613340</v>
      </c>
      <c r="BY65" s="355">
        <v>0</v>
      </c>
      <c r="BZ65" s="355">
        <v>0</v>
      </c>
      <c r="CA65" s="355">
        <v>0</v>
      </c>
      <c r="CB65" s="355">
        <v>367513</v>
      </c>
      <c r="CC65" s="355">
        <v>179016</v>
      </c>
      <c r="CD65" s="355">
        <v>0</v>
      </c>
      <c r="CE65" s="355">
        <v>182450</v>
      </c>
      <c r="CF65" s="355">
        <v>6047</v>
      </c>
      <c r="CG65" s="355">
        <v>0</v>
      </c>
      <c r="CH65" s="355">
        <v>0</v>
      </c>
      <c r="CI65" s="355">
        <v>2586596</v>
      </c>
      <c r="CJ65" s="355">
        <v>594059</v>
      </c>
      <c r="CK65" s="355">
        <v>68091</v>
      </c>
      <c r="CL65" s="355">
        <v>1545779</v>
      </c>
      <c r="CM65" s="355">
        <v>25289</v>
      </c>
      <c r="CN65" s="355">
        <v>0</v>
      </c>
      <c r="CO65" s="355">
        <v>353379</v>
      </c>
      <c r="CP65" s="355">
        <v>2151021</v>
      </c>
      <c r="CQ65" s="355">
        <v>95767</v>
      </c>
      <c r="CR65" s="355">
        <v>541593</v>
      </c>
      <c r="CS65" s="355">
        <v>494042</v>
      </c>
      <c r="CT65" s="355">
        <v>492162</v>
      </c>
      <c r="CU65" s="355">
        <v>284992</v>
      </c>
      <c r="CV65" s="355">
        <v>242464</v>
      </c>
      <c r="CW65" s="355">
        <v>254744</v>
      </c>
      <c r="CX65" s="355">
        <v>0</v>
      </c>
      <c r="CY65" s="355">
        <v>0</v>
      </c>
      <c r="CZ65" s="355">
        <v>0</v>
      </c>
      <c r="DA65" s="355">
        <v>84534</v>
      </c>
      <c r="DB65" s="355">
        <v>100384</v>
      </c>
      <c r="DC65" s="355">
        <v>11709</v>
      </c>
      <c r="DD65" s="355">
        <v>16309060</v>
      </c>
      <c r="DE65" s="355">
        <v>4845923</v>
      </c>
      <c r="DF65" s="355">
        <v>4471253</v>
      </c>
      <c r="DG65" s="355">
        <v>6449197</v>
      </c>
      <c r="DH65" s="355">
        <v>251736</v>
      </c>
      <c r="DI65" s="355">
        <v>258438</v>
      </c>
      <c r="DJ65" s="355">
        <v>32519</v>
      </c>
      <c r="DK65" s="355">
        <v>16151700</v>
      </c>
      <c r="DL65" s="355">
        <v>9100337</v>
      </c>
      <c r="DM65" s="355">
        <v>5075017</v>
      </c>
      <c r="DN65" s="355">
        <v>501155</v>
      </c>
      <c r="DO65" s="355">
        <v>767489</v>
      </c>
      <c r="DP65" s="355">
        <v>168005</v>
      </c>
      <c r="DQ65" s="355">
        <v>3180006</v>
      </c>
      <c r="DR65" s="355">
        <v>0</v>
      </c>
      <c r="DS65" s="355">
        <v>27265</v>
      </c>
      <c r="DT65" s="355">
        <v>268957</v>
      </c>
      <c r="DU65" s="355">
        <v>162140</v>
      </c>
      <c r="DV65" s="355">
        <v>4009327</v>
      </c>
      <c r="DW65" s="355">
        <v>240103</v>
      </c>
      <c r="DX65" s="355">
        <v>675827</v>
      </c>
      <c r="DY65" s="355">
        <v>163299</v>
      </c>
      <c r="DZ65" s="355">
        <v>2491541</v>
      </c>
      <c r="EA65" s="355">
        <v>0</v>
      </c>
      <c r="EB65" s="355">
        <v>18220</v>
      </c>
      <c r="EC65" s="355">
        <v>248204</v>
      </c>
      <c r="ED65" s="355">
        <v>172133</v>
      </c>
      <c r="EE65" s="355">
        <v>8300863</v>
      </c>
      <c r="EF65" s="355">
        <v>707188</v>
      </c>
      <c r="EG65" s="355">
        <v>1420583</v>
      </c>
      <c r="EH65" s="355">
        <v>306650</v>
      </c>
      <c r="EI65" s="355">
        <v>4977748</v>
      </c>
      <c r="EJ65" s="355">
        <v>0</v>
      </c>
      <c r="EK65" s="355">
        <v>42915</v>
      </c>
      <c r="EL65" s="355">
        <v>514190</v>
      </c>
      <c r="EM65" s="355">
        <v>331589</v>
      </c>
      <c r="EN65" s="355">
        <v>760006</v>
      </c>
      <c r="EO65" s="355">
        <v>34071</v>
      </c>
      <c r="EP65" s="355">
        <v>17592</v>
      </c>
      <c r="EQ65" s="355">
        <v>16028</v>
      </c>
      <c r="ER65" s="355">
        <v>687060</v>
      </c>
      <c r="ES65" s="355">
        <v>0</v>
      </c>
      <c r="ET65" s="355">
        <v>2570</v>
      </c>
      <c r="EU65" s="355">
        <v>0</v>
      </c>
      <c r="EV65" s="355">
        <v>2685</v>
      </c>
      <c r="EW65" s="355">
        <v>1915965</v>
      </c>
      <c r="EX65" s="355">
        <v>170785</v>
      </c>
      <c r="EY65" s="355">
        <v>133625</v>
      </c>
      <c r="EZ65" s="355">
        <v>120412</v>
      </c>
      <c r="FA65" s="355">
        <v>1152517</v>
      </c>
      <c r="FB65" s="355">
        <v>16678</v>
      </c>
      <c r="FC65" s="355">
        <v>47465</v>
      </c>
      <c r="FD65" s="355">
        <v>43591</v>
      </c>
      <c r="FE65" s="355">
        <v>230893</v>
      </c>
      <c r="FF65" s="355">
        <v>1125963</v>
      </c>
      <c r="FG65" s="355">
        <v>69417</v>
      </c>
      <c r="FH65" s="355">
        <v>15022</v>
      </c>
      <c r="FI65" s="355">
        <v>138899</v>
      </c>
      <c r="FJ65" s="355">
        <v>345154</v>
      </c>
      <c r="FK65" s="355">
        <v>0</v>
      </c>
      <c r="FL65" s="355">
        <v>5369</v>
      </c>
      <c r="FM65" s="355">
        <v>23286</v>
      </c>
      <c r="FN65" s="355">
        <v>0</v>
      </c>
      <c r="FO65" s="355">
        <v>884838</v>
      </c>
      <c r="FP65" s="355">
        <v>740582</v>
      </c>
      <c r="FQ65" s="355">
        <v>0</v>
      </c>
      <c r="FR65" s="355">
        <v>0</v>
      </c>
      <c r="FS65" s="355">
        <v>136899</v>
      </c>
      <c r="FT65" s="355">
        <v>0</v>
      </c>
      <c r="FU65" s="355">
        <v>7358</v>
      </c>
      <c r="FV65" s="355">
        <v>0</v>
      </c>
      <c r="FW65" s="355">
        <v>0</v>
      </c>
      <c r="FX65" s="355">
        <v>1821877</v>
      </c>
      <c r="FY65" s="355">
        <v>191452</v>
      </c>
      <c r="FZ65" s="355">
        <v>516947</v>
      </c>
      <c r="GA65" s="355">
        <v>96696</v>
      </c>
      <c r="GB65" s="355">
        <v>933415</v>
      </c>
      <c r="GC65" s="355">
        <v>0</v>
      </c>
      <c r="GD65" s="355">
        <v>9824</v>
      </c>
      <c r="GE65" s="355">
        <v>73542</v>
      </c>
      <c r="GF65" s="355">
        <v>0</v>
      </c>
      <c r="GG65" s="355">
        <v>217264</v>
      </c>
      <c r="GH65" s="355">
        <v>0</v>
      </c>
      <c r="GI65" s="355">
        <v>0</v>
      </c>
      <c r="GJ65" s="355">
        <v>0</v>
      </c>
      <c r="GK65" s="355">
        <v>46408</v>
      </c>
      <c r="GL65" s="355">
        <v>170856</v>
      </c>
      <c r="GM65" s="355">
        <v>0</v>
      </c>
      <c r="GN65" s="355">
        <v>0</v>
      </c>
      <c r="GO65" s="355">
        <v>0</v>
      </c>
      <c r="GP65" s="355">
        <v>180710</v>
      </c>
      <c r="GQ65" s="355">
        <v>0</v>
      </c>
      <c r="GR65" s="355">
        <v>157263</v>
      </c>
      <c r="GS65" s="355">
        <v>23447</v>
      </c>
      <c r="GT65" s="355">
        <v>0</v>
      </c>
      <c r="GU65" s="355">
        <v>0</v>
      </c>
      <c r="GV65" s="355">
        <v>0</v>
      </c>
      <c r="GW65" s="355">
        <v>0</v>
      </c>
      <c r="GX65" s="355">
        <v>0</v>
      </c>
      <c r="GY65" s="355">
        <v>904748</v>
      </c>
      <c r="GZ65" s="355">
        <v>47321</v>
      </c>
      <c r="HA65" s="355">
        <v>146526</v>
      </c>
      <c r="HB65" s="355">
        <v>53534</v>
      </c>
      <c r="HC65" s="355">
        <v>569692</v>
      </c>
      <c r="HD65" s="355">
        <v>35584</v>
      </c>
      <c r="HE65" s="355">
        <v>0</v>
      </c>
      <c r="HF65" s="355">
        <v>45922</v>
      </c>
      <c r="HG65" s="355">
        <v>6169</v>
      </c>
      <c r="HH65" s="355">
        <v>4272564</v>
      </c>
    </row>
    <row r="66" spans="1:216" ht="15" x14ac:dyDescent="0.25">
      <c r="A66" s="355" t="s">
        <v>443</v>
      </c>
      <c r="B66" s="355">
        <v>116015400</v>
      </c>
      <c r="C66" s="355">
        <v>4068846</v>
      </c>
      <c r="D66" s="355">
        <v>3222545</v>
      </c>
      <c r="E66" s="355">
        <v>2060175</v>
      </c>
      <c r="F66" s="355">
        <v>859147</v>
      </c>
      <c r="G66" s="355">
        <v>1201028</v>
      </c>
      <c r="H66" s="355">
        <v>896292</v>
      </c>
      <c r="I66" s="355">
        <v>426582</v>
      </c>
      <c r="J66" s="355">
        <v>469710</v>
      </c>
      <c r="K66" s="355">
        <v>203291</v>
      </c>
      <c r="L66" s="355">
        <v>76506</v>
      </c>
      <c r="M66" s="355">
        <v>126784</v>
      </c>
      <c r="N66" s="355">
        <v>62786</v>
      </c>
      <c r="O66" s="355">
        <v>49031</v>
      </c>
      <c r="P66" s="355">
        <v>13756</v>
      </c>
      <c r="Q66" s="355">
        <v>185634</v>
      </c>
      <c r="R66" s="355">
        <v>88385</v>
      </c>
      <c r="S66" s="355">
        <v>0</v>
      </c>
      <c r="T66" s="355">
        <v>591603</v>
      </c>
      <c r="U66" s="355">
        <v>397065</v>
      </c>
      <c r="V66" s="355">
        <v>194537</v>
      </c>
      <c r="W66" s="355">
        <v>69065</v>
      </c>
      <c r="X66" s="355">
        <v>41743</v>
      </c>
      <c r="Y66" s="355">
        <v>27321</v>
      </c>
      <c r="Z66" s="355">
        <v>45378080</v>
      </c>
      <c r="AA66" s="355">
        <v>41635460</v>
      </c>
      <c r="AB66" s="355">
        <v>166859</v>
      </c>
      <c r="AC66" s="355">
        <v>15960040</v>
      </c>
      <c r="AD66" s="355">
        <v>2733564</v>
      </c>
      <c r="AE66" s="355">
        <v>9754</v>
      </c>
      <c r="AF66" s="355">
        <v>4379082</v>
      </c>
      <c r="AG66" s="355">
        <v>1642907</v>
      </c>
      <c r="AH66" s="355">
        <v>3190032</v>
      </c>
      <c r="AI66" s="355">
        <v>1144795</v>
      </c>
      <c r="AJ66" s="355">
        <v>9810827</v>
      </c>
      <c r="AK66" s="355">
        <v>2475059</v>
      </c>
      <c r="AL66" s="355">
        <v>122545</v>
      </c>
      <c r="AM66" s="355">
        <v>3688510</v>
      </c>
      <c r="AN66" s="355">
        <v>4998</v>
      </c>
      <c r="AO66" s="355">
        <v>1091402</v>
      </c>
      <c r="AP66" s="355">
        <v>1420757</v>
      </c>
      <c r="AQ66" s="355">
        <v>0</v>
      </c>
      <c r="AR66" s="355">
        <v>923536</v>
      </c>
      <c r="AS66" s="355">
        <v>15337</v>
      </c>
      <c r="AT66" s="355">
        <v>31497</v>
      </c>
      <c r="AU66" s="355">
        <v>10662</v>
      </c>
      <c r="AV66" s="355">
        <v>123684</v>
      </c>
      <c r="AW66" s="355">
        <v>41582</v>
      </c>
      <c r="AX66" s="355">
        <v>25056</v>
      </c>
      <c r="AY66" s="355">
        <v>8659994</v>
      </c>
      <c r="AZ66" s="355">
        <v>784492</v>
      </c>
      <c r="BA66" s="355">
        <v>242629</v>
      </c>
      <c r="BB66" s="355">
        <v>0</v>
      </c>
      <c r="BC66" s="355">
        <v>541864</v>
      </c>
      <c r="BD66" s="355">
        <v>0</v>
      </c>
      <c r="BE66" s="355">
        <v>0</v>
      </c>
      <c r="BF66" s="355">
        <v>0</v>
      </c>
      <c r="BG66" s="355">
        <v>839452</v>
      </c>
      <c r="BH66" s="355">
        <v>229719</v>
      </c>
      <c r="BI66" s="355">
        <v>0</v>
      </c>
      <c r="BJ66" s="355">
        <v>609732</v>
      </c>
      <c r="BK66" s="355">
        <v>0</v>
      </c>
      <c r="BL66" s="355">
        <v>0</v>
      </c>
      <c r="BM66" s="355">
        <v>0</v>
      </c>
      <c r="BN66" s="355">
        <v>1851067</v>
      </c>
      <c r="BO66" s="355">
        <v>0</v>
      </c>
      <c r="BP66" s="355">
        <v>0</v>
      </c>
      <c r="BQ66" s="355">
        <v>1851067</v>
      </c>
      <c r="BR66" s="355">
        <v>0</v>
      </c>
      <c r="BS66" s="355">
        <v>0</v>
      </c>
      <c r="BT66" s="355">
        <v>0</v>
      </c>
      <c r="BU66" s="355">
        <v>1576985</v>
      </c>
      <c r="BV66" s="355">
        <v>42959</v>
      </c>
      <c r="BW66" s="355">
        <v>125927</v>
      </c>
      <c r="BX66" s="355">
        <v>1402601</v>
      </c>
      <c r="BY66" s="355">
        <v>5498</v>
      </c>
      <c r="BZ66" s="355">
        <v>0</v>
      </c>
      <c r="CA66" s="355">
        <v>0</v>
      </c>
      <c r="CB66" s="355">
        <v>78009</v>
      </c>
      <c r="CC66" s="355">
        <v>0</v>
      </c>
      <c r="CD66" s="355">
        <v>0</v>
      </c>
      <c r="CE66" s="355">
        <v>78009</v>
      </c>
      <c r="CF66" s="355">
        <v>0</v>
      </c>
      <c r="CG66" s="355">
        <v>0</v>
      </c>
      <c r="CH66" s="355">
        <v>0</v>
      </c>
      <c r="CI66" s="355">
        <v>3529990</v>
      </c>
      <c r="CJ66" s="355">
        <v>567725</v>
      </c>
      <c r="CK66" s="355">
        <v>101940</v>
      </c>
      <c r="CL66" s="355">
        <v>2506085</v>
      </c>
      <c r="CM66" s="355">
        <v>5498</v>
      </c>
      <c r="CN66" s="355">
        <v>0</v>
      </c>
      <c r="CO66" s="355">
        <v>348741</v>
      </c>
      <c r="CP66" s="355">
        <v>2129459</v>
      </c>
      <c r="CQ66" s="355">
        <v>87675</v>
      </c>
      <c r="CR66" s="355">
        <v>565951</v>
      </c>
      <c r="CS66" s="355">
        <v>32628</v>
      </c>
      <c r="CT66" s="355">
        <v>699630</v>
      </c>
      <c r="CU66" s="355">
        <v>476634</v>
      </c>
      <c r="CV66" s="355">
        <v>266941</v>
      </c>
      <c r="CW66" s="355">
        <v>99813</v>
      </c>
      <c r="CX66" s="355">
        <v>0</v>
      </c>
      <c r="CY66" s="355">
        <v>0</v>
      </c>
      <c r="CZ66" s="355">
        <v>0</v>
      </c>
      <c r="DA66" s="355">
        <v>7473</v>
      </c>
      <c r="DB66" s="355">
        <v>82773</v>
      </c>
      <c r="DC66" s="355">
        <v>9567</v>
      </c>
      <c r="DD66" s="355">
        <v>27166840</v>
      </c>
      <c r="DE66" s="355">
        <v>3802759</v>
      </c>
      <c r="DF66" s="355">
        <v>8487259</v>
      </c>
      <c r="DG66" s="355">
        <v>13614150</v>
      </c>
      <c r="DH66" s="355">
        <v>1218005</v>
      </c>
      <c r="DI66" s="355">
        <v>35493</v>
      </c>
      <c r="DJ66" s="355">
        <v>9177</v>
      </c>
      <c r="DK66" s="355">
        <v>28512340</v>
      </c>
      <c r="DL66" s="355">
        <v>15611480</v>
      </c>
      <c r="DM66" s="355">
        <v>9456379</v>
      </c>
      <c r="DN66" s="355">
        <v>781425</v>
      </c>
      <c r="DO66" s="355">
        <v>456294</v>
      </c>
      <c r="DP66" s="355">
        <v>1150241</v>
      </c>
      <c r="DQ66" s="355">
        <v>6658445</v>
      </c>
      <c r="DR66" s="355">
        <v>0</v>
      </c>
      <c r="DS66" s="355">
        <v>119014</v>
      </c>
      <c r="DT66" s="355">
        <v>203190</v>
      </c>
      <c r="DU66" s="355">
        <v>87770</v>
      </c>
      <c r="DV66" s="355">
        <v>6130881</v>
      </c>
      <c r="DW66" s="355">
        <v>464093</v>
      </c>
      <c r="DX66" s="355">
        <v>330246</v>
      </c>
      <c r="DY66" s="355">
        <v>510471</v>
      </c>
      <c r="DZ66" s="355">
        <v>4384398</v>
      </c>
      <c r="EA66" s="355">
        <v>0</v>
      </c>
      <c r="EB66" s="355">
        <v>39754</v>
      </c>
      <c r="EC66" s="355">
        <v>290637</v>
      </c>
      <c r="ED66" s="355">
        <v>111283</v>
      </c>
      <c r="EE66" s="355">
        <v>14348210</v>
      </c>
      <c r="EF66" s="355">
        <v>1214760</v>
      </c>
      <c r="EG66" s="355">
        <v>739212</v>
      </c>
      <c r="EH66" s="355">
        <v>1520213</v>
      </c>
      <c r="EI66" s="355">
        <v>10084490</v>
      </c>
      <c r="EJ66" s="355">
        <v>0</v>
      </c>
      <c r="EK66" s="355">
        <v>151771</v>
      </c>
      <c r="EL66" s="355">
        <v>456786</v>
      </c>
      <c r="EM66" s="355">
        <v>180981</v>
      </c>
      <c r="EN66" s="355">
        <v>1160189</v>
      </c>
      <c r="EO66" s="355">
        <v>30757</v>
      </c>
      <c r="EP66" s="355">
        <v>47328</v>
      </c>
      <c r="EQ66" s="355">
        <v>134411</v>
      </c>
      <c r="ER66" s="355">
        <v>905917</v>
      </c>
      <c r="ES66" s="355">
        <v>0</v>
      </c>
      <c r="ET66" s="355">
        <v>6997</v>
      </c>
      <c r="EU66" s="355">
        <v>16707</v>
      </c>
      <c r="EV66" s="355">
        <v>18072</v>
      </c>
      <c r="EW66" s="355">
        <v>4564911</v>
      </c>
      <c r="EX66" s="355">
        <v>421714</v>
      </c>
      <c r="EY66" s="355">
        <v>316571</v>
      </c>
      <c r="EZ66" s="355">
        <v>217434</v>
      </c>
      <c r="FA66" s="355">
        <v>3394964</v>
      </c>
      <c r="FB66" s="355">
        <v>0</v>
      </c>
      <c r="FC66" s="355">
        <v>12423</v>
      </c>
      <c r="FD66" s="355">
        <v>106584</v>
      </c>
      <c r="FE66" s="355">
        <v>95221</v>
      </c>
      <c r="FF66" s="355">
        <v>742655</v>
      </c>
      <c r="FG66" s="355">
        <v>151211</v>
      </c>
      <c r="FH66" s="355">
        <v>122221</v>
      </c>
      <c r="FI66" s="355">
        <v>89446</v>
      </c>
      <c r="FJ66" s="355">
        <v>178775</v>
      </c>
      <c r="FK66" s="355">
        <v>27988</v>
      </c>
      <c r="FL66" s="355">
        <v>0</v>
      </c>
      <c r="FM66" s="355">
        <v>41067</v>
      </c>
      <c r="FN66" s="355">
        <v>0</v>
      </c>
      <c r="FO66" s="355">
        <v>2432286</v>
      </c>
      <c r="FP66" s="355">
        <v>1607608</v>
      </c>
      <c r="FQ66" s="355">
        <v>36176</v>
      </c>
      <c r="FR66" s="355">
        <v>0</v>
      </c>
      <c r="FS66" s="355">
        <v>788501</v>
      </c>
      <c r="FT66" s="355">
        <v>0</v>
      </c>
      <c r="FU66" s="355">
        <v>0</v>
      </c>
      <c r="FV66" s="355">
        <v>0</v>
      </c>
      <c r="FW66" s="355">
        <v>0</v>
      </c>
      <c r="FX66" s="355">
        <v>2379174</v>
      </c>
      <c r="FY66" s="355">
        <v>337310</v>
      </c>
      <c r="FZ66" s="355">
        <v>168962</v>
      </c>
      <c r="GA66" s="355">
        <v>171294</v>
      </c>
      <c r="GB66" s="355">
        <v>1643467</v>
      </c>
      <c r="GC66" s="355">
        <v>0</v>
      </c>
      <c r="GD66" s="355">
        <v>29697</v>
      </c>
      <c r="GE66" s="355">
        <v>28445</v>
      </c>
      <c r="GF66" s="355">
        <v>0</v>
      </c>
      <c r="GG66" s="355">
        <v>946975</v>
      </c>
      <c r="GH66" s="355">
        <v>12177</v>
      </c>
      <c r="GI66" s="355">
        <v>15073</v>
      </c>
      <c r="GJ66" s="355">
        <v>8004</v>
      </c>
      <c r="GK66" s="355">
        <v>490479</v>
      </c>
      <c r="GL66" s="355">
        <v>421241</v>
      </c>
      <c r="GM66" s="355">
        <v>0</v>
      </c>
      <c r="GN66" s="355">
        <v>0</v>
      </c>
      <c r="GO66" s="355">
        <v>0</v>
      </c>
      <c r="GP66" s="355">
        <v>163078</v>
      </c>
      <c r="GQ66" s="355">
        <v>4484</v>
      </c>
      <c r="GR66" s="355">
        <v>133404</v>
      </c>
      <c r="GS66" s="355">
        <v>0</v>
      </c>
      <c r="GT66" s="355">
        <v>0</v>
      </c>
      <c r="GU66" s="355">
        <v>0</v>
      </c>
      <c r="GV66" s="355">
        <v>0</v>
      </c>
      <c r="GW66" s="355">
        <v>25191</v>
      </c>
      <c r="GX66" s="355">
        <v>0</v>
      </c>
      <c r="GY66" s="355">
        <v>1671787</v>
      </c>
      <c r="GZ66" s="355">
        <v>416268</v>
      </c>
      <c r="HA66" s="355">
        <v>240310</v>
      </c>
      <c r="HB66" s="355">
        <v>34887</v>
      </c>
      <c r="HC66" s="355">
        <v>848377</v>
      </c>
      <c r="HD66" s="355">
        <v>56546</v>
      </c>
      <c r="HE66" s="355">
        <v>0</v>
      </c>
      <c r="HF66" s="355">
        <v>41924</v>
      </c>
      <c r="HG66" s="355">
        <v>12684</v>
      </c>
      <c r="HH66" s="355">
        <v>8238662</v>
      </c>
    </row>
    <row r="67" spans="1:216" ht="15" x14ac:dyDescent="0.25">
      <c r="A67" s="355" t="s">
        <v>444</v>
      </c>
      <c r="B67" s="355">
        <v>133968700</v>
      </c>
      <c r="C67" s="355">
        <v>3400729</v>
      </c>
      <c r="D67" s="355">
        <v>2495049</v>
      </c>
      <c r="E67" s="355">
        <v>1738459</v>
      </c>
      <c r="F67" s="355">
        <v>841812</v>
      </c>
      <c r="G67" s="355">
        <v>896647</v>
      </c>
      <c r="H67" s="355">
        <v>668610</v>
      </c>
      <c r="I67" s="355">
        <v>371521</v>
      </c>
      <c r="J67" s="355">
        <v>297089</v>
      </c>
      <c r="K67" s="355">
        <v>60468</v>
      </c>
      <c r="L67" s="355">
        <v>60468</v>
      </c>
      <c r="M67" s="355">
        <v>0</v>
      </c>
      <c r="N67" s="355">
        <v>27512</v>
      </c>
      <c r="O67" s="355">
        <v>13399</v>
      </c>
      <c r="P67" s="355">
        <v>14113</v>
      </c>
      <c r="Q67" s="355">
        <v>575687</v>
      </c>
      <c r="R67" s="355">
        <v>246833</v>
      </c>
      <c r="S67" s="355">
        <v>0</v>
      </c>
      <c r="T67" s="355">
        <v>232941</v>
      </c>
      <c r="U67" s="355">
        <v>67043</v>
      </c>
      <c r="V67" s="355">
        <v>165899</v>
      </c>
      <c r="W67" s="355">
        <v>97052</v>
      </c>
      <c r="X67" s="355">
        <v>52596</v>
      </c>
      <c r="Y67" s="355">
        <v>44456</v>
      </c>
      <c r="Z67" s="355">
        <v>61813510</v>
      </c>
      <c r="AA67" s="355">
        <v>55781000</v>
      </c>
      <c r="AB67" s="355">
        <v>2645174</v>
      </c>
      <c r="AC67" s="355">
        <v>19290170</v>
      </c>
      <c r="AD67" s="355">
        <v>9391660</v>
      </c>
      <c r="AE67" s="355">
        <v>74767</v>
      </c>
      <c r="AF67" s="355">
        <v>8795526</v>
      </c>
      <c r="AG67" s="355">
        <v>2298385</v>
      </c>
      <c r="AH67" s="355">
        <v>3410200</v>
      </c>
      <c r="AI67" s="355">
        <v>855359</v>
      </c>
      <c r="AJ67" s="355">
        <v>8219614</v>
      </c>
      <c r="AK67" s="355">
        <v>627387</v>
      </c>
      <c r="AL67" s="355">
        <v>172761</v>
      </c>
      <c r="AM67" s="355">
        <v>6032512</v>
      </c>
      <c r="AN67" s="355">
        <v>74751</v>
      </c>
      <c r="AO67" s="355">
        <v>2957618</v>
      </c>
      <c r="AP67" s="355">
        <v>961993</v>
      </c>
      <c r="AQ67" s="355">
        <v>0</v>
      </c>
      <c r="AR67" s="355">
        <v>1354129</v>
      </c>
      <c r="AS67" s="355">
        <v>176388</v>
      </c>
      <c r="AT67" s="355">
        <v>180015</v>
      </c>
      <c r="AU67" s="355">
        <v>9129</v>
      </c>
      <c r="AV67" s="355">
        <v>289236</v>
      </c>
      <c r="AW67" s="355">
        <v>29254</v>
      </c>
      <c r="AX67" s="355">
        <v>0</v>
      </c>
      <c r="AY67" s="355">
        <v>8020261</v>
      </c>
      <c r="AZ67" s="355">
        <v>1310814</v>
      </c>
      <c r="BA67" s="355">
        <v>414909</v>
      </c>
      <c r="BB67" s="355">
        <v>66442</v>
      </c>
      <c r="BC67" s="355">
        <v>824909</v>
      </c>
      <c r="BD67" s="355">
        <v>4555</v>
      </c>
      <c r="BE67" s="355">
        <v>0</v>
      </c>
      <c r="BF67" s="355">
        <v>0</v>
      </c>
      <c r="BG67" s="355">
        <v>555060</v>
      </c>
      <c r="BH67" s="355">
        <v>167833</v>
      </c>
      <c r="BI67" s="355">
        <v>0</v>
      </c>
      <c r="BJ67" s="355">
        <v>387227</v>
      </c>
      <c r="BK67" s="355">
        <v>0</v>
      </c>
      <c r="BL67" s="355">
        <v>0</v>
      </c>
      <c r="BM67" s="355">
        <v>0</v>
      </c>
      <c r="BN67" s="355">
        <v>2674348</v>
      </c>
      <c r="BO67" s="355">
        <v>0</v>
      </c>
      <c r="BP67" s="355">
        <v>44404</v>
      </c>
      <c r="BQ67" s="355">
        <v>2629944</v>
      </c>
      <c r="BR67" s="355">
        <v>0</v>
      </c>
      <c r="BS67" s="355">
        <v>0</v>
      </c>
      <c r="BT67" s="355">
        <v>0</v>
      </c>
      <c r="BU67" s="355">
        <v>1202907</v>
      </c>
      <c r="BV67" s="355">
        <v>13037</v>
      </c>
      <c r="BW67" s="355">
        <v>47593</v>
      </c>
      <c r="BX67" s="355">
        <v>1142277</v>
      </c>
      <c r="BY67" s="355">
        <v>0</v>
      </c>
      <c r="BZ67" s="355">
        <v>0</v>
      </c>
      <c r="CA67" s="355">
        <v>0</v>
      </c>
      <c r="CB67" s="355">
        <v>516469</v>
      </c>
      <c r="CC67" s="355">
        <v>106888</v>
      </c>
      <c r="CD67" s="355">
        <v>96914</v>
      </c>
      <c r="CE67" s="355">
        <v>312667</v>
      </c>
      <c r="CF67" s="355">
        <v>0</v>
      </c>
      <c r="CG67" s="355">
        <v>0</v>
      </c>
      <c r="CH67" s="355">
        <v>0</v>
      </c>
      <c r="CI67" s="355">
        <v>1760663</v>
      </c>
      <c r="CJ67" s="355">
        <v>489874</v>
      </c>
      <c r="CK67" s="355">
        <v>119659</v>
      </c>
      <c r="CL67" s="355">
        <v>836732</v>
      </c>
      <c r="CM67" s="355">
        <v>0</v>
      </c>
      <c r="CN67" s="355">
        <v>0</v>
      </c>
      <c r="CO67" s="355">
        <v>314398</v>
      </c>
      <c r="CP67" s="355">
        <v>1650303</v>
      </c>
      <c r="CQ67" s="355">
        <v>157252</v>
      </c>
      <c r="CR67" s="355">
        <v>590262</v>
      </c>
      <c r="CS67" s="355">
        <v>47883</v>
      </c>
      <c r="CT67" s="355">
        <v>569771</v>
      </c>
      <c r="CU67" s="355">
        <v>143984</v>
      </c>
      <c r="CV67" s="355">
        <v>141152</v>
      </c>
      <c r="CW67" s="355">
        <v>650354</v>
      </c>
      <c r="CX67" s="355">
        <v>0</v>
      </c>
      <c r="CY67" s="355">
        <v>0</v>
      </c>
      <c r="CZ67" s="355">
        <v>0</v>
      </c>
      <c r="DA67" s="355">
        <v>253554</v>
      </c>
      <c r="DB67" s="355">
        <v>335875</v>
      </c>
      <c r="DC67" s="355">
        <v>30272</v>
      </c>
      <c r="DD67" s="355">
        <v>24742730</v>
      </c>
      <c r="DE67" s="355">
        <v>3812198</v>
      </c>
      <c r="DF67" s="355">
        <v>5205928</v>
      </c>
      <c r="DG67" s="355">
        <v>15446340</v>
      </c>
      <c r="DH67" s="355">
        <v>47369</v>
      </c>
      <c r="DI67" s="355">
        <v>209802</v>
      </c>
      <c r="DJ67" s="355">
        <v>21095</v>
      </c>
      <c r="DK67" s="355">
        <v>33690820</v>
      </c>
      <c r="DL67" s="355">
        <v>19490740</v>
      </c>
      <c r="DM67" s="355">
        <v>12632330</v>
      </c>
      <c r="DN67" s="355">
        <v>1107924</v>
      </c>
      <c r="DO67" s="355">
        <v>1233505</v>
      </c>
      <c r="DP67" s="355">
        <v>1169816</v>
      </c>
      <c r="DQ67" s="355">
        <v>7894002</v>
      </c>
      <c r="DR67" s="355">
        <v>0</v>
      </c>
      <c r="DS67" s="355">
        <v>145145</v>
      </c>
      <c r="DT67" s="355">
        <v>784883</v>
      </c>
      <c r="DU67" s="355">
        <v>297058</v>
      </c>
      <c r="DV67" s="355">
        <v>6755592</v>
      </c>
      <c r="DW67" s="355">
        <v>754801</v>
      </c>
      <c r="DX67" s="355">
        <v>988968</v>
      </c>
      <c r="DY67" s="355">
        <v>402572</v>
      </c>
      <c r="DZ67" s="355">
        <v>3838205</v>
      </c>
      <c r="EA67" s="355">
        <v>9424</v>
      </c>
      <c r="EB67" s="355">
        <v>116167</v>
      </c>
      <c r="EC67" s="355">
        <v>392643</v>
      </c>
      <c r="ED67" s="355">
        <v>252812</v>
      </c>
      <c r="EE67" s="355">
        <v>17330100</v>
      </c>
      <c r="EF67" s="355">
        <v>1764746</v>
      </c>
      <c r="EG67" s="355">
        <v>2142183</v>
      </c>
      <c r="EH67" s="355">
        <v>1467429</v>
      </c>
      <c r="EI67" s="355">
        <v>10270340</v>
      </c>
      <c r="EJ67" s="355">
        <v>9424</v>
      </c>
      <c r="EK67" s="355">
        <v>235242</v>
      </c>
      <c r="EL67" s="355">
        <v>962682</v>
      </c>
      <c r="EM67" s="355">
        <v>478051</v>
      </c>
      <c r="EN67" s="355">
        <v>1889055</v>
      </c>
      <c r="EO67" s="355">
        <v>97979</v>
      </c>
      <c r="EP67" s="355">
        <v>71608</v>
      </c>
      <c r="EQ67" s="355">
        <v>97876</v>
      </c>
      <c r="ER67" s="355">
        <v>1385560</v>
      </c>
      <c r="ES67" s="355">
        <v>0</v>
      </c>
      <c r="ET67" s="355">
        <v>17959</v>
      </c>
      <c r="EU67" s="355">
        <v>146254</v>
      </c>
      <c r="EV67" s="355">
        <v>71818</v>
      </c>
      <c r="EW67" s="355">
        <v>5535064</v>
      </c>
      <c r="EX67" s="355">
        <v>479154</v>
      </c>
      <c r="EY67" s="355">
        <v>255212</v>
      </c>
      <c r="EZ67" s="355">
        <v>481902</v>
      </c>
      <c r="FA67" s="355">
        <v>3987001</v>
      </c>
      <c r="FB67" s="355">
        <v>17935</v>
      </c>
      <c r="FC67" s="355">
        <v>53388</v>
      </c>
      <c r="FD67" s="355">
        <v>226963</v>
      </c>
      <c r="FE67" s="355">
        <v>33510</v>
      </c>
      <c r="FF67" s="355">
        <v>1778377</v>
      </c>
      <c r="FG67" s="355">
        <v>238188</v>
      </c>
      <c r="FH67" s="355">
        <v>57267</v>
      </c>
      <c r="FI67" s="355">
        <v>91322</v>
      </c>
      <c r="FJ67" s="355">
        <v>330201</v>
      </c>
      <c r="FK67" s="355">
        <v>16221</v>
      </c>
      <c r="FL67" s="355">
        <v>15913</v>
      </c>
      <c r="FM67" s="355">
        <v>27739</v>
      </c>
      <c r="FN67" s="355">
        <v>20783</v>
      </c>
      <c r="FO67" s="355">
        <v>1913007</v>
      </c>
      <c r="FP67" s="355">
        <v>1348698</v>
      </c>
      <c r="FQ67" s="355">
        <v>0</v>
      </c>
      <c r="FR67" s="355">
        <v>13880</v>
      </c>
      <c r="FS67" s="355">
        <v>503219</v>
      </c>
      <c r="FT67" s="355">
        <v>0</v>
      </c>
      <c r="FU67" s="355">
        <v>0</v>
      </c>
      <c r="FV67" s="355">
        <v>47211</v>
      </c>
      <c r="FW67" s="355">
        <v>0</v>
      </c>
      <c r="FX67" s="355">
        <v>2444558</v>
      </c>
      <c r="FY67" s="355">
        <v>375236</v>
      </c>
      <c r="FZ67" s="355">
        <v>178072</v>
      </c>
      <c r="GA67" s="355">
        <v>257726</v>
      </c>
      <c r="GB67" s="355">
        <v>1576291</v>
      </c>
      <c r="GC67" s="355">
        <v>21019</v>
      </c>
      <c r="GD67" s="355">
        <v>2685</v>
      </c>
      <c r="GE67" s="355">
        <v>33530</v>
      </c>
      <c r="GF67" s="355">
        <v>0</v>
      </c>
      <c r="GG67" s="355">
        <v>785941</v>
      </c>
      <c r="GH67" s="355">
        <v>0</v>
      </c>
      <c r="GI67" s="355">
        <v>13217</v>
      </c>
      <c r="GJ67" s="355">
        <v>25543</v>
      </c>
      <c r="GK67" s="355">
        <v>237597</v>
      </c>
      <c r="GL67" s="355">
        <v>509585</v>
      </c>
      <c r="GM67" s="355">
        <v>0</v>
      </c>
      <c r="GN67" s="355">
        <v>0</v>
      </c>
      <c r="GO67" s="355">
        <v>0</v>
      </c>
      <c r="GP67" s="355">
        <v>313961</v>
      </c>
      <c r="GQ67" s="355">
        <v>0</v>
      </c>
      <c r="GR67" s="355">
        <v>193501</v>
      </c>
      <c r="GS67" s="355">
        <v>120460</v>
      </c>
      <c r="GT67" s="355">
        <v>0</v>
      </c>
      <c r="GU67" s="355">
        <v>0</v>
      </c>
      <c r="GV67" s="355">
        <v>0</v>
      </c>
      <c r="GW67" s="355">
        <v>0</v>
      </c>
      <c r="GX67" s="355">
        <v>0</v>
      </c>
      <c r="GY67" s="355">
        <v>1429172</v>
      </c>
      <c r="GZ67" s="355">
        <v>264687</v>
      </c>
      <c r="HA67" s="355">
        <v>90817</v>
      </c>
      <c r="HB67" s="355">
        <v>30369</v>
      </c>
      <c r="HC67" s="355">
        <v>789127</v>
      </c>
      <c r="HD67" s="355">
        <v>28901</v>
      </c>
      <c r="HE67" s="355">
        <v>28520</v>
      </c>
      <c r="HF67" s="355">
        <v>66657</v>
      </c>
      <c r="HG67" s="355">
        <v>103304</v>
      </c>
      <c r="HH67" s="355">
        <v>6565889</v>
      </c>
    </row>
    <row r="68" spans="1:216" ht="15" x14ac:dyDescent="0.25">
      <c r="A68" s="355" t="s">
        <v>445</v>
      </c>
      <c r="B68" s="355">
        <v>219691600</v>
      </c>
      <c r="C68" s="355">
        <v>6869104</v>
      </c>
      <c r="D68" s="355">
        <v>3629326</v>
      </c>
      <c r="E68" s="355">
        <v>1905941</v>
      </c>
      <c r="F68" s="355">
        <v>466164</v>
      </c>
      <c r="G68" s="355">
        <v>1439777</v>
      </c>
      <c r="H68" s="355">
        <v>1073342</v>
      </c>
      <c r="I68" s="355">
        <v>456492</v>
      </c>
      <c r="J68" s="355">
        <v>616850</v>
      </c>
      <c r="K68" s="355">
        <v>121946</v>
      </c>
      <c r="L68" s="355">
        <v>42376</v>
      </c>
      <c r="M68" s="355">
        <v>79569</v>
      </c>
      <c r="N68" s="355">
        <v>528096</v>
      </c>
      <c r="O68" s="355">
        <v>202027</v>
      </c>
      <c r="P68" s="355">
        <v>326069</v>
      </c>
      <c r="Q68" s="355">
        <v>2877224</v>
      </c>
      <c r="R68" s="355">
        <v>766169</v>
      </c>
      <c r="S68" s="355">
        <v>0</v>
      </c>
      <c r="T68" s="355">
        <v>248224</v>
      </c>
      <c r="U68" s="355">
        <v>215562</v>
      </c>
      <c r="V68" s="355">
        <v>32662</v>
      </c>
      <c r="W68" s="355">
        <v>114330</v>
      </c>
      <c r="X68" s="355">
        <v>104715</v>
      </c>
      <c r="Y68" s="355">
        <v>9615</v>
      </c>
      <c r="Z68" s="355">
        <v>120293100</v>
      </c>
      <c r="AA68" s="355">
        <v>103917700</v>
      </c>
      <c r="AB68" s="355">
        <v>2903387</v>
      </c>
      <c r="AC68" s="355">
        <v>19893740</v>
      </c>
      <c r="AD68" s="355">
        <v>16538880</v>
      </c>
      <c r="AE68" s="355">
        <v>257026</v>
      </c>
      <c r="AF68" s="355">
        <v>7710526</v>
      </c>
      <c r="AG68" s="355">
        <v>3504135</v>
      </c>
      <c r="AH68" s="355">
        <v>10161690</v>
      </c>
      <c r="AI68" s="355">
        <v>1665153</v>
      </c>
      <c r="AJ68" s="355">
        <v>29793950</v>
      </c>
      <c r="AK68" s="355">
        <v>11293520</v>
      </c>
      <c r="AL68" s="355">
        <v>179022</v>
      </c>
      <c r="AM68" s="355">
        <v>16302420</v>
      </c>
      <c r="AN68" s="355">
        <v>24317</v>
      </c>
      <c r="AO68" s="355">
        <v>3163044</v>
      </c>
      <c r="AP68" s="355">
        <v>5986412</v>
      </c>
      <c r="AQ68" s="355">
        <v>0</v>
      </c>
      <c r="AR68" s="355">
        <v>1506204</v>
      </c>
      <c r="AS68" s="355">
        <v>236475</v>
      </c>
      <c r="AT68" s="355">
        <v>806508</v>
      </c>
      <c r="AU68" s="355">
        <v>155861</v>
      </c>
      <c r="AV68" s="355">
        <v>2661849</v>
      </c>
      <c r="AW68" s="355">
        <v>1751357</v>
      </c>
      <c r="AX68" s="355">
        <v>10395</v>
      </c>
      <c r="AY68" s="355">
        <v>18755120</v>
      </c>
      <c r="AZ68" s="355">
        <v>4667025</v>
      </c>
      <c r="BA68" s="355">
        <v>47515</v>
      </c>
      <c r="BB68" s="355">
        <v>18397</v>
      </c>
      <c r="BC68" s="355">
        <v>4489749</v>
      </c>
      <c r="BD68" s="355">
        <v>111365</v>
      </c>
      <c r="BE68" s="355">
        <v>0</v>
      </c>
      <c r="BF68" s="355">
        <v>0</v>
      </c>
      <c r="BG68" s="355">
        <v>198085</v>
      </c>
      <c r="BH68" s="355">
        <v>0</v>
      </c>
      <c r="BI68" s="355">
        <v>0</v>
      </c>
      <c r="BJ68" s="355">
        <v>198085</v>
      </c>
      <c r="BK68" s="355">
        <v>0</v>
      </c>
      <c r="BL68" s="355">
        <v>0</v>
      </c>
      <c r="BM68" s="355">
        <v>0</v>
      </c>
      <c r="BN68" s="355">
        <v>6148605</v>
      </c>
      <c r="BO68" s="355">
        <v>15864</v>
      </c>
      <c r="BP68" s="355">
        <v>8796</v>
      </c>
      <c r="BQ68" s="355">
        <v>6109022</v>
      </c>
      <c r="BR68" s="355">
        <v>14922</v>
      </c>
      <c r="BS68" s="355">
        <v>0</v>
      </c>
      <c r="BT68" s="355">
        <v>0</v>
      </c>
      <c r="BU68" s="355">
        <v>4101672</v>
      </c>
      <c r="BV68" s="355">
        <v>14294</v>
      </c>
      <c r="BW68" s="355">
        <v>132567</v>
      </c>
      <c r="BX68" s="355">
        <v>3773724</v>
      </c>
      <c r="BY68" s="355">
        <v>181087</v>
      </c>
      <c r="BZ68" s="355">
        <v>0</v>
      </c>
      <c r="CA68" s="355">
        <v>0</v>
      </c>
      <c r="CB68" s="355">
        <v>418992</v>
      </c>
      <c r="CC68" s="355">
        <v>136575</v>
      </c>
      <c r="CD68" s="355">
        <v>26938</v>
      </c>
      <c r="CE68" s="355">
        <v>196106</v>
      </c>
      <c r="CF68" s="355">
        <v>59374</v>
      </c>
      <c r="CG68" s="355">
        <v>0</v>
      </c>
      <c r="CH68" s="355">
        <v>0</v>
      </c>
      <c r="CI68" s="355">
        <v>3220739</v>
      </c>
      <c r="CJ68" s="355">
        <v>714869</v>
      </c>
      <c r="CK68" s="355">
        <v>38954</v>
      </c>
      <c r="CL68" s="355">
        <v>1466109</v>
      </c>
      <c r="CM68" s="355">
        <v>203959</v>
      </c>
      <c r="CN68" s="355">
        <v>0</v>
      </c>
      <c r="CO68" s="355">
        <v>796847</v>
      </c>
      <c r="CP68" s="355">
        <v>3934217</v>
      </c>
      <c r="CQ68" s="355">
        <v>277401</v>
      </c>
      <c r="CR68" s="355">
        <v>1531593</v>
      </c>
      <c r="CS68" s="355">
        <v>671345</v>
      </c>
      <c r="CT68" s="355">
        <v>720942</v>
      </c>
      <c r="CU68" s="355">
        <v>264573</v>
      </c>
      <c r="CV68" s="355">
        <v>468363</v>
      </c>
      <c r="CW68" s="355">
        <v>1350781</v>
      </c>
      <c r="CX68" s="355">
        <v>0</v>
      </c>
      <c r="CY68" s="355">
        <v>0</v>
      </c>
      <c r="CZ68" s="355">
        <v>0</v>
      </c>
      <c r="DA68" s="355">
        <v>440709</v>
      </c>
      <c r="DB68" s="355">
        <v>630101</v>
      </c>
      <c r="DC68" s="355">
        <v>222949</v>
      </c>
      <c r="DD68" s="355">
        <v>21402440</v>
      </c>
      <c r="DE68" s="355">
        <v>3877495</v>
      </c>
      <c r="DF68" s="355">
        <v>6699353</v>
      </c>
      <c r="DG68" s="355">
        <v>9987324</v>
      </c>
      <c r="DH68" s="355">
        <v>598199</v>
      </c>
      <c r="DI68" s="355">
        <v>223824</v>
      </c>
      <c r="DJ68" s="355">
        <v>16247</v>
      </c>
      <c r="DK68" s="355">
        <v>47086810</v>
      </c>
      <c r="DL68" s="355">
        <v>27959940</v>
      </c>
      <c r="DM68" s="355">
        <v>14657430</v>
      </c>
      <c r="DN68" s="355">
        <v>4476791</v>
      </c>
      <c r="DO68" s="355">
        <v>1022631</v>
      </c>
      <c r="DP68" s="355">
        <v>1238678</v>
      </c>
      <c r="DQ68" s="355">
        <v>6115889</v>
      </c>
      <c r="DR68" s="355">
        <v>0</v>
      </c>
      <c r="DS68" s="355">
        <v>122053</v>
      </c>
      <c r="DT68" s="355">
        <v>1316113</v>
      </c>
      <c r="DU68" s="355">
        <v>365279</v>
      </c>
      <c r="DV68" s="355">
        <v>13079440</v>
      </c>
      <c r="DW68" s="355">
        <v>3828933</v>
      </c>
      <c r="DX68" s="355">
        <v>813419</v>
      </c>
      <c r="DY68" s="355">
        <v>1177159</v>
      </c>
      <c r="DZ68" s="355">
        <v>6068616</v>
      </c>
      <c r="EA68" s="355">
        <v>0</v>
      </c>
      <c r="EB68" s="355">
        <v>153091</v>
      </c>
      <c r="EC68" s="355">
        <v>837637</v>
      </c>
      <c r="ED68" s="355">
        <v>200584</v>
      </c>
      <c r="EE68" s="355">
        <v>24726890</v>
      </c>
      <c r="EF68" s="355">
        <v>7288992</v>
      </c>
      <c r="EG68" s="355">
        <v>1749549</v>
      </c>
      <c r="EH68" s="355">
        <v>1976433</v>
      </c>
      <c r="EI68" s="355">
        <v>10804970</v>
      </c>
      <c r="EJ68" s="355">
        <v>0</v>
      </c>
      <c r="EK68" s="355">
        <v>252932</v>
      </c>
      <c r="EL68" s="355">
        <v>2114257</v>
      </c>
      <c r="EM68" s="355">
        <v>539760</v>
      </c>
      <c r="EN68" s="355">
        <v>2970622</v>
      </c>
      <c r="EO68" s="355">
        <v>930028</v>
      </c>
      <c r="EP68" s="355">
        <v>86501</v>
      </c>
      <c r="EQ68" s="355">
        <v>501348</v>
      </c>
      <c r="ER68" s="355">
        <v>1315817</v>
      </c>
      <c r="ES68" s="355">
        <v>0</v>
      </c>
      <c r="ET68" s="355">
        <v>20327</v>
      </c>
      <c r="EU68" s="355">
        <v>109404</v>
      </c>
      <c r="EV68" s="355">
        <v>7197</v>
      </c>
      <c r="EW68" s="355">
        <v>8123707</v>
      </c>
      <c r="EX68" s="355">
        <v>2443095</v>
      </c>
      <c r="EY68" s="355">
        <v>337656</v>
      </c>
      <c r="EZ68" s="355">
        <v>911743</v>
      </c>
      <c r="FA68" s="355">
        <v>3611111</v>
      </c>
      <c r="FB68" s="355">
        <v>49635</v>
      </c>
      <c r="FC68" s="355">
        <v>129677</v>
      </c>
      <c r="FD68" s="355">
        <v>567705</v>
      </c>
      <c r="FE68" s="355">
        <v>73084</v>
      </c>
      <c r="FF68" s="355">
        <v>2051357</v>
      </c>
      <c r="FG68" s="355">
        <v>275005</v>
      </c>
      <c r="FH68" s="355">
        <v>74994</v>
      </c>
      <c r="FI68" s="355">
        <v>41173</v>
      </c>
      <c r="FJ68" s="355">
        <v>214584</v>
      </c>
      <c r="FK68" s="355">
        <v>0</v>
      </c>
      <c r="FL68" s="355">
        <v>24503</v>
      </c>
      <c r="FM68" s="355">
        <v>49407</v>
      </c>
      <c r="FN68" s="355">
        <v>5118</v>
      </c>
      <c r="FO68" s="355">
        <v>1000761</v>
      </c>
      <c r="FP68" s="355">
        <v>792426</v>
      </c>
      <c r="FQ68" s="355">
        <v>30272</v>
      </c>
      <c r="FR68" s="355">
        <v>10681</v>
      </c>
      <c r="FS68" s="355">
        <v>141845</v>
      </c>
      <c r="FT68" s="355">
        <v>0</v>
      </c>
      <c r="FU68" s="355">
        <v>0</v>
      </c>
      <c r="FV68" s="355">
        <v>25537</v>
      </c>
      <c r="FW68" s="355">
        <v>0</v>
      </c>
      <c r="FX68" s="355">
        <v>3656189</v>
      </c>
      <c r="FY68" s="355">
        <v>832472</v>
      </c>
      <c r="FZ68" s="355">
        <v>463199</v>
      </c>
      <c r="GA68" s="355">
        <v>226735</v>
      </c>
      <c r="GB68" s="355">
        <v>2073740</v>
      </c>
      <c r="GC68" s="355">
        <v>0</v>
      </c>
      <c r="GD68" s="355">
        <v>25931</v>
      </c>
      <c r="GE68" s="355">
        <v>15776</v>
      </c>
      <c r="GF68" s="355">
        <v>18335</v>
      </c>
      <c r="GG68" s="355">
        <v>1438371</v>
      </c>
      <c r="GH68" s="355">
        <v>13848</v>
      </c>
      <c r="GI68" s="355">
        <v>0</v>
      </c>
      <c r="GJ68" s="355">
        <v>31107</v>
      </c>
      <c r="GK68" s="355">
        <v>786459</v>
      </c>
      <c r="GL68" s="355">
        <v>606957</v>
      </c>
      <c r="GM68" s="355">
        <v>0</v>
      </c>
      <c r="GN68" s="355">
        <v>0</v>
      </c>
      <c r="GO68" s="355">
        <v>0</v>
      </c>
      <c r="GP68" s="355">
        <v>478360</v>
      </c>
      <c r="GQ68" s="355">
        <v>0</v>
      </c>
      <c r="GR68" s="355">
        <v>339476</v>
      </c>
      <c r="GS68" s="355">
        <v>82189</v>
      </c>
      <c r="GT68" s="355">
        <v>0</v>
      </c>
      <c r="GU68" s="355">
        <v>26845</v>
      </c>
      <c r="GV68" s="355">
        <v>0</v>
      </c>
      <c r="GW68" s="355">
        <v>0</v>
      </c>
      <c r="GX68" s="355">
        <v>29850</v>
      </c>
      <c r="GY68" s="355">
        <v>2378118</v>
      </c>
      <c r="GZ68" s="355">
        <v>831274</v>
      </c>
      <c r="HA68" s="355">
        <v>335910</v>
      </c>
      <c r="HB68" s="355">
        <v>48431</v>
      </c>
      <c r="HC68" s="355">
        <v>1015713</v>
      </c>
      <c r="HD68" s="355">
        <v>5598</v>
      </c>
      <c r="HE68" s="355">
        <v>32619</v>
      </c>
      <c r="HF68" s="355">
        <v>93381</v>
      </c>
      <c r="HG68" s="355">
        <v>12223</v>
      </c>
      <c r="HH68" s="355">
        <v>15482360</v>
      </c>
    </row>
    <row r="69" spans="1:216" ht="15" x14ac:dyDescent="0.25">
      <c r="A69" s="355" t="s">
        <v>446</v>
      </c>
      <c r="B69" s="355">
        <v>118330700</v>
      </c>
      <c r="C69" s="355">
        <v>4774345</v>
      </c>
      <c r="D69" s="355">
        <v>3144291</v>
      </c>
      <c r="E69" s="355">
        <v>1797987</v>
      </c>
      <c r="F69" s="355">
        <v>678087</v>
      </c>
      <c r="G69" s="355">
        <v>1119900</v>
      </c>
      <c r="H69" s="355">
        <v>1055938</v>
      </c>
      <c r="I69" s="355">
        <v>246964</v>
      </c>
      <c r="J69" s="355">
        <v>808974</v>
      </c>
      <c r="K69" s="355">
        <v>262441</v>
      </c>
      <c r="L69" s="355">
        <v>128062</v>
      </c>
      <c r="M69" s="355">
        <v>134378</v>
      </c>
      <c r="N69" s="355">
        <v>27926</v>
      </c>
      <c r="O69" s="355">
        <v>9020</v>
      </c>
      <c r="P69" s="355">
        <v>18906</v>
      </c>
      <c r="Q69" s="355">
        <v>1243160</v>
      </c>
      <c r="R69" s="355">
        <v>172566</v>
      </c>
      <c r="S69" s="355">
        <v>0</v>
      </c>
      <c r="T69" s="355">
        <v>189767</v>
      </c>
      <c r="U69" s="355">
        <v>121893</v>
      </c>
      <c r="V69" s="355">
        <v>67874</v>
      </c>
      <c r="W69" s="355">
        <v>197127</v>
      </c>
      <c r="X69" s="355">
        <v>145673</v>
      </c>
      <c r="Y69" s="355">
        <v>51453</v>
      </c>
      <c r="Z69" s="355">
        <v>52981950</v>
      </c>
      <c r="AA69" s="355">
        <v>44090200</v>
      </c>
      <c r="AB69" s="355">
        <v>840915</v>
      </c>
      <c r="AC69" s="355">
        <v>9013506</v>
      </c>
      <c r="AD69" s="355">
        <v>6726621</v>
      </c>
      <c r="AE69" s="355">
        <v>235249</v>
      </c>
      <c r="AF69" s="355">
        <v>8034943</v>
      </c>
      <c r="AG69" s="355">
        <v>3478778</v>
      </c>
      <c r="AH69" s="355">
        <v>5536818</v>
      </c>
      <c r="AI69" s="355">
        <v>1691618</v>
      </c>
      <c r="AJ69" s="355">
        <v>7425173</v>
      </c>
      <c r="AK69" s="355">
        <v>892984</v>
      </c>
      <c r="AL69" s="355">
        <v>213598</v>
      </c>
      <c r="AM69" s="355">
        <v>8832242</v>
      </c>
      <c r="AN69" s="355">
        <v>16793</v>
      </c>
      <c r="AO69" s="355">
        <v>1379299</v>
      </c>
      <c r="AP69" s="355">
        <v>4037393</v>
      </c>
      <c r="AQ69" s="355">
        <v>69169</v>
      </c>
      <c r="AR69" s="355">
        <v>1282011</v>
      </c>
      <c r="AS69" s="355">
        <v>228195</v>
      </c>
      <c r="AT69" s="355">
        <v>508238</v>
      </c>
      <c r="AU69" s="355">
        <v>90573</v>
      </c>
      <c r="AV69" s="355">
        <v>910597</v>
      </c>
      <c r="AW69" s="355">
        <v>309975</v>
      </c>
      <c r="AX69" s="355">
        <v>0</v>
      </c>
      <c r="AY69" s="355">
        <v>7844423</v>
      </c>
      <c r="AZ69" s="355">
        <v>1593481</v>
      </c>
      <c r="BA69" s="355">
        <v>8639</v>
      </c>
      <c r="BB69" s="355">
        <v>27369</v>
      </c>
      <c r="BC69" s="355">
        <v>1557473</v>
      </c>
      <c r="BD69" s="355">
        <v>0</v>
      </c>
      <c r="BE69" s="355">
        <v>0</v>
      </c>
      <c r="BF69" s="355">
        <v>0</v>
      </c>
      <c r="BG69" s="355">
        <v>10053</v>
      </c>
      <c r="BH69" s="355">
        <v>0</v>
      </c>
      <c r="BI69" s="355">
        <v>0</v>
      </c>
      <c r="BJ69" s="355">
        <v>10053</v>
      </c>
      <c r="BK69" s="355">
        <v>0</v>
      </c>
      <c r="BL69" s="355">
        <v>0</v>
      </c>
      <c r="BM69" s="355">
        <v>0</v>
      </c>
      <c r="BN69" s="355">
        <v>1619219</v>
      </c>
      <c r="BO69" s="355">
        <v>0</v>
      </c>
      <c r="BP69" s="355">
        <v>16400</v>
      </c>
      <c r="BQ69" s="355">
        <v>1577373</v>
      </c>
      <c r="BR69" s="355">
        <v>25446</v>
      </c>
      <c r="BS69" s="355">
        <v>0</v>
      </c>
      <c r="BT69" s="355">
        <v>0</v>
      </c>
      <c r="BU69" s="355">
        <v>1364850</v>
      </c>
      <c r="BV69" s="355">
        <v>0</v>
      </c>
      <c r="BW69" s="355">
        <v>22090</v>
      </c>
      <c r="BX69" s="355">
        <v>1292654</v>
      </c>
      <c r="BY69" s="355">
        <v>50106</v>
      </c>
      <c r="BZ69" s="355">
        <v>0</v>
      </c>
      <c r="CA69" s="355">
        <v>0</v>
      </c>
      <c r="CB69" s="355">
        <v>10995</v>
      </c>
      <c r="CC69" s="355">
        <v>0</v>
      </c>
      <c r="CD69" s="355">
        <v>10995</v>
      </c>
      <c r="CE69" s="355">
        <v>0</v>
      </c>
      <c r="CF69" s="355">
        <v>0</v>
      </c>
      <c r="CG69" s="355">
        <v>0</v>
      </c>
      <c r="CH69" s="355">
        <v>0</v>
      </c>
      <c r="CI69" s="355">
        <v>3245825</v>
      </c>
      <c r="CJ69" s="355">
        <v>474389</v>
      </c>
      <c r="CK69" s="355">
        <v>50311</v>
      </c>
      <c r="CL69" s="355">
        <v>2266994</v>
      </c>
      <c r="CM69" s="355">
        <v>33146</v>
      </c>
      <c r="CN69" s="355">
        <v>0</v>
      </c>
      <c r="CO69" s="355">
        <v>420985</v>
      </c>
      <c r="CP69" s="355">
        <v>2326931</v>
      </c>
      <c r="CQ69" s="355">
        <v>186251</v>
      </c>
      <c r="CR69" s="355">
        <v>600971</v>
      </c>
      <c r="CS69" s="355">
        <v>101098</v>
      </c>
      <c r="CT69" s="355">
        <v>808093</v>
      </c>
      <c r="CU69" s="355">
        <v>290871</v>
      </c>
      <c r="CV69" s="355">
        <v>339647</v>
      </c>
      <c r="CW69" s="355">
        <v>349964</v>
      </c>
      <c r="CX69" s="355">
        <v>0</v>
      </c>
      <c r="CY69" s="355">
        <v>0</v>
      </c>
      <c r="CZ69" s="355">
        <v>0</v>
      </c>
      <c r="DA69" s="355">
        <v>152789</v>
      </c>
      <c r="DB69" s="355">
        <v>94220</v>
      </c>
      <c r="DC69" s="355">
        <v>97195</v>
      </c>
      <c r="DD69" s="355">
        <v>13876510</v>
      </c>
      <c r="DE69" s="355">
        <v>1756611</v>
      </c>
      <c r="DF69" s="355">
        <v>8472983</v>
      </c>
      <c r="DG69" s="355">
        <v>3449128</v>
      </c>
      <c r="DH69" s="355">
        <v>133622</v>
      </c>
      <c r="DI69" s="355">
        <v>27504</v>
      </c>
      <c r="DJ69" s="355">
        <v>36664</v>
      </c>
      <c r="DK69" s="355">
        <v>36176550</v>
      </c>
      <c r="DL69" s="355">
        <v>20424130</v>
      </c>
      <c r="DM69" s="355">
        <v>9896011</v>
      </c>
      <c r="DN69" s="355">
        <v>1787379</v>
      </c>
      <c r="DO69" s="355">
        <v>1051176</v>
      </c>
      <c r="DP69" s="355">
        <v>740827</v>
      </c>
      <c r="DQ69" s="355">
        <v>5301886</v>
      </c>
      <c r="DR69" s="355">
        <v>13480</v>
      </c>
      <c r="DS69" s="355">
        <v>53148</v>
      </c>
      <c r="DT69" s="355">
        <v>669438</v>
      </c>
      <c r="DU69" s="355">
        <v>278678</v>
      </c>
      <c r="DV69" s="355">
        <v>10521610</v>
      </c>
      <c r="DW69" s="355">
        <v>1805446</v>
      </c>
      <c r="DX69" s="355">
        <v>993656</v>
      </c>
      <c r="DY69" s="355">
        <v>746623</v>
      </c>
      <c r="DZ69" s="355">
        <v>5624874</v>
      </c>
      <c r="EA69" s="355">
        <v>0</v>
      </c>
      <c r="EB69" s="355">
        <v>59679</v>
      </c>
      <c r="EC69" s="355">
        <v>996581</v>
      </c>
      <c r="ED69" s="355">
        <v>294747</v>
      </c>
      <c r="EE69" s="355">
        <v>18829830</v>
      </c>
      <c r="EF69" s="355">
        <v>3473626</v>
      </c>
      <c r="EG69" s="355">
        <v>1990559</v>
      </c>
      <c r="EH69" s="355">
        <v>1353953</v>
      </c>
      <c r="EI69" s="355">
        <v>9801749</v>
      </c>
      <c r="EJ69" s="355">
        <v>13480</v>
      </c>
      <c r="EK69" s="355">
        <v>112827</v>
      </c>
      <c r="EL69" s="355">
        <v>1532150</v>
      </c>
      <c r="EM69" s="355">
        <v>551492</v>
      </c>
      <c r="EN69" s="355">
        <v>1538820</v>
      </c>
      <c r="EO69" s="355">
        <v>119199</v>
      </c>
      <c r="EP69" s="355">
        <v>45191</v>
      </c>
      <c r="EQ69" s="355">
        <v>135382</v>
      </c>
      <c r="ER69" s="355">
        <v>1119094</v>
      </c>
      <c r="ES69" s="355">
        <v>0</v>
      </c>
      <c r="ET69" s="355">
        <v>0</v>
      </c>
      <c r="EU69" s="355">
        <v>98020</v>
      </c>
      <c r="EV69" s="355">
        <v>21933</v>
      </c>
      <c r="EW69" s="355">
        <v>4576079</v>
      </c>
      <c r="EX69" s="355">
        <v>360160</v>
      </c>
      <c r="EY69" s="355">
        <v>434340</v>
      </c>
      <c r="EZ69" s="355">
        <v>345664</v>
      </c>
      <c r="FA69" s="355">
        <v>2987300</v>
      </c>
      <c r="FB69" s="355">
        <v>6626</v>
      </c>
      <c r="FC69" s="355">
        <v>46494</v>
      </c>
      <c r="FD69" s="355">
        <v>176121</v>
      </c>
      <c r="FE69" s="355">
        <v>96413</v>
      </c>
      <c r="FF69" s="355">
        <v>4507269</v>
      </c>
      <c r="FG69" s="355">
        <v>636083</v>
      </c>
      <c r="FH69" s="355">
        <v>27245</v>
      </c>
      <c r="FI69" s="355">
        <v>168181</v>
      </c>
      <c r="FJ69" s="355">
        <v>477808</v>
      </c>
      <c r="FK69" s="355">
        <v>5826</v>
      </c>
      <c r="FL69" s="355">
        <v>12013</v>
      </c>
      <c r="FM69" s="355">
        <v>75613</v>
      </c>
      <c r="FN69" s="355">
        <v>0</v>
      </c>
      <c r="FO69" s="355">
        <v>781320</v>
      </c>
      <c r="FP69" s="355">
        <v>583640</v>
      </c>
      <c r="FQ69" s="355">
        <v>6683</v>
      </c>
      <c r="FR69" s="355">
        <v>16662</v>
      </c>
      <c r="FS69" s="355">
        <v>166396</v>
      </c>
      <c r="FT69" s="355">
        <v>0</v>
      </c>
      <c r="FU69" s="355">
        <v>0</v>
      </c>
      <c r="FV69" s="355">
        <v>0</v>
      </c>
      <c r="FW69" s="355">
        <v>7939</v>
      </c>
      <c r="FX69" s="355">
        <v>2532427</v>
      </c>
      <c r="FY69" s="355">
        <v>420001</v>
      </c>
      <c r="FZ69" s="355">
        <v>233958</v>
      </c>
      <c r="GA69" s="355">
        <v>213816</v>
      </c>
      <c r="GB69" s="355">
        <v>1628674</v>
      </c>
      <c r="GC69" s="355">
        <v>0</v>
      </c>
      <c r="GD69" s="355">
        <v>0</v>
      </c>
      <c r="GE69" s="355">
        <v>28839</v>
      </c>
      <c r="GF69" s="355">
        <v>7140</v>
      </c>
      <c r="GG69" s="355">
        <v>857140</v>
      </c>
      <c r="GH69" s="355">
        <v>4604</v>
      </c>
      <c r="GI69" s="355">
        <v>26954</v>
      </c>
      <c r="GJ69" s="355">
        <v>0</v>
      </c>
      <c r="GK69" s="355">
        <v>488620</v>
      </c>
      <c r="GL69" s="355">
        <v>336963</v>
      </c>
      <c r="GM69" s="355">
        <v>0</v>
      </c>
      <c r="GN69" s="355">
        <v>0</v>
      </c>
      <c r="GO69" s="355">
        <v>0</v>
      </c>
      <c r="GP69" s="355">
        <v>412667</v>
      </c>
      <c r="GQ69" s="355">
        <v>0</v>
      </c>
      <c r="GR69" s="355">
        <v>256048</v>
      </c>
      <c r="GS69" s="355">
        <v>140782</v>
      </c>
      <c r="GT69" s="355">
        <v>15838</v>
      </c>
      <c r="GU69" s="355">
        <v>0</v>
      </c>
      <c r="GV69" s="355">
        <v>0</v>
      </c>
      <c r="GW69" s="355">
        <v>0</v>
      </c>
      <c r="GX69" s="355">
        <v>0</v>
      </c>
      <c r="GY69" s="355">
        <v>2085522</v>
      </c>
      <c r="GZ69" s="355">
        <v>475067</v>
      </c>
      <c r="HA69" s="355">
        <v>431612</v>
      </c>
      <c r="HB69" s="355">
        <v>54855</v>
      </c>
      <c r="HC69" s="355">
        <v>860336</v>
      </c>
      <c r="HD69" s="355">
        <v>26503</v>
      </c>
      <c r="HE69" s="355">
        <v>14736</v>
      </c>
      <c r="HF69" s="355">
        <v>127715</v>
      </c>
      <c r="HG69" s="355">
        <v>94698</v>
      </c>
      <c r="HH69" s="355">
        <v>8790677</v>
      </c>
    </row>
    <row r="70" spans="1:216" ht="15" x14ac:dyDescent="0.25">
      <c r="A70" s="355" t="s">
        <v>447</v>
      </c>
      <c r="B70" s="355">
        <v>96207700</v>
      </c>
      <c r="C70" s="355">
        <v>3959578</v>
      </c>
      <c r="D70" s="355">
        <v>3173148</v>
      </c>
      <c r="E70" s="355">
        <v>1952602</v>
      </c>
      <c r="F70" s="355">
        <v>314170</v>
      </c>
      <c r="G70" s="355">
        <v>1638432</v>
      </c>
      <c r="H70" s="355">
        <v>1112013</v>
      </c>
      <c r="I70" s="355">
        <v>158175</v>
      </c>
      <c r="J70" s="355">
        <v>953838</v>
      </c>
      <c r="K70" s="355">
        <v>76537</v>
      </c>
      <c r="L70" s="355">
        <v>13803</v>
      </c>
      <c r="M70" s="355">
        <v>62734</v>
      </c>
      <c r="N70" s="355">
        <v>31995</v>
      </c>
      <c r="O70" s="355">
        <v>4522</v>
      </c>
      <c r="P70" s="355">
        <v>27474</v>
      </c>
      <c r="Q70" s="355">
        <v>474889</v>
      </c>
      <c r="R70" s="355">
        <v>140971</v>
      </c>
      <c r="S70" s="355">
        <v>0</v>
      </c>
      <c r="T70" s="355">
        <v>133001</v>
      </c>
      <c r="U70" s="355">
        <v>121370</v>
      </c>
      <c r="V70" s="355">
        <v>11632</v>
      </c>
      <c r="W70" s="355">
        <v>178540</v>
      </c>
      <c r="X70" s="355">
        <v>112545</v>
      </c>
      <c r="Y70" s="355">
        <v>65994</v>
      </c>
      <c r="Z70" s="355">
        <v>49457880</v>
      </c>
      <c r="AA70" s="355">
        <v>40963020</v>
      </c>
      <c r="AB70" s="355">
        <v>628429</v>
      </c>
      <c r="AC70" s="355">
        <v>8728043</v>
      </c>
      <c r="AD70" s="355">
        <v>11945800</v>
      </c>
      <c r="AE70" s="355">
        <v>129496</v>
      </c>
      <c r="AF70" s="355">
        <v>3197562</v>
      </c>
      <c r="AG70" s="355">
        <v>1510001</v>
      </c>
      <c r="AH70" s="355">
        <v>3380320</v>
      </c>
      <c r="AI70" s="355">
        <v>1349544</v>
      </c>
      <c r="AJ70" s="355">
        <v>8931881</v>
      </c>
      <c r="AK70" s="355">
        <v>1078353</v>
      </c>
      <c r="AL70" s="355">
        <v>60200</v>
      </c>
      <c r="AM70" s="355">
        <v>8494869</v>
      </c>
      <c r="AN70" s="355">
        <v>5931</v>
      </c>
      <c r="AO70" s="355">
        <v>551327</v>
      </c>
      <c r="AP70" s="355">
        <v>5012517</v>
      </c>
      <c r="AQ70" s="355">
        <v>0</v>
      </c>
      <c r="AR70" s="355">
        <v>528350</v>
      </c>
      <c r="AS70" s="355">
        <v>95291</v>
      </c>
      <c r="AT70" s="355">
        <v>586140</v>
      </c>
      <c r="AU70" s="355">
        <v>186403</v>
      </c>
      <c r="AV70" s="355">
        <v>1350876</v>
      </c>
      <c r="AW70" s="355">
        <v>99870</v>
      </c>
      <c r="AX70" s="355">
        <v>78165</v>
      </c>
      <c r="AY70" s="355">
        <v>7085301</v>
      </c>
      <c r="AZ70" s="355">
        <v>1800278</v>
      </c>
      <c r="BA70" s="355">
        <v>19268</v>
      </c>
      <c r="BB70" s="355">
        <v>40524</v>
      </c>
      <c r="BC70" s="355">
        <v>1715276</v>
      </c>
      <c r="BD70" s="355">
        <v>25210</v>
      </c>
      <c r="BE70" s="355">
        <v>0</v>
      </c>
      <c r="BF70" s="355">
        <v>0</v>
      </c>
      <c r="BG70" s="355">
        <v>227217</v>
      </c>
      <c r="BH70" s="355">
        <v>0</v>
      </c>
      <c r="BI70" s="355">
        <v>39347</v>
      </c>
      <c r="BJ70" s="355">
        <v>139177</v>
      </c>
      <c r="BK70" s="355">
        <v>48693</v>
      </c>
      <c r="BL70" s="355">
        <v>0</v>
      </c>
      <c r="BM70" s="355">
        <v>0</v>
      </c>
      <c r="BN70" s="355">
        <v>1817614</v>
      </c>
      <c r="BO70" s="355">
        <v>0</v>
      </c>
      <c r="BP70" s="355">
        <v>0</v>
      </c>
      <c r="BQ70" s="355">
        <v>1793504</v>
      </c>
      <c r="BR70" s="355">
        <v>24111</v>
      </c>
      <c r="BS70" s="355">
        <v>0</v>
      </c>
      <c r="BT70" s="355">
        <v>0</v>
      </c>
      <c r="BU70" s="355">
        <v>1493721</v>
      </c>
      <c r="BV70" s="355">
        <v>55189</v>
      </c>
      <c r="BW70" s="355">
        <v>88522</v>
      </c>
      <c r="BX70" s="355">
        <v>1341842</v>
      </c>
      <c r="BY70" s="355">
        <v>8168</v>
      </c>
      <c r="BZ70" s="355">
        <v>0</v>
      </c>
      <c r="CA70" s="355">
        <v>0</v>
      </c>
      <c r="CB70" s="355">
        <v>5026</v>
      </c>
      <c r="CC70" s="355">
        <v>0</v>
      </c>
      <c r="CD70" s="355">
        <v>0</v>
      </c>
      <c r="CE70" s="355">
        <v>5026</v>
      </c>
      <c r="CF70" s="355">
        <v>0</v>
      </c>
      <c r="CG70" s="355">
        <v>0</v>
      </c>
      <c r="CH70" s="355">
        <v>0</v>
      </c>
      <c r="CI70" s="355">
        <v>1741445</v>
      </c>
      <c r="CJ70" s="355">
        <v>622449</v>
      </c>
      <c r="CK70" s="355">
        <v>20027</v>
      </c>
      <c r="CL70" s="355">
        <v>931843</v>
      </c>
      <c r="CM70" s="355">
        <v>5340</v>
      </c>
      <c r="CN70" s="355">
        <v>0</v>
      </c>
      <c r="CO70" s="355">
        <v>161785</v>
      </c>
      <c r="CP70" s="355">
        <v>1251991</v>
      </c>
      <c r="CQ70" s="355">
        <v>102669</v>
      </c>
      <c r="CR70" s="355">
        <v>232825</v>
      </c>
      <c r="CS70" s="355">
        <v>19515</v>
      </c>
      <c r="CT70" s="355">
        <v>607159</v>
      </c>
      <c r="CU70" s="355">
        <v>216594</v>
      </c>
      <c r="CV70" s="355">
        <v>73229</v>
      </c>
      <c r="CW70" s="355">
        <v>541212</v>
      </c>
      <c r="CX70" s="355">
        <v>0</v>
      </c>
      <c r="CY70" s="355">
        <v>0</v>
      </c>
      <c r="CZ70" s="355">
        <v>0</v>
      </c>
      <c r="DA70" s="355">
        <v>216927</v>
      </c>
      <c r="DB70" s="355">
        <v>293275</v>
      </c>
      <c r="DC70" s="355">
        <v>23537</v>
      </c>
      <c r="DD70" s="355">
        <v>13350850</v>
      </c>
      <c r="DE70" s="355">
        <v>4375589</v>
      </c>
      <c r="DF70" s="355">
        <v>4323966</v>
      </c>
      <c r="DG70" s="355">
        <v>4248199</v>
      </c>
      <c r="DH70" s="355">
        <v>312481</v>
      </c>
      <c r="DI70" s="355">
        <v>90617</v>
      </c>
      <c r="DJ70" s="355">
        <v>0</v>
      </c>
      <c r="DK70" s="355">
        <v>20560880</v>
      </c>
      <c r="DL70" s="355">
        <v>12150350</v>
      </c>
      <c r="DM70" s="355">
        <v>6483778</v>
      </c>
      <c r="DN70" s="355">
        <v>2558928</v>
      </c>
      <c r="DO70" s="355">
        <v>421105</v>
      </c>
      <c r="DP70" s="355">
        <v>573456</v>
      </c>
      <c r="DQ70" s="355">
        <v>2436050</v>
      </c>
      <c r="DR70" s="355">
        <v>0</v>
      </c>
      <c r="DS70" s="355">
        <v>111379</v>
      </c>
      <c r="DT70" s="355">
        <v>271193</v>
      </c>
      <c r="DU70" s="355">
        <v>111667</v>
      </c>
      <c r="DV70" s="355">
        <v>5654864</v>
      </c>
      <c r="DW70" s="355">
        <v>1613572</v>
      </c>
      <c r="DX70" s="355">
        <v>526994</v>
      </c>
      <c r="DY70" s="355">
        <v>557912</v>
      </c>
      <c r="DZ70" s="355">
        <v>2531604</v>
      </c>
      <c r="EA70" s="355">
        <v>0</v>
      </c>
      <c r="EB70" s="355">
        <v>44152</v>
      </c>
      <c r="EC70" s="355">
        <v>278162</v>
      </c>
      <c r="ED70" s="355">
        <v>102468</v>
      </c>
      <c r="EE70" s="355">
        <v>11262050</v>
      </c>
      <c r="EF70" s="355">
        <v>4024713</v>
      </c>
      <c r="EG70" s="355">
        <v>908574</v>
      </c>
      <c r="EH70" s="355">
        <v>944284</v>
      </c>
      <c r="EI70" s="355">
        <v>4521599</v>
      </c>
      <c r="EJ70" s="355">
        <v>0</v>
      </c>
      <c r="EK70" s="355">
        <v>155531</v>
      </c>
      <c r="EL70" s="355">
        <v>523252</v>
      </c>
      <c r="EM70" s="355">
        <v>184092</v>
      </c>
      <c r="EN70" s="355">
        <v>820907</v>
      </c>
      <c r="EO70" s="355">
        <v>125682</v>
      </c>
      <c r="EP70" s="355">
        <v>28959</v>
      </c>
      <c r="EQ70" s="355">
        <v>187084</v>
      </c>
      <c r="ER70" s="355">
        <v>434404</v>
      </c>
      <c r="ES70" s="355">
        <v>0</v>
      </c>
      <c r="ET70" s="355">
        <v>0</v>
      </c>
      <c r="EU70" s="355">
        <v>14736</v>
      </c>
      <c r="EV70" s="355">
        <v>30043</v>
      </c>
      <c r="EW70" s="355">
        <v>2732479</v>
      </c>
      <c r="EX70" s="355">
        <v>1200333</v>
      </c>
      <c r="EY70" s="355">
        <v>58447</v>
      </c>
      <c r="EZ70" s="355">
        <v>259873</v>
      </c>
      <c r="FA70" s="355">
        <v>965216</v>
      </c>
      <c r="FB70" s="355">
        <v>1771</v>
      </c>
      <c r="FC70" s="355">
        <v>48180</v>
      </c>
      <c r="FD70" s="355">
        <v>137715</v>
      </c>
      <c r="FE70" s="355">
        <v>60944</v>
      </c>
      <c r="FF70" s="355">
        <v>1676432</v>
      </c>
      <c r="FG70" s="355">
        <v>824020</v>
      </c>
      <c r="FH70" s="355">
        <v>17021</v>
      </c>
      <c r="FI70" s="355">
        <v>111490</v>
      </c>
      <c r="FJ70" s="355">
        <v>395003</v>
      </c>
      <c r="FK70" s="355">
        <v>0</v>
      </c>
      <c r="FL70" s="355">
        <v>2285</v>
      </c>
      <c r="FM70" s="355">
        <v>63172</v>
      </c>
      <c r="FN70" s="355">
        <v>16618</v>
      </c>
      <c r="FO70" s="355">
        <v>292992</v>
      </c>
      <c r="FP70" s="355">
        <v>270551</v>
      </c>
      <c r="FQ70" s="355">
        <v>0</v>
      </c>
      <c r="FR70" s="355">
        <v>0</v>
      </c>
      <c r="FS70" s="355">
        <v>16958</v>
      </c>
      <c r="FT70" s="355">
        <v>5483</v>
      </c>
      <c r="FU70" s="355">
        <v>0</v>
      </c>
      <c r="FV70" s="355">
        <v>0</v>
      </c>
      <c r="FW70" s="355">
        <v>0</v>
      </c>
      <c r="FX70" s="355">
        <v>2116637</v>
      </c>
      <c r="FY70" s="355">
        <v>644390</v>
      </c>
      <c r="FZ70" s="355">
        <v>715544</v>
      </c>
      <c r="GA70" s="355">
        <v>155090</v>
      </c>
      <c r="GB70" s="355">
        <v>557023</v>
      </c>
      <c r="GC70" s="355">
        <v>0</v>
      </c>
      <c r="GD70" s="355">
        <v>29701</v>
      </c>
      <c r="GE70" s="355">
        <v>11995</v>
      </c>
      <c r="GF70" s="355">
        <v>2896</v>
      </c>
      <c r="GG70" s="355">
        <v>653238</v>
      </c>
      <c r="GH70" s="355">
        <v>42176</v>
      </c>
      <c r="GI70" s="355">
        <v>7500</v>
      </c>
      <c r="GJ70" s="355">
        <v>108212</v>
      </c>
      <c r="GK70" s="355">
        <v>266493</v>
      </c>
      <c r="GL70" s="355">
        <v>228858</v>
      </c>
      <c r="GM70" s="355">
        <v>0</v>
      </c>
      <c r="GN70" s="355">
        <v>0</v>
      </c>
      <c r="GO70" s="355">
        <v>0</v>
      </c>
      <c r="GP70" s="355">
        <v>19826</v>
      </c>
      <c r="GQ70" s="355">
        <v>0</v>
      </c>
      <c r="GR70" s="355">
        <v>16285</v>
      </c>
      <c r="GS70" s="355">
        <v>3541</v>
      </c>
      <c r="GT70" s="355">
        <v>0</v>
      </c>
      <c r="GU70" s="355">
        <v>0</v>
      </c>
      <c r="GV70" s="355">
        <v>0</v>
      </c>
      <c r="GW70" s="355">
        <v>0</v>
      </c>
      <c r="GX70" s="355">
        <v>0</v>
      </c>
      <c r="GY70" s="355">
        <v>918927</v>
      </c>
      <c r="GZ70" s="355">
        <v>377253</v>
      </c>
      <c r="HA70" s="355">
        <v>108166</v>
      </c>
      <c r="HB70" s="355">
        <v>79557</v>
      </c>
      <c r="HC70" s="355">
        <v>306391</v>
      </c>
      <c r="HD70" s="355">
        <v>0</v>
      </c>
      <c r="HE70" s="355">
        <v>9938</v>
      </c>
      <c r="HF70" s="355">
        <v>30767</v>
      </c>
      <c r="HG70" s="355">
        <v>6854</v>
      </c>
      <c r="HH70" s="355">
        <v>8911884</v>
      </c>
    </row>
    <row r="71" spans="1:216" ht="15" x14ac:dyDescent="0.25">
      <c r="A71" s="355" t="s">
        <v>448</v>
      </c>
      <c r="B71" s="355">
        <v>92301450</v>
      </c>
      <c r="C71" s="355">
        <v>8822845</v>
      </c>
      <c r="D71" s="355">
        <v>7911764</v>
      </c>
      <c r="E71" s="355">
        <v>4821984</v>
      </c>
      <c r="F71" s="355">
        <v>403478</v>
      </c>
      <c r="G71" s="355">
        <v>4418506</v>
      </c>
      <c r="H71" s="355">
        <v>2459886</v>
      </c>
      <c r="I71" s="355">
        <v>98973</v>
      </c>
      <c r="J71" s="355">
        <v>2360913</v>
      </c>
      <c r="K71" s="355">
        <v>394784</v>
      </c>
      <c r="L71" s="355">
        <v>69362</v>
      </c>
      <c r="M71" s="355">
        <v>325422</v>
      </c>
      <c r="N71" s="355">
        <v>235110</v>
      </c>
      <c r="O71" s="355">
        <v>0</v>
      </c>
      <c r="P71" s="355">
        <v>235110</v>
      </c>
      <c r="Q71" s="355">
        <v>305398</v>
      </c>
      <c r="R71" s="355">
        <v>28944</v>
      </c>
      <c r="S71" s="355">
        <v>0</v>
      </c>
      <c r="T71" s="355">
        <v>302485</v>
      </c>
      <c r="U71" s="355">
        <v>81313</v>
      </c>
      <c r="V71" s="355">
        <v>221173</v>
      </c>
      <c r="W71" s="355">
        <v>303199</v>
      </c>
      <c r="X71" s="355">
        <v>116258</v>
      </c>
      <c r="Y71" s="355">
        <v>186941</v>
      </c>
      <c r="Z71" s="355">
        <v>46096200</v>
      </c>
      <c r="AA71" s="355">
        <v>41893660</v>
      </c>
      <c r="AB71" s="355">
        <v>129721</v>
      </c>
      <c r="AC71" s="355">
        <v>6874157</v>
      </c>
      <c r="AD71" s="355">
        <v>4642184</v>
      </c>
      <c r="AE71" s="355">
        <v>60586</v>
      </c>
      <c r="AF71" s="355">
        <v>2417532</v>
      </c>
      <c r="AG71" s="355">
        <v>1804173</v>
      </c>
      <c r="AH71" s="355">
        <v>2198866</v>
      </c>
      <c r="AI71" s="355">
        <v>9126457</v>
      </c>
      <c r="AJ71" s="355">
        <v>13763650</v>
      </c>
      <c r="AK71" s="355">
        <v>534567</v>
      </c>
      <c r="AL71" s="355">
        <v>341763</v>
      </c>
      <c r="AM71" s="355">
        <v>4135595</v>
      </c>
      <c r="AN71" s="355">
        <v>10129</v>
      </c>
      <c r="AO71" s="355">
        <v>386498</v>
      </c>
      <c r="AP71" s="355">
        <v>2000773</v>
      </c>
      <c r="AQ71" s="355">
        <v>0</v>
      </c>
      <c r="AR71" s="355">
        <v>285116</v>
      </c>
      <c r="AS71" s="355">
        <v>57654</v>
      </c>
      <c r="AT71" s="355">
        <v>260284</v>
      </c>
      <c r="AU71" s="355">
        <v>191944</v>
      </c>
      <c r="AV71" s="355">
        <v>931136</v>
      </c>
      <c r="AW71" s="355">
        <v>5531</v>
      </c>
      <c r="AX71" s="355">
        <v>6530</v>
      </c>
      <c r="AY71" s="355">
        <v>10088900</v>
      </c>
      <c r="AZ71" s="355">
        <v>629944</v>
      </c>
      <c r="BA71" s="355">
        <v>271353</v>
      </c>
      <c r="BB71" s="355">
        <v>7532</v>
      </c>
      <c r="BC71" s="355">
        <v>351058</v>
      </c>
      <c r="BD71" s="355">
        <v>0</v>
      </c>
      <c r="BE71" s="355">
        <v>0</v>
      </c>
      <c r="BF71" s="355">
        <v>0</v>
      </c>
      <c r="BG71" s="355">
        <v>545754</v>
      </c>
      <c r="BH71" s="355">
        <v>178978</v>
      </c>
      <c r="BI71" s="355">
        <v>0</v>
      </c>
      <c r="BJ71" s="355">
        <v>366776</v>
      </c>
      <c r="BK71" s="355">
        <v>0</v>
      </c>
      <c r="BL71" s="355">
        <v>0</v>
      </c>
      <c r="BM71" s="355">
        <v>0</v>
      </c>
      <c r="BN71" s="355">
        <v>1702644</v>
      </c>
      <c r="BO71" s="355">
        <v>14514</v>
      </c>
      <c r="BP71" s="355">
        <v>7629</v>
      </c>
      <c r="BQ71" s="355">
        <v>1680501</v>
      </c>
      <c r="BR71" s="355">
        <v>0</v>
      </c>
      <c r="BS71" s="355">
        <v>0</v>
      </c>
      <c r="BT71" s="355">
        <v>0</v>
      </c>
      <c r="BU71" s="355">
        <v>1976613</v>
      </c>
      <c r="BV71" s="355">
        <v>152611</v>
      </c>
      <c r="BW71" s="355">
        <v>0</v>
      </c>
      <c r="BX71" s="355">
        <v>1820861</v>
      </c>
      <c r="BY71" s="355">
        <v>3141</v>
      </c>
      <c r="BZ71" s="355">
        <v>0</v>
      </c>
      <c r="CA71" s="355">
        <v>0</v>
      </c>
      <c r="CB71" s="355">
        <v>0</v>
      </c>
      <c r="CC71" s="355">
        <v>0</v>
      </c>
      <c r="CD71" s="355">
        <v>0</v>
      </c>
      <c r="CE71" s="355">
        <v>0</v>
      </c>
      <c r="CF71" s="355">
        <v>0</v>
      </c>
      <c r="CG71" s="355">
        <v>0</v>
      </c>
      <c r="CH71" s="355">
        <v>0</v>
      </c>
      <c r="CI71" s="355">
        <v>5233940</v>
      </c>
      <c r="CJ71" s="355">
        <v>728821</v>
      </c>
      <c r="CK71" s="355">
        <v>0</v>
      </c>
      <c r="CL71" s="355">
        <v>4298042</v>
      </c>
      <c r="CM71" s="355">
        <v>63143</v>
      </c>
      <c r="CN71" s="355">
        <v>0</v>
      </c>
      <c r="CO71" s="355">
        <v>143934</v>
      </c>
      <c r="CP71" s="355">
        <v>1299078</v>
      </c>
      <c r="CQ71" s="355">
        <v>135464</v>
      </c>
      <c r="CR71" s="355">
        <v>544056</v>
      </c>
      <c r="CS71" s="355">
        <v>45980</v>
      </c>
      <c r="CT71" s="355">
        <v>167069</v>
      </c>
      <c r="CU71" s="355">
        <v>90269</v>
      </c>
      <c r="CV71" s="355">
        <v>316241</v>
      </c>
      <c r="CW71" s="355">
        <v>83820</v>
      </c>
      <c r="CX71" s="355">
        <v>0</v>
      </c>
      <c r="CY71" s="355">
        <v>0</v>
      </c>
      <c r="CZ71" s="355">
        <v>0</v>
      </c>
      <c r="DA71" s="355">
        <v>20753</v>
      </c>
      <c r="DB71" s="355">
        <v>50549</v>
      </c>
      <c r="DC71" s="355">
        <v>0</v>
      </c>
      <c r="DD71" s="355">
        <v>9329837</v>
      </c>
      <c r="DE71" s="355">
        <v>3431144</v>
      </c>
      <c r="DF71" s="355">
        <v>2355155</v>
      </c>
      <c r="DG71" s="355">
        <v>3538358</v>
      </c>
      <c r="DH71" s="355">
        <v>5180</v>
      </c>
      <c r="DI71" s="355">
        <v>0</v>
      </c>
      <c r="DJ71" s="355">
        <v>0</v>
      </c>
      <c r="DK71" s="355">
        <v>16580770</v>
      </c>
      <c r="DL71" s="355">
        <v>8999367</v>
      </c>
      <c r="DM71" s="355">
        <v>6278415</v>
      </c>
      <c r="DN71" s="355">
        <v>3162837</v>
      </c>
      <c r="DO71" s="355">
        <v>365981</v>
      </c>
      <c r="DP71" s="355">
        <v>437049</v>
      </c>
      <c r="DQ71" s="355">
        <v>1838597</v>
      </c>
      <c r="DR71" s="355">
        <v>0</v>
      </c>
      <c r="DS71" s="355">
        <v>57954</v>
      </c>
      <c r="DT71" s="355">
        <v>287302</v>
      </c>
      <c r="DU71" s="355">
        <v>128695</v>
      </c>
      <c r="DV71" s="355">
        <v>2642074</v>
      </c>
      <c r="DW71" s="355">
        <v>572461</v>
      </c>
      <c r="DX71" s="355">
        <v>179388</v>
      </c>
      <c r="DY71" s="355">
        <v>119238</v>
      </c>
      <c r="DZ71" s="355">
        <v>1560018</v>
      </c>
      <c r="EA71" s="355">
        <v>0</v>
      </c>
      <c r="EB71" s="355">
        <v>0</v>
      </c>
      <c r="EC71" s="355">
        <v>140115</v>
      </c>
      <c r="ED71" s="355">
        <v>70854</v>
      </c>
      <c r="EE71" s="355">
        <v>8081452</v>
      </c>
      <c r="EF71" s="355">
        <v>3712872</v>
      </c>
      <c r="EG71" s="355">
        <v>529718</v>
      </c>
      <c r="EH71" s="355">
        <v>528928</v>
      </c>
      <c r="EI71" s="355">
        <v>2724247</v>
      </c>
      <c r="EJ71" s="355">
        <v>0</v>
      </c>
      <c r="EK71" s="355">
        <v>57954</v>
      </c>
      <c r="EL71" s="355">
        <v>328185</v>
      </c>
      <c r="EM71" s="355">
        <v>199550</v>
      </c>
      <c r="EN71" s="355">
        <v>830469</v>
      </c>
      <c r="EO71" s="355">
        <v>22427</v>
      </c>
      <c r="EP71" s="355">
        <v>15650</v>
      </c>
      <c r="EQ71" s="355">
        <v>27359</v>
      </c>
      <c r="ER71" s="355">
        <v>674368</v>
      </c>
      <c r="ES71" s="355">
        <v>0</v>
      </c>
      <c r="ET71" s="355">
        <v>0</v>
      </c>
      <c r="EU71" s="355">
        <v>90665</v>
      </c>
      <c r="EV71" s="355">
        <v>0</v>
      </c>
      <c r="EW71" s="355">
        <v>1657241</v>
      </c>
      <c r="EX71" s="355">
        <v>397704</v>
      </c>
      <c r="EY71" s="355">
        <v>109279</v>
      </c>
      <c r="EZ71" s="355">
        <v>216158</v>
      </c>
      <c r="FA71" s="355">
        <v>686204</v>
      </c>
      <c r="FB71" s="355">
        <v>11938</v>
      </c>
      <c r="FC71" s="355">
        <v>42249</v>
      </c>
      <c r="FD71" s="355">
        <v>88472</v>
      </c>
      <c r="FE71" s="355">
        <v>105238</v>
      </c>
      <c r="FF71" s="355">
        <v>1290242</v>
      </c>
      <c r="FG71" s="355">
        <v>380372</v>
      </c>
      <c r="FH71" s="355">
        <v>18650</v>
      </c>
      <c r="FI71" s="355">
        <v>49835</v>
      </c>
      <c r="FJ71" s="355">
        <v>37143</v>
      </c>
      <c r="FK71" s="355">
        <v>11595</v>
      </c>
      <c r="FL71" s="355">
        <v>91324</v>
      </c>
      <c r="FM71" s="355">
        <v>100774</v>
      </c>
      <c r="FN71" s="355">
        <v>36577</v>
      </c>
      <c r="FO71" s="355">
        <v>1038888</v>
      </c>
      <c r="FP71" s="355">
        <v>907438</v>
      </c>
      <c r="FQ71" s="355">
        <v>42034</v>
      </c>
      <c r="FR71" s="355">
        <v>0</v>
      </c>
      <c r="FS71" s="355">
        <v>20507</v>
      </c>
      <c r="FT71" s="355">
        <v>44837</v>
      </c>
      <c r="FU71" s="355">
        <v>0</v>
      </c>
      <c r="FV71" s="355">
        <v>24072</v>
      </c>
      <c r="FW71" s="355">
        <v>0</v>
      </c>
      <c r="FX71" s="355">
        <v>2164405</v>
      </c>
      <c r="FY71" s="355">
        <v>362402</v>
      </c>
      <c r="FZ71" s="355">
        <v>315204</v>
      </c>
      <c r="GA71" s="355">
        <v>271966</v>
      </c>
      <c r="GB71" s="355">
        <v>1183788</v>
      </c>
      <c r="GC71" s="355">
        <v>0</v>
      </c>
      <c r="GD71" s="355">
        <v>9110</v>
      </c>
      <c r="GE71" s="355">
        <v>15595</v>
      </c>
      <c r="GF71" s="355">
        <v>6340</v>
      </c>
      <c r="GG71" s="355">
        <v>160338</v>
      </c>
      <c r="GH71" s="355">
        <v>96900</v>
      </c>
      <c r="GI71" s="355">
        <v>0</v>
      </c>
      <c r="GJ71" s="355">
        <v>0</v>
      </c>
      <c r="GK71" s="355">
        <v>40621</v>
      </c>
      <c r="GL71" s="355">
        <v>22818</v>
      </c>
      <c r="GM71" s="355">
        <v>0</v>
      </c>
      <c r="GN71" s="355">
        <v>0</v>
      </c>
      <c r="GO71" s="355">
        <v>0</v>
      </c>
      <c r="GP71" s="355">
        <v>614932</v>
      </c>
      <c r="GQ71" s="355">
        <v>7511</v>
      </c>
      <c r="GR71" s="355">
        <v>358740</v>
      </c>
      <c r="GS71" s="355">
        <v>248681</v>
      </c>
      <c r="GT71" s="355">
        <v>0</v>
      </c>
      <c r="GU71" s="355">
        <v>0</v>
      </c>
      <c r="GV71" s="355">
        <v>0</v>
      </c>
      <c r="GW71" s="355">
        <v>0</v>
      </c>
      <c r="GX71" s="355">
        <v>0</v>
      </c>
      <c r="GY71" s="355">
        <v>655360</v>
      </c>
      <c r="GZ71" s="355">
        <v>120921</v>
      </c>
      <c r="HA71" s="355">
        <v>9464</v>
      </c>
      <c r="HB71" s="355">
        <v>24960</v>
      </c>
      <c r="HC71" s="355">
        <v>273395</v>
      </c>
      <c r="HD71" s="355">
        <v>3541</v>
      </c>
      <c r="HE71" s="355">
        <v>0</v>
      </c>
      <c r="HF71" s="355">
        <v>42915</v>
      </c>
      <c r="HG71" s="355">
        <v>173080</v>
      </c>
      <c r="HH71" s="355">
        <v>7417892</v>
      </c>
    </row>
    <row r="72" spans="1:216" ht="15" x14ac:dyDescent="0.25">
      <c r="A72" s="355" t="s">
        <v>449</v>
      </c>
      <c r="B72" s="355">
        <v>83717560</v>
      </c>
      <c r="C72" s="355">
        <v>6767241</v>
      </c>
      <c r="D72" s="355">
        <v>5449722</v>
      </c>
      <c r="E72" s="355">
        <v>2946394</v>
      </c>
      <c r="F72" s="355">
        <v>940225</v>
      </c>
      <c r="G72" s="355">
        <v>2006168</v>
      </c>
      <c r="H72" s="355">
        <v>2270482</v>
      </c>
      <c r="I72" s="355">
        <v>274438</v>
      </c>
      <c r="J72" s="355">
        <v>1996044</v>
      </c>
      <c r="K72" s="355">
        <v>200342</v>
      </c>
      <c r="L72" s="355">
        <v>22312</v>
      </c>
      <c r="M72" s="355">
        <v>178030</v>
      </c>
      <c r="N72" s="355">
        <v>32505</v>
      </c>
      <c r="O72" s="355">
        <v>10705</v>
      </c>
      <c r="P72" s="355">
        <v>21800</v>
      </c>
      <c r="Q72" s="355">
        <v>49511</v>
      </c>
      <c r="R72" s="355">
        <v>7520</v>
      </c>
      <c r="S72" s="355">
        <v>0</v>
      </c>
      <c r="T72" s="355">
        <v>110712</v>
      </c>
      <c r="U72" s="355">
        <v>46308</v>
      </c>
      <c r="V72" s="355">
        <v>64404</v>
      </c>
      <c r="W72" s="355">
        <v>1157295</v>
      </c>
      <c r="X72" s="355">
        <v>1129308</v>
      </c>
      <c r="Y72" s="355">
        <v>27988</v>
      </c>
      <c r="Z72" s="355">
        <v>34857940</v>
      </c>
      <c r="AA72" s="355">
        <v>30323040</v>
      </c>
      <c r="AB72" s="355">
        <v>94258</v>
      </c>
      <c r="AC72" s="355">
        <v>10063220</v>
      </c>
      <c r="AD72" s="355">
        <v>2489463</v>
      </c>
      <c r="AE72" s="355">
        <v>59907</v>
      </c>
      <c r="AF72" s="355">
        <v>681804</v>
      </c>
      <c r="AG72" s="355">
        <v>944612</v>
      </c>
      <c r="AH72" s="355">
        <v>1763248</v>
      </c>
      <c r="AI72" s="355">
        <v>2136092</v>
      </c>
      <c r="AJ72" s="355">
        <v>11858960</v>
      </c>
      <c r="AK72" s="355">
        <v>128707</v>
      </c>
      <c r="AL72" s="355">
        <v>102776</v>
      </c>
      <c r="AM72" s="355">
        <v>4534894</v>
      </c>
      <c r="AN72" s="355">
        <v>39916</v>
      </c>
      <c r="AO72" s="355">
        <v>2401224</v>
      </c>
      <c r="AP72" s="355">
        <v>1344184</v>
      </c>
      <c r="AQ72" s="355">
        <v>0</v>
      </c>
      <c r="AR72" s="355">
        <v>625168</v>
      </c>
      <c r="AS72" s="355">
        <v>9729</v>
      </c>
      <c r="AT72" s="355">
        <v>0</v>
      </c>
      <c r="AU72" s="355">
        <v>35384</v>
      </c>
      <c r="AV72" s="355">
        <v>79289</v>
      </c>
      <c r="AW72" s="355">
        <v>0</v>
      </c>
      <c r="AX72" s="355">
        <v>0</v>
      </c>
      <c r="AY72" s="355">
        <v>7237316</v>
      </c>
      <c r="AZ72" s="355">
        <v>1499023</v>
      </c>
      <c r="BA72" s="355">
        <v>1209515</v>
      </c>
      <c r="BB72" s="355">
        <v>14907</v>
      </c>
      <c r="BC72" s="355">
        <v>274601</v>
      </c>
      <c r="BD72" s="355">
        <v>0</v>
      </c>
      <c r="BE72" s="355">
        <v>0</v>
      </c>
      <c r="BF72" s="355">
        <v>0</v>
      </c>
      <c r="BG72" s="355">
        <v>0</v>
      </c>
      <c r="BH72" s="355">
        <v>0</v>
      </c>
      <c r="BI72" s="355">
        <v>0</v>
      </c>
      <c r="BJ72" s="355">
        <v>0</v>
      </c>
      <c r="BK72" s="355">
        <v>0</v>
      </c>
      <c r="BL72" s="355">
        <v>0</v>
      </c>
      <c r="BM72" s="355">
        <v>0</v>
      </c>
      <c r="BN72" s="355">
        <v>1209947</v>
      </c>
      <c r="BO72" s="355">
        <v>0</v>
      </c>
      <c r="BP72" s="355">
        <v>60002</v>
      </c>
      <c r="BQ72" s="355">
        <v>1046591</v>
      </c>
      <c r="BR72" s="355">
        <v>103354</v>
      </c>
      <c r="BS72" s="355">
        <v>0</v>
      </c>
      <c r="BT72" s="355">
        <v>0</v>
      </c>
      <c r="BU72" s="355">
        <v>1222826</v>
      </c>
      <c r="BV72" s="355">
        <v>0</v>
      </c>
      <c r="BW72" s="355">
        <v>2641</v>
      </c>
      <c r="BX72" s="355">
        <v>1197095</v>
      </c>
      <c r="BY72" s="355">
        <v>23090</v>
      </c>
      <c r="BZ72" s="355">
        <v>0</v>
      </c>
      <c r="CA72" s="355">
        <v>0</v>
      </c>
      <c r="CB72" s="355">
        <v>73196</v>
      </c>
      <c r="CC72" s="355">
        <v>58274</v>
      </c>
      <c r="CD72" s="355">
        <v>0</v>
      </c>
      <c r="CE72" s="355">
        <v>14922</v>
      </c>
      <c r="CF72" s="355">
        <v>0</v>
      </c>
      <c r="CG72" s="355">
        <v>0</v>
      </c>
      <c r="CH72" s="355">
        <v>0</v>
      </c>
      <c r="CI72" s="355">
        <v>3232324</v>
      </c>
      <c r="CJ72" s="355">
        <v>648539</v>
      </c>
      <c r="CK72" s="355">
        <v>51206</v>
      </c>
      <c r="CL72" s="355">
        <v>2445561</v>
      </c>
      <c r="CM72" s="355">
        <v>0</v>
      </c>
      <c r="CN72" s="355">
        <v>0</v>
      </c>
      <c r="CO72" s="355">
        <v>87018</v>
      </c>
      <c r="CP72" s="355">
        <v>1459542</v>
      </c>
      <c r="CQ72" s="355">
        <v>130061</v>
      </c>
      <c r="CR72" s="355">
        <v>471172</v>
      </c>
      <c r="CS72" s="355">
        <v>142104</v>
      </c>
      <c r="CT72" s="355">
        <v>497922</v>
      </c>
      <c r="CU72" s="355">
        <v>140914</v>
      </c>
      <c r="CV72" s="355">
        <v>77370</v>
      </c>
      <c r="CW72" s="355">
        <v>154907</v>
      </c>
      <c r="CX72" s="355">
        <v>0</v>
      </c>
      <c r="CY72" s="355">
        <v>0</v>
      </c>
      <c r="CZ72" s="355">
        <v>0</v>
      </c>
      <c r="DA72" s="355">
        <v>47122</v>
      </c>
      <c r="DB72" s="355">
        <v>65804</v>
      </c>
      <c r="DC72" s="355">
        <v>0</v>
      </c>
      <c r="DD72" s="355">
        <v>18444830</v>
      </c>
      <c r="DE72" s="355">
        <v>5787905</v>
      </c>
      <c r="DF72" s="355">
        <v>7550957</v>
      </c>
      <c r="DG72" s="355">
        <v>4992160</v>
      </c>
      <c r="DH72" s="355">
        <v>89006</v>
      </c>
      <c r="DI72" s="355">
        <v>9824</v>
      </c>
      <c r="DJ72" s="355">
        <v>14978</v>
      </c>
      <c r="DK72" s="355">
        <v>14795780</v>
      </c>
      <c r="DL72" s="355">
        <v>6585601</v>
      </c>
      <c r="DM72" s="355">
        <v>4893427</v>
      </c>
      <c r="DN72" s="355">
        <v>1329332</v>
      </c>
      <c r="DO72" s="355">
        <v>375996</v>
      </c>
      <c r="DP72" s="355">
        <v>381110</v>
      </c>
      <c r="DQ72" s="355">
        <v>2643422</v>
      </c>
      <c r="DR72" s="355">
        <v>0</v>
      </c>
      <c r="DS72" s="355">
        <v>25347</v>
      </c>
      <c r="DT72" s="355">
        <v>112636</v>
      </c>
      <c r="DU72" s="355">
        <v>25584</v>
      </c>
      <c r="DV72" s="355">
        <v>1675209</v>
      </c>
      <c r="DW72" s="355">
        <v>434532</v>
      </c>
      <c r="DX72" s="355">
        <v>152846</v>
      </c>
      <c r="DY72" s="355">
        <v>102011</v>
      </c>
      <c r="DZ72" s="355">
        <v>910139</v>
      </c>
      <c r="EA72" s="355">
        <v>0</v>
      </c>
      <c r="EB72" s="355">
        <v>2799</v>
      </c>
      <c r="EC72" s="355">
        <v>36612</v>
      </c>
      <c r="ED72" s="355">
        <v>36270</v>
      </c>
      <c r="EE72" s="355">
        <v>5870967</v>
      </c>
      <c r="EF72" s="355">
        <v>1703542</v>
      </c>
      <c r="EG72" s="355">
        <v>482870</v>
      </c>
      <c r="EH72" s="355">
        <v>404128</v>
      </c>
      <c r="EI72" s="355">
        <v>3074194</v>
      </c>
      <c r="EJ72" s="355">
        <v>0</v>
      </c>
      <c r="EK72" s="355">
        <v>28146</v>
      </c>
      <c r="EL72" s="355">
        <v>140909</v>
      </c>
      <c r="EM72" s="355">
        <v>37179</v>
      </c>
      <c r="EN72" s="355">
        <v>660714</v>
      </c>
      <c r="EO72" s="355">
        <v>54496</v>
      </c>
      <c r="EP72" s="355">
        <v>45973</v>
      </c>
      <c r="EQ72" s="355">
        <v>56204</v>
      </c>
      <c r="ER72" s="355">
        <v>479367</v>
      </c>
      <c r="ES72" s="355">
        <v>0</v>
      </c>
      <c r="ET72" s="355">
        <v>0</v>
      </c>
      <c r="EU72" s="355">
        <v>0</v>
      </c>
      <c r="EV72" s="355">
        <v>24675</v>
      </c>
      <c r="EW72" s="355">
        <v>1832281</v>
      </c>
      <c r="EX72" s="355">
        <v>592825</v>
      </c>
      <c r="EY72" s="355">
        <v>81895</v>
      </c>
      <c r="EZ72" s="355">
        <v>131682</v>
      </c>
      <c r="FA72" s="355">
        <v>883058</v>
      </c>
      <c r="FB72" s="355">
        <v>14736</v>
      </c>
      <c r="FC72" s="355">
        <v>74222</v>
      </c>
      <c r="FD72" s="355">
        <v>44209</v>
      </c>
      <c r="FE72" s="355">
        <v>9653</v>
      </c>
      <c r="FF72" s="355">
        <v>1014106</v>
      </c>
      <c r="FG72" s="355">
        <v>502807</v>
      </c>
      <c r="FH72" s="355">
        <v>116393</v>
      </c>
      <c r="FI72" s="355">
        <v>23097</v>
      </c>
      <c r="FJ72" s="355">
        <v>165366</v>
      </c>
      <c r="FK72" s="355">
        <v>6626</v>
      </c>
      <c r="FL72" s="355">
        <v>0</v>
      </c>
      <c r="FM72" s="355">
        <v>14508</v>
      </c>
      <c r="FN72" s="355">
        <v>0</v>
      </c>
      <c r="FO72" s="355">
        <v>571796</v>
      </c>
      <c r="FP72" s="355">
        <v>461751</v>
      </c>
      <c r="FQ72" s="355">
        <v>0</v>
      </c>
      <c r="FR72" s="355">
        <v>0</v>
      </c>
      <c r="FS72" s="355">
        <v>97708</v>
      </c>
      <c r="FT72" s="355">
        <v>0</v>
      </c>
      <c r="FU72" s="355">
        <v>0</v>
      </c>
      <c r="FV72" s="355">
        <v>0</v>
      </c>
      <c r="FW72" s="355">
        <v>12337</v>
      </c>
      <c r="FX72" s="355">
        <v>2776881</v>
      </c>
      <c r="FY72" s="355">
        <v>351801</v>
      </c>
      <c r="FZ72" s="355">
        <v>266237</v>
      </c>
      <c r="GA72" s="355">
        <v>377319</v>
      </c>
      <c r="GB72" s="355">
        <v>1768559</v>
      </c>
      <c r="GC72" s="355">
        <v>0</v>
      </c>
      <c r="GD72" s="355">
        <v>0</v>
      </c>
      <c r="GE72" s="355">
        <v>0</v>
      </c>
      <c r="GF72" s="355">
        <v>12966</v>
      </c>
      <c r="GG72" s="355">
        <v>138748</v>
      </c>
      <c r="GH72" s="355">
        <v>0</v>
      </c>
      <c r="GI72" s="355">
        <v>0</v>
      </c>
      <c r="GJ72" s="355">
        <v>8688</v>
      </c>
      <c r="GK72" s="355">
        <v>31746</v>
      </c>
      <c r="GL72" s="355">
        <v>98315</v>
      </c>
      <c r="GM72" s="355">
        <v>0</v>
      </c>
      <c r="GN72" s="355">
        <v>0</v>
      </c>
      <c r="GO72" s="355">
        <v>0</v>
      </c>
      <c r="GP72" s="355">
        <v>669281</v>
      </c>
      <c r="GQ72" s="355">
        <v>11707</v>
      </c>
      <c r="GR72" s="355">
        <v>94350</v>
      </c>
      <c r="GS72" s="355">
        <v>563225</v>
      </c>
      <c r="GT72" s="355">
        <v>0</v>
      </c>
      <c r="GU72" s="355">
        <v>0</v>
      </c>
      <c r="GV72" s="355">
        <v>0</v>
      </c>
      <c r="GW72" s="355">
        <v>0</v>
      </c>
      <c r="GX72" s="355">
        <v>0</v>
      </c>
      <c r="GY72" s="355">
        <v>1207090</v>
      </c>
      <c r="GZ72" s="355">
        <v>307235</v>
      </c>
      <c r="HA72" s="355">
        <v>59720</v>
      </c>
      <c r="HB72" s="355">
        <v>71839</v>
      </c>
      <c r="HC72" s="355">
        <v>734036</v>
      </c>
      <c r="HD72" s="355">
        <v>13480</v>
      </c>
      <c r="HE72" s="355">
        <v>0</v>
      </c>
      <c r="HF72" s="355">
        <v>20781</v>
      </c>
      <c r="HG72" s="355">
        <v>0</v>
      </c>
      <c r="HH72" s="355">
        <v>6637539</v>
      </c>
    </row>
    <row r="73" spans="1:216" ht="15" x14ac:dyDescent="0.25">
      <c r="A73" s="355" t="s">
        <v>450</v>
      </c>
      <c r="B73" s="355">
        <v>33715180</v>
      </c>
      <c r="C73" s="355">
        <v>0</v>
      </c>
      <c r="D73" s="355">
        <v>0</v>
      </c>
      <c r="E73" s="355">
        <v>0</v>
      </c>
      <c r="F73" s="355">
        <v>0</v>
      </c>
      <c r="G73" s="355">
        <v>0</v>
      </c>
      <c r="H73" s="355">
        <v>0</v>
      </c>
      <c r="I73" s="355">
        <v>0</v>
      </c>
      <c r="J73" s="355">
        <v>0</v>
      </c>
      <c r="K73" s="355">
        <v>0</v>
      </c>
      <c r="L73" s="355">
        <v>0</v>
      </c>
      <c r="M73" s="355">
        <v>0</v>
      </c>
      <c r="N73" s="355">
        <v>0</v>
      </c>
      <c r="O73" s="355">
        <v>0</v>
      </c>
      <c r="P73" s="355">
        <v>0</v>
      </c>
      <c r="Q73" s="355">
        <v>0</v>
      </c>
      <c r="R73" s="355">
        <v>0</v>
      </c>
      <c r="S73" s="355">
        <v>0</v>
      </c>
      <c r="T73" s="355">
        <v>0</v>
      </c>
      <c r="U73" s="355">
        <v>0</v>
      </c>
      <c r="V73" s="355">
        <v>0</v>
      </c>
      <c r="W73" s="355">
        <v>0</v>
      </c>
      <c r="X73" s="355">
        <v>0</v>
      </c>
      <c r="Y73" s="355">
        <v>0</v>
      </c>
      <c r="Z73" s="355">
        <v>159329</v>
      </c>
      <c r="AA73" s="355">
        <v>147001</v>
      </c>
      <c r="AB73" s="355">
        <v>0</v>
      </c>
      <c r="AC73" s="355">
        <v>14660</v>
      </c>
      <c r="AD73" s="355">
        <v>0</v>
      </c>
      <c r="AE73" s="355">
        <v>0</v>
      </c>
      <c r="AF73" s="355">
        <v>104953</v>
      </c>
      <c r="AG73" s="355">
        <v>0</v>
      </c>
      <c r="AH73" s="355">
        <v>0</v>
      </c>
      <c r="AI73" s="355">
        <v>0</v>
      </c>
      <c r="AJ73" s="355">
        <v>9396</v>
      </c>
      <c r="AK73" s="355">
        <v>17992</v>
      </c>
      <c r="AL73" s="355">
        <v>0</v>
      </c>
      <c r="AM73" s="355">
        <v>12328</v>
      </c>
      <c r="AN73" s="355">
        <v>0</v>
      </c>
      <c r="AO73" s="355">
        <v>12328</v>
      </c>
      <c r="AP73" s="355">
        <v>0</v>
      </c>
      <c r="AQ73" s="355">
        <v>0</v>
      </c>
      <c r="AR73" s="355">
        <v>0</v>
      </c>
      <c r="AS73" s="355">
        <v>0</v>
      </c>
      <c r="AT73" s="355">
        <v>0</v>
      </c>
      <c r="AU73" s="355">
        <v>0</v>
      </c>
      <c r="AV73" s="355">
        <v>0</v>
      </c>
      <c r="AW73" s="355">
        <v>0</v>
      </c>
      <c r="AX73" s="355">
        <v>0</v>
      </c>
      <c r="AY73" s="355">
        <v>219745</v>
      </c>
      <c r="AZ73" s="355">
        <v>5655</v>
      </c>
      <c r="BA73" s="355">
        <v>0</v>
      </c>
      <c r="BB73" s="355">
        <v>5655</v>
      </c>
      <c r="BC73" s="355">
        <v>0</v>
      </c>
      <c r="BD73" s="355">
        <v>0</v>
      </c>
      <c r="BE73" s="355">
        <v>0</v>
      </c>
      <c r="BF73" s="355">
        <v>0</v>
      </c>
      <c r="BG73" s="355">
        <v>0</v>
      </c>
      <c r="BH73" s="355">
        <v>0</v>
      </c>
      <c r="BI73" s="355">
        <v>0</v>
      </c>
      <c r="BJ73" s="355">
        <v>0</v>
      </c>
      <c r="BK73" s="355">
        <v>0</v>
      </c>
      <c r="BL73" s="355">
        <v>0</v>
      </c>
      <c r="BM73" s="355">
        <v>0</v>
      </c>
      <c r="BN73" s="355">
        <v>30394</v>
      </c>
      <c r="BO73" s="355">
        <v>0</v>
      </c>
      <c r="BP73" s="355">
        <v>0</v>
      </c>
      <c r="BQ73" s="355">
        <v>30394</v>
      </c>
      <c r="BR73" s="355">
        <v>0</v>
      </c>
      <c r="BS73" s="355">
        <v>0</v>
      </c>
      <c r="BT73" s="355">
        <v>0</v>
      </c>
      <c r="BU73" s="355">
        <v>68719</v>
      </c>
      <c r="BV73" s="355">
        <v>0</v>
      </c>
      <c r="BW73" s="355">
        <v>68719</v>
      </c>
      <c r="BX73" s="355">
        <v>0</v>
      </c>
      <c r="BY73" s="355">
        <v>0</v>
      </c>
      <c r="BZ73" s="355">
        <v>0</v>
      </c>
      <c r="CA73" s="355">
        <v>0</v>
      </c>
      <c r="CB73" s="355">
        <v>0</v>
      </c>
      <c r="CC73" s="355">
        <v>0</v>
      </c>
      <c r="CD73" s="355">
        <v>0</v>
      </c>
      <c r="CE73" s="355">
        <v>0</v>
      </c>
      <c r="CF73" s="355">
        <v>0</v>
      </c>
      <c r="CG73" s="355">
        <v>0</v>
      </c>
      <c r="CH73" s="355">
        <v>0</v>
      </c>
      <c r="CI73" s="355">
        <v>114978</v>
      </c>
      <c r="CJ73" s="355">
        <v>32750</v>
      </c>
      <c r="CK73" s="355">
        <v>49478</v>
      </c>
      <c r="CL73" s="355">
        <v>32750</v>
      </c>
      <c r="CM73" s="355">
        <v>0</v>
      </c>
      <c r="CN73" s="355">
        <v>0</v>
      </c>
      <c r="CO73" s="355">
        <v>0</v>
      </c>
      <c r="CP73" s="355">
        <v>191225</v>
      </c>
      <c r="CQ73" s="355">
        <v>1428</v>
      </c>
      <c r="CR73" s="355">
        <v>27964</v>
      </c>
      <c r="CS73" s="355">
        <v>5212</v>
      </c>
      <c r="CT73" s="355">
        <v>27845</v>
      </c>
      <c r="CU73" s="355">
        <v>83082</v>
      </c>
      <c r="CV73" s="355">
        <v>45694</v>
      </c>
      <c r="CW73" s="355">
        <v>88675</v>
      </c>
      <c r="CX73" s="355">
        <v>0</v>
      </c>
      <c r="CY73" s="355">
        <v>0</v>
      </c>
      <c r="CZ73" s="355">
        <v>0</v>
      </c>
      <c r="DA73" s="355">
        <v>21705</v>
      </c>
      <c r="DB73" s="355">
        <v>30177</v>
      </c>
      <c r="DC73" s="355">
        <v>0</v>
      </c>
      <c r="DD73" s="355">
        <v>10051640</v>
      </c>
      <c r="DE73" s="355">
        <v>3917950</v>
      </c>
      <c r="DF73" s="355">
        <v>4414089</v>
      </c>
      <c r="DG73" s="355">
        <v>1700487</v>
      </c>
      <c r="DH73" s="355">
        <v>19113</v>
      </c>
      <c r="DI73" s="355">
        <v>0</v>
      </c>
      <c r="DJ73" s="355">
        <v>0</v>
      </c>
      <c r="DK73" s="355">
        <v>23004570</v>
      </c>
      <c r="DL73" s="355">
        <v>7857919</v>
      </c>
      <c r="DM73" s="355">
        <v>6055736</v>
      </c>
      <c r="DN73" s="355">
        <v>771134</v>
      </c>
      <c r="DO73" s="355">
        <v>443975</v>
      </c>
      <c r="DP73" s="355">
        <v>481739</v>
      </c>
      <c r="DQ73" s="355">
        <v>3599706</v>
      </c>
      <c r="DR73" s="355">
        <v>0</v>
      </c>
      <c r="DS73" s="355">
        <v>73595</v>
      </c>
      <c r="DT73" s="355">
        <v>494251</v>
      </c>
      <c r="DU73" s="355">
        <v>191335</v>
      </c>
      <c r="DV73" s="355">
        <v>1713195</v>
      </c>
      <c r="DW73" s="355">
        <v>240962</v>
      </c>
      <c r="DX73" s="355">
        <v>80326</v>
      </c>
      <c r="DY73" s="355">
        <v>196816</v>
      </c>
      <c r="DZ73" s="355">
        <v>939988</v>
      </c>
      <c r="EA73" s="355">
        <v>0</v>
      </c>
      <c r="EB73" s="355">
        <v>0</v>
      </c>
      <c r="EC73" s="355">
        <v>231817</v>
      </c>
      <c r="ED73" s="355">
        <v>23286</v>
      </c>
      <c r="EE73" s="355">
        <v>6844124</v>
      </c>
      <c r="EF73" s="355">
        <v>941239</v>
      </c>
      <c r="EG73" s="355">
        <v>485340</v>
      </c>
      <c r="EH73" s="355">
        <v>516917</v>
      </c>
      <c r="EI73" s="355">
        <v>3997312</v>
      </c>
      <c r="EJ73" s="355">
        <v>0</v>
      </c>
      <c r="EK73" s="355">
        <v>63804</v>
      </c>
      <c r="EL73" s="355">
        <v>647138</v>
      </c>
      <c r="EM73" s="355">
        <v>192375</v>
      </c>
      <c r="EN73" s="355">
        <v>868832</v>
      </c>
      <c r="EO73" s="355">
        <v>77255</v>
      </c>
      <c r="EP73" s="355">
        <v>38961</v>
      </c>
      <c r="EQ73" s="355">
        <v>154555</v>
      </c>
      <c r="ER73" s="355">
        <v>495661</v>
      </c>
      <c r="ES73" s="355">
        <v>0</v>
      </c>
      <c r="ET73" s="355">
        <v>9792</v>
      </c>
      <c r="EU73" s="355">
        <v>70362</v>
      </c>
      <c r="EV73" s="355">
        <v>22246</v>
      </c>
      <c r="EW73" s="355">
        <v>4892583</v>
      </c>
      <c r="EX73" s="355">
        <v>818186</v>
      </c>
      <c r="EY73" s="355">
        <v>228909</v>
      </c>
      <c r="EZ73" s="355">
        <v>426982</v>
      </c>
      <c r="FA73" s="355">
        <v>2805091</v>
      </c>
      <c r="FB73" s="355">
        <v>6511</v>
      </c>
      <c r="FC73" s="355">
        <v>70649</v>
      </c>
      <c r="FD73" s="355">
        <v>313912</v>
      </c>
      <c r="FE73" s="355">
        <v>99382</v>
      </c>
      <c r="FF73" s="355">
        <v>5500490</v>
      </c>
      <c r="FG73" s="355">
        <v>219003</v>
      </c>
      <c r="FH73" s="355">
        <v>34964</v>
      </c>
      <c r="FI73" s="355">
        <v>40931</v>
      </c>
      <c r="FJ73" s="355">
        <v>469902</v>
      </c>
      <c r="FK73" s="355">
        <v>0</v>
      </c>
      <c r="FL73" s="355">
        <v>15913</v>
      </c>
      <c r="FM73" s="355">
        <v>37544</v>
      </c>
      <c r="FN73" s="355">
        <v>20783</v>
      </c>
      <c r="FO73" s="355">
        <v>183889</v>
      </c>
      <c r="FP73" s="355">
        <v>165489</v>
      </c>
      <c r="FQ73" s="355">
        <v>0</v>
      </c>
      <c r="FR73" s="355">
        <v>0</v>
      </c>
      <c r="FS73" s="355">
        <v>18400</v>
      </c>
      <c r="FT73" s="355">
        <v>0</v>
      </c>
      <c r="FU73" s="355">
        <v>0</v>
      </c>
      <c r="FV73" s="355">
        <v>0</v>
      </c>
      <c r="FW73" s="355">
        <v>0</v>
      </c>
      <c r="FX73" s="355">
        <v>2522673</v>
      </c>
      <c r="FY73" s="355">
        <v>278702</v>
      </c>
      <c r="FZ73" s="355">
        <v>326310</v>
      </c>
      <c r="GA73" s="355">
        <v>166975</v>
      </c>
      <c r="GB73" s="355">
        <v>1711178</v>
      </c>
      <c r="GC73" s="355">
        <v>0</v>
      </c>
      <c r="GD73" s="355">
        <v>14047</v>
      </c>
      <c r="GE73" s="355">
        <v>25460</v>
      </c>
      <c r="GF73" s="355">
        <v>0</v>
      </c>
      <c r="GG73" s="355">
        <v>643261</v>
      </c>
      <c r="GH73" s="355">
        <v>2859</v>
      </c>
      <c r="GI73" s="355">
        <v>3564</v>
      </c>
      <c r="GJ73" s="355">
        <v>0</v>
      </c>
      <c r="GK73" s="355">
        <v>123715</v>
      </c>
      <c r="GL73" s="355">
        <v>513123</v>
      </c>
      <c r="GM73" s="355">
        <v>0</v>
      </c>
      <c r="GN73" s="355">
        <v>0</v>
      </c>
      <c r="GO73" s="355">
        <v>0</v>
      </c>
      <c r="GP73" s="355">
        <v>19233</v>
      </c>
      <c r="GQ73" s="355">
        <v>0</v>
      </c>
      <c r="GR73" s="355">
        <v>0</v>
      </c>
      <c r="GS73" s="355">
        <v>19233</v>
      </c>
      <c r="GT73" s="355">
        <v>0</v>
      </c>
      <c r="GU73" s="355">
        <v>0</v>
      </c>
      <c r="GV73" s="355">
        <v>0</v>
      </c>
      <c r="GW73" s="355">
        <v>0</v>
      </c>
      <c r="GX73" s="355">
        <v>0</v>
      </c>
      <c r="GY73" s="355">
        <v>1384523</v>
      </c>
      <c r="GZ73" s="355">
        <v>113853</v>
      </c>
      <c r="HA73" s="355">
        <v>63250</v>
      </c>
      <c r="HB73" s="355">
        <v>50594</v>
      </c>
      <c r="HC73" s="355">
        <v>1069793</v>
      </c>
      <c r="HD73" s="355">
        <v>20505</v>
      </c>
      <c r="HE73" s="355">
        <v>19096</v>
      </c>
      <c r="HF73" s="355">
        <v>5757</v>
      </c>
      <c r="HG73" s="355">
        <v>41674</v>
      </c>
      <c r="HH73" s="355">
        <v>81135</v>
      </c>
    </row>
    <row r="74" spans="1:216" ht="15" x14ac:dyDescent="0.25">
      <c r="A74" s="355" t="s">
        <v>451</v>
      </c>
      <c r="B74" s="355">
        <v>41383380</v>
      </c>
      <c r="C74" s="355">
        <v>1367356</v>
      </c>
      <c r="D74" s="355">
        <v>698330</v>
      </c>
      <c r="E74" s="355">
        <v>299484</v>
      </c>
      <c r="F74" s="355">
        <v>91500</v>
      </c>
      <c r="G74" s="355">
        <v>207984</v>
      </c>
      <c r="H74" s="355">
        <v>285963</v>
      </c>
      <c r="I74" s="355">
        <v>44575</v>
      </c>
      <c r="J74" s="355">
        <v>241388</v>
      </c>
      <c r="K74" s="355">
        <v>39030</v>
      </c>
      <c r="L74" s="355">
        <v>12185</v>
      </c>
      <c r="M74" s="355">
        <v>26845</v>
      </c>
      <c r="N74" s="355">
        <v>73853</v>
      </c>
      <c r="O74" s="355">
        <v>0</v>
      </c>
      <c r="P74" s="355">
        <v>73853</v>
      </c>
      <c r="Q74" s="355">
        <v>602287</v>
      </c>
      <c r="R74" s="355">
        <v>70999</v>
      </c>
      <c r="S74" s="355">
        <v>0</v>
      </c>
      <c r="T74" s="355">
        <v>53292</v>
      </c>
      <c r="U74" s="355">
        <v>27369</v>
      </c>
      <c r="V74" s="355">
        <v>25923</v>
      </c>
      <c r="W74" s="355">
        <v>13446</v>
      </c>
      <c r="X74" s="355">
        <v>6354</v>
      </c>
      <c r="Y74" s="355">
        <v>7092</v>
      </c>
      <c r="Z74" s="355">
        <v>13149280</v>
      </c>
      <c r="AA74" s="355">
        <v>12600040</v>
      </c>
      <c r="AB74" s="355">
        <v>730512</v>
      </c>
      <c r="AC74" s="355">
        <v>3279077</v>
      </c>
      <c r="AD74" s="355">
        <v>1829968</v>
      </c>
      <c r="AE74" s="355">
        <v>45846</v>
      </c>
      <c r="AF74" s="355">
        <v>977956</v>
      </c>
      <c r="AG74" s="355">
        <v>1808050</v>
      </c>
      <c r="AH74" s="355">
        <v>992212</v>
      </c>
      <c r="AI74" s="355">
        <v>422783</v>
      </c>
      <c r="AJ74" s="355">
        <v>2190578</v>
      </c>
      <c r="AK74" s="355">
        <v>277010</v>
      </c>
      <c r="AL74" s="355">
        <v>46046</v>
      </c>
      <c r="AM74" s="355">
        <v>495129</v>
      </c>
      <c r="AN74" s="355">
        <v>23523</v>
      </c>
      <c r="AO74" s="355">
        <v>176588</v>
      </c>
      <c r="AP74" s="355">
        <v>148664</v>
      </c>
      <c r="AQ74" s="355">
        <v>0</v>
      </c>
      <c r="AR74" s="355">
        <v>119774</v>
      </c>
      <c r="AS74" s="355">
        <v>5989</v>
      </c>
      <c r="AT74" s="355">
        <v>0</v>
      </c>
      <c r="AU74" s="355">
        <v>0</v>
      </c>
      <c r="AV74" s="355">
        <v>15060</v>
      </c>
      <c r="AW74" s="355">
        <v>5531</v>
      </c>
      <c r="AX74" s="355">
        <v>0</v>
      </c>
      <c r="AY74" s="355">
        <v>5856098</v>
      </c>
      <c r="AZ74" s="355">
        <v>532470</v>
      </c>
      <c r="BA74" s="355">
        <v>97621</v>
      </c>
      <c r="BB74" s="355">
        <v>35726</v>
      </c>
      <c r="BC74" s="355">
        <v>348074</v>
      </c>
      <c r="BD74" s="355">
        <v>51049</v>
      </c>
      <c r="BE74" s="355">
        <v>0</v>
      </c>
      <c r="BF74" s="355">
        <v>0</v>
      </c>
      <c r="BG74" s="355">
        <v>94872</v>
      </c>
      <c r="BH74" s="355">
        <v>20498</v>
      </c>
      <c r="BI74" s="355">
        <v>0</v>
      </c>
      <c r="BJ74" s="355">
        <v>74374</v>
      </c>
      <c r="BK74" s="355">
        <v>0</v>
      </c>
      <c r="BL74" s="355">
        <v>0</v>
      </c>
      <c r="BM74" s="355">
        <v>0</v>
      </c>
      <c r="BN74" s="355">
        <v>1942252</v>
      </c>
      <c r="BO74" s="355">
        <v>30378</v>
      </c>
      <c r="BP74" s="355">
        <v>101345</v>
      </c>
      <c r="BQ74" s="355">
        <v>1671284</v>
      </c>
      <c r="BR74" s="355">
        <v>139245</v>
      </c>
      <c r="BS74" s="355">
        <v>0</v>
      </c>
      <c r="BT74" s="355">
        <v>0</v>
      </c>
      <c r="BU74" s="355">
        <v>1162359</v>
      </c>
      <c r="BV74" s="355">
        <v>0</v>
      </c>
      <c r="BW74" s="355">
        <v>176155</v>
      </c>
      <c r="BX74" s="355">
        <v>900853</v>
      </c>
      <c r="BY74" s="355">
        <v>85351</v>
      </c>
      <c r="BZ74" s="355">
        <v>0</v>
      </c>
      <c r="CA74" s="355">
        <v>0</v>
      </c>
      <c r="CB74" s="355">
        <v>107360</v>
      </c>
      <c r="CC74" s="355">
        <v>38247</v>
      </c>
      <c r="CD74" s="355">
        <v>21519</v>
      </c>
      <c r="CE74" s="355">
        <v>14922</v>
      </c>
      <c r="CF74" s="355">
        <v>32671</v>
      </c>
      <c r="CG74" s="355">
        <v>0</v>
      </c>
      <c r="CH74" s="355">
        <v>0</v>
      </c>
      <c r="CI74" s="355">
        <v>2016785</v>
      </c>
      <c r="CJ74" s="355">
        <v>509316</v>
      </c>
      <c r="CK74" s="355">
        <v>48536</v>
      </c>
      <c r="CL74" s="355">
        <v>991873</v>
      </c>
      <c r="CM74" s="355">
        <v>146553</v>
      </c>
      <c r="CN74" s="355">
        <v>0</v>
      </c>
      <c r="CO74" s="355">
        <v>320508</v>
      </c>
      <c r="CP74" s="355">
        <v>1186425</v>
      </c>
      <c r="CQ74" s="355">
        <v>90079</v>
      </c>
      <c r="CR74" s="355">
        <v>259171</v>
      </c>
      <c r="CS74" s="355">
        <v>317549</v>
      </c>
      <c r="CT74" s="355">
        <v>242892</v>
      </c>
      <c r="CU74" s="355">
        <v>197984</v>
      </c>
      <c r="CV74" s="355">
        <v>78751</v>
      </c>
      <c r="CW74" s="355">
        <v>326046</v>
      </c>
      <c r="CX74" s="355">
        <v>0</v>
      </c>
      <c r="CY74" s="355">
        <v>0</v>
      </c>
      <c r="CZ74" s="355">
        <v>0</v>
      </c>
      <c r="DA74" s="355">
        <v>107429</v>
      </c>
      <c r="DB74" s="355">
        <v>122184</v>
      </c>
      <c r="DC74" s="355">
        <v>59069</v>
      </c>
      <c r="DD74" s="355">
        <v>6814846</v>
      </c>
      <c r="DE74" s="355">
        <v>1663023</v>
      </c>
      <c r="DF74" s="355">
        <v>2790187</v>
      </c>
      <c r="DG74" s="355">
        <v>2286710</v>
      </c>
      <c r="DH74" s="355">
        <v>52434</v>
      </c>
      <c r="DI74" s="355">
        <v>9443</v>
      </c>
      <c r="DJ74" s="355">
        <v>13048</v>
      </c>
      <c r="DK74" s="355">
        <v>12683330</v>
      </c>
      <c r="DL74" s="355">
        <v>6191655</v>
      </c>
      <c r="DM74" s="355">
        <v>4639315</v>
      </c>
      <c r="DN74" s="355">
        <v>718028</v>
      </c>
      <c r="DO74" s="355">
        <v>617924</v>
      </c>
      <c r="DP74" s="355">
        <v>565529</v>
      </c>
      <c r="DQ74" s="355">
        <v>2273293</v>
      </c>
      <c r="DR74" s="355">
        <v>13480</v>
      </c>
      <c r="DS74" s="355">
        <v>60373</v>
      </c>
      <c r="DT74" s="355">
        <v>263422</v>
      </c>
      <c r="DU74" s="355">
        <v>127267</v>
      </c>
      <c r="DV74" s="355">
        <v>1467520</v>
      </c>
      <c r="DW74" s="355">
        <v>396034</v>
      </c>
      <c r="DX74" s="355">
        <v>260426</v>
      </c>
      <c r="DY74" s="355">
        <v>127425</v>
      </c>
      <c r="DZ74" s="355">
        <v>529807</v>
      </c>
      <c r="EA74" s="355">
        <v>0</v>
      </c>
      <c r="EB74" s="355">
        <v>16678</v>
      </c>
      <c r="EC74" s="355">
        <v>94221</v>
      </c>
      <c r="ED74" s="355">
        <v>42929</v>
      </c>
      <c r="EE74" s="355">
        <v>5806315</v>
      </c>
      <c r="EF74" s="355">
        <v>1082407</v>
      </c>
      <c r="EG74" s="355">
        <v>862300</v>
      </c>
      <c r="EH74" s="355">
        <v>599253</v>
      </c>
      <c r="EI74" s="355">
        <v>2660092</v>
      </c>
      <c r="EJ74" s="355">
        <v>13480</v>
      </c>
      <c r="EK74" s="355">
        <v>75167</v>
      </c>
      <c r="EL74" s="355">
        <v>343420</v>
      </c>
      <c r="EM74" s="355">
        <v>170196</v>
      </c>
      <c r="EN74" s="355">
        <v>231523</v>
      </c>
      <c r="EO74" s="355">
        <v>10293</v>
      </c>
      <c r="EP74" s="355">
        <v>0</v>
      </c>
      <c r="EQ74" s="355">
        <v>89075</v>
      </c>
      <c r="ER74" s="355">
        <v>121646</v>
      </c>
      <c r="ES74" s="355">
        <v>0</v>
      </c>
      <c r="ET74" s="355">
        <v>0</v>
      </c>
      <c r="EU74" s="355">
        <v>10510</v>
      </c>
      <c r="EV74" s="355">
        <v>0</v>
      </c>
      <c r="EW74" s="355">
        <v>1711908</v>
      </c>
      <c r="EX74" s="355">
        <v>195090</v>
      </c>
      <c r="EY74" s="355">
        <v>140565</v>
      </c>
      <c r="EZ74" s="355">
        <v>200947</v>
      </c>
      <c r="FA74" s="355">
        <v>979509</v>
      </c>
      <c r="FB74" s="355">
        <v>1771</v>
      </c>
      <c r="FC74" s="355">
        <v>61201</v>
      </c>
      <c r="FD74" s="355">
        <v>103240</v>
      </c>
      <c r="FE74" s="355">
        <v>29587</v>
      </c>
      <c r="FF74" s="355">
        <v>406441</v>
      </c>
      <c r="FG74" s="355">
        <v>121488</v>
      </c>
      <c r="FH74" s="355">
        <v>5141</v>
      </c>
      <c r="FI74" s="355">
        <v>30187</v>
      </c>
      <c r="FJ74" s="355">
        <v>120011</v>
      </c>
      <c r="FK74" s="355">
        <v>0</v>
      </c>
      <c r="FL74" s="355">
        <v>4798</v>
      </c>
      <c r="FM74" s="355">
        <v>0</v>
      </c>
      <c r="FN74" s="355">
        <v>0</v>
      </c>
      <c r="FO74" s="355">
        <v>69621</v>
      </c>
      <c r="FP74" s="355">
        <v>41959</v>
      </c>
      <c r="FQ74" s="355">
        <v>0</v>
      </c>
      <c r="FR74" s="355">
        <v>0</v>
      </c>
      <c r="FS74" s="355">
        <v>27662</v>
      </c>
      <c r="FT74" s="355">
        <v>0</v>
      </c>
      <c r="FU74" s="355">
        <v>0</v>
      </c>
      <c r="FV74" s="355">
        <v>0</v>
      </c>
      <c r="FW74" s="355">
        <v>0</v>
      </c>
      <c r="FX74" s="355">
        <v>1679157</v>
      </c>
      <c r="FY74" s="355">
        <v>143193</v>
      </c>
      <c r="FZ74" s="355">
        <v>162774</v>
      </c>
      <c r="GA74" s="355">
        <v>151436</v>
      </c>
      <c r="GB74" s="355">
        <v>1144331</v>
      </c>
      <c r="GC74" s="355">
        <v>0</v>
      </c>
      <c r="GD74" s="355">
        <v>24561</v>
      </c>
      <c r="GE74" s="355">
        <v>37783</v>
      </c>
      <c r="GF74" s="355">
        <v>15079</v>
      </c>
      <c r="GG74" s="355">
        <v>1022978</v>
      </c>
      <c r="GH74" s="355">
        <v>0</v>
      </c>
      <c r="GI74" s="355">
        <v>15073</v>
      </c>
      <c r="GJ74" s="355">
        <v>4381</v>
      </c>
      <c r="GK74" s="355">
        <v>201042</v>
      </c>
      <c r="GL74" s="355">
        <v>802481</v>
      </c>
      <c r="GM74" s="355">
        <v>0</v>
      </c>
      <c r="GN74" s="355">
        <v>0</v>
      </c>
      <c r="GO74" s="355">
        <v>0</v>
      </c>
      <c r="GP74" s="355">
        <v>239397</v>
      </c>
      <c r="GQ74" s="355">
        <v>0</v>
      </c>
      <c r="GR74" s="355">
        <v>37181</v>
      </c>
      <c r="GS74" s="355">
        <v>202216</v>
      </c>
      <c r="GT74" s="355">
        <v>0</v>
      </c>
      <c r="GU74" s="355">
        <v>0</v>
      </c>
      <c r="GV74" s="355">
        <v>0</v>
      </c>
      <c r="GW74" s="355">
        <v>0</v>
      </c>
      <c r="GX74" s="355">
        <v>0</v>
      </c>
      <c r="GY74" s="355">
        <v>1362178</v>
      </c>
      <c r="GZ74" s="355">
        <v>205236</v>
      </c>
      <c r="HA74" s="355">
        <v>404156</v>
      </c>
      <c r="HB74" s="355">
        <v>39803</v>
      </c>
      <c r="HC74" s="355">
        <v>617254</v>
      </c>
      <c r="HD74" s="355">
        <v>33357</v>
      </c>
      <c r="HE74" s="355">
        <v>5598</v>
      </c>
      <c r="HF74" s="355">
        <v>31929</v>
      </c>
      <c r="HG74" s="355">
        <v>4055</v>
      </c>
      <c r="HH74" s="355">
        <v>5803931</v>
      </c>
    </row>
    <row r="75" spans="1:216" ht="15" x14ac:dyDescent="0.25">
      <c r="A75" s="355" t="s">
        <v>452</v>
      </c>
      <c r="B75" s="355">
        <v>111681400</v>
      </c>
      <c r="C75" s="355">
        <v>4950948</v>
      </c>
      <c r="D75" s="355">
        <v>3112363</v>
      </c>
      <c r="E75" s="355">
        <v>1302026</v>
      </c>
      <c r="F75" s="355">
        <v>364786</v>
      </c>
      <c r="G75" s="355">
        <v>937241</v>
      </c>
      <c r="H75" s="355">
        <v>1204177</v>
      </c>
      <c r="I75" s="355">
        <v>382061</v>
      </c>
      <c r="J75" s="355">
        <v>822116</v>
      </c>
      <c r="K75" s="355">
        <v>256791</v>
      </c>
      <c r="L75" s="355">
        <v>48764</v>
      </c>
      <c r="M75" s="355">
        <v>208027</v>
      </c>
      <c r="N75" s="355">
        <v>349369</v>
      </c>
      <c r="O75" s="355">
        <v>187717</v>
      </c>
      <c r="P75" s="355">
        <v>161652</v>
      </c>
      <c r="Q75" s="355">
        <v>1409098</v>
      </c>
      <c r="R75" s="355">
        <v>281251</v>
      </c>
      <c r="S75" s="355">
        <v>0</v>
      </c>
      <c r="T75" s="355">
        <v>124528</v>
      </c>
      <c r="U75" s="355">
        <v>45449</v>
      </c>
      <c r="V75" s="355">
        <v>79079</v>
      </c>
      <c r="W75" s="355">
        <v>304960</v>
      </c>
      <c r="X75" s="355">
        <v>240607</v>
      </c>
      <c r="Y75" s="355">
        <v>64352</v>
      </c>
      <c r="Z75" s="355">
        <v>44982430</v>
      </c>
      <c r="AA75" s="355">
        <v>41573040</v>
      </c>
      <c r="AB75" s="355">
        <v>1125941</v>
      </c>
      <c r="AC75" s="355">
        <v>10039370</v>
      </c>
      <c r="AD75" s="355">
        <v>7302840</v>
      </c>
      <c r="AE75" s="355">
        <v>170458</v>
      </c>
      <c r="AF75" s="355">
        <v>4183105</v>
      </c>
      <c r="AG75" s="355">
        <v>2498548</v>
      </c>
      <c r="AH75" s="355">
        <v>4045766</v>
      </c>
      <c r="AI75" s="355">
        <v>1576963</v>
      </c>
      <c r="AJ75" s="355">
        <v>8476153</v>
      </c>
      <c r="AK75" s="355">
        <v>1789411</v>
      </c>
      <c r="AL75" s="355">
        <v>347802</v>
      </c>
      <c r="AM75" s="355">
        <v>3385669</v>
      </c>
      <c r="AN75" s="355">
        <v>40100</v>
      </c>
      <c r="AO75" s="355">
        <v>663205</v>
      </c>
      <c r="AP75" s="355">
        <v>1609102</v>
      </c>
      <c r="AQ75" s="355">
        <v>0</v>
      </c>
      <c r="AR75" s="355">
        <v>515389</v>
      </c>
      <c r="AS75" s="355">
        <v>31719</v>
      </c>
      <c r="AT75" s="355">
        <v>129343</v>
      </c>
      <c r="AU75" s="355">
        <v>30320</v>
      </c>
      <c r="AV75" s="355">
        <v>237348</v>
      </c>
      <c r="AW75" s="355">
        <v>104087</v>
      </c>
      <c r="AX75" s="355">
        <v>25056</v>
      </c>
      <c r="AY75" s="355">
        <v>10441930</v>
      </c>
      <c r="AZ75" s="355">
        <v>700113</v>
      </c>
      <c r="BA75" s="355">
        <v>48379</v>
      </c>
      <c r="BB75" s="355">
        <v>4436</v>
      </c>
      <c r="BC75" s="355">
        <v>613056</v>
      </c>
      <c r="BD75" s="355">
        <v>34242</v>
      </c>
      <c r="BE75" s="355">
        <v>0</v>
      </c>
      <c r="BF75" s="355">
        <v>0</v>
      </c>
      <c r="BG75" s="355">
        <v>56232</v>
      </c>
      <c r="BH75" s="355">
        <v>0</v>
      </c>
      <c r="BI75" s="355">
        <v>0</v>
      </c>
      <c r="BJ75" s="355">
        <v>56232</v>
      </c>
      <c r="BK75" s="355">
        <v>0</v>
      </c>
      <c r="BL75" s="355">
        <v>0</v>
      </c>
      <c r="BM75" s="355">
        <v>0</v>
      </c>
      <c r="BN75" s="355">
        <v>2910817</v>
      </c>
      <c r="BO75" s="355">
        <v>0</v>
      </c>
      <c r="BP75" s="355">
        <v>26231</v>
      </c>
      <c r="BQ75" s="355">
        <v>2867779</v>
      </c>
      <c r="BR75" s="355">
        <v>16807</v>
      </c>
      <c r="BS75" s="355">
        <v>0</v>
      </c>
      <c r="BT75" s="355">
        <v>0</v>
      </c>
      <c r="BU75" s="355">
        <v>3042938</v>
      </c>
      <c r="BV75" s="355">
        <v>13037</v>
      </c>
      <c r="BW75" s="355">
        <v>101098</v>
      </c>
      <c r="BX75" s="355">
        <v>2893462</v>
      </c>
      <c r="BY75" s="355">
        <v>35341</v>
      </c>
      <c r="BZ75" s="355">
        <v>0</v>
      </c>
      <c r="CA75" s="355">
        <v>0</v>
      </c>
      <c r="CB75" s="355">
        <v>123459</v>
      </c>
      <c r="CC75" s="355">
        <v>95658</v>
      </c>
      <c r="CD75" s="355">
        <v>12252</v>
      </c>
      <c r="CE75" s="355">
        <v>15550</v>
      </c>
      <c r="CF75" s="355">
        <v>0</v>
      </c>
      <c r="CG75" s="355">
        <v>0</v>
      </c>
      <c r="CH75" s="355">
        <v>0</v>
      </c>
      <c r="CI75" s="355">
        <v>3608370</v>
      </c>
      <c r="CJ75" s="355">
        <v>601205</v>
      </c>
      <c r="CK75" s="355">
        <v>118198</v>
      </c>
      <c r="CL75" s="355">
        <v>1905919</v>
      </c>
      <c r="CM75" s="355">
        <v>49478</v>
      </c>
      <c r="CN75" s="355">
        <v>0</v>
      </c>
      <c r="CO75" s="355">
        <v>933571</v>
      </c>
      <c r="CP75" s="355">
        <v>3757224</v>
      </c>
      <c r="CQ75" s="355">
        <v>225590</v>
      </c>
      <c r="CR75" s="355">
        <v>925458</v>
      </c>
      <c r="CS75" s="355">
        <v>250793</v>
      </c>
      <c r="CT75" s="355">
        <v>1306443</v>
      </c>
      <c r="CU75" s="355">
        <v>538523</v>
      </c>
      <c r="CV75" s="355">
        <v>510416</v>
      </c>
      <c r="CW75" s="355">
        <v>767350</v>
      </c>
      <c r="CX75" s="355">
        <v>0</v>
      </c>
      <c r="CY75" s="355">
        <v>0</v>
      </c>
      <c r="CZ75" s="355">
        <v>0</v>
      </c>
      <c r="DA75" s="355">
        <v>228898</v>
      </c>
      <c r="DB75" s="355">
        <v>468863</v>
      </c>
      <c r="DC75" s="355">
        <v>10281</v>
      </c>
      <c r="DD75" s="355">
        <v>17233210</v>
      </c>
      <c r="DE75" s="355">
        <v>4032855</v>
      </c>
      <c r="DF75" s="355">
        <v>5673146</v>
      </c>
      <c r="DG75" s="355">
        <v>6863287</v>
      </c>
      <c r="DH75" s="355">
        <v>395166</v>
      </c>
      <c r="DI75" s="355">
        <v>256381</v>
      </c>
      <c r="DJ75" s="355">
        <v>12375</v>
      </c>
      <c r="DK75" s="355">
        <v>29548300</v>
      </c>
      <c r="DL75" s="355">
        <v>17562080</v>
      </c>
      <c r="DM75" s="355">
        <v>10077950</v>
      </c>
      <c r="DN75" s="355">
        <v>2313493</v>
      </c>
      <c r="DO75" s="355">
        <v>1394129</v>
      </c>
      <c r="DP75" s="355">
        <v>1002130</v>
      </c>
      <c r="DQ75" s="355">
        <v>4285483</v>
      </c>
      <c r="DR75" s="355">
        <v>0</v>
      </c>
      <c r="DS75" s="355">
        <v>96985</v>
      </c>
      <c r="DT75" s="355">
        <v>707039</v>
      </c>
      <c r="DU75" s="355">
        <v>278687</v>
      </c>
      <c r="DV75" s="355">
        <v>7440557</v>
      </c>
      <c r="DW75" s="355">
        <v>1685135</v>
      </c>
      <c r="DX75" s="355">
        <v>627205</v>
      </c>
      <c r="DY75" s="355">
        <v>695025</v>
      </c>
      <c r="DZ75" s="355">
        <v>3556382</v>
      </c>
      <c r="EA75" s="355">
        <v>0</v>
      </c>
      <c r="EB75" s="355">
        <v>165688</v>
      </c>
      <c r="EC75" s="355">
        <v>518750</v>
      </c>
      <c r="ED75" s="355">
        <v>192372</v>
      </c>
      <c r="EE75" s="355">
        <v>16398250</v>
      </c>
      <c r="EF75" s="355">
        <v>3794854</v>
      </c>
      <c r="EG75" s="355">
        <v>1969643</v>
      </c>
      <c r="EH75" s="355">
        <v>1629285</v>
      </c>
      <c r="EI75" s="355">
        <v>7129261</v>
      </c>
      <c r="EJ75" s="355">
        <v>0</v>
      </c>
      <c r="EK75" s="355">
        <v>262674</v>
      </c>
      <c r="EL75" s="355">
        <v>1141477</v>
      </c>
      <c r="EM75" s="355">
        <v>471058</v>
      </c>
      <c r="EN75" s="355">
        <v>1058440</v>
      </c>
      <c r="EO75" s="355">
        <v>181384</v>
      </c>
      <c r="EP75" s="355">
        <v>48493</v>
      </c>
      <c r="EQ75" s="355">
        <v>74381</v>
      </c>
      <c r="ER75" s="355">
        <v>687748</v>
      </c>
      <c r="ES75" s="355">
        <v>0</v>
      </c>
      <c r="ET75" s="355">
        <v>0</v>
      </c>
      <c r="EU75" s="355">
        <v>66434</v>
      </c>
      <c r="EV75" s="355">
        <v>0</v>
      </c>
      <c r="EW75" s="355">
        <v>3307365</v>
      </c>
      <c r="EX75" s="355">
        <v>802533</v>
      </c>
      <c r="EY75" s="355">
        <v>334498</v>
      </c>
      <c r="EZ75" s="355">
        <v>360237</v>
      </c>
      <c r="FA75" s="355">
        <v>1323192</v>
      </c>
      <c r="FB75" s="355">
        <v>24561</v>
      </c>
      <c r="FC75" s="355">
        <v>43486</v>
      </c>
      <c r="FD75" s="355">
        <v>299782</v>
      </c>
      <c r="FE75" s="355">
        <v>119075</v>
      </c>
      <c r="FF75" s="355">
        <v>1344959</v>
      </c>
      <c r="FG75" s="355">
        <v>458537</v>
      </c>
      <c r="FH75" s="355">
        <v>157301</v>
      </c>
      <c r="FI75" s="355">
        <v>130742</v>
      </c>
      <c r="FJ75" s="355">
        <v>252985</v>
      </c>
      <c r="FK75" s="355">
        <v>56661</v>
      </c>
      <c r="FL75" s="355">
        <v>32214</v>
      </c>
      <c r="FM75" s="355">
        <v>161010</v>
      </c>
      <c r="FN75" s="355">
        <v>4455</v>
      </c>
      <c r="FO75" s="355">
        <v>158671</v>
      </c>
      <c r="FP75" s="355">
        <v>125143</v>
      </c>
      <c r="FQ75" s="355">
        <v>0</v>
      </c>
      <c r="FR75" s="355">
        <v>0</v>
      </c>
      <c r="FS75" s="355">
        <v>33528</v>
      </c>
      <c r="FT75" s="355">
        <v>0</v>
      </c>
      <c r="FU75" s="355">
        <v>0</v>
      </c>
      <c r="FV75" s="355">
        <v>0</v>
      </c>
      <c r="FW75" s="355">
        <v>0</v>
      </c>
      <c r="FX75" s="355">
        <v>4101823</v>
      </c>
      <c r="FY75" s="355">
        <v>852626</v>
      </c>
      <c r="FZ75" s="355">
        <v>916548</v>
      </c>
      <c r="GA75" s="355">
        <v>188403</v>
      </c>
      <c r="GB75" s="355">
        <v>2031835</v>
      </c>
      <c r="GC75" s="355">
        <v>0</v>
      </c>
      <c r="GD75" s="355">
        <v>19706</v>
      </c>
      <c r="GE75" s="355">
        <v>79414</v>
      </c>
      <c r="GF75" s="355">
        <v>13291</v>
      </c>
      <c r="GG75" s="355">
        <v>838151</v>
      </c>
      <c r="GH75" s="355">
        <v>52719</v>
      </c>
      <c r="GI75" s="355">
        <v>26954</v>
      </c>
      <c r="GJ75" s="355">
        <v>4773</v>
      </c>
      <c r="GK75" s="355">
        <v>429956</v>
      </c>
      <c r="GL75" s="355">
        <v>323749</v>
      </c>
      <c r="GM75" s="355">
        <v>0</v>
      </c>
      <c r="GN75" s="355">
        <v>0</v>
      </c>
      <c r="GO75" s="355">
        <v>0</v>
      </c>
      <c r="GP75" s="355">
        <v>29530</v>
      </c>
      <c r="GQ75" s="355">
        <v>2685</v>
      </c>
      <c r="GR75" s="355">
        <v>0</v>
      </c>
      <c r="GS75" s="355">
        <v>0</v>
      </c>
      <c r="GT75" s="355">
        <v>0</v>
      </c>
      <c r="GU75" s="355">
        <v>26845</v>
      </c>
      <c r="GV75" s="355">
        <v>0</v>
      </c>
      <c r="GW75" s="355">
        <v>0</v>
      </c>
      <c r="GX75" s="355">
        <v>0</v>
      </c>
      <c r="GY75" s="355">
        <v>2205721</v>
      </c>
      <c r="GZ75" s="355">
        <v>588464</v>
      </c>
      <c r="HA75" s="355">
        <v>388210</v>
      </c>
      <c r="HB75" s="355">
        <v>73567</v>
      </c>
      <c r="HC75" s="355">
        <v>943908</v>
      </c>
      <c r="HD75" s="355">
        <v>30786</v>
      </c>
      <c r="HE75" s="355">
        <v>28844</v>
      </c>
      <c r="HF75" s="355">
        <v>83106</v>
      </c>
      <c r="HG75" s="355">
        <v>40505</v>
      </c>
      <c r="HH75" s="355">
        <v>10972590</v>
      </c>
    </row>
    <row r="76" spans="1:216" ht="15" x14ac:dyDescent="0.25">
      <c r="A76" s="355" t="s">
        <v>453</v>
      </c>
      <c r="B76" s="355">
        <v>296927600</v>
      </c>
      <c r="C76" s="355">
        <v>13705920</v>
      </c>
      <c r="D76" s="355">
        <v>9680002</v>
      </c>
      <c r="E76" s="355">
        <v>5586787</v>
      </c>
      <c r="F76" s="355">
        <v>1586110</v>
      </c>
      <c r="G76" s="355">
        <v>4000678</v>
      </c>
      <c r="H76" s="355">
        <v>3051780</v>
      </c>
      <c r="I76" s="355">
        <v>965873</v>
      </c>
      <c r="J76" s="355">
        <v>2085907</v>
      </c>
      <c r="K76" s="355">
        <v>680405</v>
      </c>
      <c r="L76" s="355">
        <v>205235</v>
      </c>
      <c r="M76" s="355">
        <v>475170</v>
      </c>
      <c r="N76" s="355">
        <v>361030</v>
      </c>
      <c r="O76" s="355">
        <v>137294</v>
      </c>
      <c r="P76" s="355">
        <v>223736</v>
      </c>
      <c r="Q76" s="355">
        <v>2483011</v>
      </c>
      <c r="R76" s="355">
        <v>849432</v>
      </c>
      <c r="S76" s="355">
        <v>0</v>
      </c>
      <c r="T76" s="355">
        <v>725225</v>
      </c>
      <c r="U76" s="355">
        <v>495159</v>
      </c>
      <c r="V76" s="355">
        <v>230066</v>
      </c>
      <c r="W76" s="355">
        <v>817684</v>
      </c>
      <c r="X76" s="355">
        <v>647474</v>
      </c>
      <c r="Y76" s="355">
        <v>170210</v>
      </c>
      <c r="Z76" s="355">
        <v>136890100</v>
      </c>
      <c r="AA76" s="355">
        <v>123989100</v>
      </c>
      <c r="AB76" s="355">
        <v>3003797</v>
      </c>
      <c r="AC76" s="355">
        <v>38761000</v>
      </c>
      <c r="AD76" s="355">
        <v>15878360</v>
      </c>
      <c r="AE76" s="355">
        <v>465862</v>
      </c>
      <c r="AF76" s="355">
        <v>15893560</v>
      </c>
      <c r="AG76" s="355">
        <v>5817711</v>
      </c>
      <c r="AH76" s="355">
        <v>10847620</v>
      </c>
      <c r="AI76" s="355">
        <v>3199031</v>
      </c>
      <c r="AJ76" s="355">
        <v>24881740</v>
      </c>
      <c r="AK76" s="355">
        <v>4889413</v>
      </c>
      <c r="AL76" s="355">
        <v>327651</v>
      </c>
      <c r="AM76" s="355">
        <v>12859390</v>
      </c>
      <c r="AN76" s="355">
        <v>71968</v>
      </c>
      <c r="AO76" s="355">
        <v>2979986</v>
      </c>
      <c r="AP76" s="355">
        <v>5126572</v>
      </c>
      <c r="AQ76" s="355">
        <v>0</v>
      </c>
      <c r="AR76" s="355">
        <v>1928344</v>
      </c>
      <c r="AS76" s="355">
        <v>204311</v>
      </c>
      <c r="AT76" s="355">
        <v>656711</v>
      </c>
      <c r="AU76" s="355">
        <v>240760</v>
      </c>
      <c r="AV76" s="355">
        <v>1272024</v>
      </c>
      <c r="AW76" s="355">
        <v>315874</v>
      </c>
      <c r="AX76" s="355">
        <v>62839</v>
      </c>
      <c r="AY76" s="355">
        <v>20445790</v>
      </c>
      <c r="AZ76" s="355">
        <v>3211629</v>
      </c>
      <c r="BA76" s="355">
        <v>358325</v>
      </c>
      <c r="BB76" s="355">
        <v>37839</v>
      </c>
      <c r="BC76" s="355">
        <v>2785700</v>
      </c>
      <c r="BD76" s="355">
        <v>29765</v>
      </c>
      <c r="BE76" s="355">
        <v>0</v>
      </c>
      <c r="BF76" s="355">
        <v>0</v>
      </c>
      <c r="BG76" s="355">
        <v>279276</v>
      </c>
      <c r="BH76" s="355">
        <v>73824</v>
      </c>
      <c r="BI76" s="355">
        <v>39347</v>
      </c>
      <c r="BJ76" s="355">
        <v>117412</v>
      </c>
      <c r="BK76" s="355">
        <v>48693</v>
      </c>
      <c r="BL76" s="355">
        <v>0</v>
      </c>
      <c r="BM76" s="355">
        <v>0</v>
      </c>
      <c r="BN76" s="355">
        <v>6664742</v>
      </c>
      <c r="BO76" s="355">
        <v>0</v>
      </c>
      <c r="BP76" s="355">
        <v>8544</v>
      </c>
      <c r="BQ76" s="355">
        <v>6644418</v>
      </c>
      <c r="BR76" s="355">
        <v>11780</v>
      </c>
      <c r="BS76" s="355">
        <v>0</v>
      </c>
      <c r="BT76" s="355">
        <v>0</v>
      </c>
      <c r="BU76" s="355">
        <v>4023787</v>
      </c>
      <c r="BV76" s="355">
        <v>47750</v>
      </c>
      <c r="BW76" s="355">
        <v>22444</v>
      </c>
      <c r="BX76" s="355">
        <v>3824243</v>
      </c>
      <c r="BY76" s="355">
        <v>129350</v>
      </c>
      <c r="BZ76" s="355">
        <v>0</v>
      </c>
      <c r="CA76" s="355">
        <v>0</v>
      </c>
      <c r="CB76" s="355">
        <v>592040</v>
      </c>
      <c r="CC76" s="355">
        <v>246762</v>
      </c>
      <c r="CD76" s="355">
        <v>101077</v>
      </c>
      <c r="CE76" s="355">
        <v>211452</v>
      </c>
      <c r="CF76" s="355">
        <v>32750</v>
      </c>
      <c r="CG76" s="355">
        <v>0</v>
      </c>
      <c r="CH76" s="355">
        <v>0</v>
      </c>
      <c r="CI76" s="355">
        <v>5674317</v>
      </c>
      <c r="CJ76" s="355">
        <v>1331124</v>
      </c>
      <c r="CK76" s="355">
        <v>137435</v>
      </c>
      <c r="CL76" s="355">
        <v>3300899</v>
      </c>
      <c r="CM76" s="355">
        <v>35891</v>
      </c>
      <c r="CN76" s="355">
        <v>0</v>
      </c>
      <c r="CO76" s="355">
        <v>868968</v>
      </c>
      <c r="CP76" s="355">
        <v>6699881</v>
      </c>
      <c r="CQ76" s="355">
        <v>468030</v>
      </c>
      <c r="CR76" s="355">
        <v>1715988</v>
      </c>
      <c r="CS76" s="355">
        <v>485189</v>
      </c>
      <c r="CT76" s="355">
        <v>2277215</v>
      </c>
      <c r="CU76" s="355">
        <v>755260</v>
      </c>
      <c r="CV76" s="355">
        <v>998199</v>
      </c>
      <c r="CW76" s="355">
        <v>1215746</v>
      </c>
      <c r="CX76" s="355">
        <v>0</v>
      </c>
      <c r="CY76" s="355">
        <v>0</v>
      </c>
      <c r="CZ76" s="355">
        <v>0</v>
      </c>
      <c r="DA76" s="355">
        <v>550517</v>
      </c>
      <c r="DB76" s="355">
        <v>469030</v>
      </c>
      <c r="DC76" s="355">
        <v>170496</v>
      </c>
      <c r="DD76" s="355">
        <v>41815050</v>
      </c>
      <c r="DE76" s="355">
        <v>7933265</v>
      </c>
      <c r="DF76" s="355">
        <v>12124070</v>
      </c>
      <c r="DG76" s="355">
        <v>19602580</v>
      </c>
      <c r="DH76" s="355">
        <v>1620378</v>
      </c>
      <c r="DI76" s="355">
        <v>456273</v>
      </c>
      <c r="DJ76" s="355">
        <v>78474</v>
      </c>
      <c r="DK76" s="355">
        <v>76155080</v>
      </c>
      <c r="DL76" s="355">
        <v>49084600</v>
      </c>
      <c r="DM76" s="355">
        <v>25393090</v>
      </c>
      <c r="DN76" s="355">
        <v>4466165</v>
      </c>
      <c r="DO76" s="355">
        <v>2078410</v>
      </c>
      <c r="DP76" s="355">
        <v>1805879</v>
      </c>
      <c r="DQ76" s="355">
        <v>14624060</v>
      </c>
      <c r="DR76" s="355">
        <v>0</v>
      </c>
      <c r="DS76" s="355">
        <v>303783</v>
      </c>
      <c r="DT76" s="355">
        <v>1553402</v>
      </c>
      <c r="DU76" s="355">
        <v>561385</v>
      </c>
      <c r="DV76" s="355">
        <v>23499000</v>
      </c>
      <c r="DW76" s="355">
        <v>4957373</v>
      </c>
      <c r="DX76" s="355">
        <v>2263209</v>
      </c>
      <c r="DY76" s="355">
        <v>1904405</v>
      </c>
      <c r="DZ76" s="355">
        <v>11958740</v>
      </c>
      <c r="EA76" s="355">
        <v>9424</v>
      </c>
      <c r="EB76" s="355">
        <v>225478</v>
      </c>
      <c r="EC76" s="355">
        <v>1491567</v>
      </c>
      <c r="ED76" s="355">
        <v>688798</v>
      </c>
      <c r="EE76" s="355">
        <v>45772880</v>
      </c>
      <c r="EF76" s="355">
        <v>8609454</v>
      </c>
      <c r="EG76" s="355">
        <v>4198039</v>
      </c>
      <c r="EH76" s="355">
        <v>3298229</v>
      </c>
      <c r="EI76" s="355">
        <v>25158360</v>
      </c>
      <c r="EJ76" s="355">
        <v>9424</v>
      </c>
      <c r="EK76" s="355">
        <v>490085</v>
      </c>
      <c r="EL76" s="355">
        <v>2862285</v>
      </c>
      <c r="EM76" s="355">
        <v>1147008</v>
      </c>
      <c r="EN76" s="355">
        <v>2979971</v>
      </c>
      <c r="EO76" s="355">
        <v>811742</v>
      </c>
      <c r="EP76" s="355">
        <v>138440</v>
      </c>
      <c r="EQ76" s="355">
        <v>445120</v>
      </c>
      <c r="ER76" s="355">
        <v>1313295</v>
      </c>
      <c r="ES76" s="355">
        <v>0</v>
      </c>
      <c r="ET76" s="355">
        <v>31065</v>
      </c>
      <c r="EU76" s="355">
        <v>146442</v>
      </c>
      <c r="EV76" s="355">
        <v>93866</v>
      </c>
      <c r="EW76" s="355">
        <v>9990488</v>
      </c>
      <c r="EX76" s="355">
        <v>1717751</v>
      </c>
      <c r="EY76" s="355">
        <v>489933</v>
      </c>
      <c r="EZ76" s="355">
        <v>805221</v>
      </c>
      <c r="FA76" s="355">
        <v>6078593</v>
      </c>
      <c r="FB76" s="355">
        <v>86476</v>
      </c>
      <c r="FC76" s="355">
        <v>193044</v>
      </c>
      <c r="FD76" s="355">
        <v>342570</v>
      </c>
      <c r="FE76" s="355">
        <v>276901</v>
      </c>
      <c r="FF76" s="355">
        <v>2380591</v>
      </c>
      <c r="FG76" s="355">
        <v>1106961</v>
      </c>
      <c r="FH76" s="355">
        <v>113407</v>
      </c>
      <c r="FI76" s="355">
        <v>291923</v>
      </c>
      <c r="FJ76" s="355">
        <v>416349</v>
      </c>
      <c r="FK76" s="355">
        <v>11595</v>
      </c>
      <c r="FL76" s="355">
        <v>50485</v>
      </c>
      <c r="FM76" s="355">
        <v>149243</v>
      </c>
      <c r="FN76" s="355">
        <v>41694</v>
      </c>
      <c r="FO76" s="355">
        <v>2758608</v>
      </c>
      <c r="FP76" s="355">
        <v>1778580</v>
      </c>
      <c r="FQ76" s="355">
        <v>16507</v>
      </c>
      <c r="FR76" s="355">
        <v>16662</v>
      </c>
      <c r="FS76" s="355">
        <v>908704</v>
      </c>
      <c r="FT76" s="355">
        <v>5483</v>
      </c>
      <c r="FU76" s="355">
        <v>0</v>
      </c>
      <c r="FV76" s="355">
        <v>12394</v>
      </c>
      <c r="FW76" s="355">
        <v>20277</v>
      </c>
      <c r="FX76" s="355">
        <v>6460459</v>
      </c>
      <c r="FY76" s="355">
        <v>1503872</v>
      </c>
      <c r="FZ76" s="355">
        <v>1140672</v>
      </c>
      <c r="GA76" s="355">
        <v>507129</v>
      </c>
      <c r="GB76" s="355">
        <v>3187890</v>
      </c>
      <c r="GC76" s="355">
        <v>21019</v>
      </c>
      <c r="GD76" s="355">
        <v>38811</v>
      </c>
      <c r="GE76" s="355">
        <v>41759</v>
      </c>
      <c r="GF76" s="355">
        <v>19306</v>
      </c>
      <c r="GG76" s="355">
        <v>2086289</v>
      </c>
      <c r="GH76" s="355">
        <v>114127</v>
      </c>
      <c r="GI76" s="355">
        <v>17152</v>
      </c>
      <c r="GJ76" s="355">
        <v>145429</v>
      </c>
      <c r="GK76" s="355">
        <v>1213332</v>
      </c>
      <c r="GL76" s="355">
        <v>596249</v>
      </c>
      <c r="GM76" s="355">
        <v>0</v>
      </c>
      <c r="GN76" s="355">
        <v>0</v>
      </c>
      <c r="GO76" s="355">
        <v>0</v>
      </c>
      <c r="GP76" s="355">
        <v>377725</v>
      </c>
      <c r="GQ76" s="355">
        <v>0</v>
      </c>
      <c r="GR76" s="355">
        <v>269245</v>
      </c>
      <c r="GS76" s="355">
        <v>108479</v>
      </c>
      <c r="GT76" s="355">
        <v>0</v>
      </c>
      <c r="GU76" s="355">
        <v>0</v>
      </c>
      <c r="GV76" s="355">
        <v>0</v>
      </c>
      <c r="GW76" s="355">
        <v>0</v>
      </c>
      <c r="GX76" s="355">
        <v>0</v>
      </c>
      <c r="GY76" s="355">
        <v>3016320</v>
      </c>
      <c r="GZ76" s="355">
        <v>881120</v>
      </c>
      <c r="HA76" s="355">
        <v>248756</v>
      </c>
      <c r="HB76" s="355">
        <v>136599</v>
      </c>
      <c r="HC76" s="355">
        <v>1180799</v>
      </c>
      <c r="HD76" s="355">
        <v>32157</v>
      </c>
      <c r="HE76" s="355">
        <v>22109</v>
      </c>
      <c r="HF76" s="355">
        <v>228044</v>
      </c>
      <c r="HG76" s="355">
        <v>278227</v>
      </c>
      <c r="HH76" s="355">
        <v>22843790</v>
      </c>
    </row>
    <row r="77" spans="1:216" ht="15" x14ac:dyDescent="0.25">
      <c r="A77" s="355" t="s">
        <v>454</v>
      </c>
      <c r="B77" s="355">
        <v>446950800</v>
      </c>
      <c r="C77" s="355">
        <v>20668240</v>
      </c>
      <c r="D77" s="355">
        <v>16886780</v>
      </c>
      <c r="E77" s="355">
        <v>10737820</v>
      </c>
      <c r="F77" s="355">
        <v>2906338</v>
      </c>
      <c r="G77" s="355">
        <v>7831485</v>
      </c>
      <c r="H77" s="355">
        <v>5462359</v>
      </c>
      <c r="I77" s="355">
        <v>929706</v>
      </c>
      <c r="J77" s="355">
        <v>4532653</v>
      </c>
      <c r="K77" s="355">
        <v>399956</v>
      </c>
      <c r="L77" s="355">
        <v>196986</v>
      </c>
      <c r="M77" s="355">
        <v>202969</v>
      </c>
      <c r="N77" s="355">
        <v>286647</v>
      </c>
      <c r="O77" s="355">
        <v>85448</v>
      </c>
      <c r="P77" s="355">
        <v>201199</v>
      </c>
      <c r="Q77" s="355">
        <v>1371764</v>
      </c>
      <c r="R77" s="355">
        <v>309613</v>
      </c>
      <c r="S77" s="355">
        <v>0</v>
      </c>
      <c r="T77" s="355">
        <v>1427366</v>
      </c>
      <c r="U77" s="355">
        <v>876531</v>
      </c>
      <c r="V77" s="355">
        <v>550835</v>
      </c>
      <c r="W77" s="355">
        <v>982326</v>
      </c>
      <c r="X77" s="355">
        <v>810212</v>
      </c>
      <c r="Y77" s="355">
        <v>172114</v>
      </c>
      <c r="Z77" s="355">
        <v>244245000</v>
      </c>
      <c r="AA77" s="355">
        <v>206583600</v>
      </c>
      <c r="AB77" s="355">
        <v>2709681</v>
      </c>
      <c r="AC77" s="355">
        <v>49395350</v>
      </c>
      <c r="AD77" s="355">
        <v>32331200</v>
      </c>
      <c r="AE77" s="355">
        <v>180470</v>
      </c>
      <c r="AF77" s="355">
        <v>17267100</v>
      </c>
      <c r="AG77" s="355">
        <v>6075508</v>
      </c>
      <c r="AH77" s="355">
        <v>17222610</v>
      </c>
      <c r="AI77" s="355">
        <v>13332710</v>
      </c>
      <c r="AJ77" s="355">
        <v>56410910</v>
      </c>
      <c r="AK77" s="355">
        <v>11070180</v>
      </c>
      <c r="AL77" s="355">
        <v>582242</v>
      </c>
      <c r="AM77" s="355">
        <v>37527280</v>
      </c>
      <c r="AN77" s="355">
        <v>41243</v>
      </c>
      <c r="AO77" s="355">
        <v>9483538</v>
      </c>
      <c r="AP77" s="355">
        <v>13993570</v>
      </c>
      <c r="AQ77" s="355">
        <v>69169</v>
      </c>
      <c r="AR77" s="355">
        <v>4542801</v>
      </c>
      <c r="AS77" s="355">
        <v>577049</v>
      </c>
      <c r="AT77" s="355">
        <v>1650420</v>
      </c>
      <c r="AU77" s="355">
        <v>424998</v>
      </c>
      <c r="AV77" s="355">
        <v>4878785</v>
      </c>
      <c r="AW77" s="355">
        <v>1821139</v>
      </c>
      <c r="AX77" s="355">
        <v>44567</v>
      </c>
      <c r="AY77" s="355">
        <v>35709280</v>
      </c>
      <c r="AZ77" s="355">
        <v>8416504</v>
      </c>
      <c r="BA77" s="355">
        <v>1747861</v>
      </c>
      <c r="BB77" s="355">
        <v>91515</v>
      </c>
      <c r="BC77" s="355">
        <v>6513000</v>
      </c>
      <c r="BD77" s="355">
        <v>64130</v>
      </c>
      <c r="BE77" s="355">
        <v>0</v>
      </c>
      <c r="BF77" s="355">
        <v>0</v>
      </c>
      <c r="BG77" s="355">
        <v>2146214</v>
      </c>
      <c r="BH77" s="355">
        <v>482207</v>
      </c>
      <c r="BI77" s="355">
        <v>0</v>
      </c>
      <c r="BJ77" s="355">
        <v>1664007</v>
      </c>
      <c r="BK77" s="355">
        <v>0</v>
      </c>
      <c r="BL77" s="355">
        <v>0</v>
      </c>
      <c r="BM77" s="355">
        <v>0</v>
      </c>
      <c r="BN77" s="355">
        <v>6084816</v>
      </c>
      <c r="BO77" s="355">
        <v>0</v>
      </c>
      <c r="BP77" s="355">
        <v>7629</v>
      </c>
      <c r="BQ77" s="355">
        <v>6077187</v>
      </c>
      <c r="BR77" s="355">
        <v>0</v>
      </c>
      <c r="BS77" s="355">
        <v>0</v>
      </c>
      <c r="BT77" s="355">
        <v>0</v>
      </c>
      <c r="BU77" s="355">
        <v>5277335</v>
      </c>
      <c r="BV77" s="355">
        <v>229555</v>
      </c>
      <c r="BW77" s="355">
        <v>60899</v>
      </c>
      <c r="BX77" s="355">
        <v>4965834</v>
      </c>
      <c r="BY77" s="355">
        <v>21048</v>
      </c>
      <c r="BZ77" s="355">
        <v>0</v>
      </c>
      <c r="CA77" s="355">
        <v>0</v>
      </c>
      <c r="CB77" s="355">
        <v>647343</v>
      </c>
      <c r="CC77" s="355">
        <v>100087</v>
      </c>
      <c r="CD77" s="355">
        <v>0</v>
      </c>
      <c r="CE77" s="355">
        <v>547256</v>
      </c>
      <c r="CF77" s="355">
        <v>0</v>
      </c>
      <c r="CG77" s="355">
        <v>0</v>
      </c>
      <c r="CH77" s="355">
        <v>0</v>
      </c>
      <c r="CI77" s="355">
        <v>13137070</v>
      </c>
      <c r="CJ77" s="355">
        <v>2366331</v>
      </c>
      <c r="CK77" s="355">
        <v>96542</v>
      </c>
      <c r="CL77" s="355">
        <v>10065710</v>
      </c>
      <c r="CM77" s="355">
        <v>104454</v>
      </c>
      <c r="CN77" s="355">
        <v>0</v>
      </c>
      <c r="CO77" s="355">
        <v>504041</v>
      </c>
      <c r="CP77" s="355">
        <v>4367786</v>
      </c>
      <c r="CQ77" s="355">
        <v>387411</v>
      </c>
      <c r="CR77" s="355">
        <v>2149843</v>
      </c>
      <c r="CS77" s="355">
        <v>495851</v>
      </c>
      <c r="CT77" s="355">
        <v>708352</v>
      </c>
      <c r="CU77" s="355">
        <v>333983</v>
      </c>
      <c r="CV77" s="355">
        <v>292346</v>
      </c>
      <c r="CW77" s="355">
        <v>1087779</v>
      </c>
      <c r="CX77" s="355">
        <v>0</v>
      </c>
      <c r="CY77" s="355">
        <v>0</v>
      </c>
      <c r="CZ77" s="355">
        <v>0</v>
      </c>
      <c r="DA77" s="355">
        <v>315312</v>
      </c>
      <c r="DB77" s="355">
        <v>562726</v>
      </c>
      <c r="DC77" s="355">
        <v>155383</v>
      </c>
      <c r="DD77" s="355">
        <v>68708370</v>
      </c>
      <c r="DE77" s="355">
        <v>14142530</v>
      </c>
      <c r="DF77" s="355">
        <v>22565360</v>
      </c>
      <c r="DG77" s="355">
        <v>31271790</v>
      </c>
      <c r="DH77" s="355">
        <v>568507</v>
      </c>
      <c r="DI77" s="355">
        <v>133404</v>
      </c>
      <c r="DJ77" s="355">
        <v>26783</v>
      </c>
      <c r="DK77" s="355">
        <v>72164380</v>
      </c>
      <c r="DL77" s="355">
        <v>39625680</v>
      </c>
      <c r="DM77" s="355">
        <v>23206710</v>
      </c>
      <c r="DN77" s="355">
        <v>7436951</v>
      </c>
      <c r="DO77" s="355">
        <v>1159738</v>
      </c>
      <c r="DP77" s="355">
        <v>2003906</v>
      </c>
      <c r="DQ77" s="355">
        <v>11285750</v>
      </c>
      <c r="DR77" s="355">
        <v>0</v>
      </c>
      <c r="DS77" s="355">
        <v>126569</v>
      </c>
      <c r="DT77" s="355">
        <v>895597</v>
      </c>
      <c r="DU77" s="355">
        <v>298197</v>
      </c>
      <c r="DV77" s="355">
        <v>16348720</v>
      </c>
      <c r="DW77" s="355">
        <v>2434437</v>
      </c>
      <c r="DX77" s="355">
        <v>1430177</v>
      </c>
      <c r="DY77" s="355">
        <v>855614</v>
      </c>
      <c r="DZ77" s="355">
        <v>10424470</v>
      </c>
      <c r="EA77" s="355">
        <v>0</v>
      </c>
      <c r="EB77" s="355">
        <v>26017</v>
      </c>
      <c r="EC77" s="355">
        <v>884237</v>
      </c>
      <c r="ED77" s="355">
        <v>293766</v>
      </c>
      <c r="EE77" s="355">
        <v>33928800</v>
      </c>
      <c r="EF77" s="355">
        <v>9462485</v>
      </c>
      <c r="EG77" s="355">
        <v>2447926</v>
      </c>
      <c r="EH77" s="355">
        <v>2458333</v>
      </c>
      <c r="EI77" s="355">
        <v>17314320</v>
      </c>
      <c r="EJ77" s="355">
        <v>0</v>
      </c>
      <c r="EK77" s="355">
        <v>145589</v>
      </c>
      <c r="EL77" s="355">
        <v>1578090</v>
      </c>
      <c r="EM77" s="355">
        <v>522057</v>
      </c>
      <c r="EN77" s="355">
        <v>5492016</v>
      </c>
      <c r="EO77" s="355">
        <v>333964</v>
      </c>
      <c r="EP77" s="355">
        <v>132907</v>
      </c>
      <c r="EQ77" s="355">
        <v>392562</v>
      </c>
      <c r="ER77" s="355">
        <v>4383238</v>
      </c>
      <c r="ES77" s="355">
        <v>0</v>
      </c>
      <c r="ET77" s="355">
        <v>6997</v>
      </c>
      <c r="EU77" s="355">
        <v>182038</v>
      </c>
      <c r="EV77" s="355">
        <v>60310</v>
      </c>
      <c r="EW77" s="355">
        <v>11035380</v>
      </c>
      <c r="EX77" s="355">
        <v>2532210</v>
      </c>
      <c r="EY77" s="355">
        <v>533121</v>
      </c>
      <c r="EZ77" s="355">
        <v>891481</v>
      </c>
      <c r="FA77" s="355">
        <v>6480987</v>
      </c>
      <c r="FB77" s="355">
        <v>0</v>
      </c>
      <c r="FC77" s="355">
        <v>85717</v>
      </c>
      <c r="FD77" s="355">
        <v>331856</v>
      </c>
      <c r="FE77" s="355">
        <v>180010</v>
      </c>
      <c r="FF77" s="355">
        <v>4553921</v>
      </c>
      <c r="FG77" s="355">
        <v>1171113</v>
      </c>
      <c r="FH77" s="355">
        <v>138002</v>
      </c>
      <c r="FI77" s="355">
        <v>219659</v>
      </c>
      <c r="FJ77" s="355">
        <v>884786</v>
      </c>
      <c r="FK77" s="355">
        <v>0</v>
      </c>
      <c r="FL77" s="355">
        <v>47997</v>
      </c>
      <c r="FM77" s="355">
        <v>47768</v>
      </c>
      <c r="FN77" s="355">
        <v>12163</v>
      </c>
      <c r="FO77" s="355">
        <v>5745100</v>
      </c>
      <c r="FP77" s="355">
        <v>4601523</v>
      </c>
      <c r="FQ77" s="355">
        <v>98658</v>
      </c>
      <c r="FR77" s="355">
        <v>24561</v>
      </c>
      <c r="FS77" s="355">
        <v>883739</v>
      </c>
      <c r="FT77" s="355">
        <v>44837</v>
      </c>
      <c r="FU77" s="355">
        <v>7358</v>
      </c>
      <c r="FV77" s="355">
        <v>84425</v>
      </c>
      <c r="FW77" s="355">
        <v>0</v>
      </c>
      <c r="FX77" s="355">
        <v>5128036</v>
      </c>
      <c r="FY77" s="355">
        <v>736670</v>
      </c>
      <c r="FZ77" s="355">
        <v>311820</v>
      </c>
      <c r="GA77" s="355">
        <v>756698</v>
      </c>
      <c r="GB77" s="355">
        <v>3289719</v>
      </c>
      <c r="GC77" s="355">
        <v>0</v>
      </c>
      <c r="GD77" s="355">
        <v>9824</v>
      </c>
      <c r="GE77" s="355">
        <v>23304</v>
      </c>
      <c r="GF77" s="355">
        <v>0</v>
      </c>
      <c r="GG77" s="355">
        <v>607336</v>
      </c>
      <c r="GH77" s="355">
        <v>0</v>
      </c>
      <c r="GI77" s="355">
        <v>0</v>
      </c>
      <c r="GJ77" s="355">
        <v>26971</v>
      </c>
      <c r="GK77" s="355">
        <v>420375</v>
      </c>
      <c r="GL77" s="355">
        <v>159990</v>
      </c>
      <c r="GM77" s="355">
        <v>0</v>
      </c>
      <c r="GN77" s="355">
        <v>0</v>
      </c>
      <c r="GO77" s="355">
        <v>0</v>
      </c>
      <c r="GP77" s="355">
        <v>2186933</v>
      </c>
      <c r="GQ77" s="355">
        <v>21017</v>
      </c>
      <c r="GR77" s="355">
        <v>1242641</v>
      </c>
      <c r="GS77" s="355">
        <v>852397</v>
      </c>
      <c r="GT77" s="355">
        <v>15838</v>
      </c>
      <c r="GU77" s="355">
        <v>0</v>
      </c>
      <c r="GV77" s="355">
        <v>0</v>
      </c>
      <c r="GW77" s="355">
        <v>25191</v>
      </c>
      <c r="GX77" s="355">
        <v>29850</v>
      </c>
      <c r="GY77" s="355">
        <v>3281981</v>
      </c>
      <c r="GZ77" s="355">
        <v>1051353</v>
      </c>
      <c r="HA77" s="355">
        <v>318154</v>
      </c>
      <c r="HB77" s="355">
        <v>97869</v>
      </c>
      <c r="HC77" s="355">
        <v>1585313</v>
      </c>
      <c r="HD77" s="355">
        <v>53348</v>
      </c>
      <c r="HE77" s="355">
        <v>10167</v>
      </c>
      <c r="HF77" s="355">
        <v>121227</v>
      </c>
      <c r="HG77" s="355">
        <v>44552</v>
      </c>
      <c r="HH77" s="355">
        <v>26616020</v>
      </c>
    </row>
    <row r="78" spans="1:216" ht="15" x14ac:dyDescent="0.25">
      <c r="A78" s="355" t="s">
        <v>455</v>
      </c>
      <c r="B78" s="355">
        <v>558287000</v>
      </c>
      <c r="C78" s="355">
        <v>23402690</v>
      </c>
      <c r="D78" s="355">
        <v>19631090</v>
      </c>
      <c r="E78" s="355">
        <v>12673770</v>
      </c>
      <c r="F78" s="355">
        <v>2974612</v>
      </c>
      <c r="G78" s="355">
        <v>9699160</v>
      </c>
      <c r="H78" s="355">
        <v>5972618</v>
      </c>
      <c r="I78" s="355">
        <v>1044472</v>
      </c>
      <c r="J78" s="355">
        <v>4928147</v>
      </c>
      <c r="K78" s="355">
        <v>567041</v>
      </c>
      <c r="L78" s="355">
        <v>197220</v>
      </c>
      <c r="M78" s="355">
        <v>369821</v>
      </c>
      <c r="N78" s="355">
        <v>417657</v>
      </c>
      <c r="O78" s="355">
        <v>136159</v>
      </c>
      <c r="P78" s="355">
        <v>281499</v>
      </c>
      <c r="Q78" s="355">
        <v>2017397</v>
      </c>
      <c r="R78" s="355">
        <v>647051</v>
      </c>
      <c r="S78" s="355">
        <v>0</v>
      </c>
      <c r="T78" s="355">
        <v>608741</v>
      </c>
      <c r="U78" s="355">
        <v>478434</v>
      </c>
      <c r="V78" s="355">
        <v>130307</v>
      </c>
      <c r="W78" s="355">
        <v>1145467</v>
      </c>
      <c r="X78" s="355">
        <v>928326</v>
      </c>
      <c r="Y78" s="355">
        <v>217142</v>
      </c>
      <c r="Z78" s="355">
        <v>292950600</v>
      </c>
      <c r="AA78" s="355">
        <v>262096400</v>
      </c>
      <c r="AB78" s="355">
        <v>5144232</v>
      </c>
      <c r="AC78" s="355">
        <v>77612150</v>
      </c>
      <c r="AD78" s="355">
        <v>37392580</v>
      </c>
      <c r="AE78" s="355">
        <v>663166</v>
      </c>
      <c r="AF78" s="355">
        <v>23768550</v>
      </c>
      <c r="AG78" s="355">
        <v>11065070</v>
      </c>
      <c r="AH78" s="355">
        <v>21323790</v>
      </c>
      <c r="AI78" s="355">
        <v>11619630</v>
      </c>
      <c r="AJ78" s="355">
        <v>59354650</v>
      </c>
      <c r="AK78" s="355">
        <v>13323510</v>
      </c>
      <c r="AL78" s="355">
        <v>805633</v>
      </c>
      <c r="AM78" s="355">
        <v>30719750</v>
      </c>
      <c r="AN78" s="355">
        <v>136984</v>
      </c>
      <c r="AO78" s="355">
        <v>9080386</v>
      </c>
      <c r="AP78" s="355">
        <v>11519000</v>
      </c>
      <c r="AQ78" s="355">
        <v>69169</v>
      </c>
      <c r="AR78" s="355">
        <v>3840475</v>
      </c>
      <c r="AS78" s="355">
        <v>455440</v>
      </c>
      <c r="AT78" s="355">
        <v>723254</v>
      </c>
      <c r="AU78" s="355">
        <v>319690</v>
      </c>
      <c r="AV78" s="355">
        <v>3633386</v>
      </c>
      <c r="AW78" s="355">
        <v>916903</v>
      </c>
      <c r="AX78" s="355">
        <v>25056</v>
      </c>
      <c r="AY78" s="355">
        <v>50615500</v>
      </c>
      <c r="AZ78" s="355">
        <v>10329010</v>
      </c>
      <c r="BA78" s="355">
        <v>2070764</v>
      </c>
      <c r="BB78" s="355">
        <v>137974</v>
      </c>
      <c r="BC78" s="355">
        <v>7998536</v>
      </c>
      <c r="BD78" s="355">
        <v>121732</v>
      </c>
      <c r="BE78" s="355">
        <v>0</v>
      </c>
      <c r="BF78" s="355">
        <v>0</v>
      </c>
      <c r="BG78" s="355">
        <v>2204053</v>
      </c>
      <c r="BH78" s="355">
        <v>576530</v>
      </c>
      <c r="BI78" s="355">
        <v>0</v>
      </c>
      <c r="BJ78" s="355">
        <v>1578831</v>
      </c>
      <c r="BK78" s="355">
        <v>48693</v>
      </c>
      <c r="BL78" s="355">
        <v>0</v>
      </c>
      <c r="BM78" s="355">
        <v>0</v>
      </c>
      <c r="BN78" s="355">
        <v>12525290</v>
      </c>
      <c r="BO78" s="355">
        <v>14514</v>
      </c>
      <c r="BP78" s="355">
        <v>66407</v>
      </c>
      <c r="BQ78" s="355">
        <v>12317450</v>
      </c>
      <c r="BR78" s="355">
        <v>126915</v>
      </c>
      <c r="BS78" s="355">
        <v>0</v>
      </c>
      <c r="BT78" s="355">
        <v>0</v>
      </c>
      <c r="BU78" s="355">
        <v>10311750</v>
      </c>
      <c r="BV78" s="355">
        <v>290342</v>
      </c>
      <c r="BW78" s="355">
        <v>302025</v>
      </c>
      <c r="BX78" s="355">
        <v>9569322</v>
      </c>
      <c r="BY78" s="355">
        <v>150065</v>
      </c>
      <c r="BZ78" s="355">
        <v>0</v>
      </c>
      <c r="CA78" s="355">
        <v>0</v>
      </c>
      <c r="CB78" s="355">
        <v>1360760</v>
      </c>
      <c r="CC78" s="355">
        <v>451774</v>
      </c>
      <c r="CD78" s="355">
        <v>128015</v>
      </c>
      <c r="CE78" s="355">
        <v>721599</v>
      </c>
      <c r="CF78" s="355">
        <v>59374</v>
      </c>
      <c r="CG78" s="355">
        <v>0</v>
      </c>
      <c r="CH78" s="355">
        <v>0</v>
      </c>
      <c r="CI78" s="355">
        <v>13884650</v>
      </c>
      <c r="CJ78" s="355">
        <v>3096955</v>
      </c>
      <c r="CK78" s="355">
        <v>223685</v>
      </c>
      <c r="CL78" s="355">
        <v>9295462</v>
      </c>
      <c r="CM78" s="355">
        <v>203728</v>
      </c>
      <c r="CN78" s="355">
        <v>0</v>
      </c>
      <c r="CO78" s="355">
        <v>1064818</v>
      </c>
      <c r="CP78" s="355">
        <v>6591727</v>
      </c>
      <c r="CQ78" s="355">
        <v>367932</v>
      </c>
      <c r="CR78" s="355">
        <v>2440214</v>
      </c>
      <c r="CS78" s="355">
        <v>580504</v>
      </c>
      <c r="CT78" s="355">
        <v>1736324</v>
      </c>
      <c r="CU78" s="355">
        <v>769729</v>
      </c>
      <c r="CV78" s="355">
        <v>697024</v>
      </c>
      <c r="CW78" s="355">
        <v>1964461</v>
      </c>
      <c r="CX78" s="355">
        <v>0</v>
      </c>
      <c r="CY78" s="355">
        <v>0</v>
      </c>
      <c r="CZ78" s="355">
        <v>0</v>
      </c>
      <c r="DA78" s="355">
        <v>538975</v>
      </c>
      <c r="DB78" s="355">
        <v>1260369</v>
      </c>
      <c r="DC78" s="355">
        <v>47122</v>
      </c>
      <c r="DD78" s="355">
        <v>74678290</v>
      </c>
      <c r="DE78" s="355">
        <v>14963090</v>
      </c>
      <c r="DF78" s="355">
        <v>24884270</v>
      </c>
      <c r="DG78" s="355">
        <v>33472330</v>
      </c>
      <c r="DH78" s="355">
        <v>1109425</v>
      </c>
      <c r="DI78" s="355">
        <v>194052</v>
      </c>
      <c r="DJ78" s="355">
        <v>55124</v>
      </c>
      <c r="DK78" s="355">
        <v>108083700</v>
      </c>
      <c r="DL78" s="355">
        <v>59517770</v>
      </c>
      <c r="DM78" s="355">
        <v>37229560</v>
      </c>
      <c r="DN78" s="355">
        <v>7867290</v>
      </c>
      <c r="DO78" s="355">
        <v>2987513</v>
      </c>
      <c r="DP78" s="355">
        <v>2097864</v>
      </c>
      <c r="DQ78" s="355">
        <v>21424310</v>
      </c>
      <c r="DR78" s="355">
        <v>13480</v>
      </c>
      <c r="DS78" s="355">
        <v>363098</v>
      </c>
      <c r="DT78" s="355">
        <v>1810031</v>
      </c>
      <c r="DU78" s="355">
        <v>665971</v>
      </c>
      <c r="DV78" s="355">
        <v>22086240</v>
      </c>
      <c r="DW78" s="355">
        <v>3097625</v>
      </c>
      <c r="DX78" s="355">
        <v>2261519</v>
      </c>
      <c r="DY78" s="355">
        <v>1736465</v>
      </c>
      <c r="DZ78" s="355">
        <v>13120820</v>
      </c>
      <c r="EA78" s="355">
        <v>9424</v>
      </c>
      <c r="EB78" s="355">
        <v>136348</v>
      </c>
      <c r="EC78" s="355">
        <v>1087135</v>
      </c>
      <c r="ED78" s="355">
        <v>636912</v>
      </c>
      <c r="EE78" s="355">
        <v>54990880</v>
      </c>
      <c r="EF78" s="355">
        <v>10579880</v>
      </c>
      <c r="EG78" s="355">
        <v>5068324</v>
      </c>
      <c r="EH78" s="355">
        <v>3303241</v>
      </c>
      <c r="EI78" s="355">
        <v>31573090</v>
      </c>
      <c r="EJ78" s="355">
        <v>22904</v>
      </c>
      <c r="EK78" s="355">
        <v>456143</v>
      </c>
      <c r="EL78" s="355">
        <v>2771036</v>
      </c>
      <c r="EM78" s="355">
        <v>1216266</v>
      </c>
      <c r="EN78" s="355">
        <v>4173219</v>
      </c>
      <c r="EO78" s="355">
        <v>379490</v>
      </c>
      <c r="EP78" s="355">
        <v>170141</v>
      </c>
      <c r="EQ78" s="355">
        <v>511748</v>
      </c>
      <c r="ER78" s="355">
        <v>2854534</v>
      </c>
      <c r="ES78" s="355">
        <v>0</v>
      </c>
      <c r="ET78" s="355">
        <v>35193</v>
      </c>
      <c r="EU78" s="355">
        <v>154403</v>
      </c>
      <c r="EV78" s="355">
        <v>67711</v>
      </c>
      <c r="EW78" s="355">
        <v>17307990</v>
      </c>
      <c r="EX78" s="355">
        <v>2790371</v>
      </c>
      <c r="EY78" s="355">
        <v>1024447</v>
      </c>
      <c r="EZ78" s="355">
        <v>1355757</v>
      </c>
      <c r="FA78" s="355">
        <v>10899650</v>
      </c>
      <c r="FB78" s="355">
        <v>20391</v>
      </c>
      <c r="FC78" s="355">
        <v>231294</v>
      </c>
      <c r="FD78" s="355">
        <v>636716</v>
      </c>
      <c r="FE78" s="355">
        <v>226411</v>
      </c>
      <c r="FF78" s="355">
        <v>6448649</v>
      </c>
      <c r="FG78" s="355">
        <v>1327751</v>
      </c>
      <c r="FH78" s="355">
        <v>156005</v>
      </c>
      <c r="FI78" s="355">
        <v>219424</v>
      </c>
      <c r="FJ78" s="355">
        <v>1098467</v>
      </c>
      <c r="FK78" s="355">
        <v>27988</v>
      </c>
      <c r="FL78" s="355">
        <v>22612</v>
      </c>
      <c r="FM78" s="355">
        <v>127149</v>
      </c>
      <c r="FN78" s="355">
        <v>57360</v>
      </c>
      <c r="FO78" s="355">
        <v>3899930</v>
      </c>
      <c r="FP78" s="355">
        <v>2677321</v>
      </c>
      <c r="FQ78" s="355">
        <v>58488</v>
      </c>
      <c r="FR78" s="355">
        <v>41223</v>
      </c>
      <c r="FS78" s="355">
        <v>1053694</v>
      </c>
      <c r="FT78" s="355">
        <v>44837</v>
      </c>
      <c r="FU78" s="355">
        <v>0</v>
      </c>
      <c r="FV78" s="355">
        <v>12029</v>
      </c>
      <c r="FW78" s="355">
        <v>12337</v>
      </c>
      <c r="FX78" s="355">
        <v>11544660</v>
      </c>
      <c r="FY78" s="355">
        <v>1370444</v>
      </c>
      <c r="FZ78" s="355">
        <v>1572393</v>
      </c>
      <c r="GA78" s="355">
        <v>1165390</v>
      </c>
      <c r="GB78" s="355">
        <v>7274741</v>
      </c>
      <c r="GC78" s="355">
        <v>21019</v>
      </c>
      <c r="GD78" s="355">
        <v>26845</v>
      </c>
      <c r="GE78" s="355">
        <v>95439</v>
      </c>
      <c r="GF78" s="355">
        <v>18392</v>
      </c>
      <c r="GG78" s="355">
        <v>3648179</v>
      </c>
      <c r="GH78" s="355">
        <v>133432</v>
      </c>
      <c r="GI78" s="355">
        <v>62744</v>
      </c>
      <c r="GJ78" s="355">
        <v>85682</v>
      </c>
      <c r="GK78" s="355">
        <v>1688019</v>
      </c>
      <c r="GL78" s="355">
        <v>1678302</v>
      </c>
      <c r="GM78" s="355">
        <v>0</v>
      </c>
      <c r="GN78" s="355">
        <v>0</v>
      </c>
      <c r="GO78" s="355">
        <v>0</v>
      </c>
      <c r="GP78" s="355">
        <v>1593014</v>
      </c>
      <c r="GQ78" s="355">
        <v>4826</v>
      </c>
      <c r="GR78" s="355">
        <v>1195917</v>
      </c>
      <c r="GS78" s="355">
        <v>392270</v>
      </c>
      <c r="GT78" s="355">
        <v>0</v>
      </c>
      <c r="GU78" s="355">
        <v>0</v>
      </c>
      <c r="GV78" s="355">
        <v>0</v>
      </c>
      <c r="GW78" s="355">
        <v>0</v>
      </c>
      <c r="GX78" s="355">
        <v>0</v>
      </c>
      <c r="GY78" s="355">
        <v>4123488</v>
      </c>
      <c r="GZ78" s="355">
        <v>843804</v>
      </c>
      <c r="HA78" s="355">
        <v>295360</v>
      </c>
      <c r="HB78" s="355">
        <v>108993</v>
      </c>
      <c r="HC78" s="355">
        <v>2274454</v>
      </c>
      <c r="HD78" s="355">
        <v>70026</v>
      </c>
      <c r="HE78" s="355">
        <v>8967</v>
      </c>
      <c r="HF78" s="355">
        <v>210946</v>
      </c>
      <c r="HG78" s="355">
        <v>278667</v>
      </c>
      <c r="HH78" s="355">
        <v>39454460</v>
      </c>
    </row>
    <row r="79" spans="1:216" ht="15" x14ac:dyDescent="0.25">
      <c r="A79" s="355" t="s">
        <v>456</v>
      </c>
      <c r="B79" s="355">
        <v>372371300</v>
      </c>
      <c r="C79" s="355">
        <v>17289770</v>
      </c>
      <c r="D79" s="355">
        <v>10746390</v>
      </c>
      <c r="E79" s="355">
        <v>5252348</v>
      </c>
      <c r="F79" s="355">
        <v>1974121</v>
      </c>
      <c r="G79" s="355">
        <v>3278227</v>
      </c>
      <c r="H79" s="355">
        <v>4031661</v>
      </c>
      <c r="I79" s="355">
        <v>1277744</v>
      </c>
      <c r="J79" s="355">
        <v>2753917</v>
      </c>
      <c r="K79" s="355">
        <v>809141</v>
      </c>
      <c r="L79" s="355">
        <v>265951</v>
      </c>
      <c r="M79" s="355">
        <v>543190</v>
      </c>
      <c r="N79" s="355">
        <v>653241</v>
      </c>
      <c r="O79" s="355">
        <v>274300</v>
      </c>
      <c r="P79" s="355">
        <v>378941</v>
      </c>
      <c r="Q79" s="355">
        <v>3848764</v>
      </c>
      <c r="R79" s="355">
        <v>864245</v>
      </c>
      <c r="S79" s="355">
        <v>0</v>
      </c>
      <c r="T79" s="355">
        <v>1721670</v>
      </c>
      <c r="U79" s="355">
        <v>966073</v>
      </c>
      <c r="V79" s="355">
        <v>755597</v>
      </c>
      <c r="W79" s="355">
        <v>972949</v>
      </c>
      <c r="X79" s="355">
        <v>776322</v>
      </c>
      <c r="Y79" s="355">
        <v>196627</v>
      </c>
      <c r="Z79" s="355">
        <v>146475500</v>
      </c>
      <c r="AA79" s="355">
        <v>122796400</v>
      </c>
      <c r="AB79" s="355">
        <v>2425698</v>
      </c>
      <c r="AC79" s="355">
        <v>23877300</v>
      </c>
      <c r="AD79" s="355">
        <v>19949790</v>
      </c>
      <c r="AE79" s="355">
        <v>199469</v>
      </c>
      <c r="AF79" s="355">
        <v>14658120</v>
      </c>
      <c r="AG79" s="355">
        <v>5134743</v>
      </c>
      <c r="AH79" s="355">
        <v>11784420</v>
      </c>
      <c r="AI79" s="355">
        <v>6911859</v>
      </c>
      <c r="AJ79" s="355">
        <v>32614120</v>
      </c>
      <c r="AK79" s="355">
        <v>4720498</v>
      </c>
      <c r="AL79" s="355">
        <v>498108</v>
      </c>
      <c r="AM79" s="355">
        <v>23560050</v>
      </c>
      <c r="AN79" s="355">
        <v>39849</v>
      </c>
      <c r="AO79" s="355">
        <v>4235259</v>
      </c>
      <c r="AP79" s="355">
        <v>9358907</v>
      </c>
      <c r="AQ79" s="355">
        <v>0</v>
      </c>
      <c r="AR79" s="355">
        <v>3265833</v>
      </c>
      <c r="AS79" s="355">
        <v>363629</v>
      </c>
      <c r="AT79" s="355">
        <v>1713220</v>
      </c>
      <c r="AU79" s="355">
        <v>376388</v>
      </c>
      <c r="AV79" s="355">
        <v>2769831</v>
      </c>
      <c r="AW79" s="355">
        <v>1329727</v>
      </c>
      <c r="AX79" s="355">
        <v>107406</v>
      </c>
      <c r="AY79" s="355">
        <v>22057340</v>
      </c>
      <c r="AZ79" s="355">
        <v>2537366</v>
      </c>
      <c r="BA79" s="355">
        <v>181421</v>
      </c>
      <c r="BB79" s="355">
        <v>37198</v>
      </c>
      <c r="BC79" s="355">
        <v>2261293</v>
      </c>
      <c r="BD79" s="355">
        <v>57454</v>
      </c>
      <c r="BE79" s="355">
        <v>0</v>
      </c>
      <c r="BF79" s="355">
        <v>0</v>
      </c>
      <c r="BG79" s="355">
        <v>372541</v>
      </c>
      <c r="BH79" s="355">
        <v>0</v>
      </c>
      <c r="BI79" s="355">
        <v>39347</v>
      </c>
      <c r="BJ79" s="355">
        <v>333194</v>
      </c>
      <c r="BK79" s="355">
        <v>0</v>
      </c>
      <c r="BL79" s="355">
        <v>0</v>
      </c>
      <c r="BM79" s="355">
        <v>0</v>
      </c>
      <c r="BN79" s="355">
        <v>5107734</v>
      </c>
      <c r="BO79" s="355">
        <v>15864</v>
      </c>
      <c r="BP79" s="355">
        <v>77342</v>
      </c>
      <c r="BQ79" s="355">
        <v>4973610</v>
      </c>
      <c r="BR79" s="355">
        <v>40918</v>
      </c>
      <c r="BS79" s="355">
        <v>0</v>
      </c>
      <c r="BT79" s="355">
        <v>0</v>
      </c>
      <c r="BU79" s="355">
        <v>3263385</v>
      </c>
      <c r="BV79" s="355">
        <v>0</v>
      </c>
      <c r="BW79" s="355">
        <v>127290</v>
      </c>
      <c r="BX79" s="355">
        <v>3015071</v>
      </c>
      <c r="BY79" s="355">
        <v>121025</v>
      </c>
      <c r="BZ79" s="355">
        <v>0</v>
      </c>
      <c r="CA79" s="355">
        <v>0</v>
      </c>
      <c r="CB79" s="355">
        <v>109441</v>
      </c>
      <c r="CC79" s="355">
        <v>28980</v>
      </c>
      <c r="CD79" s="355">
        <v>6833</v>
      </c>
      <c r="CE79" s="355">
        <v>67581</v>
      </c>
      <c r="CF79" s="355">
        <v>6047</v>
      </c>
      <c r="CG79" s="355">
        <v>0</v>
      </c>
      <c r="CH79" s="355">
        <v>0</v>
      </c>
      <c r="CI79" s="355">
        <v>10666880</v>
      </c>
      <c r="CJ79" s="355">
        <v>1743770</v>
      </c>
      <c r="CK79" s="355">
        <v>226504</v>
      </c>
      <c r="CL79" s="355">
        <v>7001683</v>
      </c>
      <c r="CM79" s="355">
        <v>132648</v>
      </c>
      <c r="CN79" s="355">
        <v>0</v>
      </c>
      <c r="CO79" s="355">
        <v>1562271</v>
      </c>
      <c r="CP79" s="355">
        <v>9610814</v>
      </c>
      <c r="CQ79" s="355">
        <v>804607</v>
      </c>
      <c r="CR79" s="355">
        <v>2638209</v>
      </c>
      <c r="CS79" s="355">
        <v>974091</v>
      </c>
      <c r="CT79" s="355">
        <v>2826423</v>
      </c>
      <c r="CU79" s="355">
        <v>1139101</v>
      </c>
      <c r="CV79" s="355">
        <v>1228383</v>
      </c>
      <c r="CW79" s="355">
        <v>1521134</v>
      </c>
      <c r="CX79" s="355">
        <v>0</v>
      </c>
      <c r="CY79" s="355">
        <v>0</v>
      </c>
      <c r="CZ79" s="355">
        <v>0</v>
      </c>
      <c r="DA79" s="355">
        <v>684886</v>
      </c>
      <c r="DB79" s="355">
        <v>392611</v>
      </c>
      <c r="DC79" s="355">
        <v>348107</v>
      </c>
      <c r="DD79" s="355">
        <v>69944820</v>
      </c>
      <c r="DE79" s="355">
        <v>16726530</v>
      </c>
      <c r="DF79" s="355">
        <v>22682590</v>
      </c>
      <c r="DG79" s="355">
        <v>28252520</v>
      </c>
      <c r="DH79" s="355">
        <v>1546174</v>
      </c>
      <c r="DI79" s="355">
        <v>661450</v>
      </c>
      <c r="DJ79" s="355">
        <v>75556</v>
      </c>
      <c r="DK79" s="355">
        <v>105472000</v>
      </c>
      <c r="DL79" s="355">
        <v>60804170</v>
      </c>
      <c r="DM79" s="355">
        <v>32143230</v>
      </c>
      <c r="DN79" s="355">
        <v>7838481</v>
      </c>
      <c r="DO79" s="355">
        <v>2706663</v>
      </c>
      <c r="DP79" s="355">
        <v>3761318</v>
      </c>
      <c r="DQ79" s="355">
        <v>14643980</v>
      </c>
      <c r="DR79" s="355">
        <v>0</v>
      </c>
      <c r="DS79" s="355">
        <v>298207</v>
      </c>
      <c r="DT79" s="355">
        <v>2103680</v>
      </c>
      <c r="DU79" s="355">
        <v>790899</v>
      </c>
      <c r="DV79" s="355">
        <v>28382750</v>
      </c>
      <c r="DW79" s="355">
        <v>6616316</v>
      </c>
      <c r="DX79" s="355">
        <v>2399824</v>
      </c>
      <c r="DY79" s="355">
        <v>2042819</v>
      </c>
      <c r="DZ79" s="355">
        <v>14288580</v>
      </c>
      <c r="EA79" s="355">
        <v>0</v>
      </c>
      <c r="EB79" s="355">
        <v>297514</v>
      </c>
      <c r="EC79" s="355">
        <v>2133457</v>
      </c>
      <c r="ED79" s="355">
        <v>604239</v>
      </c>
      <c r="EE79" s="355">
        <v>53759480</v>
      </c>
      <c r="EF79" s="355">
        <v>13310550</v>
      </c>
      <c r="EG79" s="355">
        <v>4894924</v>
      </c>
      <c r="EH79" s="355">
        <v>5198776</v>
      </c>
      <c r="EI79" s="355">
        <v>24686250</v>
      </c>
      <c r="EJ79" s="355">
        <v>0</v>
      </c>
      <c r="EK79" s="355">
        <v>581175</v>
      </c>
      <c r="EL79" s="355">
        <v>3801375</v>
      </c>
      <c r="EM79" s="355">
        <v>1286427</v>
      </c>
      <c r="EN79" s="355">
        <v>6457563</v>
      </c>
      <c r="EO79" s="355">
        <v>1035148</v>
      </c>
      <c r="EP79" s="355">
        <v>188660</v>
      </c>
      <c r="EQ79" s="355">
        <v>643945</v>
      </c>
      <c r="ER79" s="355">
        <v>4147053</v>
      </c>
      <c r="ES79" s="355">
        <v>0</v>
      </c>
      <c r="ET79" s="355">
        <v>12661</v>
      </c>
      <c r="EU79" s="355">
        <v>321384</v>
      </c>
      <c r="EV79" s="355">
        <v>108712</v>
      </c>
      <c r="EW79" s="355">
        <v>13629730</v>
      </c>
      <c r="EX79" s="355">
        <v>3275399</v>
      </c>
      <c r="EY79" s="355">
        <v>702577</v>
      </c>
      <c r="EZ79" s="355">
        <v>1329111</v>
      </c>
      <c r="FA79" s="355">
        <v>6767727</v>
      </c>
      <c r="FB79" s="355">
        <v>98927</v>
      </c>
      <c r="FC79" s="355">
        <v>222804</v>
      </c>
      <c r="FD79" s="355">
        <v>754643</v>
      </c>
      <c r="FE79" s="355">
        <v>478544</v>
      </c>
      <c r="FF79" s="355">
        <v>7737753</v>
      </c>
      <c r="FG79" s="355">
        <v>1749350</v>
      </c>
      <c r="FH79" s="355">
        <v>292809</v>
      </c>
      <c r="FI79" s="355">
        <v>494018</v>
      </c>
      <c r="FJ79" s="355">
        <v>1045567</v>
      </c>
      <c r="FK79" s="355">
        <v>40268</v>
      </c>
      <c r="FL79" s="355">
        <v>128796</v>
      </c>
      <c r="FM79" s="355">
        <v>268417</v>
      </c>
      <c r="FN79" s="355">
        <v>21735</v>
      </c>
      <c r="FO79" s="355">
        <v>5015958</v>
      </c>
      <c r="FP79" s="355">
        <v>4035372</v>
      </c>
      <c r="FQ79" s="355">
        <v>56677</v>
      </c>
      <c r="FR79" s="355">
        <v>0</v>
      </c>
      <c r="FS79" s="355">
        <v>818338</v>
      </c>
      <c r="FT79" s="355">
        <v>5483</v>
      </c>
      <c r="FU79" s="355">
        <v>7358</v>
      </c>
      <c r="FV79" s="355">
        <v>84791</v>
      </c>
      <c r="FW79" s="355">
        <v>7939</v>
      </c>
      <c r="FX79" s="355">
        <v>8347484</v>
      </c>
      <c r="FY79" s="355">
        <v>2144620</v>
      </c>
      <c r="FZ79" s="355">
        <v>1285731</v>
      </c>
      <c r="GA79" s="355">
        <v>605251</v>
      </c>
      <c r="GB79" s="355">
        <v>4090213</v>
      </c>
      <c r="GC79" s="355">
        <v>0</v>
      </c>
      <c r="GD79" s="355">
        <v>80103</v>
      </c>
      <c r="GE79" s="355">
        <v>112281</v>
      </c>
      <c r="GF79" s="355">
        <v>29284</v>
      </c>
      <c r="GG79" s="355">
        <v>1549837</v>
      </c>
      <c r="GH79" s="355">
        <v>36272</v>
      </c>
      <c r="GI79" s="355">
        <v>0</v>
      </c>
      <c r="GJ79" s="355">
        <v>95873</v>
      </c>
      <c r="GK79" s="355">
        <v>700402</v>
      </c>
      <c r="GL79" s="355">
        <v>717290</v>
      </c>
      <c r="GM79" s="355">
        <v>0</v>
      </c>
      <c r="GN79" s="355">
        <v>0</v>
      </c>
      <c r="GO79" s="355">
        <v>0</v>
      </c>
      <c r="GP79" s="355">
        <v>1259803</v>
      </c>
      <c r="GQ79" s="355">
        <v>18875</v>
      </c>
      <c r="GR79" s="355">
        <v>353150</v>
      </c>
      <c r="GS79" s="355">
        <v>790055</v>
      </c>
      <c r="GT79" s="355">
        <v>15838</v>
      </c>
      <c r="GU79" s="355">
        <v>26845</v>
      </c>
      <c r="GV79" s="355">
        <v>0</v>
      </c>
      <c r="GW79" s="355">
        <v>25191</v>
      </c>
      <c r="GX79" s="355">
        <v>29850</v>
      </c>
      <c r="GY79" s="355">
        <v>7127236</v>
      </c>
      <c r="GZ79" s="355">
        <v>1996222</v>
      </c>
      <c r="HA79" s="355">
        <v>1127166</v>
      </c>
      <c r="HB79" s="355">
        <v>289439</v>
      </c>
      <c r="HC79" s="355">
        <v>3122613</v>
      </c>
      <c r="HD79" s="355">
        <v>100127</v>
      </c>
      <c r="HE79" s="355">
        <v>76846</v>
      </c>
      <c r="HF79" s="355">
        <v>259117</v>
      </c>
      <c r="HG79" s="355">
        <v>130345</v>
      </c>
      <c r="HH79" s="355">
        <v>26863000</v>
      </c>
    </row>
    <row r="81" spans="1:216" x14ac:dyDescent="0.2">
      <c r="A81" s="349"/>
    </row>
    <row r="82" spans="1:216" ht="15" x14ac:dyDescent="0.25">
      <c r="A82" s="353" t="s">
        <v>461</v>
      </c>
      <c r="B82" s="353"/>
      <c r="C82" s="353"/>
      <c r="D82" s="353"/>
      <c r="E82" s="353"/>
      <c r="F82" s="353"/>
      <c r="G82" s="353"/>
      <c r="H82" s="353"/>
      <c r="I82" s="353"/>
      <c r="J82" s="353"/>
      <c r="K82" s="353"/>
      <c r="L82" s="353"/>
      <c r="M82" s="353"/>
      <c r="N82" s="353"/>
      <c r="O82" s="353"/>
      <c r="P82" s="353"/>
      <c r="Q82" s="353"/>
      <c r="R82" s="353"/>
      <c r="S82" s="353"/>
      <c r="T82" s="353"/>
      <c r="U82" s="353"/>
      <c r="V82" s="353"/>
      <c r="W82" s="353"/>
      <c r="X82" s="353"/>
      <c r="Y82" s="353"/>
      <c r="Z82" s="353"/>
      <c r="AA82" s="353"/>
      <c r="AB82" s="353"/>
      <c r="AC82" s="353"/>
      <c r="AD82" s="353"/>
      <c r="AE82" s="353"/>
      <c r="AF82" s="353"/>
      <c r="AG82" s="353"/>
      <c r="AH82" s="353"/>
      <c r="AI82" s="353"/>
      <c r="AJ82" s="353"/>
      <c r="AK82" s="353"/>
      <c r="AL82" s="353"/>
      <c r="AM82" s="353"/>
      <c r="AN82" s="353"/>
      <c r="AO82" s="353"/>
      <c r="AP82" s="353"/>
      <c r="AQ82" s="353"/>
      <c r="AR82" s="353"/>
      <c r="AS82" s="353"/>
      <c r="AT82" s="353"/>
      <c r="AU82" s="353"/>
      <c r="AV82" s="353"/>
      <c r="AW82" s="353"/>
      <c r="AX82" s="353"/>
      <c r="AY82" s="353"/>
      <c r="AZ82" s="353"/>
      <c r="BA82" s="353"/>
      <c r="BB82" s="353"/>
      <c r="BC82" s="353"/>
      <c r="BD82" s="353"/>
      <c r="BE82" s="353"/>
      <c r="BF82" s="353"/>
      <c r="BG82" s="353"/>
      <c r="BH82" s="353"/>
      <c r="BI82" s="353"/>
      <c r="BJ82" s="353"/>
      <c r="BK82" s="353"/>
      <c r="BL82" s="353"/>
      <c r="BM82" s="353"/>
      <c r="BN82" s="353"/>
      <c r="BO82" s="353"/>
      <c r="BP82" s="353"/>
      <c r="BQ82" s="353"/>
      <c r="BR82" s="353"/>
      <c r="BS82" s="353"/>
      <c r="BT82" s="353"/>
      <c r="BU82" s="353"/>
      <c r="BV82" s="353"/>
      <c r="BW82" s="353"/>
      <c r="BX82" s="353"/>
      <c r="BY82" s="353"/>
      <c r="BZ82" s="353"/>
      <c r="CA82" s="353"/>
      <c r="CB82" s="353"/>
      <c r="CC82" s="353"/>
      <c r="CD82" s="353"/>
      <c r="CE82" s="353"/>
      <c r="CF82" s="353"/>
      <c r="CG82" s="353"/>
      <c r="CH82" s="353"/>
      <c r="CI82" s="353"/>
      <c r="CJ82" s="353"/>
      <c r="CK82" s="353"/>
      <c r="CL82" s="353"/>
      <c r="CM82" s="353"/>
      <c r="CN82" s="353"/>
      <c r="CO82" s="353"/>
      <c r="CP82" s="353"/>
      <c r="CQ82" s="353"/>
      <c r="CR82" s="353"/>
      <c r="CS82" s="353"/>
      <c r="CT82" s="353"/>
      <c r="CU82" s="353"/>
      <c r="CV82" s="353"/>
      <c r="CW82" s="353"/>
      <c r="CX82" s="353"/>
      <c r="CY82" s="353"/>
      <c r="CZ82" s="353"/>
      <c r="DA82" s="353"/>
      <c r="DB82" s="353"/>
      <c r="DC82" s="353"/>
      <c r="DD82" s="353"/>
      <c r="DE82" s="353"/>
      <c r="DF82" s="353"/>
      <c r="DG82" s="353"/>
      <c r="DH82" s="353"/>
      <c r="DI82" s="353"/>
      <c r="DJ82" s="353"/>
      <c r="DK82" s="353"/>
      <c r="DL82" s="353"/>
      <c r="DM82" s="353"/>
      <c r="DN82" s="353"/>
      <c r="DO82" s="353"/>
      <c r="DP82" s="353"/>
      <c r="DQ82" s="353"/>
      <c r="DR82" s="353"/>
      <c r="DS82" s="353"/>
      <c r="DT82" s="353"/>
      <c r="DU82" s="353"/>
      <c r="DV82" s="353"/>
      <c r="DW82" s="353"/>
      <c r="DX82" s="353"/>
      <c r="DY82" s="353"/>
      <c r="DZ82" s="353"/>
      <c r="EA82" s="353"/>
      <c r="EB82" s="353"/>
      <c r="EC82" s="353"/>
      <c r="ED82" s="353"/>
      <c r="EE82" s="353"/>
      <c r="EF82" s="353"/>
      <c r="EG82" s="353"/>
      <c r="EH82" s="353"/>
      <c r="EI82" s="353"/>
      <c r="EJ82" s="353"/>
      <c r="EK82" s="353"/>
      <c r="EL82" s="353"/>
      <c r="EM82" s="353"/>
      <c r="EN82" s="353"/>
      <c r="EO82" s="353"/>
      <c r="EP82" s="353"/>
      <c r="EQ82" s="353"/>
      <c r="ER82" s="353"/>
      <c r="ES82" s="353"/>
      <c r="ET82" s="353"/>
      <c r="EU82" s="353"/>
      <c r="EV82" s="353"/>
      <c r="EW82" s="353"/>
      <c r="EX82" s="353"/>
      <c r="EY82" s="353"/>
      <c r="EZ82" s="353"/>
      <c r="FA82" s="353"/>
      <c r="FB82" s="353"/>
      <c r="FC82" s="353"/>
      <c r="FD82" s="353"/>
      <c r="FE82" s="353"/>
      <c r="FF82" s="353"/>
      <c r="FG82" s="353"/>
      <c r="FH82" s="353"/>
      <c r="FI82" s="353"/>
      <c r="FJ82" s="353"/>
      <c r="FK82" s="353"/>
      <c r="FL82" s="353"/>
      <c r="FM82" s="353"/>
      <c r="FN82" s="353"/>
      <c r="FO82" s="353"/>
      <c r="FP82" s="353"/>
      <c r="FQ82" s="353"/>
      <c r="FR82" s="353"/>
      <c r="FS82" s="353"/>
      <c r="FT82" s="353"/>
      <c r="FU82" s="353"/>
      <c r="FV82" s="353"/>
      <c r="FW82" s="353"/>
      <c r="FX82" s="353"/>
      <c r="FY82" s="353"/>
      <c r="FZ82" s="353"/>
      <c r="GA82" s="353"/>
      <c r="GB82" s="353"/>
      <c r="GC82" s="353"/>
      <c r="GD82" s="353"/>
      <c r="GE82" s="353"/>
      <c r="GF82" s="353"/>
      <c r="GG82" s="353"/>
      <c r="GH82" s="353"/>
      <c r="GI82" s="353"/>
      <c r="GJ82" s="353"/>
      <c r="GK82" s="353"/>
      <c r="GL82" s="353"/>
      <c r="GM82" s="353"/>
      <c r="GN82" s="353"/>
      <c r="GO82" s="353"/>
      <c r="GP82" s="353"/>
      <c r="GQ82" s="353"/>
      <c r="GR82" s="353"/>
      <c r="GS82" s="353"/>
      <c r="GT82" s="353"/>
      <c r="GU82" s="353"/>
      <c r="GV82" s="353"/>
      <c r="GW82" s="353"/>
      <c r="GX82" s="353"/>
      <c r="GY82" s="353"/>
      <c r="GZ82" s="353"/>
      <c r="HA82" s="353"/>
      <c r="HB82" s="353"/>
      <c r="HC82" s="353"/>
      <c r="HD82" s="353"/>
      <c r="HE82" s="353"/>
      <c r="HF82" s="353"/>
      <c r="HG82" s="353"/>
      <c r="HH82" s="353"/>
    </row>
    <row r="83" spans="1:216" s="268" customFormat="1" ht="15" x14ac:dyDescent="0.25">
      <c r="A83" s="353" t="s">
        <v>229</v>
      </c>
      <c r="B83" s="353"/>
      <c r="C83" s="353"/>
      <c r="D83" s="353"/>
      <c r="E83" s="353"/>
      <c r="F83" s="353"/>
      <c r="G83" s="353"/>
      <c r="H83" s="353"/>
      <c r="I83" s="353"/>
      <c r="J83" s="353"/>
      <c r="K83" s="353"/>
      <c r="L83" s="353"/>
      <c r="M83" s="353"/>
      <c r="N83" s="353"/>
      <c r="O83" s="353"/>
      <c r="P83" s="353"/>
      <c r="Q83" s="353"/>
      <c r="R83" s="353"/>
      <c r="S83" s="353"/>
      <c r="T83" s="353"/>
      <c r="U83" s="353"/>
      <c r="V83" s="353"/>
      <c r="W83" s="353"/>
      <c r="X83" s="353"/>
      <c r="Y83" s="353"/>
      <c r="Z83" s="353"/>
      <c r="AA83" s="353"/>
      <c r="AB83" s="353"/>
      <c r="AC83" s="353"/>
      <c r="AD83" s="353"/>
      <c r="AE83" s="353"/>
      <c r="AF83" s="353"/>
      <c r="AG83" s="353"/>
      <c r="AH83" s="353"/>
      <c r="AI83" s="353"/>
      <c r="AJ83" s="353"/>
      <c r="AK83" s="353"/>
      <c r="AL83" s="353"/>
      <c r="AM83" s="353"/>
      <c r="AN83" s="353"/>
      <c r="AO83" s="353"/>
      <c r="AP83" s="353"/>
      <c r="AQ83" s="353"/>
      <c r="AR83" s="353"/>
      <c r="AS83" s="353"/>
      <c r="AT83" s="353"/>
      <c r="AU83" s="353"/>
      <c r="AV83" s="353"/>
      <c r="AW83" s="353"/>
      <c r="AX83" s="353"/>
      <c r="AY83" s="353"/>
      <c r="AZ83" s="353"/>
      <c r="BA83" s="353"/>
      <c r="BB83" s="353"/>
      <c r="BC83" s="353"/>
      <c r="BD83" s="353"/>
      <c r="BE83" s="353"/>
      <c r="BF83" s="353"/>
      <c r="BG83" s="353"/>
      <c r="BH83" s="353"/>
      <c r="BI83" s="353"/>
      <c r="BJ83" s="353"/>
      <c r="BK83" s="353"/>
      <c r="BL83" s="353"/>
      <c r="BM83" s="353"/>
      <c r="BN83" s="353"/>
      <c r="BO83" s="353"/>
      <c r="BP83" s="353"/>
      <c r="BQ83" s="353"/>
      <c r="BR83" s="353"/>
      <c r="BS83" s="353"/>
      <c r="BT83" s="353"/>
      <c r="BU83" s="353"/>
      <c r="BV83" s="353"/>
      <c r="BW83" s="353"/>
      <c r="BX83" s="353"/>
      <c r="BY83" s="353"/>
      <c r="BZ83" s="353"/>
      <c r="CA83" s="353"/>
      <c r="CB83" s="353"/>
      <c r="CC83" s="353"/>
      <c r="CD83" s="353"/>
      <c r="CE83" s="353"/>
      <c r="CF83" s="353"/>
      <c r="CG83" s="353"/>
      <c r="CH83" s="353"/>
      <c r="CI83" s="353"/>
      <c r="CJ83" s="353"/>
      <c r="CK83" s="353"/>
      <c r="CL83" s="353"/>
      <c r="CM83" s="353"/>
      <c r="CN83" s="353"/>
      <c r="CO83" s="353"/>
      <c r="CP83" s="353"/>
      <c r="CQ83" s="353"/>
      <c r="CR83" s="353"/>
      <c r="CS83" s="353"/>
      <c r="CT83" s="353"/>
      <c r="CU83" s="353"/>
      <c r="CV83" s="353"/>
      <c r="CW83" s="353"/>
      <c r="CX83" s="353"/>
      <c r="CY83" s="353"/>
      <c r="CZ83" s="353"/>
      <c r="DA83" s="353"/>
      <c r="DB83" s="353"/>
      <c r="DC83" s="353"/>
      <c r="DD83" s="353"/>
      <c r="DE83" s="353"/>
      <c r="DF83" s="353"/>
      <c r="DG83" s="353"/>
      <c r="DH83" s="353"/>
      <c r="DI83" s="353"/>
      <c r="DJ83" s="353"/>
      <c r="DK83" s="353"/>
      <c r="DL83" s="353"/>
      <c r="DM83" s="353"/>
      <c r="DN83" s="353"/>
      <c r="DO83" s="353"/>
      <c r="DP83" s="353"/>
      <c r="DQ83" s="353"/>
      <c r="DR83" s="353"/>
      <c r="DS83" s="353"/>
      <c r="DT83" s="353"/>
      <c r="DU83" s="353"/>
      <c r="DV83" s="353"/>
      <c r="DW83" s="353"/>
      <c r="DX83" s="353"/>
      <c r="DY83" s="353"/>
      <c r="DZ83" s="353"/>
      <c r="EA83" s="353"/>
      <c r="EB83" s="353"/>
      <c r="EC83" s="353"/>
      <c r="ED83" s="353"/>
      <c r="EE83" s="353"/>
      <c r="EF83" s="353"/>
      <c r="EG83" s="353"/>
      <c r="EH83" s="353"/>
      <c r="EI83" s="353"/>
      <c r="EJ83" s="353"/>
      <c r="EK83" s="353"/>
      <c r="EL83" s="353"/>
      <c r="EM83" s="353"/>
      <c r="EN83" s="353"/>
      <c r="EO83" s="353"/>
      <c r="EP83" s="353"/>
      <c r="EQ83" s="353"/>
      <c r="ER83" s="353"/>
      <c r="ES83" s="353"/>
      <c r="ET83" s="353"/>
      <c r="EU83" s="353"/>
      <c r="EV83" s="353"/>
      <c r="EW83" s="353"/>
      <c r="EX83" s="353"/>
      <c r="EY83" s="353"/>
      <c r="EZ83" s="353"/>
      <c r="FA83" s="353"/>
      <c r="FB83" s="353"/>
      <c r="FC83" s="353"/>
      <c r="FD83" s="353"/>
      <c r="FE83" s="353"/>
      <c r="FF83" s="353"/>
      <c r="FG83" s="353"/>
      <c r="FH83" s="353"/>
      <c r="FI83" s="353"/>
      <c r="FJ83" s="353"/>
      <c r="FK83" s="353"/>
      <c r="FL83" s="353"/>
      <c r="FM83" s="353"/>
      <c r="FN83" s="353"/>
      <c r="FO83" s="353"/>
      <c r="FP83" s="353"/>
      <c r="FQ83" s="353"/>
      <c r="FR83" s="353"/>
      <c r="FS83" s="353"/>
      <c r="FT83" s="353"/>
      <c r="FU83" s="353"/>
      <c r="FV83" s="353"/>
      <c r="FW83" s="353"/>
      <c r="FX83" s="353"/>
      <c r="FY83" s="353"/>
      <c r="FZ83" s="353"/>
      <c r="GA83" s="353"/>
      <c r="GB83" s="353"/>
      <c r="GC83" s="353"/>
      <c r="GD83" s="353"/>
      <c r="GE83" s="353"/>
      <c r="GF83" s="353"/>
      <c r="GG83" s="353"/>
      <c r="GH83" s="353"/>
      <c r="GI83" s="353"/>
      <c r="GJ83" s="353"/>
      <c r="GK83" s="353"/>
      <c r="GL83" s="353"/>
      <c r="GM83" s="353"/>
      <c r="GN83" s="353"/>
      <c r="GO83" s="353"/>
      <c r="GP83" s="353"/>
      <c r="GQ83" s="353"/>
      <c r="GR83" s="353"/>
      <c r="GS83" s="353"/>
      <c r="GT83" s="353"/>
      <c r="GU83" s="353"/>
      <c r="GV83" s="353"/>
      <c r="GW83" s="353"/>
      <c r="GX83" s="353"/>
      <c r="GY83" s="353"/>
      <c r="GZ83" s="353"/>
      <c r="HA83" s="353"/>
      <c r="HB83" s="353"/>
      <c r="HC83" s="353"/>
      <c r="HD83" s="353"/>
      <c r="HE83" s="353"/>
      <c r="HF83" s="353"/>
      <c r="HG83" s="353"/>
      <c r="HH83" s="353"/>
    </row>
    <row r="84" spans="1:216" ht="15" x14ac:dyDescent="0.25">
      <c r="A84" s="353" t="s">
        <v>463</v>
      </c>
      <c r="B84" s="353" t="s">
        <v>23</v>
      </c>
      <c r="C84" s="353" t="s">
        <v>24</v>
      </c>
      <c r="D84" s="353" t="s">
        <v>25</v>
      </c>
      <c r="E84" s="353" t="s">
        <v>26</v>
      </c>
      <c r="F84" s="353" t="s">
        <v>27</v>
      </c>
      <c r="G84" s="353" t="s">
        <v>28</v>
      </c>
      <c r="H84" s="353" t="s">
        <v>29</v>
      </c>
      <c r="I84" s="353" t="s">
        <v>30</v>
      </c>
      <c r="J84" s="353" t="s">
        <v>31</v>
      </c>
      <c r="K84" s="353" t="s">
        <v>32</v>
      </c>
      <c r="L84" s="353" t="s">
        <v>33</v>
      </c>
      <c r="M84" s="353" t="s">
        <v>34</v>
      </c>
      <c r="N84" s="353" t="s">
        <v>386</v>
      </c>
      <c r="O84" s="353" t="s">
        <v>387</v>
      </c>
      <c r="P84" s="353" t="s">
        <v>388</v>
      </c>
      <c r="Q84" s="353" t="s">
        <v>35</v>
      </c>
      <c r="R84" s="353" t="s">
        <v>36</v>
      </c>
      <c r="S84" s="353" t="s">
        <v>37</v>
      </c>
      <c r="T84" s="353" t="s">
        <v>38</v>
      </c>
      <c r="U84" s="353" t="s">
        <v>39</v>
      </c>
      <c r="V84" s="353" t="s">
        <v>40</v>
      </c>
      <c r="W84" s="353" t="s">
        <v>41</v>
      </c>
      <c r="X84" s="353" t="s">
        <v>42</v>
      </c>
      <c r="Y84" s="353" t="s">
        <v>43</v>
      </c>
      <c r="Z84" s="353" t="s">
        <v>44</v>
      </c>
      <c r="AA84" s="353" t="s">
        <v>45</v>
      </c>
      <c r="AB84" s="353" t="s">
        <v>46</v>
      </c>
      <c r="AC84" s="353" t="s">
        <v>47</v>
      </c>
      <c r="AD84" s="353" t="s">
        <v>48</v>
      </c>
      <c r="AE84" s="353" t="s">
        <v>49</v>
      </c>
      <c r="AF84" s="353" t="s">
        <v>50</v>
      </c>
      <c r="AG84" s="353" t="s">
        <v>51</v>
      </c>
      <c r="AH84" s="353" t="s">
        <v>52</v>
      </c>
      <c r="AI84" s="353" t="s">
        <v>53</v>
      </c>
      <c r="AJ84" s="353" t="s">
        <v>54</v>
      </c>
      <c r="AK84" s="353" t="s">
        <v>55</v>
      </c>
      <c r="AL84" s="353" t="s">
        <v>56</v>
      </c>
      <c r="AM84" s="353" t="s">
        <v>57</v>
      </c>
      <c r="AN84" s="353" t="s">
        <v>58</v>
      </c>
      <c r="AO84" s="353" t="s">
        <v>59</v>
      </c>
      <c r="AP84" s="353" t="s">
        <v>60</v>
      </c>
      <c r="AQ84" s="353" t="s">
        <v>61</v>
      </c>
      <c r="AR84" s="353" t="s">
        <v>62</v>
      </c>
      <c r="AS84" s="353" t="s">
        <v>63</v>
      </c>
      <c r="AT84" s="353" t="s">
        <v>64</v>
      </c>
      <c r="AU84" s="353" t="s">
        <v>65</v>
      </c>
      <c r="AV84" s="353" t="s">
        <v>66</v>
      </c>
      <c r="AW84" s="353" t="s">
        <v>67</v>
      </c>
      <c r="AX84" s="353" t="s">
        <v>68</v>
      </c>
      <c r="AY84" s="353" t="s">
        <v>69</v>
      </c>
      <c r="AZ84" s="353" t="s">
        <v>389</v>
      </c>
      <c r="BA84" s="353" t="s">
        <v>390</v>
      </c>
      <c r="BB84" s="353" t="s">
        <v>391</v>
      </c>
      <c r="BC84" s="353" t="s">
        <v>392</v>
      </c>
      <c r="BD84" s="353" t="s">
        <v>393</v>
      </c>
      <c r="BE84" s="353" t="s">
        <v>394</v>
      </c>
      <c r="BF84" s="353" t="s">
        <v>395</v>
      </c>
      <c r="BG84" s="353" t="s">
        <v>396</v>
      </c>
      <c r="BH84" s="353" t="s">
        <v>397</v>
      </c>
      <c r="BI84" s="353" t="s">
        <v>398</v>
      </c>
      <c r="BJ84" s="353" t="s">
        <v>399</v>
      </c>
      <c r="BK84" s="353" t="s">
        <v>400</v>
      </c>
      <c r="BL84" s="353" t="s">
        <v>401</v>
      </c>
      <c r="BM84" s="353" t="s">
        <v>402</v>
      </c>
      <c r="BN84" s="353" t="s">
        <v>70</v>
      </c>
      <c r="BO84" s="353" t="s">
        <v>71</v>
      </c>
      <c r="BP84" s="353" t="s">
        <v>72</v>
      </c>
      <c r="BQ84" s="353" t="s">
        <v>73</v>
      </c>
      <c r="BR84" s="353" t="s">
        <v>74</v>
      </c>
      <c r="BS84" s="353" t="s">
        <v>75</v>
      </c>
      <c r="BT84" s="353" t="s">
        <v>76</v>
      </c>
      <c r="BU84" s="353" t="s">
        <v>77</v>
      </c>
      <c r="BV84" s="353" t="s">
        <v>78</v>
      </c>
      <c r="BW84" s="353" t="s">
        <v>79</v>
      </c>
      <c r="BX84" s="353" t="s">
        <v>80</v>
      </c>
      <c r="BY84" s="353" t="s">
        <v>81</v>
      </c>
      <c r="BZ84" s="353" t="s">
        <v>82</v>
      </c>
      <c r="CA84" s="353" t="s">
        <v>83</v>
      </c>
      <c r="CB84" s="353" t="s">
        <v>84</v>
      </c>
      <c r="CC84" s="353" t="s">
        <v>85</v>
      </c>
      <c r="CD84" s="353" t="s">
        <v>86</v>
      </c>
      <c r="CE84" s="353" t="s">
        <v>87</v>
      </c>
      <c r="CF84" s="353" t="s">
        <v>88</v>
      </c>
      <c r="CG84" s="353" t="s">
        <v>89</v>
      </c>
      <c r="CH84" s="353" t="s">
        <v>90</v>
      </c>
      <c r="CI84" s="353" t="s">
        <v>91</v>
      </c>
      <c r="CJ84" s="353" t="s">
        <v>92</v>
      </c>
      <c r="CK84" s="353" t="s">
        <v>93</v>
      </c>
      <c r="CL84" s="353" t="s">
        <v>94</v>
      </c>
      <c r="CM84" s="353" t="s">
        <v>95</v>
      </c>
      <c r="CN84" s="353" t="s">
        <v>96</v>
      </c>
      <c r="CO84" s="353" t="s">
        <v>97</v>
      </c>
      <c r="CP84" s="353" t="s">
        <v>98</v>
      </c>
      <c r="CQ84" s="353" t="s">
        <v>99</v>
      </c>
      <c r="CR84" s="353" t="s">
        <v>100</v>
      </c>
      <c r="CS84" s="353" t="s">
        <v>101</v>
      </c>
      <c r="CT84" s="353" t="s">
        <v>102</v>
      </c>
      <c r="CU84" s="353" t="s">
        <v>103</v>
      </c>
      <c r="CV84" s="353" t="s">
        <v>104</v>
      </c>
      <c r="CW84" s="353" t="s">
        <v>105</v>
      </c>
      <c r="CX84" s="353" t="s">
        <v>106</v>
      </c>
      <c r="CY84" s="353" t="s">
        <v>107</v>
      </c>
      <c r="CZ84" s="353" t="s">
        <v>108</v>
      </c>
      <c r="DA84" s="353" t="s">
        <v>109</v>
      </c>
      <c r="DB84" s="353" t="s">
        <v>110</v>
      </c>
      <c r="DC84" s="353" t="s">
        <v>111</v>
      </c>
      <c r="DD84" s="353" t="s">
        <v>112</v>
      </c>
      <c r="DE84" s="353" t="s">
        <v>113</v>
      </c>
      <c r="DF84" s="353" t="s">
        <v>114</v>
      </c>
      <c r="DG84" s="353" t="s">
        <v>115</v>
      </c>
      <c r="DH84" s="353" t="s">
        <v>116</v>
      </c>
      <c r="DI84" s="353" t="s">
        <v>117</v>
      </c>
      <c r="DJ84" s="353" t="s">
        <v>118</v>
      </c>
      <c r="DK84" s="353" t="s">
        <v>119</v>
      </c>
      <c r="DL84" s="353" t="s">
        <v>120</v>
      </c>
      <c r="DM84" s="353" t="s">
        <v>121</v>
      </c>
      <c r="DN84" s="353" t="s">
        <v>122</v>
      </c>
      <c r="DO84" s="353" t="s">
        <v>123</v>
      </c>
      <c r="DP84" s="353" t="s">
        <v>124</v>
      </c>
      <c r="DQ84" s="353" t="s">
        <v>125</v>
      </c>
      <c r="DR84" s="353" t="s">
        <v>126</v>
      </c>
      <c r="DS84" s="353" t="s">
        <v>127</v>
      </c>
      <c r="DT84" s="353" t="s">
        <v>128</v>
      </c>
      <c r="DU84" s="353" t="s">
        <v>129</v>
      </c>
      <c r="DV84" s="353" t="s">
        <v>130</v>
      </c>
      <c r="DW84" s="353" t="s">
        <v>131</v>
      </c>
      <c r="DX84" s="353" t="s">
        <v>132</v>
      </c>
      <c r="DY84" s="353" t="s">
        <v>133</v>
      </c>
      <c r="DZ84" s="353" t="s">
        <v>134</v>
      </c>
      <c r="EA84" s="353" t="s">
        <v>135</v>
      </c>
      <c r="EB84" s="353" t="s">
        <v>136</v>
      </c>
      <c r="EC84" s="353" t="s">
        <v>137</v>
      </c>
      <c r="ED84" s="353" t="s">
        <v>138</v>
      </c>
      <c r="EE84" s="353" t="s">
        <v>139</v>
      </c>
      <c r="EF84" s="353" t="s">
        <v>140</v>
      </c>
      <c r="EG84" s="353" t="s">
        <v>141</v>
      </c>
      <c r="EH84" s="353" t="s">
        <v>142</v>
      </c>
      <c r="EI84" s="353" t="s">
        <v>143</v>
      </c>
      <c r="EJ84" s="353" t="s">
        <v>144</v>
      </c>
      <c r="EK84" s="353" t="s">
        <v>145</v>
      </c>
      <c r="EL84" s="353" t="s">
        <v>146</v>
      </c>
      <c r="EM84" s="353" t="s">
        <v>147</v>
      </c>
      <c r="EN84" s="353" t="s">
        <v>148</v>
      </c>
      <c r="EO84" s="353" t="s">
        <v>149</v>
      </c>
      <c r="EP84" s="353" t="s">
        <v>150</v>
      </c>
      <c r="EQ84" s="353" t="s">
        <v>151</v>
      </c>
      <c r="ER84" s="353" t="s">
        <v>152</v>
      </c>
      <c r="ES84" s="353" t="s">
        <v>153</v>
      </c>
      <c r="ET84" s="353" t="s">
        <v>154</v>
      </c>
      <c r="EU84" s="353" t="s">
        <v>155</v>
      </c>
      <c r="EV84" s="353" t="s">
        <v>156</v>
      </c>
      <c r="EW84" s="353" t="s">
        <v>157</v>
      </c>
      <c r="EX84" s="353" t="s">
        <v>158</v>
      </c>
      <c r="EY84" s="353" t="s">
        <v>159</v>
      </c>
      <c r="EZ84" s="353" t="s">
        <v>160</v>
      </c>
      <c r="FA84" s="353" t="s">
        <v>161</v>
      </c>
      <c r="FB84" s="353" t="s">
        <v>162</v>
      </c>
      <c r="FC84" s="353" t="s">
        <v>163</v>
      </c>
      <c r="FD84" s="353" t="s">
        <v>164</v>
      </c>
      <c r="FE84" s="353" t="s">
        <v>165</v>
      </c>
      <c r="FF84" s="353" t="s">
        <v>166</v>
      </c>
      <c r="FG84" s="353" t="s">
        <v>167</v>
      </c>
      <c r="FH84" s="353" t="s">
        <v>168</v>
      </c>
      <c r="FI84" s="353" t="s">
        <v>169</v>
      </c>
      <c r="FJ84" s="353" t="s">
        <v>170</v>
      </c>
      <c r="FK84" s="353" t="s">
        <v>171</v>
      </c>
      <c r="FL84" s="353" t="s">
        <v>172</v>
      </c>
      <c r="FM84" s="353" t="s">
        <v>173</v>
      </c>
      <c r="FN84" s="353" t="s">
        <v>174</v>
      </c>
      <c r="FO84" s="353" t="s">
        <v>175</v>
      </c>
      <c r="FP84" s="353" t="s">
        <v>176</v>
      </c>
      <c r="FQ84" s="353" t="s">
        <v>177</v>
      </c>
      <c r="FR84" s="353" t="s">
        <v>178</v>
      </c>
      <c r="FS84" s="353" t="s">
        <v>179</v>
      </c>
      <c r="FT84" s="353" t="s">
        <v>180</v>
      </c>
      <c r="FU84" s="353" t="s">
        <v>181</v>
      </c>
      <c r="FV84" s="353" t="s">
        <v>182</v>
      </c>
      <c r="FW84" s="353" t="s">
        <v>183</v>
      </c>
      <c r="FX84" s="353" t="s">
        <v>184</v>
      </c>
      <c r="FY84" s="353" t="s">
        <v>185</v>
      </c>
      <c r="FZ84" s="353" t="s">
        <v>186</v>
      </c>
      <c r="GA84" s="353" t="s">
        <v>187</v>
      </c>
      <c r="GB84" s="353" t="s">
        <v>188</v>
      </c>
      <c r="GC84" s="353" t="s">
        <v>189</v>
      </c>
      <c r="GD84" s="353" t="s">
        <v>190</v>
      </c>
      <c r="GE84" s="353" t="s">
        <v>191</v>
      </c>
      <c r="GF84" s="353" t="s">
        <v>192</v>
      </c>
      <c r="GG84" s="353" t="s">
        <v>193</v>
      </c>
      <c r="GH84" s="353" t="s">
        <v>194</v>
      </c>
      <c r="GI84" s="353" t="s">
        <v>195</v>
      </c>
      <c r="GJ84" s="353" t="s">
        <v>196</v>
      </c>
      <c r="GK84" s="353" t="s">
        <v>197</v>
      </c>
      <c r="GL84" s="353" t="s">
        <v>198</v>
      </c>
      <c r="GM84" s="353" t="s">
        <v>199</v>
      </c>
      <c r="GN84" s="353" t="s">
        <v>200</v>
      </c>
      <c r="GO84" s="353" t="s">
        <v>201</v>
      </c>
      <c r="GP84" s="353" t="s">
        <v>202</v>
      </c>
      <c r="GQ84" s="353" t="s">
        <v>203</v>
      </c>
      <c r="GR84" s="353" t="s">
        <v>204</v>
      </c>
      <c r="GS84" s="353" t="s">
        <v>205</v>
      </c>
      <c r="GT84" s="353" t="s">
        <v>206</v>
      </c>
      <c r="GU84" s="353" t="s">
        <v>207</v>
      </c>
      <c r="GV84" s="353" t="s">
        <v>208</v>
      </c>
      <c r="GW84" s="353" t="s">
        <v>209</v>
      </c>
      <c r="GX84" s="353" t="s">
        <v>210</v>
      </c>
      <c r="GY84" s="353" t="s">
        <v>211</v>
      </c>
      <c r="GZ84" s="353" t="s">
        <v>212</v>
      </c>
      <c r="HA84" s="353" t="s">
        <v>213</v>
      </c>
      <c r="HB84" s="353" t="s">
        <v>214</v>
      </c>
      <c r="HC84" s="353" t="s">
        <v>215</v>
      </c>
      <c r="HD84" s="353" t="s">
        <v>216</v>
      </c>
      <c r="HE84" s="353" t="s">
        <v>217</v>
      </c>
      <c r="HF84" s="353" t="s">
        <v>218</v>
      </c>
      <c r="HG84" s="353" t="s">
        <v>219</v>
      </c>
      <c r="HH84" s="353" t="s">
        <v>220</v>
      </c>
    </row>
    <row r="85" spans="1:216" ht="15" x14ac:dyDescent="0.25">
      <c r="A85" s="353" t="s">
        <v>230</v>
      </c>
      <c r="B85" s="353">
        <v>910124400</v>
      </c>
      <c r="C85" s="353">
        <v>73373500</v>
      </c>
      <c r="D85" s="353">
        <v>55846140</v>
      </c>
      <c r="E85" s="353">
        <v>34652220</v>
      </c>
      <c r="F85" s="353">
        <v>9370499</v>
      </c>
      <c r="G85" s="353">
        <v>25281730</v>
      </c>
      <c r="H85" s="353">
        <v>17273960</v>
      </c>
      <c r="I85" s="353">
        <v>3744461</v>
      </c>
      <c r="J85" s="353">
        <v>13529500</v>
      </c>
      <c r="K85" s="353">
        <v>2418193</v>
      </c>
      <c r="L85" s="353">
        <v>774768</v>
      </c>
      <c r="M85" s="353">
        <v>1643425</v>
      </c>
      <c r="N85" s="353">
        <v>1501764</v>
      </c>
      <c r="O85" s="353">
        <v>514896</v>
      </c>
      <c r="P85" s="353">
        <v>986868</v>
      </c>
      <c r="Q85" s="353">
        <v>8717296</v>
      </c>
      <c r="R85" s="353">
        <v>2133076</v>
      </c>
      <c r="S85" s="353">
        <v>0</v>
      </c>
      <c r="T85" s="353">
        <v>5079609</v>
      </c>
      <c r="U85" s="353">
        <v>2989305</v>
      </c>
      <c r="V85" s="353">
        <v>2090304</v>
      </c>
      <c r="W85" s="353">
        <v>3730463</v>
      </c>
      <c r="X85" s="353">
        <v>3049778</v>
      </c>
      <c r="Y85" s="353">
        <v>680685</v>
      </c>
      <c r="Z85" s="353">
        <v>429582800</v>
      </c>
      <c r="AA85" s="353">
        <v>387526800</v>
      </c>
      <c r="AB85" s="353">
        <v>9466329</v>
      </c>
      <c r="AC85" s="353">
        <v>99832620</v>
      </c>
      <c r="AD85" s="353">
        <v>64299490</v>
      </c>
      <c r="AE85" s="353">
        <v>1003806</v>
      </c>
      <c r="AF85" s="353">
        <v>45054260</v>
      </c>
      <c r="AG85" s="353">
        <v>20605040</v>
      </c>
      <c r="AH85" s="353">
        <v>41251560</v>
      </c>
      <c r="AI85" s="353">
        <v>17464960</v>
      </c>
      <c r="AJ85" s="353">
        <v>74106980</v>
      </c>
      <c r="AK85" s="353">
        <v>13463380</v>
      </c>
      <c r="AL85" s="353">
        <v>909611</v>
      </c>
      <c r="AM85" s="353">
        <v>41600010</v>
      </c>
      <c r="AN85" s="353">
        <v>193544</v>
      </c>
      <c r="AO85" s="353">
        <v>11365870</v>
      </c>
      <c r="AP85" s="353">
        <v>15049430</v>
      </c>
      <c r="AQ85" s="353">
        <v>98412</v>
      </c>
      <c r="AR85" s="353">
        <v>5948948</v>
      </c>
      <c r="AS85" s="353">
        <v>743247</v>
      </c>
      <c r="AT85" s="353">
        <v>2628937</v>
      </c>
      <c r="AU85" s="353">
        <v>578758</v>
      </c>
      <c r="AV85" s="353">
        <v>3943132</v>
      </c>
      <c r="AW85" s="353">
        <v>759806</v>
      </c>
      <c r="AX85" s="353">
        <v>289926</v>
      </c>
      <c r="AY85" s="353">
        <v>75117660</v>
      </c>
      <c r="AZ85" s="353">
        <v>14177720</v>
      </c>
      <c r="BA85" s="353">
        <v>3499462</v>
      </c>
      <c r="BB85" s="353">
        <v>217244</v>
      </c>
      <c r="BC85" s="353">
        <v>10239540</v>
      </c>
      <c r="BD85" s="353">
        <v>221478</v>
      </c>
      <c r="BE85" s="353">
        <v>0</v>
      </c>
      <c r="BF85" s="353">
        <v>0</v>
      </c>
      <c r="BG85" s="353">
        <v>2142795</v>
      </c>
      <c r="BH85" s="353">
        <v>1042401</v>
      </c>
      <c r="BI85" s="353">
        <v>62227</v>
      </c>
      <c r="BJ85" s="353">
        <v>986617</v>
      </c>
      <c r="BK85" s="353">
        <v>51549</v>
      </c>
      <c r="BL85" s="353">
        <v>0</v>
      </c>
      <c r="BM85" s="353">
        <v>0</v>
      </c>
      <c r="BN85" s="353">
        <v>18179050</v>
      </c>
      <c r="BO85" s="353">
        <v>27616</v>
      </c>
      <c r="BP85" s="353">
        <v>118195</v>
      </c>
      <c r="BQ85" s="353">
        <v>17727630</v>
      </c>
      <c r="BR85" s="353">
        <v>305614</v>
      </c>
      <c r="BS85" s="353">
        <v>0</v>
      </c>
      <c r="BT85" s="353">
        <v>0</v>
      </c>
      <c r="BU85" s="353">
        <v>13696650</v>
      </c>
      <c r="BV85" s="353">
        <v>357531</v>
      </c>
      <c r="BW85" s="353">
        <v>381465</v>
      </c>
      <c r="BX85" s="353">
        <v>12624610</v>
      </c>
      <c r="BY85" s="353">
        <v>333045</v>
      </c>
      <c r="BZ85" s="353">
        <v>0</v>
      </c>
      <c r="CA85" s="353">
        <v>0</v>
      </c>
      <c r="CB85" s="353">
        <v>1466946</v>
      </c>
      <c r="CC85" s="353">
        <v>600365</v>
      </c>
      <c r="CD85" s="353">
        <v>134581</v>
      </c>
      <c r="CE85" s="353">
        <v>645839</v>
      </c>
      <c r="CF85" s="353">
        <v>86161</v>
      </c>
      <c r="CG85" s="353">
        <v>0</v>
      </c>
      <c r="CH85" s="353">
        <v>0</v>
      </c>
      <c r="CI85" s="353">
        <v>25454500</v>
      </c>
      <c r="CJ85" s="353">
        <v>5318785</v>
      </c>
      <c r="CK85" s="353">
        <v>479777</v>
      </c>
      <c r="CL85" s="353">
        <v>16025390</v>
      </c>
      <c r="CM85" s="353">
        <v>422520</v>
      </c>
      <c r="CN85" s="353">
        <v>0</v>
      </c>
      <c r="CO85" s="353">
        <v>3208024</v>
      </c>
      <c r="CP85" s="353">
        <v>25945400</v>
      </c>
      <c r="CQ85" s="353">
        <v>2018875</v>
      </c>
      <c r="CR85" s="353">
        <v>8701485</v>
      </c>
      <c r="CS85" s="353">
        <v>2819006</v>
      </c>
      <c r="CT85" s="353">
        <v>6805012</v>
      </c>
      <c r="CU85" s="353">
        <v>2778809</v>
      </c>
      <c r="CV85" s="353">
        <v>2822213</v>
      </c>
      <c r="CW85" s="353">
        <v>5928060</v>
      </c>
      <c r="CX85" s="353">
        <v>0</v>
      </c>
      <c r="CY85" s="353">
        <v>0</v>
      </c>
      <c r="CZ85" s="353">
        <v>0</v>
      </c>
      <c r="DA85" s="353">
        <v>1920073</v>
      </c>
      <c r="DB85" s="353">
        <v>2785727</v>
      </c>
      <c r="DC85" s="353">
        <v>836672</v>
      </c>
      <c r="DD85" s="353">
        <v>125635800</v>
      </c>
      <c r="DE85" s="353">
        <v>24934200</v>
      </c>
      <c r="DF85" s="353">
        <v>37354640</v>
      </c>
      <c r="DG85" s="353">
        <v>59348560</v>
      </c>
      <c r="DH85" s="353">
        <v>2906757</v>
      </c>
      <c r="DI85" s="353">
        <v>980464</v>
      </c>
      <c r="DJ85" s="353">
        <v>111132</v>
      </c>
      <c r="DK85" s="353">
        <v>174541200</v>
      </c>
      <c r="DL85" s="353">
        <v>113868700</v>
      </c>
      <c r="DM85" s="353">
        <v>60197600</v>
      </c>
      <c r="DN85" s="353">
        <v>15894150</v>
      </c>
      <c r="DO85" s="353">
        <v>5282020</v>
      </c>
      <c r="DP85" s="353">
        <v>4831148</v>
      </c>
      <c r="DQ85" s="353">
        <v>28924940</v>
      </c>
      <c r="DR85" s="353">
        <v>26511</v>
      </c>
      <c r="DS85" s="353">
        <v>656484</v>
      </c>
      <c r="DT85" s="353">
        <v>3451595</v>
      </c>
      <c r="DU85" s="353">
        <v>1130748</v>
      </c>
      <c r="DV85" s="353">
        <v>52938270</v>
      </c>
      <c r="DW85" s="353">
        <v>9188833</v>
      </c>
      <c r="DX85" s="353">
        <v>5799566</v>
      </c>
      <c r="DY85" s="353">
        <v>4162105</v>
      </c>
      <c r="DZ85" s="353">
        <v>28440890</v>
      </c>
      <c r="EA85" s="353">
        <v>11783</v>
      </c>
      <c r="EB85" s="353">
        <v>333196</v>
      </c>
      <c r="EC85" s="353">
        <v>3737258</v>
      </c>
      <c r="ED85" s="353">
        <v>1264632</v>
      </c>
      <c r="EE85" s="353">
        <v>106471800</v>
      </c>
      <c r="EF85" s="353">
        <v>23941310</v>
      </c>
      <c r="EG85" s="353">
        <v>10689480</v>
      </c>
      <c r="EH85" s="353">
        <v>7884542</v>
      </c>
      <c r="EI85" s="353">
        <v>53776860</v>
      </c>
      <c r="EJ85" s="353">
        <v>38294</v>
      </c>
      <c r="EK85" s="353">
        <v>968725</v>
      </c>
      <c r="EL85" s="353">
        <v>6905868</v>
      </c>
      <c r="EM85" s="353">
        <v>2266708</v>
      </c>
      <c r="EN85" s="353">
        <v>6010740</v>
      </c>
      <c r="EO85" s="353">
        <v>871474</v>
      </c>
      <c r="EP85" s="353">
        <v>348192</v>
      </c>
      <c r="EQ85" s="353">
        <v>1121901</v>
      </c>
      <c r="ER85" s="353">
        <v>3361685</v>
      </c>
      <c r="ES85" s="353">
        <v>0</v>
      </c>
      <c r="ET85" s="353">
        <v>11515</v>
      </c>
      <c r="EU85" s="353">
        <v>198498</v>
      </c>
      <c r="EV85" s="353">
        <v>97475</v>
      </c>
      <c r="EW85" s="353">
        <v>17366600</v>
      </c>
      <c r="EX85" s="353">
        <v>3473085</v>
      </c>
      <c r="EY85" s="353">
        <v>1114001</v>
      </c>
      <c r="EZ85" s="353">
        <v>2289157</v>
      </c>
      <c r="FA85" s="353">
        <v>8038556</v>
      </c>
      <c r="FB85" s="353">
        <v>173393</v>
      </c>
      <c r="FC85" s="353">
        <v>400143</v>
      </c>
      <c r="FD85" s="353">
        <v>1235979</v>
      </c>
      <c r="FE85" s="353">
        <v>642291</v>
      </c>
      <c r="FF85" s="353">
        <v>5911571</v>
      </c>
      <c r="FG85" s="353">
        <v>2429716</v>
      </c>
      <c r="FH85" s="353">
        <v>456914</v>
      </c>
      <c r="FI85" s="353">
        <v>859200</v>
      </c>
      <c r="FJ85" s="353">
        <v>839785</v>
      </c>
      <c r="FK85" s="353">
        <v>87433</v>
      </c>
      <c r="FL85" s="353">
        <v>222666</v>
      </c>
      <c r="FM85" s="353">
        <v>338485</v>
      </c>
      <c r="FN85" s="353">
        <v>2946</v>
      </c>
      <c r="FO85" s="353">
        <v>4744010</v>
      </c>
      <c r="FP85" s="353">
        <v>3684638</v>
      </c>
      <c r="FQ85" s="353">
        <v>120907</v>
      </c>
      <c r="FR85" s="353">
        <v>62127</v>
      </c>
      <c r="FS85" s="353">
        <v>756369</v>
      </c>
      <c r="FT85" s="353">
        <v>96002</v>
      </c>
      <c r="FU85" s="353">
        <v>0</v>
      </c>
      <c r="FV85" s="353">
        <v>0</v>
      </c>
      <c r="FW85" s="353">
        <v>23967</v>
      </c>
      <c r="FX85" s="353">
        <v>17169150</v>
      </c>
      <c r="FY85" s="353">
        <v>3403366</v>
      </c>
      <c r="FZ85" s="353">
        <v>3025930</v>
      </c>
      <c r="GA85" s="353">
        <v>1072648</v>
      </c>
      <c r="GB85" s="353">
        <v>9216281</v>
      </c>
      <c r="GC85" s="353">
        <v>29992</v>
      </c>
      <c r="GD85" s="353">
        <v>146454</v>
      </c>
      <c r="GE85" s="353">
        <v>225505</v>
      </c>
      <c r="GF85" s="353">
        <v>48979</v>
      </c>
      <c r="GG85" s="353">
        <v>5520217</v>
      </c>
      <c r="GH85" s="353">
        <v>183027</v>
      </c>
      <c r="GI85" s="353">
        <v>100956</v>
      </c>
      <c r="GJ85" s="353">
        <v>164750</v>
      </c>
      <c r="GK85" s="353">
        <v>2455240</v>
      </c>
      <c r="GL85" s="353">
        <v>2616244</v>
      </c>
      <c r="GM85" s="353">
        <v>0</v>
      </c>
      <c r="GN85" s="353">
        <v>0</v>
      </c>
      <c r="GO85" s="353">
        <v>0</v>
      </c>
      <c r="GP85" s="353">
        <v>1670131</v>
      </c>
      <c r="GQ85" s="353">
        <v>24704</v>
      </c>
      <c r="GR85" s="353">
        <v>1208865</v>
      </c>
      <c r="GS85" s="353">
        <v>406035</v>
      </c>
      <c r="GT85" s="353">
        <v>0</v>
      </c>
      <c r="GU85" s="353">
        <v>30528</v>
      </c>
      <c r="GV85" s="353">
        <v>0</v>
      </c>
      <c r="GW85" s="353">
        <v>0</v>
      </c>
      <c r="GX85" s="353">
        <v>0</v>
      </c>
      <c r="GY85" s="353">
        <v>8290892</v>
      </c>
      <c r="GZ85" s="353">
        <v>1740024</v>
      </c>
      <c r="HA85" s="353">
        <v>1489641</v>
      </c>
      <c r="HB85" s="353">
        <v>381733</v>
      </c>
      <c r="HC85" s="353">
        <v>3551502</v>
      </c>
      <c r="HD85" s="353">
        <v>268726</v>
      </c>
      <c r="HE85" s="353">
        <v>110731</v>
      </c>
      <c r="HF85" s="353">
        <v>472245</v>
      </c>
      <c r="HG85" s="353">
        <v>208005</v>
      </c>
      <c r="HH85" s="353">
        <v>69518620</v>
      </c>
    </row>
    <row r="86" spans="1:216" ht="15" x14ac:dyDescent="0.25">
      <c r="A86" s="353" t="s">
        <v>442</v>
      </c>
      <c r="B86" s="353">
        <v>73538340</v>
      </c>
      <c r="C86" s="353">
        <v>3561969</v>
      </c>
      <c r="D86" s="353">
        <v>2270368</v>
      </c>
      <c r="E86" s="353">
        <v>1323523</v>
      </c>
      <c r="F86" s="353">
        <v>932808</v>
      </c>
      <c r="G86" s="353">
        <v>390715</v>
      </c>
      <c r="H86" s="353">
        <v>769379</v>
      </c>
      <c r="I86" s="353">
        <v>464747</v>
      </c>
      <c r="J86" s="353">
        <v>304632</v>
      </c>
      <c r="K86" s="353">
        <v>73530</v>
      </c>
      <c r="L86" s="353">
        <v>67282</v>
      </c>
      <c r="M86" s="353">
        <v>6248</v>
      </c>
      <c r="N86" s="353">
        <v>103936</v>
      </c>
      <c r="O86" s="353">
        <v>101146</v>
      </c>
      <c r="P86" s="353">
        <v>2789</v>
      </c>
      <c r="Q86" s="353">
        <v>177711</v>
      </c>
      <c r="R86" s="353">
        <v>59739</v>
      </c>
      <c r="S86" s="353">
        <v>0</v>
      </c>
      <c r="T86" s="353">
        <v>1112663</v>
      </c>
      <c r="U86" s="353">
        <v>849539</v>
      </c>
      <c r="V86" s="353">
        <v>263124</v>
      </c>
      <c r="W86" s="353">
        <v>1227</v>
      </c>
      <c r="X86" s="353">
        <v>1227</v>
      </c>
      <c r="Y86" s="353">
        <v>0</v>
      </c>
      <c r="Z86" s="353">
        <v>29466930</v>
      </c>
      <c r="AA86" s="353">
        <v>27286870</v>
      </c>
      <c r="AB86" s="353">
        <v>149259</v>
      </c>
      <c r="AC86" s="353">
        <v>8608858</v>
      </c>
      <c r="AD86" s="353">
        <v>3687495</v>
      </c>
      <c r="AE86" s="353">
        <v>38428</v>
      </c>
      <c r="AF86" s="353">
        <v>6207084</v>
      </c>
      <c r="AG86" s="353">
        <v>1561319</v>
      </c>
      <c r="AH86" s="353">
        <v>3913921</v>
      </c>
      <c r="AI86" s="353">
        <v>611302</v>
      </c>
      <c r="AJ86" s="353">
        <v>1951688</v>
      </c>
      <c r="AK86" s="353">
        <v>519945</v>
      </c>
      <c r="AL86" s="353">
        <v>19058</v>
      </c>
      <c r="AM86" s="353">
        <v>2180068</v>
      </c>
      <c r="AN86" s="353">
        <v>0</v>
      </c>
      <c r="AO86" s="353">
        <v>1066446</v>
      </c>
      <c r="AP86" s="353">
        <v>181672</v>
      </c>
      <c r="AQ86" s="353">
        <v>0</v>
      </c>
      <c r="AR86" s="353">
        <v>675608</v>
      </c>
      <c r="AS86" s="353">
        <v>0</v>
      </c>
      <c r="AT86" s="353">
        <v>85134</v>
      </c>
      <c r="AU86" s="353">
        <v>0</v>
      </c>
      <c r="AV86" s="353">
        <v>145900</v>
      </c>
      <c r="AW86" s="353">
        <v>25306</v>
      </c>
      <c r="AX86" s="353">
        <v>0</v>
      </c>
      <c r="AY86" s="353">
        <v>5216423</v>
      </c>
      <c r="AZ86" s="353">
        <v>394536</v>
      </c>
      <c r="BA86" s="353">
        <v>0</v>
      </c>
      <c r="BB86" s="353">
        <v>0</v>
      </c>
      <c r="BC86" s="353">
        <v>381281</v>
      </c>
      <c r="BD86" s="353">
        <v>13256</v>
      </c>
      <c r="BE86" s="353">
        <v>0</v>
      </c>
      <c r="BF86" s="353">
        <v>0</v>
      </c>
      <c r="BG86" s="353">
        <v>48604</v>
      </c>
      <c r="BH86" s="353">
        <v>0</v>
      </c>
      <c r="BI86" s="353">
        <v>0</v>
      </c>
      <c r="BJ86" s="353">
        <v>48604</v>
      </c>
      <c r="BK86" s="353">
        <v>0</v>
      </c>
      <c r="BL86" s="353">
        <v>0</v>
      </c>
      <c r="BM86" s="353">
        <v>0</v>
      </c>
      <c r="BN86" s="353">
        <v>687631</v>
      </c>
      <c r="BO86" s="353">
        <v>0</v>
      </c>
      <c r="BP86" s="353">
        <v>7917</v>
      </c>
      <c r="BQ86" s="353">
        <v>679715</v>
      </c>
      <c r="BR86" s="353">
        <v>0</v>
      </c>
      <c r="BS86" s="353">
        <v>0</v>
      </c>
      <c r="BT86" s="353">
        <v>0</v>
      </c>
      <c r="BU86" s="353">
        <v>607546</v>
      </c>
      <c r="BV86" s="353">
        <v>12887</v>
      </c>
      <c r="BW86" s="353">
        <v>0</v>
      </c>
      <c r="BX86" s="353">
        <v>594658</v>
      </c>
      <c r="BY86" s="353">
        <v>0</v>
      </c>
      <c r="BZ86" s="353">
        <v>0</v>
      </c>
      <c r="CA86" s="353">
        <v>0</v>
      </c>
      <c r="CB86" s="353">
        <v>446638</v>
      </c>
      <c r="CC86" s="353">
        <v>169745</v>
      </c>
      <c r="CD86" s="353">
        <v>0</v>
      </c>
      <c r="CE86" s="353">
        <v>271923</v>
      </c>
      <c r="CF86" s="353">
        <v>4971</v>
      </c>
      <c r="CG86" s="353">
        <v>0</v>
      </c>
      <c r="CH86" s="353">
        <v>0</v>
      </c>
      <c r="CI86" s="353">
        <v>3031468</v>
      </c>
      <c r="CJ86" s="353">
        <v>272291</v>
      </c>
      <c r="CK86" s="353">
        <v>53574</v>
      </c>
      <c r="CL86" s="353">
        <v>2252705</v>
      </c>
      <c r="CM86" s="353">
        <v>43817</v>
      </c>
      <c r="CN86" s="353">
        <v>0</v>
      </c>
      <c r="CO86" s="353">
        <v>409081</v>
      </c>
      <c r="CP86" s="353">
        <v>3518380</v>
      </c>
      <c r="CQ86" s="353">
        <v>139418</v>
      </c>
      <c r="CR86" s="353">
        <v>741886</v>
      </c>
      <c r="CS86" s="353">
        <v>1324271</v>
      </c>
      <c r="CT86" s="353">
        <v>636779</v>
      </c>
      <c r="CU86" s="353">
        <v>438169</v>
      </c>
      <c r="CV86" s="353">
        <v>237858</v>
      </c>
      <c r="CW86" s="353">
        <v>493847</v>
      </c>
      <c r="CX86" s="353">
        <v>0</v>
      </c>
      <c r="CY86" s="353">
        <v>0</v>
      </c>
      <c r="CZ86" s="353">
        <v>0</v>
      </c>
      <c r="DA86" s="353">
        <v>102318</v>
      </c>
      <c r="DB86" s="353">
        <v>267119</v>
      </c>
      <c r="DC86" s="353">
        <v>10042</v>
      </c>
      <c r="DD86" s="353">
        <v>15567180</v>
      </c>
      <c r="DE86" s="353">
        <v>3966307</v>
      </c>
      <c r="DF86" s="353">
        <v>2724330</v>
      </c>
      <c r="DG86" s="353">
        <v>7848768</v>
      </c>
      <c r="DH86" s="353">
        <v>540933</v>
      </c>
      <c r="DI86" s="353">
        <v>448278</v>
      </c>
      <c r="DJ86" s="353">
        <v>38562</v>
      </c>
      <c r="DK86" s="353">
        <v>15713620</v>
      </c>
      <c r="DL86" s="353">
        <v>10897120</v>
      </c>
      <c r="DM86" s="353">
        <v>4305908</v>
      </c>
      <c r="DN86" s="353">
        <v>618123</v>
      </c>
      <c r="DO86" s="353">
        <v>656484</v>
      </c>
      <c r="DP86" s="353">
        <v>211821</v>
      </c>
      <c r="DQ86" s="353">
        <v>2449931</v>
      </c>
      <c r="DR86" s="353">
        <v>0</v>
      </c>
      <c r="DS86" s="353">
        <v>16067</v>
      </c>
      <c r="DT86" s="353">
        <v>260291</v>
      </c>
      <c r="DU86" s="353">
        <v>93190</v>
      </c>
      <c r="DV86" s="353">
        <v>6573140</v>
      </c>
      <c r="DW86" s="353">
        <v>257479</v>
      </c>
      <c r="DX86" s="353">
        <v>1637059</v>
      </c>
      <c r="DY86" s="353">
        <v>380662</v>
      </c>
      <c r="DZ86" s="353">
        <v>3633557</v>
      </c>
      <c r="EA86" s="353">
        <v>0</v>
      </c>
      <c r="EB86" s="353">
        <v>17540</v>
      </c>
      <c r="EC86" s="353">
        <v>409583</v>
      </c>
      <c r="ED86" s="353">
        <v>237261</v>
      </c>
      <c r="EE86" s="353">
        <v>10612200</v>
      </c>
      <c r="EF86" s="353">
        <v>857928</v>
      </c>
      <c r="EG86" s="353">
        <v>2272388</v>
      </c>
      <c r="EH86" s="353">
        <v>550038</v>
      </c>
      <c r="EI86" s="353">
        <v>5908623</v>
      </c>
      <c r="EJ86" s="353">
        <v>0</v>
      </c>
      <c r="EK86" s="353">
        <v>30796</v>
      </c>
      <c r="EL86" s="353">
        <v>665053</v>
      </c>
      <c r="EM86" s="353">
        <v>327372</v>
      </c>
      <c r="EN86" s="353">
        <v>225612</v>
      </c>
      <c r="EO86" s="353">
        <v>17674</v>
      </c>
      <c r="EP86" s="353">
        <v>15532</v>
      </c>
      <c r="EQ86" s="353">
        <v>15666</v>
      </c>
      <c r="ER86" s="353">
        <v>170849</v>
      </c>
      <c r="ES86" s="353">
        <v>0</v>
      </c>
      <c r="ET86" s="353">
        <v>2812</v>
      </c>
      <c r="EU86" s="353">
        <v>0</v>
      </c>
      <c r="EV86" s="353">
        <v>3080</v>
      </c>
      <c r="EW86" s="353">
        <v>1371212</v>
      </c>
      <c r="EX86" s="353">
        <v>85960</v>
      </c>
      <c r="EY86" s="353">
        <v>78596</v>
      </c>
      <c r="EZ86" s="353">
        <v>123116</v>
      </c>
      <c r="FA86" s="353">
        <v>788972</v>
      </c>
      <c r="FB86" s="353">
        <v>18210</v>
      </c>
      <c r="FC86" s="353">
        <v>70830</v>
      </c>
      <c r="FD86" s="353">
        <v>21155</v>
      </c>
      <c r="FE86" s="353">
        <v>184373</v>
      </c>
      <c r="FF86" s="353">
        <v>207804</v>
      </c>
      <c r="FG86" s="353">
        <v>29591</v>
      </c>
      <c r="FH86" s="353">
        <v>13791</v>
      </c>
      <c r="FI86" s="353">
        <v>113007</v>
      </c>
      <c r="FJ86" s="353">
        <v>42311</v>
      </c>
      <c r="FK86" s="353">
        <v>0</v>
      </c>
      <c r="FL86" s="353">
        <v>6159</v>
      </c>
      <c r="FM86" s="353">
        <v>0</v>
      </c>
      <c r="FN86" s="353">
        <v>0</v>
      </c>
      <c r="FO86" s="353">
        <v>516029</v>
      </c>
      <c r="FP86" s="353">
        <v>442922</v>
      </c>
      <c r="FQ86" s="353">
        <v>0</v>
      </c>
      <c r="FR86" s="353">
        <v>0</v>
      </c>
      <c r="FS86" s="353">
        <v>73106</v>
      </c>
      <c r="FT86" s="353">
        <v>0</v>
      </c>
      <c r="FU86" s="353">
        <v>0</v>
      </c>
      <c r="FV86" s="353">
        <v>0</v>
      </c>
      <c r="FW86" s="353">
        <v>0</v>
      </c>
      <c r="FX86" s="353">
        <v>1229050</v>
      </c>
      <c r="FY86" s="353">
        <v>83148</v>
      </c>
      <c r="FZ86" s="353">
        <v>410520</v>
      </c>
      <c r="GA86" s="353">
        <v>59911</v>
      </c>
      <c r="GB86" s="353">
        <v>549074</v>
      </c>
      <c r="GC86" s="353">
        <v>0</v>
      </c>
      <c r="GD86" s="353">
        <v>31599</v>
      </c>
      <c r="GE86" s="353">
        <v>94797</v>
      </c>
      <c r="GF86" s="353">
        <v>0</v>
      </c>
      <c r="GG86" s="353">
        <v>322364</v>
      </c>
      <c r="GH86" s="353">
        <v>0</v>
      </c>
      <c r="GI86" s="353">
        <v>0</v>
      </c>
      <c r="GJ86" s="353">
        <v>0</v>
      </c>
      <c r="GK86" s="353">
        <v>72410</v>
      </c>
      <c r="GL86" s="353">
        <v>249954</v>
      </c>
      <c r="GM86" s="353">
        <v>0</v>
      </c>
      <c r="GN86" s="353">
        <v>0</v>
      </c>
      <c r="GO86" s="353">
        <v>0</v>
      </c>
      <c r="GP86" s="353">
        <v>368276</v>
      </c>
      <c r="GQ86" s="353">
        <v>0</v>
      </c>
      <c r="GR86" s="353">
        <v>279437</v>
      </c>
      <c r="GS86" s="353">
        <v>88839</v>
      </c>
      <c r="GT86" s="353">
        <v>0</v>
      </c>
      <c r="GU86" s="353">
        <v>0</v>
      </c>
      <c r="GV86" s="353">
        <v>0</v>
      </c>
      <c r="GW86" s="353">
        <v>0</v>
      </c>
      <c r="GX86" s="353">
        <v>0</v>
      </c>
      <c r="GY86" s="353">
        <v>801759</v>
      </c>
      <c r="GZ86" s="353">
        <v>19013</v>
      </c>
      <c r="HA86" s="353">
        <v>155585</v>
      </c>
      <c r="HB86" s="353">
        <v>40570</v>
      </c>
      <c r="HC86" s="353">
        <v>453500</v>
      </c>
      <c r="HD86" s="353">
        <v>66010</v>
      </c>
      <c r="HE86" s="353">
        <v>0</v>
      </c>
      <c r="HF86" s="353">
        <v>61458</v>
      </c>
      <c r="HG86" s="353">
        <v>5624</v>
      </c>
      <c r="HH86" s="353">
        <v>4341496</v>
      </c>
    </row>
    <row r="87" spans="1:216" ht="15" x14ac:dyDescent="0.25">
      <c r="A87" s="353" t="s">
        <v>443</v>
      </c>
      <c r="B87" s="353">
        <v>106686100</v>
      </c>
      <c r="C87" s="353">
        <v>8633545</v>
      </c>
      <c r="D87" s="353">
        <v>6706973</v>
      </c>
      <c r="E87" s="353">
        <v>4684656</v>
      </c>
      <c r="F87" s="353">
        <v>1793832</v>
      </c>
      <c r="G87" s="353">
        <v>2890823</v>
      </c>
      <c r="H87" s="353">
        <v>1553899</v>
      </c>
      <c r="I87" s="353">
        <v>747259</v>
      </c>
      <c r="J87" s="353">
        <v>806641</v>
      </c>
      <c r="K87" s="353">
        <v>364025</v>
      </c>
      <c r="L87" s="353">
        <v>126458</v>
      </c>
      <c r="M87" s="353">
        <v>237568</v>
      </c>
      <c r="N87" s="353">
        <v>104393</v>
      </c>
      <c r="O87" s="353">
        <v>80571</v>
      </c>
      <c r="P87" s="353">
        <v>23822</v>
      </c>
      <c r="Q87" s="353">
        <v>317145</v>
      </c>
      <c r="R87" s="353">
        <v>110998</v>
      </c>
      <c r="S87" s="353">
        <v>0</v>
      </c>
      <c r="T87" s="353">
        <v>1534669</v>
      </c>
      <c r="U87" s="353">
        <v>1018700</v>
      </c>
      <c r="V87" s="353">
        <v>515969</v>
      </c>
      <c r="W87" s="353">
        <v>74758</v>
      </c>
      <c r="X87" s="353">
        <v>50210</v>
      </c>
      <c r="Y87" s="353">
        <v>24547</v>
      </c>
      <c r="Z87" s="353">
        <v>41582640</v>
      </c>
      <c r="AA87" s="353">
        <v>38199760</v>
      </c>
      <c r="AB87" s="353">
        <v>174018</v>
      </c>
      <c r="AC87" s="353">
        <v>10734050</v>
      </c>
      <c r="AD87" s="353">
        <v>2388608</v>
      </c>
      <c r="AE87" s="353">
        <v>0</v>
      </c>
      <c r="AF87" s="353">
        <v>3154115</v>
      </c>
      <c r="AG87" s="353">
        <v>2896915</v>
      </c>
      <c r="AH87" s="353">
        <v>4834076</v>
      </c>
      <c r="AI87" s="353">
        <v>904300</v>
      </c>
      <c r="AJ87" s="353">
        <v>9920041</v>
      </c>
      <c r="AK87" s="353">
        <v>3123498</v>
      </c>
      <c r="AL87" s="353">
        <v>70138</v>
      </c>
      <c r="AM87" s="353">
        <v>3297907</v>
      </c>
      <c r="AN87" s="353">
        <v>5467</v>
      </c>
      <c r="AO87" s="353">
        <v>376466</v>
      </c>
      <c r="AP87" s="353">
        <v>1937161</v>
      </c>
      <c r="AQ87" s="353">
        <v>0</v>
      </c>
      <c r="AR87" s="353">
        <v>700446</v>
      </c>
      <c r="AS87" s="353">
        <v>0</v>
      </c>
      <c r="AT87" s="353">
        <v>23432</v>
      </c>
      <c r="AU87" s="353">
        <v>11403</v>
      </c>
      <c r="AV87" s="353">
        <v>93882</v>
      </c>
      <c r="AW87" s="353">
        <v>115283</v>
      </c>
      <c r="AX87" s="353">
        <v>34366</v>
      </c>
      <c r="AY87" s="353">
        <v>7363452</v>
      </c>
      <c r="AZ87" s="353">
        <v>379624</v>
      </c>
      <c r="BA87" s="353">
        <v>102730</v>
      </c>
      <c r="BB87" s="353">
        <v>0</v>
      </c>
      <c r="BC87" s="353">
        <v>276894</v>
      </c>
      <c r="BD87" s="353">
        <v>0</v>
      </c>
      <c r="BE87" s="353">
        <v>0</v>
      </c>
      <c r="BF87" s="353">
        <v>0</v>
      </c>
      <c r="BG87" s="353">
        <v>455107</v>
      </c>
      <c r="BH87" s="353">
        <v>455107</v>
      </c>
      <c r="BI87" s="353">
        <v>0</v>
      </c>
      <c r="BJ87" s="353">
        <v>0</v>
      </c>
      <c r="BK87" s="353">
        <v>0</v>
      </c>
      <c r="BL87" s="353">
        <v>0</v>
      </c>
      <c r="BM87" s="353">
        <v>0</v>
      </c>
      <c r="BN87" s="353">
        <v>1367530</v>
      </c>
      <c r="BO87" s="353">
        <v>0</v>
      </c>
      <c r="BP87" s="353">
        <v>0</v>
      </c>
      <c r="BQ87" s="353">
        <v>1367530</v>
      </c>
      <c r="BR87" s="353">
        <v>0</v>
      </c>
      <c r="BS87" s="353">
        <v>0</v>
      </c>
      <c r="BT87" s="353">
        <v>0</v>
      </c>
      <c r="BU87" s="353">
        <v>783918</v>
      </c>
      <c r="BV87" s="353">
        <v>69223</v>
      </c>
      <c r="BW87" s="353">
        <v>89843</v>
      </c>
      <c r="BX87" s="353">
        <v>617671</v>
      </c>
      <c r="BY87" s="353">
        <v>7180</v>
      </c>
      <c r="BZ87" s="353">
        <v>0</v>
      </c>
      <c r="CA87" s="353">
        <v>0</v>
      </c>
      <c r="CB87" s="353">
        <v>52286</v>
      </c>
      <c r="CC87" s="353">
        <v>0</v>
      </c>
      <c r="CD87" s="353">
        <v>0</v>
      </c>
      <c r="CE87" s="353">
        <v>52286</v>
      </c>
      <c r="CF87" s="353">
        <v>0</v>
      </c>
      <c r="CG87" s="353">
        <v>0</v>
      </c>
      <c r="CH87" s="353">
        <v>0</v>
      </c>
      <c r="CI87" s="353">
        <v>4324988</v>
      </c>
      <c r="CJ87" s="353">
        <v>806379</v>
      </c>
      <c r="CK87" s="353">
        <v>194415</v>
      </c>
      <c r="CL87" s="353">
        <v>2883080</v>
      </c>
      <c r="CM87" s="353">
        <v>7364</v>
      </c>
      <c r="CN87" s="353">
        <v>0</v>
      </c>
      <c r="CO87" s="353">
        <v>433751</v>
      </c>
      <c r="CP87" s="353">
        <v>3639276</v>
      </c>
      <c r="CQ87" s="353">
        <v>156991</v>
      </c>
      <c r="CR87" s="353">
        <v>1267170</v>
      </c>
      <c r="CS87" s="353">
        <v>41591</v>
      </c>
      <c r="CT87" s="353">
        <v>985658</v>
      </c>
      <c r="CU87" s="353">
        <v>745289</v>
      </c>
      <c r="CV87" s="353">
        <v>442577</v>
      </c>
      <c r="CW87" s="353">
        <v>107952</v>
      </c>
      <c r="CX87" s="353">
        <v>0</v>
      </c>
      <c r="CY87" s="353">
        <v>0</v>
      </c>
      <c r="CZ87" s="353">
        <v>0</v>
      </c>
      <c r="DA87" s="353">
        <v>12497</v>
      </c>
      <c r="DB87" s="353">
        <v>87310</v>
      </c>
      <c r="DC87" s="353">
        <v>8145</v>
      </c>
      <c r="DD87" s="353">
        <v>25514930</v>
      </c>
      <c r="DE87" s="353">
        <v>3112061</v>
      </c>
      <c r="DF87" s="353">
        <v>8996002</v>
      </c>
      <c r="DG87" s="353">
        <v>12417920</v>
      </c>
      <c r="DH87" s="353">
        <v>966181</v>
      </c>
      <c r="DI87" s="353">
        <v>10354</v>
      </c>
      <c r="DJ87" s="353">
        <v>12408</v>
      </c>
      <c r="DK87" s="353">
        <v>19844280</v>
      </c>
      <c r="DL87" s="353">
        <v>13549950</v>
      </c>
      <c r="DM87" s="353">
        <v>6551289</v>
      </c>
      <c r="DN87" s="353">
        <v>642961</v>
      </c>
      <c r="DO87" s="353">
        <v>392043</v>
      </c>
      <c r="DP87" s="353">
        <v>590246</v>
      </c>
      <c r="DQ87" s="353">
        <v>4595923</v>
      </c>
      <c r="DR87" s="353">
        <v>0</v>
      </c>
      <c r="DS87" s="353">
        <v>109593</v>
      </c>
      <c r="DT87" s="353">
        <v>130614</v>
      </c>
      <c r="DU87" s="353">
        <v>89910</v>
      </c>
      <c r="DV87" s="353">
        <v>6980447</v>
      </c>
      <c r="DW87" s="353">
        <v>664183</v>
      </c>
      <c r="DX87" s="353">
        <v>389030</v>
      </c>
      <c r="DY87" s="353">
        <v>599043</v>
      </c>
      <c r="DZ87" s="353">
        <v>4847979</v>
      </c>
      <c r="EA87" s="353">
        <v>0</v>
      </c>
      <c r="EB87" s="353">
        <v>58646</v>
      </c>
      <c r="EC87" s="353">
        <v>353816</v>
      </c>
      <c r="ED87" s="353">
        <v>67751</v>
      </c>
      <c r="EE87" s="353">
        <v>12481800</v>
      </c>
      <c r="EF87" s="353">
        <v>1282507</v>
      </c>
      <c r="EG87" s="353">
        <v>732469</v>
      </c>
      <c r="EH87" s="353">
        <v>1049772</v>
      </c>
      <c r="EI87" s="353">
        <v>8647699</v>
      </c>
      <c r="EJ87" s="353">
        <v>0</v>
      </c>
      <c r="EK87" s="353">
        <v>168238</v>
      </c>
      <c r="EL87" s="353">
        <v>443458</v>
      </c>
      <c r="EM87" s="353">
        <v>157661</v>
      </c>
      <c r="EN87" s="353">
        <v>961562</v>
      </c>
      <c r="EO87" s="353">
        <v>24637</v>
      </c>
      <c r="EP87" s="353">
        <v>48604</v>
      </c>
      <c r="EQ87" s="353">
        <v>139518</v>
      </c>
      <c r="ER87" s="353">
        <v>734076</v>
      </c>
      <c r="ES87" s="353">
        <v>0</v>
      </c>
      <c r="ET87" s="353">
        <v>0</v>
      </c>
      <c r="EU87" s="353">
        <v>14728</v>
      </c>
      <c r="EV87" s="353">
        <v>0</v>
      </c>
      <c r="EW87" s="353">
        <v>1189986</v>
      </c>
      <c r="EX87" s="353">
        <v>130815</v>
      </c>
      <c r="EY87" s="353">
        <v>182632</v>
      </c>
      <c r="EZ87" s="353">
        <v>129141</v>
      </c>
      <c r="FA87" s="353">
        <v>626492</v>
      </c>
      <c r="FB87" s="353">
        <v>0</v>
      </c>
      <c r="FC87" s="353">
        <v>13256</v>
      </c>
      <c r="FD87" s="353">
        <v>70161</v>
      </c>
      <c r="FE87" s="353">
        <v>37490</v>
      </c>
      <c r="FF87" s="353">
        <v>785826</v>
      </c>
      <c r="FG87" s="353">
        <v>181159</v>
      </c>
      <c r="FH87" s="353">
        <v>86161</v>
      </c>
      <c r="FI87" s="353">
        <v>146146</v>
      </c>
      <c r="FJ87" s="353">
        <v>162816</v>
      </c>
      <c r="FK87" s="353">
        <v>37490</v>
      </c>
      <c r="FL87" s="353">
        <v>0</v>
      </c>
      <c r="FM87" s="353">
        <v>90245</v>
      </c>
      <c r="FN87" s="353">
        <v>0</v>
      </c>
      <c r="FO87" s="353">
        <v>786094</v>
      </c>
      <c r="FP87" s="353">
        <v>708569</v>
      </c>
      <c r="FQ87" s="353">
        <v>0</v>
      </c>
      <c r="FR87" s="353">
        <v>0</v>
      </c>
      <c r="FS87" s="353">
        <v>77525</v>
      </c>
      <c r="FT87" s="353">
        <v>0</v>
      </c>
      <c r="FU87" s="353">
        <v>0</v>
      </c>
      <c r="FV87" s="353">
        <v>0</v>
      </c>
      <c r="FW87" s="353">
        <v>0</v>
      </c>
      <c r="FX87" s="353">
        <v>1105177</v>
      </c>
      <c r="FY87" s="353">
        <v>202435</v>
      </c>
      <c r="FZ87" s="353">
        <v>191201</v>
      </c>
      <c r="GA87" s="353">
        <v>72972</v>
      </c>
      <c r="GB87" s="353">
        <v>575103</v>
      </c>
      <c r="GC87" s="353">
        <v>0</v>
      </c>
      <c r="GD87" s="353">
        <v>24235</v>
      </c>
      <c r="GE87" s="353">
        <v>39231</v>
      </c>
      <c r="GF87" s="353">
        <v>0</v>
      </c>
      <c r="GG87" s="353">
        <v>924273</v>
      </c>
      <c r="GH87" s="353">
        <v>11836</v>
      </c>
      <c r="GI87" s="353">
        <v>23673</v>
      </c>
      <c r="GJ87" s="353">
        <v>0</v>
      </c>
      <c r="GK87" s="353">
        <v>599646</v>
      </c>
      <c r="GL87" s="353">
        <v>289118</v>
      </c>
      <c r="GM87" s="353">
        <v>0</v>
      </c>
      <c r="GN87" s="353">
        <v>0</v>
      </c>
      <c r="GO87" s="353">
        <v>0</v>
      </c>
      <c r="GP87" s="353">
        <v>131685</v>
      </c>
      <c r="GQ87" s="353">
        <v>11984</v>
      </c>
      <c r="GR87" s="353">
        <v>119702</v>
      </c>
      <c r="GS87" s="353">
        <v>0</v>
      </c>
      <c r="GT87" s="353">
        <v>0</v>
      </c>
      <c r="GU87" s="353">
        <v>0</v>
      </c>
      <c r="GV87" s="353">
        <v>0</v>
      </c>
      <c r="GW87" s="353">
        <v>0</v>
      </c>
      <c r="GX87" s="353">
        <v>0</v>
      </c>
      <c r="GY87" s="353">
        <v>1371300</v>
      </c>
      <c r="GZ87" s="353">
        <v>366000</v>
      </c>
      <c r="HA87" s="353">
        <v>79734</v>
      </c>
      <c r="HB87" s="353">
        <v>14126</v>
      </c>
      <c r="HC87" s="353">
        <v>720373</v>
      </c>
      <c r="HD87" s="353">
        <v>92789</v>
      </c>
      <c r="HE87" s="353">
        <v>0</v>
      </c>
      <c r="HF87" s="353">
        <v>70027</v>
      </c>
      <c r="HG87" s="353">
        <v>0</v>
      </c>
      <c r="HH87" s="353">
        <v>6065854</v>
      </c>
    </row>
    <row r="88" spans="1:216" ht="15" x14ac:dyDescent="0.25">
      <c r="A88" s="353" t="s">
        <v>444</v>
      </c>
      <c r="B88" s="353">
        <v>128208800</v>
      </c>
      <c r="C88" s="353">
        <v>6685342</v>
      </c>
      <c r="D88" s="353">
        <v>5062639</v>
      </c>
      <c r="E88" s="353">
        <v>3654289</v>
      </c>
      <c r="F88" s="353">
        <v>1709156</v>
      </c>
      <c r="G88" s="353">
        <v>1945133</v>
      </c>
      <c r="H88" s="353">
        <v>1260810</v>
      </c>
      <c r="I88" s="353">
        <v>690309</v>
      </c>
      <c r="J88" s="353">
        <v>570501</v>
      </c>
      <c r="K88" s="353">
        <v>112282</v>
      </c>
      <c r="L88" s="353">
        <v>112282</v>
      </c>
      <c r="M88" s="353">
        <v>0</v>
      </c>
      <c r="N88" s="353">
        <v>35259</v>
      </c>
      <c r="O88" s="353">
        <v>16346</v>
      </c>
      <c r="P88" s="353">
        <v>18913</v>
      </c>
      <c r="Q88" s="353">
        <v>1003705</v>
      </c>
      <c r="R88" s="353">
        <v>478081</v>
      </c>
      <c r="S88" s="353">
        <v>0</v>
      </c>
      <c r="T88" s="353">
        <v>476679</v>
      </c>
      <c r="U88" s="353">
        <v>92451</v>
      </c>
      <c r="V88" s="353">
        <v>384228</v>
      </c>
      <c r="W88" s="353">
        <v>142319</v>
      </c>
      <c r="X88" s="353">
        <v>74144</v>
      </c>
      <c r="Y88" s="353">
        <v>68175</v>
      </c>
      <c r="Z88" s="353">
        <v>63798770</v>
      </c>
      <c r="AA88" s="353">
        <v>58004630</v>
      </c>
      <c r="AB88" s="353">
        <v>3294080</v>
      </c>
      <c r="AC88" s="353">
        <v>20287170</v>
      </c>
      <c r="AD88" s="353">
        <v>8357238</v>
      </c>
      <c r="AE88" s="353">
        <v>106223</v>
      </c>
      <c r="AF88" s="353">
        <v>10775210</v>
      </c>
      <c r="AG88" s="353">
        <v>2779133</v>
      </c>
      <c r="AH88" s="353">
        <v>3646880</v>
      </c>
      <c r="AI88" s="353">
        <v>1120104</v>
      </c>
      <c r="AJ88" s="353">
        <v>6682197</v>
      </c>
      <c r="AK88" s="353">
        <v>869856</v>
      </c>
      <c r="AL88" s="353">
        <v>86540</v>
      </c>
      <c r="AM88" s="353">
        <v>5794143</v>
      </c>
      <c r="AN88" s="353">
        <v>53111</v>
      </c>
      <c r="AO88" s="353">
        <v>3124123</v>
      </c>
      <c r="AP88" s="353">
        <v>869778</v>
      </c>
      <c r="AQ88" s="353">
        <v>0</v>
      </c>
      <c r="AR88" s="353">
        <v>1046529</v>
      </c>
      <c r="AS88" s="353">
        <v>38584</v>
      </c>
      <c r="AT88" s="353">
        <v>269150</v>
      </c>
      <c r="AU88" s="353">
        <v>28899</v>
      </c>
      <c r="AV88" s="353">
        <v>312264</v>
      </c>
      <c r="AW88" s="353">
        <v>51706</v>
      </c>
      <c r="AX88" s="353">
        <v>0</v>
      </c>
      <c r="AY88" s="353">
        <v>7896987</v>
      </c>
      <c r="AZ88" s="353">
        <v>1484252</v>
      </c>
      <c r="BA88" s="353">
        <v>926231</v>
      </c>
      <c r="BB88" s="353">
        <v>134765</v>
      </c>
      <c r="BC88" s="353">
        <v>417181</v>
      </c>
      <c r="BD88" s="353">
        <v>6075</v>
      </c>
      <c r="BE88" s="353">
        <v>0</v>
      </c>
      <c r="BF88" s="353">
        <v>0</v>
      </c>
      <c r="BG88" s="353">
        <v>365264</v>
      </c>
      <c r="BH88" s="353">
        <v>243018</v>
      </c>
      <c r="BI88" s="353">
        <v>0</v>
      </c>
      <c r="BJ88" s="353">
        <v>122246</v>
      </c>
      <c r="BK88" s="353">
        <v>0</v>
      </c>
      <c r="BL88" s="353">
        <v>0</v>
      </c>
      <c r="BM88" s="353">
        <v>0</v>
      </c>
      <c r="BN88" s="353">
        <v>2338866</v>
      </c>
      <c r="BO88" s="353">
        <v>0</v>
      </c>
      <c r="BP88" s="353">
        <v>27063</v>
      </c>
      <c r="BQ88" s="353">
        <v>2311803</v>
      </c>
      <c r="BR88" s="353">
        <v>0</v>
      </c>
      <c r="BS88" s="353">
        <v>0</v>
      </c>
      <c r="BT88" s="353">
        <v>0</v>
      </c>
      <c r="BU88" s="353">
        <v>1426811</v>
      </c>
      <c r="BV88" s="353">
        <v>21172</v>
      </c>
      <c r="BW88" s="353">
        <v>54127</v>
      </c>
      <c r="BX88" s="353">
        <v>1351513</v>
      </c>
      <c r="BY88" s="353">
        <v>0</v>
      </c>
      <c r="BZ88" s="353">
        <v>0</v>
      </c>
      <c r="CA88" s="353">
        <v>0</v>
      </c>
      <c r="CB88" s="353">
        <v>322551</v>
      </c>
      <c r="CC88" s="353">
        <v>130346</v>
      </c>
      <c r="CD88" s="353">
        <v>92421</v>
      </c>
      <c r="CE88" s="353">
        <v>99785</v>
      </c>
      <c r="CF88" s="353">
        <v>0</v>
      </c>
      <c r="CG88" s="353">
        <v>0</v>
      </c>
      <c r="CH88" s="353">
        <v>0</v>
      </c>
      <c r="CI88" s="353">
        <v>1959242</v>
      </c>
      <c r="CJ88" s="353">
        <v>472413</v>
      </c>
      <c r="CK88" s="353">
        <v>69776</v>
      </c>
      <c r="CL88" s="353">
        <v>1195392</v>
      </c>
      <c r="CM88" s="353">
        <v>0</v>
      </c>
      <c r="CN88" s="353">
        <v>0</v>
      </c>
      <c r="CO88" s="353">
        <v>221662</v>
      </c>
      <c r="CP88" s="353">
        <v>2691973</v>
      </c>
      <c r="CQ88" s="353">
        <v>306785</v>
      </c>
      <c r="CR88" s="353">
        <v>859155</v>
      </c>
      <c r="CS88" s="353">
        <v>97575</v>
      </c>
      <c r="CT88" s="353">
        <v>947553</v>
      </c>
      <c r="CU88" s="353">
        <v>260257</v>
      </c>
      <c r="CV88" s="353">
        <v>220647</v>
      </c>
      <c r="CW88" s="353">
        <v>901332</v>
      </c>
      <c r="CX88" s="353">
        <v>0</v>
      </c>
      <c r="CY88" s="353">
        <v>0</v>
      </c>
      <c r="CZ88" s="353">
        <v>0</v>
      </c>
      <c r="DA88" s="353">
        <v>382157</v>
      </c>
      <c r="DB88" s="353">
        <v>454125</v>
      </c>
      <c r="DC88" s="353">
        <v>33920</v>
      </c>
      <c r="DD88" s="353">
        <v>23389820</v>
      </c>
      <c r="DE88" s="353">
        <v>2644591</v>
      </c>
      <c r="DF88" s="353">
        <v>4115287</v>
      </c>
      <c r="DG88" s="353">
        <v>16258970</v>
      </c>
      <c r="DH88" s="353">
        <v>143267</v>
      </c>
      <c r="DI88" s="353">
        <v>203609</v>
      </c>
      <c r="DJ88" s="353">
        <v>24101</v>
      </c>
      <c r="DK88" s="353">
        <v>22844580</v>
      </c>
      <c r="DL88" s="353">
        <v>15422030</v>
      </c>
      <c r="DM88" s="353">
        <v>10552890</v>
      </c>
      <c r="DN88" s="353">
        <v>817224</v>
      </c>
      <c r="DO88" s="353">
        <v>1060600</v>
      </c>
      <c r="DP88" s="353">
        <v>881761</v>
      </c>
      <c r="DQ88" s="353">
        <v>6996895</v>
      </c>
      <c r="DR88" s="353">
        <v>0</v>
      </c>
      <c r="DS88" s="353">
        <v>62529</v>
      </c>
      <c r="DT88" s="353">
        <v>576281</v>
      </c>
      <c r="DU88" s="353">
        <v>157604</v>
      </c>
      <c r="DV88" s="353">
        <v>4619354</v>
      </c>
      <c r="DW88" s="353">
        <v>375774</v>
      </c>
      <c r="DX88" s="353">
        <v>817760</v>
      </c>
      <c r="DY88" s="353">
        <v>372561</v>
      </c>
      <c r="DZ88" s="353">
        <v>2540444</v>
      </c>
      <c r="EA88" s="353">
        <v>11783</v>
      </c>
      <c r="EB88" s="353">
        <v>40704</v>
      </c>
      <c r="EC88" s="353">
        <v>262835</v>
      </c>
      <c r="ED88" s="353">
        <v>197494</v>
      </c>
      <c r="EE88" s="353">
        <v>13980320</v>
      </c>
      <c r="EF88" s="353">
        <v>1092712</v>
      </c>
      <c r="EG88" s="353">
        <v>1739377</v>
      </c>
      <c r="EH88" s="353">
        <v>996241</v>
      </c>
      <c r="EI88" s="353">
        <v>8962062</v>
      </c>
      <c r="EJ88" s="353">
        <v>11783</v>
      </c>
      <c r="EK88" s="353">
        <v>86897</v>
      </c>
      <c r="EL88" s="353">
        <v>771901</v>
      </c>
      <c r="EM88" s="353">
        <v>319349</v>
      </c>
      <c r="EN88" s="353">
        <v>1033396</v>
      </c>
      <c r="EO88" s="353">
        <v>100287</v>
      </c>
      <c r="EP88" s="353">
        <v>128940</v>
      </c>
      <c r="EQ88" s="353">
        <v>236123</v>
      </c>
      <c r="ER88" s="353">
        <v>506991</v>
      </c>
      <c r="ES88" s="353">
        <v>0</v>
      </c>
      <c r="ET88" s="353">
        <v>8703</v>
      </c>
      <c r="EU88" s="353">
        <v>16603</v>
      </c>
      <c r="EV88" s="353">
        <v>35750</v>
      </c>
      <c r="EW88" s="353">
        <v>2495456</v>
      </c>
      <c r="EX88" s="353">
        <v>309832</v>
      </c>
      <c r="EY88" s="353">
        <v>146815</v>
      </c>
      <c r="EZ88" s="353">
        <v>340159</v>
      </c>
      <c r="FA88" s="353">
        <v>1378777</v>
      </c>
      <c r="FB88" s="353">
        <v>15800</v>
      </c>
      <c r="FC88" s="353">
        <v>2879</v>
      </c>
      <c r="FD88" s="353">
        <v>259822</v>
      </c>
      <c r="FE88" s="353">
        <v>41373</v>
      </c>
      <c r="FF88" s="353">
        <v>638609</v>
      </c>
      <c r="FG88" s="353">
        <v>178883</v>
      </c>
      <c r="FH88" s="353">
        <v>60252</v>
      </c>
      <c r="FI88" s="353">
        <v>19147</v>
      </c>
      <c r="FJ88" s="353">
        <v>263236</v>
      </c>
      <c r="FK88" s="353">
        <v>13389</v>
      </c>
      <c r="FL88" s="353">
        <v>0</v>
      </c>
      <c r="FM88" s="353">
        <v>40302</v>
      </c>
      <c r="FN88" s="353">
        <v>0</v>
      </c>
      <c r="FO88" s="353">
        <v>592349</v>
      </c>
      <c r="FP88" s="353">
        <v>326033</v>
      </c>
      <c r="FQ88" s="353">
        <v>0</v>
      </c>
      <c r="FR88" s="353">
        <v>40704</v>
      </c>
      <c r="FS88" s="353">
        <v>225612</v>
      </c>
      <c r="FT88" s="353">
        <v>0</v>
      </c>
      <c r="FU88" s="353">
        <v>0</v>
      </c>
      <c r="FV88" s="353">
        <v>0</v>
      </c>
      <c r="FW88" s="353">
        <v>0</v>
      </c>
      <c r="FX88" s="353">
        <v>2193196</v>
      </c>
      <c r="FY88" s="353">
        <v>401683</v>
      </c>
      <c r="FZ88" s="353">
        <v>171452</v>
      </c>
      <c r="GA88" s="353">
        <v>164154</v>
      </c>
      <c r="GB88" s="353">
        <v>1411454</v>
      </c>
      <c r="GC88" s="353">
        <v>29992</v>
      </c>
      <c r="GD88" s="353">
        <v>1875</v>
      </c>
      <c r="GE88" s="353">
        <v>12586</v>
      </c>
      <c r="GF88" s="353">
        <v>0</v>
      </c>
      <c r="GG88" s="353">
        <v>588849</v>
      </c>
      <c r="GH88" s="353">
        <v>0</v>
      </c>
      <c r="GI88" s="353">
        <v>40383</v>
      </c>
      <c r="GJ88" s="353">
        <v>28198</v>
      </c>
      <c r="GK88" s="353">
        <v>166926</v>
      </c>
      <c r="GL88" s="353">
        <v>353342</v>
      </c>
      <c r="GM88" s="353">
        <v>0</v>
      </c>
      <c r="GN88" s="353">
        <v>0</v>
      </c>
      <c r="GO88" s="353">
        <v>0</v>
      </c>
      <c r="GP88" s="353">
        <v>166163</v>
      </c>
      <c r="GQ88" s="353">
        <v>0</v>
      </c>
      <c r="GR88" s="353">
        <v>72169</v>
      </c>
      <c r="GS88" s="353">
        <v>93994</v>
      </c>
      <c r="GT88" s="353">
        <v>0</v>
      </c>
      <c r="GU88" s="353">
        <v>0</v>
      </c>
      <c r="GV88" s="353">
        <v>0</v>
      </c>
      <c r="GW88" s="353">
        <v>0</v>
      </c>
      <c r="GX88" s="353">
        <v>0</v>
      </c>
      <c r="GY88" s="353">
        <v>747934</v>
      </c>
      <c r="GZ88" s="353">
        <v>39499</v>
      </c>
      <c r="HA88" s="353">
        <v>105509</v>
      </c>
      <c r="HB88" s="353">
        <v>48738</v>
      </c>
      <c r="HC88" s="353">
        <v>339355</v>
      </c>
      <c r="HD88" s="353">
        <v>38026</v>
      </c>
      <c r="HE88" s="353">
        <v>12050</v>
      </c>
      <c r="HF88" s="353">
        <v>15398</v>
      </c>
      <c r="HG88" s="353">
        <v>122714</v>
      </c>
      <c r="HH88" s="353">
        <v>6475080</v>
      </c>
    </row>
    <row r="89" spans="1:216" ht="15" x14ac:dyDescent="0.25">
      <c r="A89" s="353" t="s">
        <v>445</v>
      </c>
      <c r="B89" s="353">
        <v>217309600</v>
      </c>
      <c r="C89" s="353">
        <v>10551320</v>
      </c>
      <c r="D89" s="353">
        <v>6115785</v>
      </c>
      <c r="E89" s="353">
        <v>3709369</v>
      </c>
      <c r="F89" s="353">
        <v>833866</v>
      </c>
      <c r="G89" s="353">
        <v>2875503</v>
      </c>
      <c r="H89" s="353">
        <v>1506512</v>
      </c>
      <c r="I89" s="353">
        <v>583138</v>
      </c>
      <c r="J89" s="353">
        <v>923374</v>
      </c>
      <c r="K89" s="353">
        <v>160746</v>
      </c>
      <c r="L89" s="353">
        <v>72420</v>
      </c>
      <c r="M89" s="353">
        <v>88326</v>
      </c>
      <c r="N89" s="353">
        <v>739158</v>
      </c>
      <c r="O89" s="353">
        <v>271409</v>
      </c>
      <c r="P89" s="353">
        <v>467749</v>
      </c>
      <c r="Q89" s="353">
        <v>3933302</v>
      </c>
      <c r="R89" s="353">
        <v>993005</v>
      </c>
      <c r="S89" s="353">
        <v>0</v>
      </c>
      <c r="T89" s="353">
        <v>341671</v>
      </c>
      <c r="U89" s="353">
        <v>267287</v>
      </c>
      <c r="V89" s="353">
        <v>74384</v>
      </c>
      <c r="W89" s="353">
        <v>160562</v>
      </c>
      <c r="X89" s="353">
        <v>147172</v>
      </c>
      <c r="Y89" s="353">
        <v>13389</v>
      </c>
      <c r="Z89" s="353">
        <v>119988900</v>
      </c>
      <c r="AA89" s="353">
        <v>109537600</v>
      </c>
      <c r="AB89" s="353">
        <v>3697882</v>
      </c>
      <c r="AC89" s="353">
        <v>21757640</v>
      </c>
      <c r="AD89" s="353">
        <v>25563930</v>
      </c>
      <c r="AE89" s="353">
        <v>436607</v>
      </c>
      <c r="AF89" s="353">
        <v>8823603</v>
      </c>
      <c r="AG89" s="353">
        <v>4554382</v>
      </c>
      <c r="AH89" s="353">
        <v>12871550</v>
      </c>
      <c r="AI89" s="353">
        <v>2019484</v>
      </c>
      <c r="AJ89" s="353">
        <v>22677330</v>
      </c>
      <c r="AK89" s="353">
        <v>6960120</v>
      </c>
      <c r="AL89" s="353">
        <v>150430</v>
      </c>
      <c r="AM89" s="353">
        <v>10273340</v>
      </c>
      <c r="AN89" s="353">
        <v>13903</v>
      </c>
      <c r="AO89" s="353">
        <v>2603578</v>
      </c>
      <c r="AP89" s="353">
        <v>3427405</v>
      </c>
      <c r="AQ89" s="353">
        <v>0</v>
      </c>
      <c r="AR89" s="353">
        <v>1752364</v>
      </c>
      <c r="AS89" s="353">
        <v>199793</v>
      </c>
      <c r="AT89" s="353">
        <v>729345</v>
      </c>
      <c r="AU89" s="353">
        <v>32179</v>
      </c>
      <c r="AV89" s="353">
        <v>1224062</v>
      </c>
      <c r="AW89" s="353">
        <v>260558</v>
      </c>
      <c r="AX89" s="353">
        <v>30149</v>
      </c>
      <c r="AY89" s="353">
        <v>21500480</v>
      </c>
      <c r="AZ89" s="353">
        <v>4228333</v>
      </c>
      <c r="BA89" s="353">
        <v>62411</v>
      </c>
      <c r="BB89" s="353">
        <v>0</v>
      </c>
      <c r="BC89" s="353">
        <v>4006855</v>
      </c>
      <c r="BD89" s="353">
        <v>159067</v>
      </c>
      <c r="BE89" s="353">
        <v>0</v>
      </c>
      <c r="BF89" s="353">
        <v>0</v>
      </c>
      <c r="BG89" s="353">
        <v>346117</v>
      </c>
      <c r="BH89" s="353">
        <v>0</v>
      </c>
      <c r="BI89" s="353">
        <v>0</v>
      </c>
      <c r="BJ89" s="353">
        <v>346117</v>
      </c>
      <c r="BK89" s="353">
        <v>0</v>
      </c>
      <c r="BL89" s="353">
        <v>0</v>
      </c>
      <c r="BM89" s="353">
        <v>0</v>
      </c>
      <c r="BN89" s="353">
        <v>7816717</v>
      </c>
      <c r="BO89" s="353">
        <v>27616</v>
      </c>
      <c r="BP89" s="353">
        <v>11414</v>
      </c>
      <c r="BQ89" s="353">
        <v>7758172</v>
      </c>
      <c r="BR89" s="353">
        <v>19515</v>
      </c>
      <c r="BS89" s="353">
        <v>0</v>
      </c>
      <c r="BT89" s="353">
        <v>0</v>
      </c>
      <c r="BU89" s="353">
        <v>4264233</v>
      </c>
      <c r="BV89" s="353">
        <v>27248</v>
      </c>
      <c r="BW89" s="353">
        <v>151518</v>
      </c>
      <c r="BX89" s="353">
        <v>3855705</v>
      </c>
      <c r="BY89" s="353">
        <v>229763</v>
      </c>
      <c r="BZ89" s="353">
        <v>0</v>
      </c>
      <c r="CA89" s="353">
        <v>0</v>
      </c>
      <c r="CB89" s="353">
        <v>540163</v>
      </c>
      <c r="CC89" s="353">
        <v>234918</v>
      </c>
      <c r="CD89" s="353">
        <v>30193</v>
      </c>
      <c r="CE89" s="353">
        <v>193862</v>
      </c>
      <c r="CF89" s="353">
        <v>81190</v>
      </c>
      <c r="CG89" s="353">
        <v>0</v>
      </c>
      <c r="CH89" s="353">
        <v>0</v>
      </c>
      <c r="CI89" s="353">
        <v>4304920</v>
      </c>
      <c r="CJ89" s="353">
        <v>1104260</v>
      </c>
      <c r="CK89" s="353">
        <v>46947</v>
      </c>
      <c r="CL89" s="353">
        <v>1727454</v>
      </c>
      <c r="CM89" s="353">
        <v>280576</v>
      </c>
      <c r="CN89" s="353">
        <v>0</v>
      </c>
      <c r="CO89" s="353">
        <v>1145684</v>
      </c>
      <c r="CP89" s="353">
        <v>6401571</v>
      </c>
      <c r="CQ89" s="353">
        <v>489328</v>
      </c>
      <c r="CR89" s="353">
        <v>2695070</v>
      </c>
      <c r="CS89" s="353">
        <v>914052</v>
      </c>
      <c r="CT89" s="353">
        <v>1323211</v>
      </c>
      <c r="CU89" s="353">
        <v>286534</v>
      </c>
      <c r="CV89" s="353">
        <v>693377</v>
      </c>
      <c r="CW89" s="353">
        <v>2711583</v>
      </c>
      <c r="CX89" s="353">
        <v>0</v>
      </c>
      <c r="CY89" s="353">
        <v>0</v>
      </c>
      <c r="CZ89" s="353">
        <v>0</v>
      </c>
      <c r="DA89" s="353">
        <v>780437</v>
      </c>
      <c r="DB89" s="353">
        <v>1228313</v>
      </c>
      <c r="DC89" s="353">
        <v>629526</v>
      </c>
      <c r="DD89" s="353">
        <v>17048230</v>
      </c>
      <c r="DE89" s="353">
        <v>4127069</v>
      </c>
      <c r="DF89" s="353">
        <v>3411449</v>
      </c>
      <c r="DG89" s="353">
        <v>8356880</v>
      </c>
      <c r="DH89" s="353">
        <v>869242</v>
      </c>
      <c r="DI89" s="353">
        <v>271270</v>
      </c>
      <c r="DJ89" s="353">
        <v>12318</v>
      </c>
      <c r="DK89" s="353">
        <v>39107540</v>
      </c>
      <c r="DL89" s="353">
        <v>25757340</v>
      </c>
      <c r="DM89" s="353">
        <v>11526050</v>
      </c>
      <c r="DN89" s="353">
        <v>2675610</v>
      </c>
      <c r="DO89" s="353">
        <v>854313</v>
      </c>
      <c r="DP89" s="353">
        <v>1407564</v>
      </c>
      <c r="DQ89" s="353">
        <v>5107627</v>
      </c>
      <c r="DR89" s="353">
        <v>0</v>
      </c>
      <c r="DS89" s="353">
        <v>172992</v>
      </c>
      <c r="DT89" s="353">
        <v>1085214</v>
      </c>
      <c r="DU89" s="353">
        <v>222733</v>
      </c>
      <c r="DV89" s="353">
        <v>13956340</v>
      </c>
      <c r="DW89" s="353">
        <v>3286235</v>
      </c>
      <c r="DX89" s="353">
        <v>579762</v>
      </c>
      <c r="DY89" s="353">
        <v>1295227</v>
      </c>
      <c r="DZ89" s="353">
        <v>7697116</v>
      </c>
      <c r="EA89" s="353">
        <v>0</v>
      </c>
      <c r="EB89" s="353">
        <v>110798</v>
      </c>
      <c r="EC89" s="353">
        <v>782211</v>
      </c>
      <c r="ED89" s="353">
        <v>204992</v>
      </c>
      <c r="EE89" s="353">
        <v>23194070</v>
      </c>
      <c r="EF89" s="353">
        <v>5243503</v>
      </c>
      <c r="EG89" s="353">
        <v>1410376</v>
      </c>
      <c r="EH89" s="353">
        <v>2436542</v>
      </c>
      <c r="EI89" s="353">
        <v>11522370</v>
      </c>
      <c r="EJ89" s="353">
        <v>0</v>
      </c>
      <c r="EK89" s="353">
        <v>281981</v>
      </c>
      <c r="EL89" s="353">
        <v>1915492</v>
      </c>
      <c r="EM89" s="353">
        <v>383808</v>
      </c>
      <c r="EN89" s="353">
        <v>2093973</v>
      </c>
      <c r="EO89" s="353">
        <v>476530</v>
      </c>
      <c r="EP89" s="353">
        <v>23699</v>
      </c>
      <c r="EQ89" s="353">
        <v>353615</v>
      </c>
      <c r="ER89" s="353">
        <v>1206388</v>
      </c>
      <c r="ES89" s="353">
        <v>0</v>
      </c>
      <c r="ET89" s="353">
        <v>0</v>
      </c>
      <c r="EU89" s="353">
        <v>21021</v>
      </c>
      <c r="EV89" s="353">
        <v>12720</v>
      </c>
      <c r="EW89" s="353">
        <v>5209062</v>
      </c>
      <c r="EX89" s="353">
        <v>1225468</v>
      </c>
      <c r="EY89" s="353">
        <v>127267</v>
      </c>
      <c r="EZ89" s="353">
        <v>714158</v>
      </c>
      <c r="FA89" s="353">
        <v>2445651</v>
      </c>
      <c r="FB89" s="353">
        <v>96538</v>
      </c>
      <c r="FC89" s="353">
        <v>136104</v>
      </c>
      <c r="FD89" s="353">
        <v>398001</v>
      </c>
      <c r="FE89" s="353">
        <v>65876</v>
      </c>
      <c r="FF89" s="353">
        <v>470522</v>
      </c>
      <c r="FG89" s="353">
        <v>253546</v>
      </c>
      <c r="FH89" s="353">
        <v>31264</v>
      </c>
      <c r="FI89" s="353">
        <v>21825</v>
      </c>
      <c r="FJ89" s="353">
        <v>57039</v>
      </c>
      <c r="FK89" s="353">
        <v>0</v>
      </c>
      <c r="FL89" s="353">
        <v>22494</v>
      </c>
      <c r="FM89" s="353">
        <v>45926</v>
      </c>
      <c r="FN89" s="353">
        <v>0</v>
      </c>
      <c r="FO89" s="353">
        <v>776252</v>
      </c>
      <c r="FP89" s="353">
        <v>583578</v>
      </c>
      <c r="FQ89" s="353">
        <v>52487</v>
      </c>
      <c r="FR89" s="353">
        <v>21423</v>
      </c>
      <c r="FS89" s="353">
        <v>118764</v>
      </c>
      <c r="FT89" s="353">
        <v>0</v>
      </c>
      <c r="FU89" s="353">
        <v>0</v>
      </c>
      <c r="FV89" s="353">
        <v>0</v>
      </c>
      <c r="FW89" s="353">
        <v>0</v>
      </c>
      <c r="FX89" s="353">
        <v>3497084</v>
      </c>
      <c r="FY89" s="353">
        <v>660487</v>
      </c>
      <c r="FZ89" s="353">
        <v>442446</v>
      </c>
      <c r="GA89" s="353">
        <v>196671</v>
      </c>
      <c r="GB89" s="353">
        <v>2117894</v>
      </c>
      <c r="GC89" s="353">
        <v>0</v>
      </c>
      <c r="GD89" s="353">
        <v>41614</v>
      </c>
      <c r="GE89" s="353">
        <v>19468</v>
      </c>
      <c r="GF89" s="353">
        <v>18504</v>
      </c>
      <c r="GG89" s="353">
        <v>1685710</v>
      </c>
      <c r="GH89" s="353">
        <v>19234</v>
      </c>
      <c r="GI89" s="353">
        <v>0</v>
      </c>
      <c r="GJ89" s="353">
        <v>7572</v>
      </c>
      <c r="GK89" s="353">
        <v>928711</v>
      </c>
      <c r="GL89" s="353">
        <v>730193</v>
      </c>
      <c r="GM89" s="353">
        <v>0</v>
      </c>
      <c r="GN89" s="353">
        <v>0</v>
      </c>
      <c r="GO89" s="353">
        <v>0</v>
      </c>
      <c r="GP89" s="353">
        <v>108588</v>
      </c>
      <c r="GQ89" s="353">
        <v>0</v>
      </c>
      <c r="GR89" s="353">
        <v>25172</v>
      </c>
      <c r="GS89" s="353">
        <v>52888</v>
      </c>
      <c r="GT89" s="353">
        <v>0</v>
      </c>
      <c r="GU89" s="353">
        <v>30528</v>
      </c>
      <c r="GV89" s="353">
        <v>0</v>
      </c>
      <c r="GW89" s="353">
        <v>0</v>
      </c>
      <c r="GX89" s="353">
        <v>0</v>
      </c>
      <c r="GY89" s="353">
        <v>1602983</v>
      </c>
      <c r="GZ89" s="353">
        <v>266851</v>
      </c>
      <c r="HA89" s="353">
        <v>591545</v>
      </c>
      <c r="HB89" s="353">
        <v>50478</v>
      </c>
      <c r="HC89" s="353">
        <v>496212</v>
      </c>
      <c r="HD89" s="353">
        <v>21825</v>
      </c>
      <c r="HE89" s="353">
        <v>72972</v>
      </c>
      <c r="HF89" s="353">
        <v>66278</v>
      </c>
      <c r="HG89" s="353">
        <v>32536</v>
      </c>
      <c r="HH89" s="353">
        <v>17981300</v>
      </c>
    </row>
    <row r="90" spans="1:216" ht="15" x14ac:dyDescent="0.25">
      <c r="A90" s="353" t="s">
        <v>446</v>
      </c>
      <c r="B90" s="353">
        <v>111086600</v>
      </c>
      <c r="C90" s="353">
        <v>7521883</v>
      </c>
      <c r="D90" s="353">
        <v>4837133</v>
      </c>
      <c r="E90" s="353">
        <v>2786374</v>
      </c>
      <c r="F90" s="353">
        <v>1181528</v>
      </c>
      <c r="G90" s="353">
        <v>1604846</v>
      </c>
      <c r="H90" s="353">
        <v>1467515</v>
      </c>
      <c r="I90" s="353">
        <v>397800</v>
      </c>
      <c r="J90" s="353">
        <v>1069715</v>
      </c>
      <c r="K90" s="353">
        <v>511387</v>
      </c>
      <c r="L90" s="353">
        <v>216630</v>
      </c>
      <c r="M90" s="353">
        <v>294757</v>
      </c>
      <c r="N90" s="353">
        <v>71857</v>
      </c>
      <c r="O90" s="353">
        <v>25775</v>
      </c>
      <c r="P90" s="353">
        <v>46082</v>
      </c>
      <c r="Q90" s="353">
        <v>2042145</v>
      </c>
      <c r="R90" s="353">
        <v>229489</v>
      </c>
      <c r="S90" s="353">
        <v>0</v>
      </c>
      <c r="T90" s="353">
        <v>347814</v>
      </c>
      <c r="U90" s="353">
        <v>241587</v>
      </c>
      <c r="V90" s="353">
        <v>106227</v>
      </c>
      <c r="W90" s="353">
        <v>294791</v>
      </c>
      <c r="X90" s="353">
        <v>213004</v>
      </c>
      <c r="Y90" s="353">
        <v>81787</v>
      </c>
      <c r="Z90" s="353">
        <v>50798570</v>
      </c>
      <c r="AA90" s="353">
        <v>45025590</v>
      </c>
      <c r="AB90" s="353">
        <v>1301542</v>
      </c>
      <c r="AC90" s="353">
        <v>9375102</v>
      </c>
      <c r="AD90" s="353">
        <v>5811483</v>
      </c>
      <c r="AE90" s="353">
        <v>247281</v>
      </c>
      <c r="AF90" s="353">
        <v>9802102</v>
      </c>
      <c r="AG90" s="353">
        <v>4384738</v>
      </c>
      <c r="AH90" s="353">
        <v>6592220</v>
      </c>
      <c r="AI90" s="353">
        <v>1894594</v>
      </c>
      <c r="AJ90" s="353">
        <v>5032385</v>
      </c>
      <c r="AK90" s="353">
        <v>526584</v>
      </c>
      <c r="AL90" s="353">
        <v>57563</v>
      </c>
      <c r="AM90" s="353">
        <v>5671284</v>
      </c>
      <c r="AN90" s="353">
        <v>15933</v>
      </c>
      <c r="AO90" s="353">
        <v>1503678</v>
      </c>
      <c r="AP90" s="353">
        <v>1469468</v>
      </c>
      <c r="AQ90" s="353">
        <v>98412</v>
      </c>
      <c r="AR90" s="353">
        <v>450354</v>
      </c>
      <c r="AS90" s="353">
        <v>408802</v>
      </c>
      <c r="AT90" s="353">
        <v>700602</v>
      </c>
      <c r="AU90" s="353">
        <v>63265</v>
      </c>
      <c r="AV90" s="353">
        <v>731922</v>
      </c>
      <c r="AW90" s="353">
        <v>228848</v>
      </c>
      <c r="AX90" s="353">
        <v>0</v>
      </c>
      <c r="AY90" s="353">
        <v>7333259</v>
      </c>
      <c r="AZ90" s="353">
        <v>2391152</v>
      </c>
      <c r="BA90" s="353">
        <v>8837</v>
      </c>
      <c r="BB90" s="353">
        <v>30193</v>
      </c>
      <c r="BC90" s="353">
        <v>2352122</v>
      </c>
      <c r="BD90" s="353">
        <v>0</v>
      </c>
      <c r="BE90" s="353">
        <v>0</v>
      </c>
      <c r="BF90" s="353">
        <v>0</v>
      </c>
      <c r="BG90" s="353">
        <v>26511</v>
      </c>
      <c r="BH90" s="353">
        <v>0</v>
      </c>
      <c r="BI90" s="353">
        <v>0</v>
      </c>
      <c r="BJ90" s="353">
        <v>26511</v>
      </c>
      <c r="BK90" s="353">
        <v>0</v>
      </c>
      <c r="BL90" s="353">
        <v>0</v>
      </c>
      <c r="BM90" s="353">
        <v>0</v>
      </c>
      <c r="BN90" s="353">
        <v>1423498</v>
      </c>
      <c r="BO90" s="353">
        <v>0</v>
      </c>
      <c r="BP90" s="353">
        <v>0</v>
      </c>
      <c r="BQ90" s="353">
        <v>1395145</v>
      </c>
      <c r="BR90" s="353">
        <v>28352</v>
      </c>
      <c r="BS90" s="353">
        <v>0</v>
      </c>
      <c r="BT90" s="353">
        <v>0</v>
      </c>
      <c r="BU90" s="353">
        <v>940959</v>
      </c>
      <c r="BV90" s="353">
        <v>0</v>
      </c>
      <c r="BW90" s="353">
        <v>12519</v>
      </c>
      <c r="BX90" s="353">
        <v>873945</v>
      </c>
      <c r="BY90" s="353">
        <v>54495</v>
      </c>
      <c r="BZ90" s="353">
        <v>0</v>
      </c>
      <c r="CA90" s="353">
        <v>0</v>
      </c>
      <c r="CB90" s="353">
        <v>11967</v>
      </c>
      <c r="CC90" s="353">
        <v>0</v>
      </c>
      <c r="CD90" s="353">
        <v>11967</v>
      </c>
      <c r="CE90" s="353">
        <v>0</v>
      </c>
      <c r="CF90" s="353">
        <v>0</v>
      </c>
      <c r="CG90" s="353">
        <v>0</v>
      </c>
      <c r="CH90" s="353">
        <v>0</v>
      </c>
      <c r="CI90" s="353">
        <v>2539172</v>
      </c>
      <c r="CJ90" s="353">
        <v>478672</v>
      </c>
      <c r="CK90" s="353">
        <v>43449</v>
      </c>
      <c r="CL90" s="353">
        <v>1453507</v>
      </c>
      <c r="CM90" s="353">
        <v>15465</v>
      </c>
      <c r="CN90" s="353">
        <v>0</v>
      </c>
      <c r="CO90" s="353">
        <v>548080</v>
      </c>
      <c r="CP90" s="353">
        <v>3267775</v>
      </c>
      <c r="CQ90" s="353">
        <v>284302</v>
      </c>
      <c r="CR90" s="353">
        <v>943062</v>
      </c>
      <c r="CS90" s="353">
        <v>109347</v>
      </c>
      <c r="CT90" s="353">
        <v>1047388</v>
      </c>
      <c r="CU90" s="353">
        <v>384500</v>
      </c>
      <c r="CV90" s="353">
        <v>499175</v>
      </c>
      <c r="CW90" s="353">
        <v>549246</v>
      </c>
      <c r="CX90" s="353">
        <v>0</v>
      </c>
      <c r="CY90" s="353">
        <v>0</v>
      </c>
      <c r="CZ90" s="353">
        <v>0</v>
      </c>
      <c r="DA90" s="353">
        <v>298919</v>
      </c>
      <c r="DB90" s="353">
        <v>133281</v>
      </c>
      <c r="DC90" s="353">
        <v>110798</v>
      </c>
      <c r="DD90" s="353">
        <v>12204080</v>
      </c>
      <c r="DE90" s="353">
        <v>1902553</v>
      </c>
      <c r="DF90" s="353">
        <v>7656492</v>
      </c>
      <c r="DG90" s="353">
        <v>2507394</v>
      </c>
      <c r="DH90" s="353">
        <v>113899</v>
      </c>
      <c r="DI90" s="353">
        <v>0</v>
      </c>
      <c r="DJ90" s="353">
        <v>23744</v>
      </c>
      <c r="DK90" s="353">
        <v>29411740</v>
      </c>
      <c r="DL90" s="353">
        <v>18992340</v>
      </c>
      <c r="DM90" s="353">
        <v>8873346</v>
      </c>
      <c r="DN90" s="353">
        <v>1427471</v>
      </c>
      <c r="DO90" s="353">
        <v>1267176</v>
      </c>
      <c r="DP90" s="353">
        <v>865560</v>
      </c>
      <c r="DQ90" s="353">
        <v>4299158</v>
      </c>
      <c r="DR90" s="353">
        <v>26511</v>
      </c>
      <c r="DS90" s="353">
        <v>99015</v>
      </c>
      <c r="DT90" s="353">
        <v>610692</v>
      </c>
      <c r="DU90" s="353">
        <v>277764</v>
      </c>
      <c r="DV90" s="353">
        <v>10111500</v>
      </c>
      <c r="DW90" s="353">
        <v>1578480</v>
      </c>
      <c r="DX90" s="353">
        <v>1315579</v>
      </c>
      <c r="DY90" s="353">
        <v>734343</v>
      </c>
      <c r="DZ90" s="353">
        <v>4808212</v>
      </c>
      <c r="EA90" s="353">
        <v>0</v>
      </c>
      <c r="EB90" s="353">
        <v>54629</v>
      </c>
      <c r="EC90" s="353">
        <v>1282038</v>
      </c>
      <c r="ED90" s="353">
        <v>338217</v>
      </c>
      <c r="EE90" s="353">
        <v>18362010</v>
      </c>
      <c r="EF90" s="353">
        <v>2936771</v>
      </c>
      <c r="EG90" s="353">
        <v>2530134</v>
      </c>
      <c r="EH90" s="353">
        <v>1484152</v>
      </c>
      <c r="EI90" s="353">
        <v>8794793</v>
      </c>
      <c r="EJ90" s="353">
        <v>26511</v>
      </c>
      <c r="EK90" s="353">
        <v>153644</v>
      </c>
      <c r="EL90" s="353">
        <v>1820026</v>
      </c>
      <c r="EM90" s="353">
        <v>615981</v>
      </c>
      <c r="EN90" s="353">
        <v>587485</v>
      </c>
      <c r="EO90" s="353">
        <v>69180</v>
      </c>
      <c r="EP90" s="353">
        <v>33875</v>
      </c>
      <c r="EQ90" s="353">
        <v>117626</v>
      </c>
      <c r="ER90" s="353">
        <v>309095</v>
      </c>
      <c r="ES90" s="353">
        <v>0</v>
      </c>
      <c r="ET90" s="353">
        <v>0</v>
      </c>
      <c r="EU90" s="353">
        <v>57708</v>
      </c>
      <c r="EV90" s="353">
        <v>0</v>
      </c>
      <c r="EW90" s="353">
        <v>2465334</v>
      </c>
      <c r="EX90" s="353">
        <v>272006</v>
      </c>
      <c r="EY90" s="353">
        <v>324225</v>
      </c>
      <c r="EZ90" s="353">
        <v>495007</v>
      </c>
      <c r="FA90" s="353">
        <v>1070490</v>
      </c>
      <c r="FB90" s="353">
        <v>5490</v>
      </c>
      <c r="FC90" s="353">
        <v>45792</v>
      </c>
      <c r="FD90" s="353">
        <v>160205</v>
      </c>
      <c r="FE90" s="353">
        <v>92119</v>
      </c>
      <c r="FF90" s="353">
        <v>1099526</v>
      </c>
      <c r="FG90" s="353">
        <v>402739</v>
      </c>
      <c r="FH90" s="353">
        <v>56838</v>
      </c>
      <c r="FI90" s="353">
        <v>363791</v>
      </c>
      <c r="FJ90" s="353">
        <v>122246</v>
      </c>
      <c r="FK90" s="353">
        <v>4151</v>
      </c>
      <c r="FL90" s="353">
        <v>5490</v>
      </c>
      <c r="FM90" s="353">
        <v>88370</v>
      </c>
      <c r="FN90" s="353">
        <v>0</v>
      </c>
      <c r="FO90" s="353">
        <v>539192</v>
      </c>
      <c r="FP90" s="353">
        <v>385482</v>
      </c>
      <c r="FQ90" s="353">
        <v>8034</v>
      </c>
      <c r="FR90" s="353">
        <v>0</v>
      </c>
      <c r="FS90" s="353">
        <v>135367</v>
      </c>
      <c r="FT90" s="353">
        <v>0</v>
      </c>
      <c r="FU90" s="353">
        <v>0</v>
      </c>
      <c r="FV90" s="353">
        <v>0</v>
      </c>
      <c r="FW90" s="353">
        <v>10310</v>
      </c>
      <c r="FX90" s="353">
        <v>3143852</v>
      </c>
      <c r="FY90" s="353">
        <v>611763</v>
      </c>
      <c r="FZ90" s="353">
        <v>319130</v>
      </c>
      <c r="GA90" s="353">
        <v>141654</v>
      </c>
      <c r="GB90" s="353">
        <v>2033975</v>
      </c>
      <c r="GC90" s="353">
        <v>0</v>
      </c>
      <c r="GD90" s="353">
        <v>0</v>
      </c>
      <c r="GE90" s="353">
        <v>31438</v>
      </c>
      <c r="GF90" s="353">
        <v>5891</v>
      </c>
      <c r="GG90" s="353">
        <v>833499</v>
      </c>
      <c r="GH90" s="353">
        <v>6440</v>
      </c>
      <c r="GI90" s="353">
        <v>29243</v>
      </c>
      <c r="GJ90" s="353">
        <v>0</v>
      </c>
      <c r="GK90" s="353">
        <v>237073</v>
      </c>
      <c r="GL90" s="353">
        <v>560743</v>
      </c>
      <c r="GM90" s="353">
        <v>0</v>
      </c>
      <c r="GN90" s="353">
        <v>0</v>
      </c>
      <c r="GO90" s="353">
        <v>0</v>
      </c>
      <c r="GP90" s="353">
        <v>393917</v>
      </c>
      <c r="GQ90" s="353">
        <v>0</v>
      </c>
      <c r="GR90" s="353">
        <v>365799</v>
      </c>
      <c r="GS90" s="353">
        <v>28118</v>
      </c>
      <c r="GT90" s="353">
        <v>0</v>
      </c>
      <c r="GU90" s="353">
        <v>0</v>
      </c>
      <c r="GV90" s="353">
        <v>0</v>
      </c>
      <c r="GW90" s="353">
        <v>0</v>
      </c>
      <c r="GX90" s="353">
        <v>0</v>
      </c>
      <c r="GY90" s="353">
        <v>1944079</v>
      </c>
      <c r="GZ90" s="353">
        <v>438504</v>
      </c>
      <c r="HA90" s="353">
        <v>445199</v>
      </c>
      <c r="HB90" s="353">
        <v>69558</v>
      </c>
      <c r="HC90" s="353">
        <v>708301</v>
      </c>
      <c r="HD90" s="353">
        <v>30260</v>
      </c>
      <c r="HE90" s="353">
        <v>17406</v>
      </c>
      <c r="HF90" s="353">
        <v>197092</v>
      </c>
      <c r="HG90" s="353">
        <v>37758</v>
      </c>
      <c r="HH90" s="353">
        <v>9331921</v>
      </c>
    </row>
    <row r="91" spans="1:216" ht="15" x14ac:dyDescent="0.25">
      <c r="A91" s="353" t="s">
        <v>447</v>
      </c>
      <c r="B91" s="353">
        <v>94012030</v>
      </c>
      <c r="C91" s="353">
        <v>7595555</v>
      </c>
      <c r="D91" s="353">
        <v>6467001</v>
      </c>
      <c r="E91" s="353">
        <v>4158010</v>
      </c>
      <c r="F91" s="353">
        <v>495973</v>
      </c>
      <c r="G91" s="353">
        <v>3662038</v>
      </c>
      <c r="H91" s="353">
        <v>2031461</v>
      </c>
      <c r="I91" s="353">
        <v>214398</v>
      </c>
      <c r="J91" s="353">
        <v>1817063</v>
      </c>
      <c r="K91" s="353">
        <v>242003</v>
      </c>
      <c r="L91" s="353">
        <v>18076</v>
      </c>
      <c r="M91" s="353">
        <v>223927</v>
      </c>
      <c r="N91" s="353">
        <v>35527</v>
      </c>
      <c r="O91" s="353">
        <v>5244</v>
      </c>
      <c r="P91" s="353">
        <v>30282</v>
      </c>
      <c r="Q91" s="353">
        <v>633845</v>
      </c>
      <c r="R91" s="353">
        <v>202627</v>
      </c>
      <c r="S91" s="353">
        <v>0</v>
      </c>
      <c r="T91" s="353">
        <v>234843</v>
      </c>
      <c r="U91" s="353">
        <v>209539</v>
      </c>
      <c r="V91" s="353">
        <v>25304</v>
      </c>
      <c r="W91" s="353">
        <v>259867</v>
      </c>
      <c r="X91" s="353">
        <v>135010</v>
      </c>
      <c r="Y91" s="353">
        <v>124857</v>
      </c>
      <c r="Z91" s="353">
        <v>48447500</v>
      </c>
      <c r="AA91" s="353">
        <v>42737560</v>
      </c>
      <c r="AB91" s="353">
        <v>595629</v>
      </c>
      <c r="AC91" s="353">
        <v>12335260</v>
      </c>
      <c r="AD91" s="353">
        <v>11814170</v>
      </c>
      <c r="AE91" s="353">
        <v>92945</v>
      </c>
      <c r="AF91" s="353">
        <v>2914958</v>
      </c>
      <c r="AG91" s="353">
        <v>1608964</v>
      </c>
      <c r="AH91" s="353">
        <v>3897909</v>
      </c>
      <c r="AI91" s="353">
        <v>1695504</v>
      </c>
      <c r="AJ91" s="353">
        <v>6929868</v>
      </c>
      <c r="AK91" s="353">
        <v>758087</v>
      </c>
      <c r="AL91" s="353">
        <v>68576</v>
      </c>
      <c r="AM91" s="353">
        <v>5709946</v>
      </c>
      <c r="AN91" s="353">
        <v>7029</v>
      </c>
      <c r="AO91" s="353">
        <v>942962</v>
      </c>
      <c r="AP91" s="353">
        <v>2722116</v>
      </c>
      <c r="AQ91" s="353">
        <v>0</v>
      </c>
      <c r="AR91" s="353">
        <v>437544</v>
      </c>
      <c r="AS91" s="353">
        <v>40927</v>
      </c>
      <c r="AT91" s="353">
        <v>251733</v>
      </c>
      <c r="AU91" s="353">
        <v>87946</v>
      </c>
      <c r="AV91" s="353">
        <v>929450</v>
      </c>
      <c r="AW91" s="353">
        <v>72950</v>
      </c>
      <c r="AX91" s="353">
        <v>217288</v>
      </c>
      <c r="AY91" s="353">
        <v>7963633</v>
      </c>
      <c r="AZ91" s="353">
        <v>2343837</v>
      </c>
      <c r="BA91" s="353">
        <v>8837</v>
      </c>
      <c r="BB91" s="353">
        <v>52286</v>
      </c>
      <c r="BC91" s="353">
        <v>2239634</v>
      </c>
      <c r="BD91" s="353">
        <v>43081</v>
      </c>
      <c r="BE91" s="353">
        <v>0</v>
      </c>
      <c r="BF91" s="353">
        <v>0</v>
      </c>
      <c r="BG91" s="353">
        <v>240993</v>
      </c>
      <c r="BH91" s="353">
        <v>0</v>
      </c>
      <c r="BI91" s="353">
        <v>62227</v>
      </c>
      <c r="BJ91" s="353">
        <v>127216</v>
      </c>
      <c r="BK91" s="353">
        <v>51549</v>
      </c>
      <c r="BL91" s="353">
        <v>0</v>
      </c>
      <c r="BM91" s="353">
        <v>0</v>
      </c>
      <c r="BN91" s="353">
        <v>1769062</v>
      </c>
      <c r="BO91" s="353">
        <v>0</v>
      </c>
      <c r="BP91" s="353">
        <v>0</v>
      </c>
      <c r="BQ91" s="353">
        <v>1740710</v>
      </c>
      <c r="BR91" s="353">
        <v>28352</v>
      </c>
      <c r="BS91" s="353">
        <v>0</v>
      </c>
      <c r="BT91" s="353">
        <v>0</v>
      </c>
      <c r="BU91" s="353">
        <v>1739421</v>
      </c>
      <c r="BV91" s="353">
        <v>0</v>
      </c>
      <c r="BW91" s="353">
        <v>73458</v>
      </c>
      <c r="BX91" s="353">
        <v>1655838</v>
      </c>
      <c r="BY91" s="353">
        <v>10126</v>
      </c>
      <c r="BZ91" s="353">
        <v>0</v>
      </c>
      <c r="CA91" s="353">
        <v>0</v>
      </c>
      <c r="CB91" s="353">
        <v>7732</v>
      </c>
      <c r="CC91" s="353">
        <v>0</v>
      </c>
      <c r="CD91" s="353">
        <v>0</v>
      </c>
      <c r="CE91" s="353">
        <v>7732</v>
      </c>
      <c r="CF91" s="353">
        <v>0</v>
      </c>
      <c r="CG91" s="353">
        <v>0</v>
      </c>
      <c r="CH91" s="353">
        <v>0</v>
      </c>
      <c r="CI91" s="353">
        <v>1862587</v>
      </c>
      <c r="CJ91" s="353">
        <v>478672</v>
      </c>
      <c r="CK91" s="353">
        <v>22645</v>
      </c>
      <c r="CL91" s="353">
        <v>1151759</v>
      </c>
      <c r="CM91" s="353">
        <v>4419</v>
      </c>
      <c r="CN91" s="353">
        <v>0</v>
      </c>
      <c r="CO91" s="353">
        <v>205093</v>
      </c>
      <c r="CP91" s="353">
        <v>1633846</v>
      </c>
      <c r="CQ91" s="353">
        <v>132723</v>
      </c>
      <c r="CR91" s="353">
        <v>245808</v>
      </c>
      <c r="CS91" s="353">
        <v>25998</v>
      </c>
      <c r="CT91" s="353">
        <v>806769</v>
      </c>
      <c r="CU91" s="353">
        <v>352086</v>
      </c>
      <c r="CV91" s="353">
        <v>70462</v>
      </c>
      <c r="CW91" s="353">
        <v>760073</v>
      </c>
      <c r="CX91" s="353">
        <v>0</v>
      </c>
      <c r="CY91" s="353">
        <v>0</v>
      </c>
      <c r="CZ91" s="353">
        <v>0</v>
      </c>
      <c r="DA91" s="353">
        <v>266450</v>
      </c>
      <c r="DB91" s="353">
        <v>442353</v>
      </c>
      <c r="DC91" s="353">
        <v>44241</v>
      </c>
      <c r="DD91" s="353">
        <v>9714836</v>
      </c>
      <c r="DE91" s="353">
        <v>1788739</v>
      </c>
      <c r="DF91" s="353">
        <v>3526330</v>
      </c>
      <c r="DG91" s="353">
        <v>4196962</v>
      </c>
      <c r="DH91" s="353">
        <v>169957</v>
      </c>
      <c r="DI91" s="353">
        <v>32849</v>
      </c>
      <c r="DJ91" s="353">
        <v>0</v>
      </c>
      <c r="DK91" s="353">
        <v>17896580</v>
      </c>
      <c r="DL91" s="353">
        <v>11358060</v>
      </c>
      <c r="DM91" s="353">
        <v>5616800</v>
      </c>
      <c r="DN91" s="353">
        <v>1973803</v>
      </c>
      <c r="DO91" s="353">
        <v>350401</v>
      </c>
      <c r="DP91" s="353">
        <v>541870</v>
      </c>
      <c r="DQ91" s="353">
        <v>2073822</v>
      </c>
      <c r="DR91" s="353">
        <v>0</v>
      </c>
      <c r="DS91" s="353">
        <v>146347</v>
      </c>
      <c r="DT91" s="353">
        <v>388361</v>
      </c>
      <c r="DU91" s="353">
        <v>142196</v>
      </c>
      <c r="DV91" s="353">
        <v>5727464</v>
      </c>
      <c r="DW91" s="353">
        <v>1582028</v>
      </c>
      <c r="DX91" s="353">
        <v>625956</v>
      </c>
      <c r="DY91" s="353">
        <v>530021</v>
      </c>
      <c r="DZ91" s="353">
        <v>2505364</v>
      </c>
      <c r="EA91" s="353">
        <v>0</v>
      </c>
      <c r="EB91" s="353">
        <v>48202</v>
      </c>
      <c r="EC91" s="353">
        <v>331991</v>
      </c>
      <c r="ED91" s="353">
        <v>103902</v>
      </c>
      <c r="EE91" s="353">
        <v>10758880</v>
      </c>
      <c r="EF91" s="353">
        <v>3411962</v>
      </c>
      <c r="EG91" s="353">
        <v>928222</v>
      </c>
      <c r="EH91" s="353">
        <v>929561</v>
      </c>
      <c r="EI91" s="353">
        <v>4376068</v>
      </c>
      <c r="EJ91" s="353">
        <v>0</v>
      </c>
      <c r="EK91" s="353">
        <v>194549</v>
      </c>
      <c r="EL91" s="353">
        <v>691029</v>
      </c>
      <c r="EM91" s="353">
        <v>227487</v>
      </c>
      <c r="EN91" s="353">
        <v>514824</v>
      </c>
      <c r="EO91" s="353">
        <v>109191</v>
      </c>
      <c r="EP91" s="353">
        <v>38629</v>
      </c>
      <c r="EQ91" s="353">
        <v>142330</v>
      </c>
      <c r="ER91" s="353">
        <v>189728</v>
      </c>
      <c r="ES91" s="353">
        <v>0</v>
      </c>
      <c r="ET91" s="353">
        <v>0</v>
      </c>
      <c r="EU91" s="353">
        <v>16335</v>
      </c>
      <c r="EV91" s="353">
        <v>18611</v>
      </c>
      <c r="EW91" s="353">
        <v>2033185</v>
      </c>
      <c r="EX91" s="353">
        <v>963370</v>
      </c>
      <c r="EY91" s="353">
        <v>53156</v>
      </c>
      <c r="EZ91" s="353">
        <v>178682</v>
      </c>
      <c r="FA91" s="353">
        <v>462404</v>
      </c>
      <c r="FB91" s="353">
        <v>2544</v>
      </c>
      <c r="FC91" s="353">
        <v>43382</v>
      </c>
      <c r="FD91" s="353">
        <v>167368</v>
      </c>
      <c r="FE91" s="353">
        <v>162280</v>
      </c>
      <c r="FF91" s="353">
        <v>821308</v>
      </c>
      <c r="FG91" s="353">
        <v>294300</v>
      </c>
      <c r="FH91" s="353">
        <v>15398</v>
      </c>
      <c r="FI91" s="353">
        <v>133359</v>
      </c>
      <c r="FJ91" s="353">
        <v>86496</v>
      </c>
      <c r="FK91" s="353">
        <v>0</v>
      </c>
      <c r="FL91" s="353">
        <v>2008</v>
      </c>
      <c r="FM91" s="353">
        <v>18477</v>
      </c>
      <c r="FN91" s="353">
        <v>2946</v>
      </c>
      <c r="FO91" s="353">
        <v>80738</v>
      </c>
      <c r="FP91" s="353">
        <v>75115</v>
      </c>
      <c r="FQ91" s="353">
        <v>0</v>
      </c>
      <c r="FR91" s="353">
        <v>0</v>
      </c>
      <c r="FS91" s="353">
        <v>0</v>
      </c>
      <c r="FT91" s="353">
        <v>5624</v>
      </c>
      <c r="FU91" s="353">
        <v>0</v>
      </c>
      <c r="FV91" s="353">
        <v>0</v>
      </c>
      <c r="FW91" s="353">
        <v>0</v>
      </c>
      <c r="FX91" s="353">
        <v>2093090</v>
      </c>
      <c r="FY91" s="353">
        <v>524638</v>
      </c>
      <c r="FZ91" s="353">
        <v>899770</v>
      </c>
      <c r="GA91" s="353">
        <v>124415</v>
      </c>
      <c r="GB91" s="353">
        <v>494512</v>
      </c>
      <c r="GC91" s="353">
        <v>0</v>
      </c>
      <c r="GD91" s="353">
        <v>36821</v>
      </c>
      <c r="GE91" s="353">
        <v>10845</v>
      </c>
      <c r="GF91" s="353">
        <v>2089</v>
      </c>
      <c r="GG91" s="353">
        <v>900252</v>
      </c>
      <c r="GH91" s="353">
        <v>43342</v>
      </c>
      <c r="GI91" s="353">
        <v>7659</v>
      </c>
      <c r="GJ91" s="353">
        <v>119929</v>
      </c>
      <c r="GK91" s="353">
        <v>385201</v>
      </c>
      <c r="GL91" s="353">
        <v>344122</v>
      </c>
      <c r="GM91" s="353">
        <v>0</v>
      </c>
      <c r="GN91" s="353">
        <v>0</v>
      </c>
      <c r="GO91" s="353">
        <v>0</v>
      </c>
      <c r="GP91" s="353">
        <v>8168</v>
      </c>
      <c r="GQ91" s="353">
        <v>0</v>
      </c>
      <c r="GR91" s="353">
        <v>4419</v>
      </c>
      <c r="GS91" s="353">
        <v>3749</v>
      </c>
      <c r="GT91" s="353">
        <v>0</v>
      </c>
      <c r="GU91" s="353">
        <v>0</v>
      </c>
      <c r="GV91" s="353">
        <v>0</v>
      </c>
      <c r="GW91" s="353">
        <v>0</v>
      </c>
      <c r="GX91" s="353">
        <v>0</v>
      </c>
      <c r="GY91" s="353">
        <v>601788</v>
      </c>
      <c r="GZ91" s="353">
        <v>208741</v>
      </c>
      <c r="HA91" s="353">
        <v>64001</v>
      </c>
      <c r="HB91" s="353">
        <v>73843</v>
      </c>
      <c r="HC91" s="353">
        <v>225478</v>
      </c>
      <c r="HD91" s="353">
        <v>0</v>
      </c>
      <c r="HE91" s="353">
        <v>8301</v>
      </c>
      <c r="HF91" s="353">
        <v>16335</v>
      </c>
      <c r="HG91" s="353">
        <v>5088</v>
      </c>
      <c r="HH91" s="353">
        <v>11006220</v>
      </c>
    </row>
    <row r="92" spans="1:216" ht="15" x14ac:dyDescent="0.25">
      <c r="A92" s="353" t="s">
        <v>448</v>
      </c>
      <c r="B92" s="353">
        <v>92027100</v>
      </c>
      <c r="C92" s="353">
        <v>16129180</v>
      </c>
      <c r="D92" s="353">
        <v>14197690</v>
      </c>
      <c r="E92" s="353">
        <v>8783440</v>
      </c>
      <c r="F92" s="353">
        <v>720402</v>
      </c>
      <c r="G92" s="353">
        <v>8063038</v>
      </c>
      <c r="H92" s="353">
        <v>4420962</v>
      </c>
      <c r="I92" s="353">
        <v>158386</v>
      </c>
      <c r="J92" s="353">
        <v>4262576</v>
      </c>
      <c r="K92" s="353">
        <v>630419</v>
      </c>
      <c r="L92" s="353">
        <v>114100</v>
      </c>
      <c r="M92" s="353">
        <v>516319</v>
      </c>
      <c r="N92" s="353">
        <v>362865</v>
      </c>
      <c r="O92" s="353">
        <v>0</v>
      </c>
      <c r="P92" s="353">
        <v>362865</v>
      </c>
      <c r="Q92" s="353">
        <v>535800</v>
      </c>
      <c r="R92" s="353">
        <v>46417</v>
      </c>
      <c r="S92" s="353">
        <v>0</v>
      </c>
      <c r="T92" s="353">
        <v>855094</v>
      </c>
      <c r="U92" s="353">
        <v>222691</v>
      </c>
      <c r="V92" s="353">
        <v>632402</v>
      </c>
      <c r="W92" s="353">
        <v>540598</v>
      </c>
      <c r="X92" s="353">
        <v>207257</v>
      </c>
      <c r="Y92" s="353">
        <v>333341</v>
      </c>
      <c r="Z92" s="353">
        <v>40169100</v>
      </c>
      <c r="AA92" s="353">
        <v>35376420</v>
      </c>
      <c r="AB92" s="353">
        <v>105754</v>
      </c>
      <c r="AC92" s="353">
        <v>5363472</v>
      </c>
      <c r="AD92" s="353">
        <v>4115120</v>
      </c>
      <c r="AE92" s="353">
        <v>25306</v>
      </c>
      <c r="AF92" s="353">
        <v>2723288</v>
      </c>
      <c r="AG92" s="353">
        <v>1680898</v>
      </c>
      <c r="AH92" s="353">
        <v>2803502</v>
      </c>
      <c r="AI92" s="353">
        <v>7963042</v>
      </c>
      <c r="AJ92" s="353">
        <v>9588407</v>
      </c>
      <c r="AK92" s="353">
        <v>581570</v>
      </c>
      <c r="AL92" s="353">
        <v>426063</v>
      </c>
      <c r="AM92" s="353">
        <v>4701454</v>
      </c>
      <c r="AN92" s="353">
        <v>11091</v>
      </c>
      <c r="AO92" s="353">
        <v>461601</v>
      </c>
      <c r="AP92" s="353">
        <v>2697435</v>
      </c>
      <c r="AQ92" s="353">
        <v>0</v>
      </c>
      <c r="AR92" s="353">
        <v>203073</v>
      </c>
      <c r="AS92" s="353">
        <v>43739</v>
      </c>
      <c r="AT92" s="353">
        <v>569542</v>
      </c>
      <c r="AU92" s="353">
        <v>298986</v>
      </c>
      <c r="AV92" s="353">
        <v>402710</v>
      </c>
      <c r="AW92" s="353">
        <v>5155</v>
      </c>
      <c r="AX92" s="353">
        <v>8123</v>
      </c>
      <c r="AY92" s="353">
        <v>9840212</v>
      </c>
      <c r="AZ92" s="353">
        <v>555996</v>
      </c>
      <c r="BA92" s="353">
        <v>134581</v>
      </c>
      <c r="BB92" s="353">
        <v>0</v>
      </c>
      <c r="BC92" s="353">
        <v>421416</v>
      </c>
      <c r="BD92" s="353">
        <v>0</v>
      </c>
      <c r="BE92" s="353">
        <v>0</v>
      </c>
      <c r="BF92" s="353">
        <v>0</v>
      </c>
      <c r="BG92" s="353">
        <v>660199</v>
      </c>
      <c r="BH92" s="353">
        <v>344276</v>
      </c>
      <c r="BI92" s="353">
        <v>0</v>
      </c>
      <c r="BJ92" s="353">
        <v>315924</v>
      </c>
      <c r="BK92" s="353">
        <v>0</v>
      </c>
      <c r="BL92" s="353">
        <v>0</v>
      </c>
      <c r="BM92" s="353">
        <v>0</v>
      </c>
      <c r="BN92" s="353">
        <v>1453507</v>
      </c>
      <c r="BO92" s="353">
        <v>0</v>
      </c>
      <c r="BP92" s="353">
        <v>0</v>
      </c>
      <c r="BQ92" s="353">
        <v>1453507</v>
      </c>
      <c r="BR92" s="353">
        <v>0</v>
      </c>
      <c r="BS92" s="353">
        <v>0</v>
      </c>
      <c r="BT92" s="353">
        <v>0</v>
      </c>
      <c r="BU92" s="353">
        <v>2427789</v>
      </c>
      <c r="BV92" s="353">
        <v>227001</v>
      </c>
      <c r="BW92" s="353">
        <v>0</v>
      </c>
      <c r="BX92" s="353">
        <v>2198394</v>
      </c>
      <c r="BY92" s="353">
        <v>2393</v>
      </c>
      <c r="BZ92" s="353">
        <v>0</v>
      </c>
      <c r="CA92" s="353">
        <v>0</v>
      </c>
      <c r="CB92" s="353">
        <v>0</v>
      </c>
      <c r="CC92" s="353">
        <v>0</v>
      </c>
      <c r="CD92" s="353">
        <v>0</v>
      </c>
      <c r="CE92" s="353">
        <v>0</v>
      </c>
      <c r="CF92" s="353">
        <v>0</v>
      </c>
      <c r="CG92" s="353">
        <v>0</v>
      </c>
      <c r="CH92" s="353">
        <v>0</v>
      </c>
      <c r="CI92" s="353">
        <v>4742721</v>
      </c>
      <c r="CJ92" s="353">
        <v>953846</v>
      </c>
      <c r="CK92" s="353">
        <v>0</v>
      </c>
      <c r="CL92" s="353">
        <v>3599615</v>
      </c>
      <c r="CM92" s="353">
        <v>70880</v>
      </c>
      <c r="CN92" s="353">
        <v>0</v>
      </c>
      <c r="CO92" s="353">
        <v>118379</v>
      </c>
      <c r="CP92" s="353">
        <v>2304266</v>
      </c>
      <c r="CQ92" s="353">
        <v>229210</v>
      </c>
      <c r="CR92" s="353">
        <v>1090011</v>
      </c>
      <c r="CS92" s="353">
        <v>63823</v>
      </c>
      <c r="CT92" s="353">
        <v>269183</v>
      </c>
      <c r="CU92" s="353">
        <v>125135</v>
      </c>
      <c r="CV92" s="353">
        <v>526902</v>
      </c>
      <c r="CW92" s="353">
        <v>98078</v>
      </c>
      <c r="CX92" s="353">
        <v>0</v>
      </c>
      <c r="CY92" s="353">
        <v>0</v>
      </c>
      <c r="CZ92" s="353">
        <v>0</v>
      </c>
      <c r="DA92" s="353">
        <v>21395</v>
      </c>
      <c r="DB92" s="353">
        <v>60755</v>
      </c>
      <c r="DC92" s="353">
        <v>0</v>
      </c>
      <c r="DD92" s="353">
        <v>7783723</v>
      </c>
      <c r="DE92" s="353">
        <v>2651643</v>
      </c>
      <c r="DF92" s="353">
        <v>1890142</v>
      </c>
      <c r="DG92" s="353">
        <v>3241939</v>
      </c>
      <c r="DH92" s="353">
        <v>0</v>
      </c>
      <c r="DI92" s="353">
        <v>0</v>
      </c>
      <c r="DJ92" s="353">
        <v>0</v>
      </c>
      <c r="DK92" s="353">
        <v>15702550</v>
      </c>
      <c r="DL92" s="353">
        <v>10458080</v>
      </c>
      <c r="DM92" s="353">
        <v>7442181</v>
      </c>
      <c r="DN92" s="353">
        <v>5491676</v>
      </c>
      <c r="DO92" s="353">
        <v>262701</v>
      </c>
      <c r="DP92" s="353">
        <v>192205</v>
      </c>
      <c r="DQ92" s="353">
        <v>1101281</v>
      </c>
      <c r="DR92" s="353">
        <v>0</v>
      </c>
      <c r="DS92" s="353">
        <v>26779</v>
      </c>
      <c r="DT92" s="353">
        <v>242550</v>
      </c>
      <c r="DU92" s="353">
        <v>124990</v>
      </c>
      <c r="DV92" s="353">
        <v>2897139</v>
      </c>
      <c r="DW92" s="353">
        <v>803433</v>
      </c>
      <c r="DX92" s="353">
        <v>193745</v>
      </c>
      <c r="DY92" s="353">
        <v>114814</v>
      </c>
      <c r="DZ92" s="353">
        <v>1435146</v>
      </c>
      <c r="EA92" s="353">
        <v>0</v>
      </c>
      <c r="EB92" s="353">
        <v>0</v>
      </c>
      <c r="EC92" s="353">
        <v>274751</v>
      </c>
      <c r="ED92" s="353">
        <v>75249</v>
      </c>
      <c r="EE92" s="353">
        <v>10028220</v>
      </c>
      <c r="EF92" s="353">
        <v>6276431</v>
      </c>
      <c r="EG92" s="353">
        <v>437701</v>
      </c>
      <c r="EH92" s="353">
        <v>260692</v>
      </c>
      <c r="EI92" s="353">
        <v>2415320</v>
      </c>
      <c r="EJ92" s="353">
        <v>0</v>
      </c>
      <c r="EK92" s="353">
        <v>26779</v>
      </c>
      <c r="EL92" s="353">
        <v>411056</v>
      </c>
      <c r="EM92" s="353">
        <v>200239</v>
      </c>
      <c r="EN92" s="353">
        <v>276960</v>
      </c>
      <c r="EO92" s="353">
        <v>18678</v>
      </c>
      <c r="EP92" s="353">
        <v>18745</v>
      </c>
      <c r="EQ92" s="353">
        <v>46327</v>
      </c>
      <c r="ER92" s="353">
        <v>121107</v>
      </c>
      <c r="ES92" s="353">
        <v>0</v>
      </c>
      <c r="ET92" s="353">
        <v>0</v>
      </c>
      <c r="EU92" s="353">
        <v>72102</v>
      </c>
      <c r="EV92" s="353">
        <v>0</v>
      </c>
      <c r="EW92" s="353">
        <v>1051271</v>
      </c>
      <c r="EX92" s="353">
        <v>227085</v>
      </c>
      <c r="EY92" s="353">
        <v>82412</v>
      </c>
      <c r="EZ92" s="353">
        <v>98011</v>
      </c>
      <c r="FA92" s="353">
        <v>434085</v>
      </c>
      <c r="FB92" s="353">
        <v>14461</v>
      </c>
      <c r="FC92" s="353">
        <v>36754</v>
      </c>
      <c r="FD92" s="353">
        <v>110798</v>
      </c>
      <c r="FE92" s="353">
        <v>47666</v>
      </c>
      <c r="FF92" s="353">
        <v>725640</v>
      </c>
      <c r="FG92" s="353">
        <v>370887</v>
      </c>
      <c r="FH92" s="353">
        <v>24904</v>
      </c>
      <c r="FI92" s="353">
        <v>46394</v>
      </c>
      <c r="FJ92" s="353">
        <v>14728</v>
      </c>
      <c r="FK92" s="353">
        <v>26243</v>
      </c>
      <c r="FL92" s="353">
        <v>186515</v>
      </c>
      <c r="FM92" s="353">
        <v>29457</v>
      </c>
      <c r="FN92" s="353">
        <v>0</v>
      </c>
      <c r="FO92" s="353">
        <v>1102151</v>
      </c>
      <c r="FP92" s="353">
        <v>920055</v>
      </c>
      <c r="FQ92" s="353">
        <v>60386</v>
      </c>
      <c r="FR92" s="353">
        <v>0</v>
      </c>
      <c r="FS92" s="353">
        <v>31331</v>
      </c>
      <c r="FT92" s="353">
        <v>90379</v>
      </c>
      <c r="FU92" s="353">
        <v>0</v>
      </c>
      <c r="FV92" s="353">
        <v>0</v>
      </c>
      <c r="FW92" s="353">
        <v>0</v>
      </c>
      <c r="FX92" s="353">
        <v>1495707</v>
      </c>
      <c r="FY92" s="353">
        <v>654301</v>
      </c>
      <c r="FZ92" s="353">
        <v>347804</v>
      </c>
      <c r="GA92" s="353">
        <v>156282</v>
      </c>
      <c r="GB92" s="353">
        <v>302775</v>
      </c>
      <c r="GC92" s="353">
        <v>0</v>
      </c>
      <c r="GD92" s="353">
        <v>10310</v>
      </c>
      <c r="GE92" s="353">
        <v>17138</v>
      </c>
      <c r="GF92" s="353">
        <v>7096</v>
      </c>
      <c r="GG92" s="353">
        <v>178066</v>
      </c>
      <c r="GH92" s="353">
        <v>102175</v>
      </c>
      <c r="GI92" s="353">
        <v>0</v>
      </c>
      <c r="GJ92" s="353">
        <v>0</v>
      </c>
      <c r="GK92" s="353">
        <v>65273</v>
      </c>
      <c r="GL92" s="353">
        <v>10618</v>
      </c>
      <c r="GM92" s="353">
        <v>0</v>
      </c>
      <c r="GN92" s="353">
        <v>0</v>
      </c>
      <c r="GO92" s="353">
        <v>0</v>
      </c>
      <c r="GP92" s="353">
        <v>423039</v>
      </c>
      <c r="GQ92" s="353">
        <v>12720</v>
      </c>
      <c r="GR92" s="353">
        <v>278969</v>
      </c>
      <c r="GS92" s="353">
        <v>131350</v>
      </c>
      <c r="GT92" s="353">
        <v>0</v>
      </c>
      <c r="GU92" s="353">
        <v>0</v>
      </c>
      <c r="GV92" s="353">
        <v>0</v>
      </c>
      <c r="GW92" s="353">
        <v>0</v>
      </c>
      <c r="GX92" s="353">
        <v>0</v>
      </c>
      <c r="GY92" s="353">
        <v>268592</v>
      </c>
      <c r="GZ92" s="353">
        <v>83148</v>
      </c>
      <c r="HA92" s="353">
        <v>8837</v>
      </c>
      <c r="HB92" s="353">
        <v>40570</v>
      </c>
      <c r="HC92" s="353">
        <v>86897</v>
      </c>
      <c r="HD92" s="353">
        <v>2946</v>
      </c>
      <c r="HE92" s="353">
        <v>0</v>
      </c>
      <c r="HF92" s="353">
        <v>32804</v>
      </c>
      <c r="HG92" s="353">
        <v>4285</v>
      </c>
      <c r="HH92" s="353">
        <v>8267941</v>
      </c>
    </row>
    <row r="93" spans="1:216" ht="15" x14ac:dyDescent="0.25">
      <c r="A93" s="353" t="s">
        <v>449</v>
      </c>
      <c r="B93" s="353">
        <v>87255830</v>
      </c>
      <c r="C93" s="353">
        <v>12694720</v>
      </c>
      <c r="D93" s="353">
        <v>10188560</v>
      </c>
      <c r="E93" s="353">
        <v>5552564</v>
      </c>
      <c r="F93" s="353">
        <v>1702935</v>
      </c>
      <c r="G93" s="353">
        <v>3849629</v>
      </c>
      <c r="H93" s="353">
        <v>4263419</v>
      </c>
      <c r="I93" s="353">
        <v>488424</v>
      </c>
      <c r="J93" s="353">
        <v>3774994</v>
      </c>
      <c r="K93" s="353">
        <v>323801</v>
      </c>
      <c r="L93" s="353">
        <v>47521</v>
      </c>
      <c r="M93" s="353">
        <v>276280</v>
      </c>
      <c r="N93" s="353">
        <v>48771</v>
      </c>
      <c r="O93" s="353">
        <v>14405</v>
      </c>
      <c r="P93" s="353">
        <v>34366</v>
      </c>
      <c r="Q93" s="353">
        <v>73642</v>
      </c>
      <c r="R93" s="353">
        <v>12720</v>
      </c>
      <c r="S93" s="353">
        <v>0</v>
      </c>
      <c r="T93" s="353">
        <v>176177</v>
      </c>
      <c r="U93" s="353">
        <v>87511</v>
      </c>
      <c r="V93" s="353">
        <v>88666</v>
      </c>
      <c r="W93" s="353">
        <v>2256343</v>
      </c>
      <c r="X93" s="353">
        <v>2221753</v>
      </c>
      <c r="Y93" s="353">
        <v>34589</v>
      </c>
      <c r="Z93" s="353">
        <v>35330340</v>
      </c>
      <c r="AA93" s="353">
        <v>31358460</v>
      </c>
      <c r="AB93" s="353">
        <v>148165</v>
      </c>
      <c r="AC93" s="353">
        <v>11371080</v>
      </c>
      <c r="AD93" s="353">
        <v>2561454</v>
      </c>
      <c r="AE93" s="353">
        <v>57017</v>
      </c>
      <c r="AF93" s="353">
        <v>653895</v>
      </c>
      <c r="AG93" s="353">
        <v>1138693</v>
      </c>
      <c r="AH93" s="353">
        <v>2691499</v>
      </c>
      <c r="AI93" s="353">
        <v>1256632</v>
      </c>
      <c r="AJ93" s="353">
        <v>11325070</v>
      </c>
      <c r="AK93" s="353">
        <v>123718</v>
      </c>
      <c r="AL93" s="353">
        <v>31242</v>
      </c>
      <c r="AM93" s="353">
        <v>3971875</v>
      </c>
      <c r="AN93" s="353">
        <v>87009</v>
      </c>
      <c r="AO93" s="353">
        <v>1287015</v>
      </c>
      <c r="AP93" s="353">
        <v>1744398</v>
      </c>
      <c r="AQ93" s="353">
        <v>0</v>
      </c>
      <c r="AR93" s="353">
        <v>683028</v>
      </c>
      <c r="AS93" s="353">
        <v>11403</v>
      </c>
      <c r="AT93" s="353">
        <v>0</v>
      </c>
      <c r="AU93" s="353">
        <v>56079</v>
      </c>
      <c r="AV93" s="353">
        <v>102942</v>
      </c>
      <c r="AW93" s="353">
        <v>0</v>
      </c>
      <c r="AX93" s="353">
        <v>0</v>
      </c>
      <c r="AY93" s="353">
        <v>8003216</v>
      </c>
      <c r="AZ93" s="353">
        <v>2399989</v>
      </c>
      <c r="BA93" s="353">
        <v>2255835</v>
      </c>
      <c r="BB93" s="353">
        <v>0</v>
      </c>
      <c r="BC93" s="353">
        <v>144154</v>
      </c>
      <c r="BD93" s="353">
        <v>0</v>
      </c>
      <c r="BE93" s="353">
        <v>0</v>
      </c>
      <c r="BF93" s="353">
        <v>0</v>
      </c>
      <c r="BG93" s="353">
        <v>0</v>
      </c>
      <c r="BH93" s="353">
        <v>0</v>
      </c>
      <c r="BI93" s="353">
        <v>0</v>
      </c>
      <c r="BJ93" s="353">
        <v>0</v>
      </c>
      <c r="BK93" s="353">
        <v>0</v>
      </c>
      <c r="BL93" s="353">
        <v>0</v>
      </c>
      <c r="BM93" s="353">
        <v>0</v>
      </c>
      <c r="BN93" s="353">
        <v>1322240</v>
      </c>
      <c r="BO93" s="353">
        <v>0</v>
      </c>
      <c r="BP93" s="353">
        <v>71801</v>
      </c>
      <c r="BQ93" s="353">
        <v>1021045</v>
      </c>
      <c r="BR93" s="353">
        <v>229394</v>
      </c>
      <c r="BS93" s="353">
        <v>0</v>
      </c>
      <c r="BT93" s="353">
        <v>0</v>
      </c>
      <c r="BU93" s="353">
        <v>1505976</v>
      </c>
      <c r="BV93" s="353">
        <v>0</v>
      </c>
      <c r="BW93" s="353">
        <v>0</v>
      </c>
      <c r="BX93" s="353">
        <v>1476888</v>
      </c>
      <c r="BY93" s="353">
        <v>29089</v>
      </c>
      <c r="BZ93" s="353">
        <v>0</v>
      </c>
      <c r="CA93" s="353">
        <v>0</v>
      </c>
      <c r="CB93" s="353">
        <v>85609</v>
      </c>
      <c r="CC93" s="353">
        <v>65357</v>
      </c>
      <c r="CD93" s="353">
        <v>0</v>
      </c>
      <c r="CE93" s="353">
        <v>20252</v>
      </c>
      <c r="CF93" s="353">
        <v>0</v>
      </c>
      <c r="CG93" s="353">
        <v>0</v>
      </c>
      <c r="CH93" s="353">
        <v>0</v>
      </c>
      <c r="CI93" s="353">
        <v>2689402</v>
      </c>
      <c r="CJ93" s="353">
        <v>752252</v>
      </c>
      <c r="CK93" s="353">
        <v>48972</v>
      </c>
      <c r="CL93" s="353">
        <v>1761882</v>
      </c>
      <c r="CM93" s="353">
        <v>0</v>
      </c>
      <c r="CN93" s="353">
        <v>0</v>
      </c>
      <c r="CO93" s="353">
        <v>126296</v>
      </c>
      <c r="CP93" s="353">
        <v>2488315</v>
      </c>
      <c r="CQ93" s="353">
        <v>280118</v>
      </c>
      <c r="CR93" s="353">
        <v>859323</v>
      </c>
      <c r="CS93" s="353">
        <v>242349</v>
      </c>
      <c r="CT93" s="353">
        <v>788470</v>
      </c>
      <c r="CU93" s="353">
        <v>186838</v>
      </c>
      <c r="CV93" s="353">
        <v>131216</v>
      </c>
      <c r="CW93" s="353">
        <v>305949</v>
      </c>
      <c r="CX93" s="353">
        <v>0</v>
      </c>
      <c r="CY93" s="353">
        <v>0</v>
      </c>
      <c r="CZ93" s="353">
        <v>0</v>
      </c>
      <c r="DA93" s="353">
        <v>55901</v>
      </c>
      <c r="DB93" s="353">
        <v>112471</v>
      </c>
      <c r="DC93" s="353">
        <v>0</v>
      </c>
      <c r="DD93" s="353">
        <v>14412960</v>
      </c>
      <c r="DE93" s="353">
        <v>4741234</v>
      </c>
      <c r="DF93" s="353">
        <v>5034605</v>
      </c>
      <c r="DG93" s="353">
        <v>4519737</v>
      </c>
      <c r="DH93" s="353">
        <v>103277</v>
      </c>
      <c r="DI93" s="353">
        <v>14104</v>
      </c>
      <c r="DJ93" s="353">
        <v>0</v>
      </c>
      <c r="DK93" s="353">
        <v>14020340</v>
      </c>
      <c r="DL93" s="353">
        <v>7433746</v>
      </c>
      <c r="DM93" s="353">
        <v>5329128</v>
      </c>
      <c r="DN93" s="353">
        <v>2247282</v>
      </c>
      <c r="DO93" s="353">
        <v>438303</v>
      </c>
      <c r="DP93" s="353">
        <v>140120</v>
      </c>
      <c r="DQ93" s="353">
        <v>2300305</v>
      </c>
      <c r="DR93" s="353">
        <v>0</v>
      </c>
      <c r="DS93" s="353">
        <v>23164</v>
      </c>
      <c r="DT93" s="353">
        <v>157594</v>
      </c>
      <c r="DU93" s="353">
        <v>22360</v>
      </c>
      <c r="DV93" s="353">
        <v>2072885</v>
      </c>
      <c r="DW93" s="353">
        <v>641220</v>
      </c>
      <c r="DX93" s="353">
        <v>240675</v>
      </c>
      <c r="DY93" s="353">
        <v>135434</v>
      </c>
      <c r="DZ93" s="353">
        <v>973077</v>
      </c>
      <c r="EA93" s="353">
        <v>0</v>
      </c>
      <c r="EB93" s="353">
        <v>2678</v>
      </c>
      <c r="EC93" s="353">
        <v>40034</v>
      </c>
      <c r="ED93" s="353">
        <v>39767</v>
      </c>
      <c r="EE93" s="353">
        <v>7054290</v>
      </c>
      <c r="EF93" s="353">
        <v>2839497</v>
      </c>
      <c r="EG93" s="353">
        <v>638810</v>
      </c>
      <c r="EH93" s="353">
        <v>177544</v>
      </c>
      <c r="EI93" s="353">
        <v>3149931</v>
      </c>
      <c r="EJ93" s="353">
        <v>0</v>
      </c>
      <c r="EK93" s="353">
        <v>25842</v>
      </c>
      <c r="EL93" s="353">
        <v>187854</v>
      </c>
      <c r="EM93" s="353">
        <v>34813</v>
      </c>
      <c r="EN93" s="353">
        <v>316928</v>
      </c>
      <c r="EO93" s="353">
        <v>55298</v>
      </c>
      <c r="EP93" s="353">
        <v>40168</v>
      </c>
      <c r="EQ93" s="353">
        <v>70696</v>
      </c>
      <c r="ER93" s="353">
        <v>123451</v>
      </c>
      <c r="ES93" s="353">
        <v>0</v>
      </c>
      <c r="ET93" s="353">
        <v>0</v>
      </c>
      <c r="EU93" s="353">
        <v>0</v>
      </c>
      <c r="EV93" s="353">
        <v>27314</v>
      </c>
      <c r="EW93" s="353">
        <v>1551099</v>
      </c>
      <c r="EX93" s="353">
        <v>258550</v>
      </c>
      <c r="EY93" s="353">
        <v>118898</v>
      </c>
      <c r="EZ93" s="353">
        <v>210884</v>
      </c>
      <c r="FA93" s="353">
        <v>831685</v>
      </c>
      <c r="FB93" s="353">
        <v>20352</v>
      </c>
      <c r="FC93" s="353">
        <v>51148</v>
      </c>
      <c r="FD93" s="353">
        <v>48470</v>
      </c>
      <c r="FE93" s="353">
        <v>11113</v>
      </c>
      <c r="FF93" s="353">
        <v>1162337</v>
      </c>
      <c r="FG93" s="353">
        <v>718611</v>
      </c>
      <c r="FH93" s="353">
        <v>168305</v>
      </c>
      <c r="FI93" s="353">
        <v>15532</v>
      </c>
      <c r="FJ93" s="353">
        <v>90914</v>
      </c>
      <c r="FK93" s="353">
        <v>6159</v>
      </c>
      <c r="FL93" s="353">
        <v>0</v>
      </c>
      <c r="FM93" s="353">
        <v>25708</v>
      </c>
      <c r="FN93" s="353">
        <v>0</v>
      </c>
      <c r="FO93" s="353">
        <v>351205</v>
      </c>
      <c r="FP93" s="353">
        <v>242884</v>
      </c>
      <c r="FQ93" s="353">
        <v>0</v>
      </c>
      <c r="FR93" s="353">
        <v>0</v>
      </c>
      <c r="FS93" s="353">
        <v>94663</v>
      </c>
      <c r="FT93" s="353">
        <v>0</v>
      </c>
      <c r="FU93" s="353">
        <v>0</v>
      </c>
      <c r="FV93" s="353">
        <v>0</v>
      </c>
      <c r="FW93" s="353">
        <v>13657</v>
      </c>
      <c r="FX93" s="353">
        <v>2411999</v>
      </c>
      <c r="FY93" s="353">
        <v>264910</v>
      </c>
      <c r="FZ93" s="353">
        <v>243607</v>
      </c>
      <c r="GA93" s="353">
        <v>156589</v>
      </c>
      <c r="GB93" s="353">
        <v>1731495</v>
      </c>
      <c r="GC93" s="353">
        <v>0</v>
      </c>
      <c r="GD93" s="353">
        <v>0</v>
      </c>
      <c r="GE93" s="353">
        <v>0</v>
      </c>
      <c r="GF93" s="353">
        <v>15398</v>
      </c>
      <c r="GG93" s="353">
        <v>87205</v>
      </c>
      <c r="GH93" s="353">
        <v>0</v>
      </c>
      <c r="GI93" s="353">
        <v>0</v>
      </c>
      <c r="GJ93" s="353">
        <v>9051</v>
      </c>
      <c r="GK93" s="353">
        <v>0</v>
      </c>
      <c r="GL93" s="353">
        <v>78154</v>
      </c>
      <c r="GM93" s="353">
        <v>0</v>
      </c>
      <c r="GN93" s="353">
        <v>0</v>
      </c>
      <c r="GO93" s="353">
        <v>0</v>
      </c>
      <c r="GP93" s="353">
        <v>70295</v>
      </c>
      <c r="GQ93" s="353">
        <v>0</v>
      </c>
      <c r="GR93" s="353">
        <v>63198</v>
      </c>
      <c r="GS93" s="353">
        <v>7096</v>
      </c>
      <c r="GT93" s="353">
        <v>0</v>
      </c>
      <c r="GU93" s="353">
        <v>0</v>
      </c>
      <c r="GV93" s="353">
        <v>0</v>
      </c>
      <c r="GW93" s="353">
        <v>0</v>
      </c>
      <c r="GX93" s="353">
        <v>0</v>
      </c>
      <c r="GY93" s="353">
        <v>952457</v>
      </c>
      <c r="GZ93" s="353">
        <v>318267</v>
      </c>
      <c r="HA93" s="353">
        <v>39231</v>
      </c>
      <c r="HB93" s="353">
        <v>43850</v>
      </c>
      <c r="HC93" s="353">
        <v>521385</v>
      </c>
      <c r="HD93" s="353">
        <v>16871</v>
      </c>
      <c r="HE93" s="353">
        <v>0</v>
      </c>
      <c r="HF93" s="353">
        <v>12854</v>
      </c>
      <c r="HG93" s="353">
        <v>0</v>
      </c>
      <c r="HH93" s="353">
        <v>6048805</v>
      </c>
    </row>
    <row r="94" spans="1:216" ht="15" x14ac:dyDescent="0.25">
      <c r="A94" s="353" t="s">
        <v>450</v>
      </c>
      <c r="B94" s="353">
        <v>9203974</v>
      </c>
      <c r="C94" s="353">
        <v>0</v>
      </c>
      <c r="D94" s="353">
        <v>0</v>
      </c>
      <c r="E94" s="353">
        <v>0</v>
      </c>
      <c r="F94" s="353">
        <v>0</v>
      </c>
      <c r="G94" s="353">
        <v>0</v>
      </c>
      <c r="H94" s="353">
        <v>0</v>
      </c>
      <c r="I94" s="353">
        <v>0</v>
      </c>
      <c r="J94" s="353">
        <v>0</v>
      </c>
      <c r="K94" s="353">
        <v>0</v>
      </c>
      <c r="L94" s="353">
        <v>0</v>
      </c>
      <c r="M94" s="353">
        <v>0</v>
      </c>
      <c r="N94" s="353">
        <v>0</v>
      </c>
      <c r="O94" s="353">
        <v>0</v>
      </c>
      <c r="P94" s="353">
        <v>0</v>
      </c>
      <c r="Q94" s="353">
        <v>0</v>
      </c>
      <c r="R94" s="353">
        <v>0</v>
      </c>
      <c r="S94" s="353">
        <v>0</v>
      </c>
      <c r="T94" s="353">
        <v>0</v>
      </c>
      <c r="U94" s="353">
        <v>0</v>
      </c>
      <c r="V94" s="353">
        <v>0</v>
      </c>
      <c r="W94" s="353">
        <v>0</v>
      </c>
      <c r="X94" s="353">
        <v>0</v>
      </c>
      <c r="Y94" s="353">
        <v>0</v>
      </c>
      <c r="Z94" s="353">
        <v>374592</v>
      </c>
      <c r="AA94" s="353">
        <v>315232</v>
      </c>
      <c r="AB94" s="353">
        <v>0</v>
      </c>
      <c r="AC94" s="353">
        <v>80448</v>
      </c>
      <c r="AD94" s="353">
        <v>0</v>
      </c>
      <c r="AE94" s="353">
        <v>0</v>
      </c>
      <c r="AF94" s="353">
        <v>138246</v>
      </c>
      <c r="AG94" s="353">
        <v>0</v>
      </c>
      <c r="AH94" s="353">
        <v>0</v>
      </c>
      <c r="AI94" s="353">
        <v>0</v>
      </c>
      <c r="AJ94" s="353">
        <v>37959</v>
      </c>
      <c r="AK94" s="353">
        <v>58579</v>
      </c>
      <c r="AL94" s="353">
        <v>0</v>
      </c>
      <c r="AM94" s="353">
        <v>59360</v>
      </c>
      <c r="AN94" s="353">
        <v>0</v>
      </c>
      <c r="AO94" s="353">
        <v>59360</v>
      </c>
      <c r="AP94" s="353">
        <v>0</v>
      </c>
      <c r="AQ94" s="353">
        <v>0</v>
      </c>
      <c r="AR94" s="353">
        <v>0</v>
      </c>
      <c r="AS94" s="353">
        <v>0</v>
      </c>
      <c r="AT94" s="353">
        <v>0</v>
      </c>
      <c r="AU94" s="353">
        <v>0</v>
      </c>
      <c r="AV94" s="353">
        <v>0</v>
      </c>
      <c r="AW94" s="353">
        <v>0</v>
      </c>
      <c r="AX94" s="353">
        <v>0</v>
      </c>
      <c r="AY94" s="353">
        <v>257010</v>
      </c>
      <c r="AZ94" s="353">
        <v>25406</v>
      </c>
      <c r="BA94" s="353">
        <v>0</v>
      </c>
      <c r="BB94" s="353">
        <v>25406</v>
      </c>
      <c r="BC94" s="353">
        <v>0</v>
      </c>
      <c r="BD94" s="353">
        <v>0</v>
      </c>
      <c r="BE94" s="353">
        <v>0</v>
      </c>
      <c r="BF94" s="353">
        <v>0</v>
      </c>
      <c r="BG94" s="353">
        <v>0</v>
      </c>
      <c r="BH94" s="353">
        <v>0</v>
      </c>
      <c r="BI94" s="353">
        <v>0</v>
      </c>
      <c r="BJ94" s="353">
        <v>0</v>
      </c>
      <c r="BK94" s="353">
        <v>0</v>
      </c>
      <c r="BL94" s="353">
        <v>0</v>
      </c>
      <c r="BM94" s="353">
        <v>0</v>
      </c>
      <c r="BN94" s="353">
        <v>43633</v>
      </c>
      <c r="BO94" s="353">
        <v>0</v>
      </c>
      <c r="BP94" s="353">
        <v>0</v>
      </c>
      <c r="BQ94" s="353">
        <v>43633</v>
      </c>
      <c r="BR94" s="353">
        <v>0</v>
      </c>
      <c r="BS94" s="353">
        <v>0</v>
      </c>
      <c r="BT94" s="353">
        <v>0</v>
      </c>
      <c r="BU94" s="353">
        <v>65357</v>
      </c>
      <c r="BV94" s="353">
        <v>0</v>
      </c>
      <c r="BW94" s="353">
        <v>65357</v>
      </c>
      <c r="BX94" s="353">
        <v>0</v>
      </c>
      <c r="BY94" s="353">
        <v>0</v>
      </c>
      <c r="BZ94" s="353">
        <v>0</v>
      </c>
      <c r="CA94" s="353">
        <v>0</v>
      </c>
      <c r="CB94" s="353">
        <v>0</v>
      </c>
      <c r="CC94" s="353">
        <v>0</v>
      </c>
      <c r="CD94" s="353">
        <v>0</v>
      </c>
      <c r="CE94" s="353">
        <v>0</v>
      </c>
      <c r="CF94" s="353">
        <v>0</v>
      </c>
      <c r="CG94" s="353">
        <v>0</v>
      </c>
      <c r="CH94" s="353">
        <v>0</v>
      </c>
      <c r="CI94" s="353">
        <v>122614</v>
      </c>
      <c r="CJ94" s="353">
        <v>28720</v>
      </c>
      <c r="CK94" s="353">
        <v>65173</v>
      </c>
      <c r="CL94" s="353">
        <v>28720</v>
      </c>
      <c r="CM94" s="353">
        <v>0</v>
      </c>
      <c r="CN94" s="353">
        <v>0</v>
      </c>
      <c r="CO94" s="353">
        <v>0</v>
      </c>
      <c r="CP94" s="353">
        <v>453567</v>
      </c>
      <c r="CQ94" s="353">
        <v>5691</v>
      </c>
      <c r="CR94" s="353">
        <v>73698</v>
      </c>
      <c r="CS94" s="353">
        <v>19415</v>
      </c>
      <c r="CT94" s="353">
        <v>91048</v>
      </c>
      <c r="CU94" s="353">
        <v>163853</v>
      </c>
      <c r="CV94" s="353">
        <v>99863</v>
      </c>
      <c r="CW94" s="353">
        <v>328655</v>
      </c>
      <c r="CX94" s="353">
        <v>0</v>
      </c>
      <c r="CY94" s="353">
        <v>0</v>
      </c>
      <c r="CZ94" s="353">
        <v>0</v>
      </c>
      <c r="DA94" s="353">
        <v>39834</v>
      </c>
      <c r="DB94" s="353">
        <v>157493</v>
      </c>
      <c r="DC94" s="353">
        <v>0</v>
      </c>
      <c r="DD94" s="353">
        <v>2013721</v>
      </c>
      <c r="DE94" s="353">
        <v>866743</v>
      </c>
      <c r="DF94" s="353">
        <v>699860</v>
      </c>
      <c r="DG94" s="353">
        <v>390882</v>
      </c>
      <c r="DH94" s="353">
        <v>56236</v>
      </c>
      <c r="DI94" s="353">
        <v>0</v>
      </c>
      <c r="DJ94" s="353">
        <v>0</v>
      </c>
      <c r="DK94" s="353">
        <v>5776430</v>
      </c>
      <c r="DL94" s="353">
        <v>2860223</v>
      </c>
      <c r="DM94" s="353">
        <v>1697351</v>
      </c>
      <c r="DN94" s="353">
        <v>234918</v>
      </c>
      <c r="DO94" s="353">
        <v>142754</v>
      </c>
      <c r="DP94" s="353">
        <v>129074</v>
      </c>
      <c r="DQ94" s="353">
        <v>963509</v>
      </c>
      <c r="DR94" s="353">
        <v>0</v>
      </c>
      <c r="DS94" s="353">
        <v>0</v>
      </c>
      <c r="DT94" s="353">
        <v>189996</v>
      </c>
      <c r="DU94" s="353">
        <v>37099</v>
      </c>
      <c r="DV94" s="353">
        <v>1019204</v>
      </c>
      <c r="DW94" s="353">
        <v>118095</v>
      </c>
      <c r="DX94" s="353">
        <v>20888</v>
      </c>
      <c r="DY94" s="353">
        <v>39097</v>
      </c>
      <c r="DZ94" s="353">
        <v>427123</v>
      </c>
      <c r="EA94" s="353">
        <v>0</v>
      </c>
      <c r="EB94" s="353">
        <v>0</v>
      </c>
      <c r="EC94" s="353">
        <v>414001</v>
      </c>
      <c r="ED94" s="353">
        <v>0</v>
      </c>
      <c r="EE94" s="353">
        <v>2496968</v>
      </c>
      <c r="EF94" s="353">
        <v>370553</v>
      </c>
      <c r="EG94" s="353">
        <v>154939</v>
      </c>
      <c r="EH94" s="353">
        <v>146213</v>
      </c>
      <c r="EI94" s="353">
        <v>1218310</v>
      </c>
      <c r="EJ94" s="353">
        <v>0</v>
      </c>
      <c r="EK94" s="353">
        <v>0</v>
      </c>
      <c r="EL94" s="353">
        <v>569854</v>
      </c>
      <c r="EM94" s="353">
        <v>37099</v>
      </c>
      <c r="EN94" s="353">
        <v>112739</v>
      </c>
      <c r="EO94" s="353">
        <v>0</v>
      </c>
      <c r="EP94" s="353">
        <v>8703</v>
      </c>
      <c r="EQ94" s="353">
        <v>0</v>
      </c>
      <c r="ER94" s="353">
        <v>104036</v>
      </c>
      <c r="ES94" s="353">
        <v>0</v>
      </c>
      <c r="ET94" s="353">
        <v>0</v>
      </c>
      <c r="EU94" s="353">
        <v>0</v>
      </c>
      <c r="EV94" s="353">
        <v>0</v>
      </c>
      <c r="EW94" s="353">
        <v>786094</v>
      </c>
      <c r="EX94" s="353">
        <v>159468</v>
      </c>
      <c r="EY94" s="353">
        <v>75115</v>
      </c>
      <c r="EZ94" s="353">
        <v>63868</v>
      </c>
      <c r="FA94" s="353">
        <v>366469</v>
      </c>
      <c r="FB94" s="353">
        <v>18210</v>
      </c>
      <c r="FC94" s="353">
        <v>0</v>
      </c>
      <c r="FD94" s="353">
        <v>98546</v>
      </c>
      <c r="FE94" s="353">
        <v>4419</v>
      </c>
      <c r="FF94" s="353">
        <v>476463</v>
      </c>
      <c r="FG94" s="353">
        <v>100153</v>
      </c>
      <c r="FH94" s="353">
        <v>6829</v>
      </c>
      <c r="FI94" s="353">
        <v>0</v>
      </c>
      <c r="FJ94" s="353">
        <v>119300</v>
      </c>
      <c r="FK94" s="353">
        <v>0</v>
      </c>
      <c r="FL94" s="353">
        <v>0</v>
      </c>
      <c r="FM94" s="353">
        <v>2678</v>
      </c>
      <c r="FN94" s="353">
        <v>0</v>
      </c>
      <c r="FO94" s="353">
        <v>30260</v>
      </c>
      <c r="FP94" s="353">
        <v>30260</v>
      </c>
      <c r="FQ94" s="353">
        <v>0</v>
      </c>
      <c r="FR94" s="353">
        <v>0</v>
      </c>
      <c r="FS94" s="353">
        <v>0</v>
      </c>
      <c r="FT94" s="353">
        <v>0</v>
      </c>
      <c r="FU94" s="353">
        <v>0</v>
      </c>
      <c r="FV94" s="353">
        <v>0</v>
      </c>
      <c r="FW94" s="353">
        <v>0</v>
      </c>
      <c r="FX94" s="353">
        <v>722039</v>
      </c>
      <c r="FY94" s="353">
        <v>164556</v>
      </c>
      <c r="FZ94" s="353">
        <v>200172</v>
      </c>
      <c r="GA94" s="353">
        <v>0</v>
      </c>
      <c r="GB94" s="353">
        <v>357310</v>
      </c>
      <c r="GC94" s="353">
        <v>0</v>
      </c>
      <c r="GD94" s="353">
        <v>0</v>
      </c>
      <c r="GE94" s="353">
        <v>0</v>
      </c>
      <c r="GF94" s="353">
        <v>0</v>
      </c>
      <c r="GG94" s="353">
        <v>667438</v>
      </c>
      <c r="GH94" s="353">
        <v>5135</v>
      </c>
      <c r="GI94" s="353">
        <v>27154</v>
      </c>
      <c r="GJ94" s="353">
        <v>0</v>
      </c>
      <c r="GK94" s="353">
        <v>160834</v>
      </c>
      <c r="GL94" s="353">
        <v>474316</v>
      </c>
      <c r="GM94" s="353">
        <v>0</v>
      </c>
      <c r="GN94" s="353">
        <v>0</v>
      </c>
      <c r="GO94" s="353">
        <v>0</v>
      </c>
      <c r="GP94" s="353">
        <v>0</v>
      </c>
      <c r="GQ94" s="353">
        <v>0</v>
      </c>
      <c r="GR94" s="353">
        <v>0</v>
      </c>
      <c r="GS94" s="353">
        <v>0</v>
      </c>
      <c r="GT94" s="353">
        <v>0</v>
      </c>
      <c r="GU94" s="353">
        <v>0</v>
      </c>
      <c r="GV94" s="353">
        <v>0</v>
      </c>
      <c r="GW94" s="353">
        <v>0</v>
      </c>
      <c r="GX94" s="353">
        <v>0</v>
      </c>
      <c r="GY94" s="353">
        <v>233913</v>
      </c>
      <c r="GZ94" s="353">
        <v>47800</v>
      </c>
      <c r="HA94" s="353">
        <v>26109</v>
      </c>
      <c r="HB94" s="353">
        <v>3481</v>
      </c>
      <c r="HC94" s="353">
        <v>81609</v>
      </c>
      <c r="HD94" s="353">
        <v>43114</v>
      </c>
      <c r="HE94" s="353">
        <v>0</v>
      </c>
      <c r="HF94" s="353">
        <v>0</v>
      </c>
      <c r="HG94" s="353">
        <v>31800</v>
      </c>
      <c r="HH94" s="353">
        <v>130932</v>
      </c>
    </row>
    <row r="95" spans="1:216" ht="15" x14ac:dyDescent="0.25">
      <c r="A95" s="353" t="s">
        <v>451</v>
      </c>
      <c r="B95" s="353">
        <v>39079640</v>
      </c>
      <c r="C95" s="353">
        <v>1577760</v>
      </c>
      <c r="D95" s="353">
        <v>823584</v>
      </c>
      <c r="E95" s="353">
        <v>379445</v>
      </c>
      <c r="F95" s="353">
        <v>104360</v>
      </c>
      <c r="G95" s="353">
        <v>275086</v>
      </c>
      <c r="H95" s="353">
        <v>310601</v>
      </c>
      <c r="I95" s="353">
        <v>41675</v>
      </c>
      <c r="J95" s="353">
        <v>268927</v>
      </c>
      <c r="K95" s="353">
        <v>48537</v>
      </c>
      <c r="L95" s="353">
        <v>17295</v>
      </c>
      <c r="M95" s="353">
        <v>31242</v>
      </c>
      <c r="N95" s="353">
        <v>85001</v>
      </c>
      <c r="O95" s="353">
        <v>0</v>
      </c>
      <c r="P95" s="353">
        <v>85001</v>
      </c>
      <c r="Q95" s="353">
        <v>665689</v>
      </c>
      <c r="R95" s="353">
        <v>78797</v>
      </c>
      <c r="S95" s="353">
        <v>0</v>
      </c>
      <c r="T95" s="353">
        <v>71248</v>
      </c>
      <c r="U95" s="353">
        <v>33362</v>
      </c>
      <c r="V95" s="353">
        <v>37886</v>
      </c>
      <c r="W95" s="353">
        <v>17239</v>
      </c>
      <c r="X95" s="353">
        <v>9317</v>
      </c>
      <c r="Y95" s="353">
        <v>7922</v>
      </c>
      <c r="Z95" s="353">
        <v>13454370</v>
      </c>
      <c r="AA95" s="353">
        <v>12744240</v>
      </c>
      <c r="AB95" s="353">
        <v>571651</v>
      </c>
      <c r="AC95" s="353">
        <v>2860362</v>
      </c>
      <c r="AD95" s="353">
        <v>1465875</v>
      </c>
      <c r="AE95" s="353">
        <v>62640</v>
      </c>
      <c r="AF95" s="353">
        <v>945149</v>
      </c>
      <c r="AG95" s="353">
        <v>2356507</v>
      </c>
      <c r="AH95" s="353">
        <v>1104249</v>
      </c>
      <c r="AI95" s="353">
        <v>488937</v>
      </c>
      <c r="AJ95" s="353">
        <v>2526776</v>
      </c>
      <c r="AK95" s="353">
        <v>294768</v>
      </c>
      <c r="AL95" s="353">
        <v>67327</v>
      </c>
      <c r="AM95" s="353">
        <v>625153</v>
      </c>
      <c r="AN95" s="353">
        <v>24837</v>
      </c>
      <c r="AO95" s="353">
        <v>253060</v>
      </c>
      <c r="AP95" s="353">
        <v>164021</v>
      </c>
      <c r="AQ95" s="353">
        <v>0</v>
      </c>
      <c r="AR95" s="353">
        <v>161834</v>
      </c>
      <c r="AS95" s="353">
        <v>0</v>
      </c>
      <c r="AT95" s="353">
        <v>0</v>
      </c>
      <c r="AU95" s="353">
        <v>0</v>
      </c>
      <c r="AV95" s="353">
        <v>16246</v>
      </c>
      <c r="AW95" s="353">
        <v>5155</v>
      </c>
      <c r="AX95" s="353">
        <v>0</v>
      </c>
      <c r="AY95" s="353">
        <v>6079506</v>
      </c>
      <c r="AZ95" s="353">
        <v>614357</v>
      </c>
      <c r="BA95" s="353">
        <v>147468</v>
      </c>
      <c r="BB95" s="353">
        <v>30193</v>
      </c>
      <c r="BC95" s="353">
        <v>371892</v>
      </c>
      <c r="BD95" s="353">
        <v>64805</v>
      </c>
      <c r="BE95" s="353">
        <v>0</v>
      </c>
      <c r="BF95" s="353">
        <v>0</v>
      </c>
      <c r="BG95" s="353">
        <v>128873</v>
      </c>
      <c r="BH95" s="353">
        <v>27616</v>
      </c>
      <c r="BI95" s="353">
        <v>0</v>
      </c>
      <c r="BJ95" s="353">
        <v>101258</v>
      </c>
      <c r="BK95" s="353">
        <v>0</v>
      </c>
      <c r="BL95" s="353">
        <v>0</v>
      </c>
      <c r="BM95" s="353">
        <v>0</v>
      </c>
      <c r="BN95" s="353">
        <v>1802753</v>
      </c>
      <c r="BO95" s="353">
        <v>27616</v>
      </c>
      <c r="BP95" s="353">
        <v>79717</v>
      </c>
      <c r="BQ95" s="353">
        <v>1421657</v>
      </c>
      <c r="BR95" s="353">
        <v>273764</v>
      </c>
      <c r="BS95" s="353">
        <v>0</v>
      </c>
      <c r="BT95" s="353">
        <v>0</v>
      </c>
      <c r="BU95" s="353">
        <v>1244732</v>
      </c>
      <c r="BV95" s="353">
        <v>0</v>
      </c>
      <c r="BW95" s="353">
        <v>178766</v>
      </c>
      <c r="BX95" s="353">
        <v>960290</v>
      </c>
      <c r="BY95" s="353">
        <v>105676</v>
      </c>
      <c r="BZ95" s="353">
        <v>0</v>
      </c>
      <c r="CA95" s="353">
        <v>0</v>
      </c>
      <c r="CB95" s="353">
        <v>136422</v>
      </c>
      <c r="CC95" s="353">
        <v>54495</v>
      </c>
      <c r="CD95" s="353">
        <v>18595</v>
      </c>
      <c r="CE95" s="353">
        <v>20252</v>
      </c>
      <c r="CF95" s="353">
        <v>43081</v>
      </c>
      <c r="CG95" s="353">
        <v>0</v>
      </c>
      <c r="CH95" s="353">
        <v>0</v>
      </c>
      <c r="CI95" s="353">
        <v>2152368</v>
      </c>
      <c r="CJ95" s="353">
        <v>414236</v>
      </c>
      <c r="CK95" s="353">
        <v>44185</v>
      </c>
      <c r="CL95" s="353">
        <v>1132980</v>
      </c>
      <c r="CM95" s="353">
        <v>159803</v>
      </c>
      <c r="CN95" s="353">
        <v>0</v>
      </c>
      <c r="CO95" s="353">
        <v>401164</v>
      </c>
      <c r="CP95" s="353">
        <v>1495711</v>
      </c>
      <c r="CQ95" s="353">
        <v>105721</v>
      </c>
      <c r="CR95" s="353">
        <v>343941</v>
      </c>
      <c r="CS95" s="353">
        <v>453902</v>
      </c>
      <c r="CT95" s="353">
        <v>262879</v>
      </c>
      <c r="CU95" s="353">
        <v>224106</v>
      </c>
      <c r="CV95" s="353">
        <v>105163</v>
      </c>
      <c r="CW95" s="353">
        <v>395211</v>
      </c>
      <c r="CX95" s="353">
        <v>0</v>
      </c>
      <c r="CY95" s="353">
        <v>0</v>
      </c>
      <c r="CZ95" s="353">
        <v>0</v>
      </c>
      <c r="DA95" s="353">
        <v>125917</v>
      </c>
      <c r="DB95" s="353">
        <v>157605</v>
      </c>
      <c r="DC95" s="353">
        <v>59583</v>
      </c>
      <c r="DD95" s="353">
        <v>6012269</v>
      </c>
      <c r="DE95" s="353">
        <v>1520186</v>
      </c>
      <c r="DF95" s="353">
        <v>2579358</v>
      </c>
      <c r="DG95" s="353">
        <v>1828461</v>
      </c>
      <c r="DH95" s="353">
        <v>64001</v>
      </c>
      <c r="DI95" s="353">
        <v>10622</v>
      </c>
      <c r="DJ95" s="353">
        <v>9640</v>
      </c>
      <c r="DK95" s="353">
        <v>10064810</v>
      </c>
      <c r="DL95" s="353">
        <v>5068113</v>
      </c>
      <c r="DM95" s="353">
        <v>3462385</v>
      </c>
      <c r="DN95" s="353">
        <v>617253</v>
      </c>
      <c r="DO95" s="353">
        <v>427792</v>
      </c>
      <c r="DP95" s="353">
        <v>496547</v>
      </c>
      <c r="DQ95" s="353">
        <v>1408647</v>
      </c>
      <c r="DR95" s="353">
        <v>26511</v>
      </c>
      <c r="DS95" s="353">
        <v>71767</v>
      </c>
      <c r="DT95" s="353">
        <v>267119</v>
      </c>
      <c r="DU95" s="353">
        <v>146748</v>
      </c>
      <c r="DV95" s="353">
        <v>1494060</v>
      </c>
      <c r="DW95" s="353">
        <v>375306</v>
      </c>
      <c r="DX95" s="353">
        <v>306350</v>
      </c>
      <c r="DY95" s="353">
        <v>145878</v>
      </c>
      <c r="DZ95" s="353">
        <v>518774</v>
      </c>
      <c r="EA95" s="353">
        <v>0</v>
      </c>
      <c r="EB95" s="353">
        <v>21624</v>
      </c>
      <c r="EC95" s="353">
        <v>104973</v>
      </c>
      <c r="ED95" s="353">
        <v>21155</v>
      </c>
      <c r="EE95" s="353">
        <v>4577591</v>
      </c>
      <c r="EF95" s="353">
        <v>958951</v>
      </c>
      <c r="EG95" s="353">
        <v>718611</v>
      </c>
      <c r="EH95" s="353">
        <v>487777</v>
      </c>
      <c r="EI95" s="353">
        <v>1774513</v>
      </c>
      <c r="EJ95" s="353">
        <v>26511</v>
      </c>
      <c r="EK95" s="353">
        <v>91584</v>
      </c>
      <c r="EL95" s="353">
        <v>351740</v>
      </c>
      <c r="EM95" s="353">
        <v>167904</v>
      </c>
      <c r="EN95" s="353">
        <v>299388</v>
      </c>
      <c r="EO95" s="353">
        <v>4954</v>
      </c>
      <c r="EP95" s="353">
        <v>0</v>
      </c>
      <c r="EQ95" s="353">
        <v>149024</v>
      </c>
      <c r="ER95" s="353">
        <v>130145</v>
      </c>
      <c r="ES95" s="353">
        <v>0</v>
      </c>
      <c r="ET95" s="353">
        <v>0</v>
      </c>
      <c r="EU95" s="353">
        <v>15264</v>
      </c>
      <c r="EV95" s="353">
        <v>0</v>
      </c>
      <c r="EW95" s="353">
        <v>1185073</v>
      </c>
      <c r="EX95" s="353">
        <v>183435</v>
      </c>
      <c r="EY95" s="353">
        <v>76788</v>
      </c>
      <c r="EZ95" s="353">
        <v>154613</v>
      </c>
      <c r="FA95" s="353">
        <v>581847</v>
      </c>
      <c r="FB95" s="353">
        <v>2544</v>
      </c>
      <c r="FC95" s="353">
        <v>64068</v>
      </c>
      <c r="FD95" s="353">
        <v>88839</v>
      </c>
      <c r="FE95" s="353">
        <v>32938</v>
      </c>
      <c r="FF95" s="353">
        <v>374086</v>
      </c>
      <c r="FG95" s="353">
        <v>112724</v>
      </c>
      <c r="FH95" s="353">
        <v>5356</v>
      </c>
      <c r="FI95" s="353">
        <v>38227</v>
      </c>
      <c r="FJ95" s="353">
        <v>145811</v>
      </c>
      <c r="FK95" s="353">
        <v>0</v>
      </c>
      <c r="FL95" s="353">
        <v>6829</v>
      </c>
      <c r="FM95" s="353">
        <v>0</v>
      </c>
      <c r="FN95" s="353">
        <v>0</v>
      </c>
      <c r="FO95" s="353">
        <v>7230</v>
      </c>
      <c r="FP95" s="353">
        <v>7230</v>
      </c>
      <c r="FQ95" s="353">
        <v>0</v>
      </c>
      <c r="FR95" s="353">
        <v>0</v>
      </c>
      <c r="FS95" s="353">
        <v>0</v>
      </c>
      <c r="FT95" s="353">
        <v>0</v>
      </c>
      <c r="FU95" s="353">
        <v>0</v>
      </c>
      <c r="FV95" s="353">
        <v>0</v>
      </c>
      <c r="FW95" s="353">
        <v>0</v>
      </c>
      <c r="FX95" s="353">
        <v>1415074</v>
      </c>
      <c r="FY95" s="353">
        <v>148904</v>
      </c>
      <c r="FZ95" s="353">
        <v>208586</v>
      </c>
      <c r="GA95" s="353">
        <v>99724</v>
      </c>
      <c r="GB95" s="353">
        <v>845121</v>
      </c>
      <c r="GC95" s="353">
        <v>0</v>
      </c>
      <c r="GD95" s="353">
        <v>40945</v>
      </c>
      <c r="GE95" s="353">
        <v>56102</v>
      </c>
      <c r="GF95" s="353">
        <v>15692</v>
      </c>
      <c r="GG95" s="353">
        <v>825579</v>
      </c>
      <c r="GH95" s="353">
        <v>0</v>
      </c>
      <c r="GI95" s="353">
        <v>23673</v>
      </c>
      <c r="GJ95" s="353">
        <v>5222</v>
      </c>
      <c r="GK95" s="353">
        <v>139337</v>
      </c>
      <c r="GL95" s="353">
        <v>657348</v>
      </c>
      <c r="GM95" s="353">
        <v>0</v>
      </c>
      <c r="GN95" s="353">
        <v>0</v>
      </c>
      <c r="GO95" s="353">
        <v>0</v>
      </c>
      <c r="GP95" s="353">
        <v>24034</v>
      </c>
      <c r="GQ95" s="353">
        <v>0</v>
      </c>
      <c r="GR95" s="353">
        <v>8301</v>
      </c>
      <c r="GS95" s="353">
        <v>15733</v>
      </c>
      <c r="GT95" s="353">
        <v>0</v>
      </c>
      <c r="GU95" s="353">
        <v>0</v>
      </c>
      <c r="GV95" s="353">
        <v>0</v>
      </c>
      <c r="GW95" s="353">
        <v>0</v>
      </c>
      <c r="GX95" s="353">
        <v>0</v>
      </c>
      <c r="GY95" s="353">
        <v>1165617</v>
      </c>
      <c r="GZ95" s="353">
        <v>105375</v>
      </c>
      <c r="HA95" s="353">
        <v>502639</v>
      </c>
      <c r="HB95" s="353">
        <v>46528</v>
      </c>
      <c r="HC95" s="353">
        <v>386553</v>
      </c>
      <c r="HD95" s="353">
        <v>44587</v>
      </c>
      <c r="HE95" s="353">
        <v>9239</v>
      </c>
      <c r="HF95" s="353">
        <v>38160</v>
      </c>
      <c r="HG95" s="353">
        <v>4285</v>
      </c>
      <c r="HH95" s="353">
        <v>6325944</v>
      </c>
    </row>
    <row r="96" spans="1:216" ht="15" x14ac:dyDescent="0.25">
      <c r="A96" s="353" t="s">
        <v>452</v>
      </c>
      <c r="B96" s="353">
        <v>112986700</v>
      </c>
      <c r="C96" s="353">
        <v>5530731</v>
      </c>
      <c r="D96" s="353">
        <v>3532294</v>
      </c>
      <c r="E96" s="353">
        <v>1598157</v>
      </c>
      <c r="F96" s="353">
        <v>395518</v>
      </c>
      <c r="G96" s="353">
        <v>1202639</v>
      </c>
      <c r="H96" s="353">
        <v>1284883</v>
      </c>
      <c r="I96" s="353">
        <v>448730</v>
      </c>
      <c r="J96" s="353">
        <v>836153</v>
      </c>
      <c r="K96" s="353">
        <v>307622</v>
      </c>
      <c r="L96" s="353">
        <v>48202</v>
      </c>
      <c r="M96" s="353">
        <v>259420</v>
      </c>
      <c r="N96" s="353">
        <v>341631</v>
      </c>
      <c r="O96" s="353">
        <v>176718</v>
      </c>
      <c r="P96" s="353">
        <v>164913</v>
      </c>
      <c r="Q96" s="353">
        <v>1541643</v>
      </c>
      <c r="R96" s="353">
        <v>310936</v>
      </c>
      <c r="S96" s="353">
        <v>0</v>
      </c>
      <c r="T96" s="353">
        <v>129701</v>
      </c>
      <c r="U96" s="353">
        <v>42729</v>
      </c>
      <c r="V96" s="353">
        <v>86972</v>
      </c>
      <c r="W96" s="353">
        <v>327093</v>
      </c>
      <c r="X96" s="353">
        <v>256240</v>
      </c>
      <c r="Y96" s="353">
        <v>70852</v>
      </c>
      <c r="Z96" s="353">
        <v>46833050</v>
      </c>
      <c r="AA96" s="353">
        <v>44217160</v>
      </c>
      <c r="AB96" s="353">
        <v>1149472</v>
      </c>
      <c r="AC96" s="353">
        <v>10863970</v>
      </c>
      <c r="AD96" s="353">
        <v>7999517</v>
      </c>
      <c r="AE96" s="353">
        <v>174487</v>
      </c>
      <c r="AF96" s="353">
        <v>4454720</v>
      </c>
      <c r="AG96" s="353">
        <v>2814593</v>
      </c>
      <c r="AH96" s="353">
        <v>4172995</v>
      </c>
      <c r="AI96" s="353">
        <v>1303963</v>
      </c>
      <c r="AJ96" s="353">
        <v>8967082</v>
      </c>
      <c r="AK96" s="353">
        <v>1919275</v>
      </c>
      <c r="AL96" s="353">
        <v>372483</v>
      </c>
      <c r="AM96" s="353">
        <v>2591447</v>
      </c>
      <c r="AN96" s="353">
        <v>10622</v>
      </c>
      <c r="AO96" s="353">
        <v>779801</v>
      </c>
      <c r="AP96" s="353">
        <v>689277</v>
      </c>
      <c r="AQ96" s="353">
        <v>0</v>
      </c>
      <c r="AR96" s="353">
        <v>559701</v>
      </c>
      <c r="AS96" s="353">
        <v>39521</v>
      </c>
      <c r="AT96" s="353">
        <v>149493</v>
      </c>
      <c r="AU96" s="353">
        <v>31086</v>
      </c>
      <c r="AV96" s="353">
        <v>200418</v>
      </c>
      <c r="AW96" s="353">
        <v>97163</v>
      </c>
      <c r="AX96" s="353">
        <v>34366</v>
      </c>
      <c r="AY96" s="353">
        <v>12267260</v>
      </c>
      <c r="AZ96" s="353">
        <v>781524</v>
      </c>
      <c r="BA96" s="353">
        <v>62780</v>
      </c>
      <c r="BB96" s="353">
        <v>0</v>
      </c>
      <c r="BC96" s="353">
        <v>679715</v>
      </c>
      <c r="BD96" s="353">
        <v>39030</v>
      </c>
      <c r="BE96" s="353">
        <v>0</v>
      </c>
      <c r="BF96" s="353">
        <v>0</v>
      </c>
      <c r="BG96" s="353">
        <v>103099</v>
      </c>
      <c r="BH96" s="353">
        <v>0</v>
      </c>
      <c r="BI96" s="353">
        <v>0</v>
      </c>
      <c r="BJ96" s="353">
        <v>103099</v>
      </c>
      <c r="BK96" s="353">
        <v>0</v>
      </c>
      <c r="BL96" s="353">
        <v>0</v>
      </c>
      <c r="BM96" s="353">
        <v>0</v>
      </c>
      <c r="BN96" s="353">
        <v>3532601</v>
      </c>
      <c r="BO96" s="353">
        <v>0</v>
      </c>
      <c r="BP96" s="353">
        <v>38478</v>
      </c>
      <c r="BQ96" s="353">
        <v>3474608</v>
      </c>
      <c r="BR96" s="353">
        <v>19515</v>
      </c>
      <c r="BS96" s="353">
        <v>0</v>
      </c>
      <c r="BT96" s="353">
        <v>0</v>
      </c>
      <c r="BU96" s="353">
        <v>3555982</v>
      </c>
      <c r="BV96" s="353">
        <v>21172</v>
      </c>
      <c r="BW96" s="353">
        <v>129242</v>
      </c>
      <c r="BX96" s="353">
        <v>3372982</v>
      </c>
      <c r="BY96" s="353">
        <v>32587</v>
      </c>
      <c r="BZ96" s="353">
        <v>0</v>
      </c>
      <c r="CA96" s="353">
        <v>0</v>
      </c>
      <c r="CB96" s="353">
        <v>150045</v>
      </c>
      <c r="CC96" s="353">
        <v>116170</v>
      </c>
      <c r="CD96" s="353">
        <v>17674</v>
      </c>
      <c r="CE96" s="353">
        <v>16201</v>
      </c>
      <c r="CF96" s="353">
        <v>0</v>
      </c>
      <c r="CG96" s="353">
        <v>0</v>
      </c>
      <c r="CH96" s="353">
        <v>0</v>
      </c>
      <c r="CI96" s="353">
        <v>4144013</v>
      </c>
      <c r="CJ96" s="353">
        <v>809508</v>
      </c>
      <c r="CK96" s="353">
        <v>124639</v>
      </c>
      <c r="CL96" s="353">
        <v>2039696</v>
      </c>
      <c r="CM96" s="353">
        <v>53206</v>
      </c>
      <c r="CN96" s="353">
        <v>0</v>
      </c>
      <c r="CO96" s="353">
        <v>1116963</v>
      </c>
      <c r="CP96" s="353">
        <v>4025617</v>
      </c>
      <c r="CQ96" s="353">
        <v>235152</v>
      </c>
      <c r="CR96" s="353">
        <v>985853</v>
      </c>
      <c r="CS96" s="353">
        <v>265194</v>
      </c>
      <c r="CT96" s="353">
        <v>1464051</v>
      </c>
      <c r="CU96" s="353">
        <v>562300</v>
      </c>
      <c r="CV96" s="353">
        <v>513066</v>
      </c>
      <c r="CW96" s="353">
        <v>852572</v>
      </c>
      <c r="CX96" s="353">
        <v>0</v>
      </c>
      <c r="CY96" s="353">
        <v>0</v>
      </c>
      <c r="CZ96" s="353">
        <v>0</v>
      </c>
      <c r="DA96" s="353">
        <v>216435</v>
      </c>
      <c r="DB96" s="353">
        <v>564532</v>
      </c>
      <c r="DC96" s="353">
        <v>8034</v>
      </c>
      <c r="DD96" s="353">
        <v>16562220</v>
      </c>
      <c r="DE96" s="353">
        <v>3807508</v>
      </c>
      <c r="DF96" s="353">
        <v>5767364</v>
      </c>
      <c r="DG96" s="353">
        <v>6278776</v>
      </c>
      <c r="DH96" s="353">
        <v>378028</v>
      </c>
      <c r="DI96" s="353">
        <v>315455</v>
      </c>
      <c r="DJ96" s="353">
        <v>15085</v>
      </c>
      <c r="DK96" s="353">
        <v>26915200</v>
      </c>
      <c r="DL96" s="353">
        <v>16260550</v>
      </c>
      <c r="DM96" s="353">
        <v>9157993</v>
      </c>
      <c r="DN96" s="353">
        <v>2230462</v>
      </c>
      <c r="DO96" s="353">
        <v>1449607</v>
      </c>
      <c r="DP96" s="353">
        <v>900212</v>
      </c>
      <c r="DQ96" s="353">
        <v>3569623</v>
      </c>
      <c r="DR96" s="353">
        <v>0</v>
      </c>
      <c r="DS96" s="353">
        <v>99082</v>
      </c>
      <c r="DT96" s="353">
        <v>721891</v>
      </c>
      <c r="DU96" s="353">
        <v>187117</v>
      </c>
      <c r="DV96" s="353">
        <v>7048465</v>
      </c>
      <c r="DW96" s="353">
        <v>1528337</v>
      </c>
      <c r="DX96" s="353">
        <v>668735</v>
      </c>
      <c r="DY96" s="353">
        <v>492329</v>
      </c>
      <c r="DZ96" s="353">
        <v>3615682</v>
      </c>
      <c r="EA96" s="353">
        <v>0</v>
      </c>
      <c r="EB96" s="353">
        <v>86094</v>
      </c>
      <c r="EC96" s="353">
        <v>443123</v>
      </c>
      <c r="ED96" s="353">
        <v>214164</v>
      </c>
      <c r="EE96" s="353">
        <v>15296620</v>
      </c>
      <c r="EF96" s="353">
        <v>3591541</v>
      </c>
      <c r="EG96" s="353">
        <v>2060701</v>
      </c>
      <c r="EH96" s="353">
        <v>1362080</v>
      </c>
      <c r="EI96" s="353">
        <v>6560956</v>
      </c>
      <c r="EJ96" s="353">
        <v>0</v>
      </c>
      <c r="EK96" s="353">
        <v>185176</v>
      </c>
      <c r="EL96" s="353">
        <v>1134888</v>
      </c>
      <c r="EM96" s="353">
        <v>401281</v>
      </c>
      <c r="EN96" s="353">
        <v>852662</v>
      </c>
      <c r="EO96" s="353">
        <v>141014</v>
      </c>
      <c r="EP96" s="353">
        <v>53625</v>
      </c>
      <c r="EQ96" s="353">
        <v>37959</v>
      </c>
      <c r="ER96" s="353">
        <v>609621</v>
      </c>
      <c r="ES96" s="353">
        <v>0</v>
      </c>
      <c r="ET96" s="353">
        <v>0</v>
      </c>
      <c r="EU96" s="353">
        <v>10444</v>
      </c>
      <c r="EV96" s="353">
        <v>0</v>
      </c>
      <c r="EW96" s="353">
        <v>3080306</v>
      </c>
      <c r="EX96" s="353">
        <v>838446</v>
      </c>
      <c r="EY96" s="353">
        <v>328376</v>
      </c>
      <c r="EZ96" s="353">
        <v>356761</v>
      </c>
      <c r="FA96" s="353">
        <v>1118085</v>
      </c>
      <c r="FB96" s="353">
        <v>21289</v>
      </c>
      <c r="FC96" s="353">
        <v>32938</v>
      </c>
      <c r="FD96" s="353">
        <v>273011</v>
      </c>
      <c r="FE96" s="353">
        <v>111400</v>
      </c>
      <c r="FF96" s="353">
        <v>1207392</v>
      </c>
      <c r="FG96" s="353">
        <v>407039</v>
      </c>
      <c r="FH96" s="353">
        <v>122179</v>
      </c>
      <c r="FI96" s="353">
        <v>139317</v>
      </c>
      <c r="FJ96" s="353">
        <v>223604</v>
      </c>
      <c r="FK96" s="353">
        <v>61190</v>
      </c>
      <c r="FL96" s="353">
        <v>31867</v>
      </c>
      <c r="FM96" s="353">
        <v>138179</v>
      </c>
      <c r="FN96" s="353">
        <v>2946</v>
      </c>
      <c r="FO96" s="353">
        <v>114881</v>
      </c>
      <c r="FP96" s="353">
        <v>72972</v>
      </c>
      <c r="FQ96" s="353">
        <v>0</v>
      </c>
      <c r="FR96" s="353">
        <v>0</v>
      </c>
      <c r="FS96" s="353">
        <v>41909</v>
      </c>
      <c r="FT96" s="353">
        <v>0</v>
      </c>
      <c r="FU96" s="353">
        <v>0</v>
      </c>
      <c r="FV96" s="353">
        <v>0</v>
      </c>
      <c r="FW96" s="353">
        <v>0</v>
      </c>
      <c r="FX96" s="353">
        <v>3551467</v>
      </c>
      <c r="FY96" s="353">
        <v>620761</v>
      </c>
      <c r="FZ96" s="353">
        <v>726015</v>
      </c>
      <c r="GA96" s="353">
        <v>156697</v>
      </c>
      <c r="GB96" s="353">
        <v>1920152</v>
      </c>
      <c r="GC96" s="353">
        <v>0</v>
      </c>
      <c r="GD96" s="353">
        <v>26779</v>
      </c>
      <c r="GE96" s="353">
        <v>90272</v>
      </c>
      <c r="GF96" s="353">
        <v>10792</v>
      </c>
      <c r="GG96" s="353">
        <v>903385</v>
      </c>
      <c r="GH96" s="353">
        <v>55178</v>
      </c>
      <c r="GI96" s="353">
        <v>29243</v>
      </c>
      <c r="GJ96" s="353">
        <v>0</v>
      </c>
      <c r="GK96" s="353">
        <v>448559</v>
      </c>
      <c r="GL96" s="353">
        <v>370405</v>
      </c>
      <c r="GM96" s="353">
        <v>0</v>
      </c>
      <c r="GN96" s="353">
        <v>0</v>
      </c>
      <c r="GO96" s="353">
        <v>0</v>
      </c>
      <c r="GP96" s="353">
        <v>32938</v>
      </c>
      <c r="GQ96" s="353">
        <v>2410</v>
      </c>
      <c r="GR96" s="353">
        <v>0</v>
      </c>
      <c r="GS96" s="353">
        <v>0</v>
      </c>
      <c r="GT96" s="353">
        <v>0</v>
      </c>
      <c r="GU96" s="353">
        <v>30528</v>
      </c>
      <c r="GV96" s="353">
        <v>0</v>
      </c>
      <c r="GW96" s="353">
        <v>0</v>
      </c>
      <c r="GX96" s="353">
        <v>0</v>
      </c>
      <c r="GY96" s="353">
        <v>1764280</v>
      </c>
      <c r="GZ96" s="353">
        <v>301128</v>
      </c>
      <c r="HA96" s="353">
        <v>339422</v>
      </c>
      <c r="HB96" s="353">
        <v>83081</v>
      </c>
      <c r="HC96" s="353">
        <v>847171</v>
      </c>
      <c r="HD96" s="353">
        <v>25976</v>
      </c>
      <c r="HE96" s="353">
        <v>26377</v>
      </c>
      <c r="HF96" s="353">
        <v>77926</v>
      </c>
      <c r="HG96" s="353">
        <v>31599</v>
      </c>
      <c r="HH96" s="353">
        <v>12505170</v>
      </c>
    </row>
    <row r="97" spans="1:216" ht="15" x14ac:dyDescent="0.25">
      <c r="A97" s="353" t="s">
        <v>453</v>
      </c>
      <c r="B97" s="353">
        <v>281091100</v>
      </c>
      <c r="C97" s="353">
        <v>16775540</v>
      </c>
      <c r="D97" s="353">
        <v>11701250</v>
      </c>
      <c r="E97" s="353">
        <v>6748620</v>
      </c>
      <c r="F97" s="353">
        <v>1893807</v>
      </c>
      <c r="G97" s="353">
        <v>4854813</v>
      </c>
      <c r="H97" s="353">
        <v>3626639</v>
      </c>
      <c r="I97" s="353">
        <v>1157918</v>
      </c>
      <c r="J97" s="353">
        <v>2468721</v>
      </c>
      <c r="K97" s="353">
        <v>885108</v>
      </c>
      <c r="L97" s="353">
        <v>241333</v>
      </c>
      <c r="M97" s="353">
        <v>643775</v>
      </c>
      <c r="N97" s="353">
        <v>440881</v>
      </c>
      <c r="O97" s="353">
        <v>159094</v>
      </c>
      <c r="P97" s="353">
        <v>281786</v>
      </c>
      <c r="Q97" s="353">
        <v>3109651</v>
      </c>
      <c r="R97" s="353">
        <v>1076667</v>
      </c>
      <c r="S97" s="353">
        <v>0</v>
      </c>
      <c r="T97" s="353">
        <v>924281</v>
      </c>
      <c r="U97" s="353">
        <v>624818</v>
      </c>
      <c r="V97" s="353">
        <v>299463</v>
      </c>
      <c r="W97" s="353">
        <v>1040359</v>
      </c>
      <c r="X97" s="353">
        <v>792431</v>
      </c>
      <c r="Y97" s="353">
        <v>247928</v>
      </c>
      <c r="Z97" s="353">
        <v>130521100</v>
      </c>
      <c r="AA97" s="353">
        <v>119355300</v>
      </c>
      <c r="AB97" s="353">
        <v>3152085</v>
      </c>
      <c r="AC97" s="353">
        <v>34262690</v>
      </c>
      <c r="AD97" s="353">
        <v>16772660</v>
      </c>
      <c r="AE97" s="353">
        <v>532832</v>
      </c>
      <c r="AF97" s="353">
        <v>16728460</v>
      </c>
      <c r="AG97" s="353">
        <v>6331818</v>
      </c>
      <c r="AH97" s="353">
        <v>11377170</v>
      </c>
      <c r="AI97" s="353">
        <v>3751931</v>
      </c>
      <c r="AJ97" s="353">
        <v>22094430</v>
      </c>
      <c r="AK97" s="353">
        <v>3983538</v>
      </c>
      <c r="AL97" s="353">
        <v>342022</v>
      </c>
      <c r="AM97" s="353">
        <v>11094530</v>
      </c>
      <c r="AN97" s="353">
        <v>83572</v>
      </c>
      <c r="AO97" s="353">
        <v>2691134</v>
      </c>
      <c r="AP97" s="353">
        <v>4607884</v>
      </c>
      <c r="AQ97" s="353">
        <v>0</v>
      </c>
      <c r="AR97" s="353">
        <v>1586001</v>
      </c>
      <c r="AS97" s="353">
        <v>223224</v>
      </c>
      <c r="AT97" s="353">
        <v>632338</v>
      </c>
      <c r="AU97" s="353">
        <v>246343</v>
      </c>
      <c r="AV97" s="353">
        <v>837989</v>
      </c>
      <c r="AW97" s="353">
        <v>91852</v>
      </c>
      <c r="AX97" s="353">
        <v>94195</v>
      </c>
      <c r="AY97" s="353">
        <v>21011320</v>
      </c>
      <c r="AZ97" s="353">
        <v>3393786</v>
      </c>
      <c r="BA97" s="353">
        <v>206197</v>
      </c>
      <c r="BB97" s="353">
        <v>30193</v>
      </c>
      <c r="BC97" s="353">
        <v>3108240</v>
      </c>
      <c r="BD97" s="353">
        <v>49156</v>
      </c>
      <c r="BE97" s="353">
        <v>0</v>
      </c>
      <c r="BF97" s="353">
        <v>0</v>
      </c>
      <c r="BG97" s="353">
        <v>328811</v>
      </c>
      <c r="BH97" s="353">
        <v>77876</v>
      </c>
      <c r="BI97" s="353">
        <v>62227</v>
      </c>
      <c r="BJ97" s="353">
        <v>137158</v>
      </c>
      <c r="BK97" s="353">
        <v>51549</v>
      </c>
      <c r="BL97" s="353">
        <v>0</v>
      </c>
      <c r="BM97" s="353">
        <v>0</v>
      </c>
      <c r="BN97" s="353">
        <v>6263978</v>
      </c>
      <c r="BO97" s="353">
        <v>0</v>
      </c>
      <c r="BP97" s="353">
        <v>0</v>
      </c>
      <c r="BQ97" s="353">
        <v>6251643</v>
      </c>
      <c r="BR97" s="353">
        <v>12335</v>
      </c>
      <c r="BS97" s="353">
        <v>0</v>
      </c>
      <c r="BT97" s="353">
        <v>0</v>
      </c>
      <c r="BU97" s="353">
        <v>4658217</v>
      </c>
      <c r="BV97" s="353">
        <v>53206</v>
      </c>
      <c r="BW97" s="353">
        <v>8101</v>
      </c>
      <c r="BX97" s="353">
        <v>4440421</v>
      </c>
      <c r="BY97" s="353">
        <v>156489</v>
      </c>
      <c r="BZ97" s="353">
        <v>0</v>
      </c>
      <c r="CA97" s="353">
        <v>0</v>
      </c>
      <c r="CB97" s="353">
        <v>573854</v>
      </c>
      <c r="CC97" s="353">
        <v>283705</v>
      </c>
      <c r="CD97" s="353">
        <v>98312</v>
      </c>
      <c r="CE97" s="353">
        <v>148757</v>
      </c>
      <c r="CF97" s="353">
        <v>43081</v>
      </c>
      <c r="CG97" s="353">
        <v>0</v>
      </c>
      <c r="CH97" s="353">
        <v>0</v>
      </c>
      <c r="CI97" s="353">
        <v>5792670</v>
      </c>
      <c r="CJ97" s="353">
        <v>1287628</v>
      </c>
      <c r="CK97" s="353">
        <v>130898</v>
      </c>
      <c r="CL97" s="353">
        <v>3380715</v>
      </c>
      <c r="CM97" s="353">
        <v>49340</v>
      </c>
      <c r="CN97" s="353">
        <v>0</v>
      </c>
      <c r="CO97" s="353">
        <v>944089</v>
      </c>
      <c r="CP97" s="353">
        <v>8503489</v>
      </c>
      <c r="CQ97" s="353">
        <v>603891</v>
      </c>
      <c r="CR97" s="353">
        <v>2081387</v>
      </c>
      <c r="CS97" s="353">
        <v>537697</v>
      </c>
      <c r="CT97" s="353">
        <v>3039485</v>
      </c>
      <c r="CU97" s="353">
        <v>957791</v>
      </c>
      <c r="CV97" s="353">
        <v>1283238</v>
      </c>
      <c r="CW97" s="353">
        <v>1525893</v>
      </c>
      <c r="CX97" s="353">
        <v>0</v>
      </c>
      <c r="CY97" s="353">
        <v>0</v>
      </c>
      <c r="CZ97" s="353">
        <v>0</v>
      </c>
      <c r="DA97" s="353">
        <v>679123</v>
      </c>
      <c r="DB97" s="353">
        <v>593263</v>
      </c>
      <c r="DC97" s="353">
        <v>222488</v>
      </c>
      <c r="DD97" s="353">
        <v>36299820</v>
      </c>
      <c r="DE97" s="353">
        <v>8350721</v>
      </c>
      <c r="DF97" s="353">
        <v>10165080</v>
      </c>
      <c r="DG97" s="353">
        <v>16065440</v>
      </c>
      <c r="DH97" s="353">
        <v>1225847</v>
      </c>
      <c r="DI97" s="353">
        <v>430069</v>
      </c>
      <c r="DJ97" s="353">
        <v>62663</v>
      </c>
      <c r="DK97" s="353">
        <v>66453960</v>
      </c>
      <c r="DL97" s="353">
        <v>45230480</v>
      </c>
      <c r="DM97" s="353">
        <v>20568950</v>
      </c>
      <c r="DN97" s="353">
        <v>3610835</v>
      </c>
      <c r="DO97" s="353">
        <v>2166076</v>
      </c>
      <c r="DP97" s="353">
        <v>1436820</v>
      </c>
      <c r="DQ97" s="353">
        <v>11355040</v>
      </c>
      <c r="DR97" s="353">
        <v>0</v>
      </c>
      <c r="DS97" s="353">
        <v>342435</v>
      </c>
      <c r="DT97" s="353">
        <v>1254188</v>
      </c>
      <c r="DU97" s="353">
        <v>403558</v>
      </c>
      <c r="DV97" s="353">
        <v>24431700</v>
      </c>
      <c r="DW97" s="353">
        <v>4562182</v>
      </c>
      <c r="DX97" s="353">
        <v>2347703</v>
      </c>
      <c r="DY97" s="353">
        <v>2086408</v>
      </c>
      <c r="DZ97" s="353">
        <v>13245970</v>
      </c>
      <c r="EA97" s="353">
        <v>11783</v>
      </c>
      <c r="EB97" s="353">
        <v>155853</v>
      </c>
      <c r="EC97" s="353">
        <v>1390961</v>
      </c>
      <c r="ED97" s="353">
        <v>630843</v>
      </c>
      <c r="EE97" s="353">
        <v>42358450</v>
      </c>
      <c r="EF97" s="353">
        <v>7591246</v>
      </c>
      <c r="EG97" s="353">
        <v>4309121</v>
      </c>
      <c r="EH97" s="353">
        <v>3125964</v>
      </c>
      <c r="EI97" s="353">
        <v>23315960</v>
      </c>
      <c r="EJ97" s="353">
        <v>11783</v>
      </c>
      <c r="EK97" s="353">
        <v>479141</v>
      </c>
      <c r="EL97" s="353">
        <v>2551758</v>
      </c>
      <c r="EM97" s="353">
        <v>973479</v>
      </c>
      <c r="EN97" s="353">
        <v>2562135</v>
      </c>
      <c r="EO97" s="353">
        <v>576013</v>
      </c>
      <c r="EP97" s="353">
        <v>199034</v>
      </c>
      <c r="EQ97" s="353">
        <v>457316</v>
      </c>
      <c r="ER97" s="353">
        <v>1150822</v>
      </c>
      <c r="ES97" s="353">
        <v>0</v>
      </c>
      <c r="ET97" s="353">
        <v>11515</v>
      </c>
      <c r="EU97" s="353">
        <v>118430</v>
      </c>
      <c r="EV97" s="353">
        <v>49005</v>
      </c>
      <c r="EW97" s="353">
        <v>6376383</v>
      </c>
      <c r="EX97" s="353">
        <v>1729379</v>
      </c>
      <c r="EY97" s="353">
        <v>353749</v>
      </c>
      <c r="EZ97" s="353">
        <v>675229</v>
      </c>
      <c r="FA97" s="353">
        <v>2625065</v>
      </c>
      <c r="FB97" s="353">
        <v>131350</v>
      </c>
      <c r="FC97" s="353">
        <v>237261</v>
      </c>
      <c r="FD97" s="353">
        <v>319070</v>
      </c>
      <c r="FE97" s="353">
        <v>305279</v>
      </c>
      <c r="FF97" s="353">
        <v>2057505</v>
      </c>
      <c r="FG97" s="353">
        <v>1058519</v>
      </c>
      <c r="FH97" s="353">
        <v>163887</v>
      </c>
      <c r="FI97" s="353">
        <v>305815</v>
      </c>
      <c r="FJ97" s="353">
        <v>269529</v>
      </c>
      <c r="FK97" s="353">
        <v>26243</v>
      </c>
      <c r="FL97" s="353">
        <v>52754</v>
      </c>
      <c r="FM97" s="353">
        <v>110731</v>
      </c>
      <c r="FN97" s="353">
        <v>0</v>
      </c>
      <c r="FO97" s="353">
        <v>1361237</v>
      </c>
      <c r="FP97" s="353">
        <v>1110319</v>
      </c>
      <c r="FQ97" s="353">
        <v>20888</v>
      </c>
      <c r="FR97" s="353">
        <v>0</v>
      </c>
      <c r="FS97" s="353">
        <v>200440</v>
      </c>
      <c r="FT97" s="353">
        <v>5624</v>
      </c>
      <c r="FU97" s="353">
        <v>0</v>
      </c>
      <c r="FV97" s="353">
        <v>0</v>
      </c>
      <c r="FW97" s="353">
        <v>23967</v>
      </c>
      <c r="FX97" s="353">
        <v>6691844</v>
      </c>
      <c r="FY97" s="353">
        <v>1136314</v>
      </c>
      <c r="FZ97" s="353">
        <v>1324422</v>
      </c>
      <c r="GA97" s="353">
        <v>473310</v>
      </c>
      <c r="GB97" s="353">
        <v>3621226</v>
      </c>
      <c r="GC97" s="353">
        <v>29992</v>
      </c>
      <c r="GD97" s="353">
        <v>47131</v>
      </c>
      <c r="GE97" s="353">
        <v>36955</v>
      </c>
      <c r="GF97" s="353">
        <v>22494</v>
      </c>
      <c r="GG97" s="353">
        <v>2611549</v>
      </c>
      <c r="GH97" s="353">
        <v>122714</v>
      </c>
      <c r="GI97" s="353">
        <v>20888</v>
      </c>
      <c r="GJ97" s="353">
        <v>159528</v>
      </c>
      <c r="GK97" s="353">
        <v>1524963</v>
      </c>
      <c r="GL97" s="353">
        <v>783456</v>
      </c>
      <c r="GM97" s="353">
        <v>0</v>
      </c>
      <c r="GN97" s="353">
        <v>0</v>
      </c>
      <c r="GO97" s="353">
        <v>0</v>
      </c>
      <c r="GP97" s="353">
        <v>239537</v>
      </c>
      <c r="GQ97" s="353">
        <v>0</v>
      </c>
      <c r="GR97" s="353">
        <v>129342</v>
      </c>
      <c r="GS97" s="353">
        <v>110195</v>
      </c>
      <c r="GT97" s="353">
        <v>0</v>
      </c>
      <c r="GU97" s="353">
        <v>0</v>
      </c>
      <c r="GV97" s="353">
        <v>0</v>
      </c>
      <c r="GW97" s="353">
        <v>0</v>
      </c>
      <c r="GX97" s="353">
        <v>0</v>
      </c>
      <c r="GY97" s="353">
        <v>1885433</v>
      </c>
      <c r="GZ97" s="353">
        <v>304610</v>
      </c>
      <c r="HA97" s="353">
        <v>186046</v>
      </c>
      <c r="HB97" s="353">
        <v>109660</v>
      </c>
      <c r="HC97" s="353">
        <v>994835</v>
      </c>
      <c r="HD97" s="353">
        <v>39767</v>
      </c>
      <c r="HE97" s="353">
        <v>21289</v>
      </c>
      <c r="HF97" s="353">
        <v>172456</v>
      </c>
      <c r="HG97" s="353">
        <v>48336</v>
      </c>
      <c r="HH97" s="353">
        <v>23989560</v>
      </c>
    </row>
    <row r="98" spans="1:216" ht="15" x14ac:dyDescent="0.25">
      <c r="A98" s="353" t="s">
        <v>454</v>
      </c>
      <c r="B98" s="353">
        <v>467763000</v>
      </c>
      <c r="C98" s="353">
        <v>49489480</v>
      </c>
      <c r="D98" s="353">
        <v>39789010</v>
      </c>
      <c r="E98" s="353">
        <v>25926000</v>
      </c>
      <c r="F98" s="353">
        <v>6976815</v>
      </c>
      <c r="G98" s="353">
        <v>18949190</v>
      </c>
      <c r="H98" s="353">
        <v>12051830</v>
      </c>
      <c r="I98" s="353">
        <v>2096138</v>
      </c>
      <c r="J98" s="353">
        <v>9955696</v>
      </c>
      <c r="K98" s="353">
        <v>1176926</v>
      </c>
      <c r="L98" s="353">
        <v>467938</v>
      </c>
      <c r="M98" s="353">
        <v>708987</v>
      </c>
      <c r="N98" s="353">
        <v>634252</v>
      </c>
      <c r="O98" s="353">
        <v>179084</v>
      </c>
      <c r="P98" s="353">
        <v>455168</v>
      </c>
      <c r="Q98" s="353">
        <v>3400313</v>
      </c>
      <c r="R98" s="353">
        <v>666677</v>
      </c>
      <c r="S98" s="353">
        <v>0</v>
      </c>
      <c r="T98" s="353">
        <v>3954378</v>
      </c>
      <c r="U98" s="353">
        <v>2288396</v>
      </c>
      <c r="V98" s="353">
        <v>1665983</v>
      </c>
      <c r="W98" s="353">
        <v>2345773</v>
      </c>
      <c r="X98" s="353">
        <v>1991790</v>
      </c>
      <c r="Y98" s="353">
        <v>353983</v>
      </c>
      <c r="Z98" s="353">
        <v>238399600</v>
      </c>
      <c r="AA98" s="353">
        <v>210894900</v>
      </c>
      <c r="AB98" s="353">
        <v>4593122</v>
      </c>
      <c r="AC98" s="353">
        <v>51765140</v>
      </c>
      <c r="AD98" s="353">
        <v>38061440</v>
      </c>
      <c r="AE98" s="353">
        <v>233846</v>
      </c>
      <c r="AF98" s="353">
        <v>22787690</v>
      </c>
      <c r="AG98" s="353">
        <v>9102125</v>
      </c>
      <c r="AH98" s="353">
        <v>24597150</v>
      </c>
      <c r="AI98" s="353">
        <v>11920130</v>
      </c>
      <c r="AJ98" s="353">
        <v>40480740</v>
      </c>
      <c r="AK98" s="353">
        <v>7207219</v>
      </c>
      <c r="AL98" s="353">
        <v>127780</v>
      </c>
      <c r="AM98" s="353">
        <v>27229520</v>
      </c>
      <c r="AN98" s="353">
        <v>74512</v>
      </c>
      <c r="AO98" s="353">
        <v>7582514</v>
      </c>
      <c r="AP98" s="353">
        <v>9588251</v>
      </c>
      <c r="AQ98" s="353">
        <v>98412</v>
      </c>
      <c r="AR98" s="353">
        <v>3641413</v>
      </c>
      <c r="AS98" s="353">
        <v>480502</v>
      </c>
      <c r="AT98" s="353">
        <v>1847106</v>
      </c>
      <c r="AU98" s="353">
        <v>301329</v>
      </c>
      <c r="AV98" s="353">
        <v>2888480</v>
      </c>
      <c r="AW98" s="353">
        <v>565637</v>
      </c>
      <c r="AX98" s="353">
        <v>161365</v>
      </c>
      <c r="AY98" s="353">
        <v>35502560</v>
      </c>
      <c r="AZ98" s="353">
        <v>9362644</v>
      </c>
      <c r="BA98" s="353">
        <v>3083017</v>
      </c>
      <c r="BB98" s="353">
        <v>131451</v>
      </c>
      <c r="BC98" s="353">
        <v>6079690</v>
      </c>
      <c r="BD98" s="353">
        <v>68487</v>
      </c>
      <c r="BE98" s="353">
        <v>0</v>
      </c>
      <c r="BF98" s="353">
        <v>0</v>
      </c>
      <c r="BG98" s="353">
        <v>1582012</v>
      </c>
      <c r="BH98" s="353">
        <v>936909</v>
      </c>
      <c r="BI98" s="353">
        <v>0</v>
      </c>
      <c r="BJ98" s="353">
        <v>645103</v>
      </c>
      <c r="BK98" s="353">
        <v>0</v>
      </c>
      <c r="BL98" s="353">
        <v>0</v>
      </c>
      <c r="BM98" s="353">
        <v>0</v>
      </c>
      <c r="BN98" s="353">
        <v>6536085</v>
      </c>
      <c r="BO98" s="353">
        <v>0</v>
      </c>
      <c r="BP98" s="353">
        <v>0</v>
      </c>
      <c r="BQ98" s="353">
        <v>6536085</v>
      </c>
      <c r="BR98" s="353">
        <v>0</v>
      </c>
      <c r="BS98" s="353">
        <v>0</v>
      </c>
      <c r="BT98" s="353">
        <v>0</v>
      </c>
      <c r="BU98" s="353">
        <v>4172365</v>
      </c>
      <c r="BV98" s="353">
        <v>283153</v>
      </c>
      <c r="BW98" s="353">
        <v>0</v>
      </c>
      <c r="BX98" s="353">
        <v>3850918</v>
      </c>
      <c r="BY98" s="353">
        <v>38294</v>
      </c>
      <c r="BZ98" s="353">
        <v>0</v>
      </c>
      <c r="CA98" s="353">
        <v>0</v>
      </c>
      <c r="CB98" s="353">
        <v>606625</v>
      </c>
      <c r="CC98" s="353">
        <v>145995</v>
      </c>
      <c r="CD98" s="353">
        <v>0</v>
      </c>
      <c r="CE98" s="353">
        <v>460630</v>
      </c>
      <c r="CF98" s="353">
        <v>0</v>
      </c>
      <c r="CG98" s="353">
        <v>0</v>
      </c>
      <c r="CH98" s="353">
        <v>0</v>
      </c>
      <c r="CI98" s="353">
        <v>13242840</v>
      </c>
      <c r="CJ98" s="353">
        <v>2778692</v>
      </c>
      <c r="CK98" s="353">
        <v>114881</v>
      </c>
      <c r="CL98" s="353">
        <v>9443282</v>
      </c>
      <c r="CM98" s="353">
        <v>160171</v>
      </c>
      <c r="CN98" s="353">
        <v>0</v>
      </c>
      <c r="CO98" s="353">
        <v>745808</v>
      </c>
      <c r="CP98" s="353">
        <v>11467020</v>
      </c>
      <c r="CQ98" s="353">
        <v>1068421</v>
      </c>
      <c r="CR98" s="353">
        <v>5216607</v>
      </c>
      <c r="CS98" s="353">
        <v>1542797</v>
      </c>
      <c r="CT98" s="353">
        <v>1947549</v>
      </c>
      <c r="CU98" s="353">
        <v>870759</v>
      </c>
      <c r="CV98" s="353">
        <v>820884</v>
      </c>
      <c r="CW98" s="353">
        <v>2825728</v>
      </c>
      <c r="CX98" s="353">
        <v>0</v>
      </c>
      <c r="CY98" s="353">
        <v>0</v>
      </c>
      <c r="CZ98" s="353">
        <v>0</v>
      </c>
      <c r="DA98" s="353">
        <v>858765</v>
      </c>
      <c r="DB98" s="353">
        <v>1312834</v>
      </c>
      <c r="DC98" s="353">
        <v>546568</v>
      </c>
      <c r="DD98" s="353">
        <v>64747720</v>
      </c>
      <c r="DE98" s="353">
        <v>10389040</v>
      </c>
      <c r="DF98" s="353">
        <v>18142970</v>
      </c>
      <c r="DG98" s="353">
        <v>34785000</v>
      </c>
      <c r="DH98" s="353">
        <v>1182644</v>
      </c>
      <c r="DI98" s="353">
        <v>224318</v>
      </c>
      <c r="DJ98" s="353">
        <v>23744</v>
      </c>
      <c r="DK98" s="353">
        <v>65330840</v>
      </c>
      <c r="DL98" s="353">
        <v>44449300</v>
      </c>
      <c r="DM98" s="353">
        <v>25310910</v>
      </c>
      <c r="DN98" s="353">
        <v>9200682</v>
      </c>
      <c r="DO98" s="353">
        <v>1095791</v>
      </c>
      <c r="DP98" s="353">
        <v>1868495</v>
      </c>
      <c r="DQ98" s="353">
        <v>11628120</v>
      </c>
      <c r="DR98" s="353">
        <v>0</v>
      </c>
      <c r="DS98" s="353">
        <v>143200</v>
      </c>
      <c r="DT98" s="353">
        <v>1018400</v>
      </c>
      <c r="DU98" s="353">
        <v>356226</v>
      </c>
      <c r="DV98" s="353">
        <v>18944840</v>
      </c>
      <c r="DW98" s="353">
        <v>2604914</v>
      </c>
      <c r="DX98" s="353">
        <v>2455890</v>
      </c>
      <c r="DY98" s="353">
        <v>1398392</v>
      </c>
      <c r="DZ98" s="353">
        <v>10633350</v>
      </c>
      <c r="EA98" s="353">
        <v>0</v>
      </c>
      <c r="EB98" s="353">
        <v>69625</v>
      </c>
      <c r="EC98" s="353">
        <v>1384200</v>
      </c>
      <c r="ED98" s="353">
        <v>398470</v>
      </c>
      <c r="EE98" s="353">
        <v>41742160</v>
      </c>
      <c r="EF98" s="353">
        <v>11429020</v>
      </c>
      <c r="EG98" s="353">
        <v>3446105</v>
      </c>
      <c r="EH98" s="353">
        <v>2762508</v>
      </c>
      <c r="EI98" s="353">
        <v>20907130</v>
      </c>
      <c r="EJ98" s="353">
        <v>0</v>
      </c>
      <c r="EK98" s="353">
        <v>212825</v>
      </c>
      <c r="EL98" s="353">
        <v>2297627</v>
      </c>
      <c r="EM98" s="353">
        <v>686945</v>
      </c>
      <c r="EN98" s="353">
        <v>2183817</v>
      </c>
      <c r="EO98" s="353">
        <v>149493</v>
      </c>
      <c r="EP98" s="353">
        <v>86830</v>
      </c>
      <c r="EQ98" s="353">
        <v>477601</v>
      </c>
      <c r="ER98" s="353">
        <v>1367061</v>
      </c>
      <c r="ES98" s="353">
        <v>0</v>
      </c>
      <c r="ET98" s="353">
        <v>0</v>
      </c>
      <c r="EU98" s="353">
        <v>54361</v>
      </c>
      <c r="EV98" s="353">
        <v>48470</v>
      </c>
      <c r="EW98" s="353">
        <v>5938749</v>
      </c>
      <c r="EX98" s="353">
        <v>562356</v>
      </c>
      <c r="EY98" s="353">
        <v>279973</v>
      </c>
      <c r="EZ98" s="353">
        <v>1038685</v>
      </c>
      <c r="FA98" s="353">
        <v>3347090</v>
      </c>
      <c r="FB98" s="353">
        <v>0</v>
      </c>
      <c r="FC98" s="353">
        <v>65876</v>
      </c>
      <c r="FD98" s="353">
        <v>456513</v>
      </c>
      <c r="FE98" s="353">
        <v>188255</v>
      </c>
      <c r="FF98" s="353">
        <v>1796125</v>
      </c>
      <c r="FG98" s="353">
        <v>751281</v>
      </c>
      <c r="FH98" s="353">
        <v>158665</v>
      </c>
      <c r="FI98" s="353">
        <v>375841</v>
      </c>
      <c r="FJ98" s="353">
        <v>81542</v>
      </c>
      <c r="FK98" s="353">
        <v>0</v>
      </c>
      <c r="FL98" s="353">
        <v>131216</v>
      </c>
      <c r="FM98" s="353">
        <v>86897</v>
      </c>
      <c r="FN98" s="353">
        <v>0</v>
      </c>
      <c r="FO98" s="353">
        <v>3230401</v>
      </c>
      <c r="FP98" s="353">
        <v>2463856</v>
      </c>
      <c r="FQ98" s="353">
        <v>100019</v>
      </c>
      <c r="FR98" s="353">
        <v>62127</v>
      </c>
      <c r="FS98" s="353">
        <v>514020</v>
      </c>
      <c r="FT98" s="353">
        <v>90379</v>
      </c>
      <c r="FU98" s="353">
        <v>0</v>
      </c>
      <c r="FV98" s="353">
        <v>0</v>
      </c>
      <c r="FW98" s="353">
        <v>0</v>
      </c>
      <c r="FX98" s="353">
        <v>4788731</v>
      </c>
      <c r="FY98" s="353">
        <v>1332831</v>
      </c>
      <c r="FZ98" s="353">
        <v>566735</v>
      </c>
      <c r="GA98" s="353">
        <v>342917</v>
      </c>
      <c r="GB98" s="353">
        <v>2472473</v>
      </c>
      <c r="GC98" s="353">
        <v>0</v>
      </c>
      <c r="GD98" s="353">
        <v>31599</v>
      </c>
      <c r="GE98" s="353">
        <v>42177</v>
      </c>
      <c r="GF98" s="353">
        <v>0</v>
      </c>
      <c r="GG98" s="353">
        <v>512266</v>
      </c>
      <c r="GH98" s="353">
        <v>0</v>
      </c>
      <c r="GI98" s="353">
        <v>0</v>
      </c>
      <c r="GJ98" s="353">
        <v>0</v>
      </c>
      <c r="GK98" s="353">
        <v>181547</v>
      </c>
      <c r="GL98" s="353">
        <v>330719</v>
      </c>
      <c r="GM98" s="353">
        <v>0</v>
      </c>
      <c r="GN98" s="353">
        <v>0</v>
      </c>
      <c r="GO98" s="353">
        <v>0</v>
      </c>
      <c r="GP98" s="353">
        <v>1373622</v>
      </c>
      <c r="GQ98" s="353">
        <v>22293</v>
      </c>
      <c r="GR98" s="353">
        <v>1071222</v>
      </c>
      <c r="GS98" s="353">
        <v>280107</v>
      </c>
      <c r="GT98" s="353">
        <v>0</v>
      </c>
      <c r="GU98" s="353">
        <v>0</v>
      </c>
      <c r="GV98" s="353">
        <v>0</v>
      </c>
      <c r="GW98" s="353">
        <v>0</v>
      </c>
      <c r="GX98" s="353">
        <v>0</v>
      </c>
      <c r="GY98" s="353">
        <v>3241649</v>
      </c>
      <c r="GZ98" s="353">
        <v>981111</v>
      </c>
      <c r="HA98" s="353">
        <v>435424</v>
      </c>
      <c r="HB98" s="353">
        <v>138982</v>
      </c>
      <c r="HC98" s="353">
        <v>1241334</v>
      </c>
      <c r="HD98" s="353">
        <v>115283</v>
      </c>
      <c r="HE98" s="353">
        <v>53826</v>
      </c>
      <c r="HF98" s="353">
        <v>183703</v>
      </c>
      <c r="HG98" s="353">
        <v>91985</v>
      </c>
      <c r="HH98" s="353">
        <v>26567010</v>
      </c>
    </row>
    <row r="99" spans="1:216" ht="15" x14ac:dyDescent="0.25">
      <c r="A99" s="353" t="s">
        <v>455</v>
      </c>
      <c r="B99" s="353">
        <v>518542200</v>
      </c>
      <c r="C99" s="353">
        <v>42804000</v>
      </c>
      <c r="D99" s="353">
        <v>36626880</v>
      </c>
      <c r="E99" s="353">
        <v>23967160</v>
      </c>
      <c r="F99" s="353">
        <v>5286070</v>
      </c>
      <c r="G99" s="353">
        <v>18681090</v>
      </c>
      <c r="H99" s="353">
        <v>11063180</v>
      </c>
      <c r="I99" s="353">
        <v>1769263</v>
      </c>
      <c r="J99" s="353">
        <v>9293912</v>
      </c>
      <c r="K99" s="353">
        <v>872740</v>
      </c>
      <c r="L99" s="353">
        <v>295243</v>
      </c>
      <c r="M99" s="353">
        <v>577497</v>
      </c>
      <c r="N99" s="353">
        <v>723810</v>
      </c>
      <c r="O99" s="353">
        <v>205349</v>
      </c>
      <c r="P99" s="353">
        <v>518461</v>
      </c>
      <c r="Q99" s="353">
        <v>2977157</v>
      </c>
      <c r="R99" s="353">
        <v>952190</v>
      </c>
      <c r="S99" s="353">
        <v>0</v>
      </c>
      <c r="T99" s="353">
        <v>1094084</v>
      </c>
      <c r="U99" s="353">
        <v>894194</v>
      </c>
      <c r="V99" s="353">
        <v>199890</v>
      </c>
      <c r="W99" s="353">
        <v>2105879</v>
      </c>
      <c r="X99" s="353">
        <v>1701574</v>
      </c>
      <c r="Y99" s="353">
        <v>404305</v>
      </c>
      <c r="Z99" s="353">
        <v>267790600</v>
      </c>
      <c r="AA99" s="353">
        <v>245990900</v>
      </c>
      <c r="AB99" s="353">
        <v>5691357</v>
      </c>
      <c r="AC99" s="353">
        <v>74812360</v>
      </c>
      <c r="AD99" s="353">
        <v>34307940</v>
      </c>
      <c r="AE99" s="353">
        <v>836661</v>
      </c>
      <c r="AF99" s="353">
        <v>24962370</v>
      </c>
      <c r="AG99" s="353">
        <v>12810240</v>
      </c>
      <c r="AH99" s="353">
        <v>25116080</v>
      </c>
      <c r="AI99" s="353">
        <v>10953370</v>
      </c>
      <c r="AJ99" s="353">
        <v>48226260</v>
      </c>
      <c r="AK99" s="353">
        <v>7605867</v>
      </c>
      <c r="AL99" s="353">
        <v>642726</v>
      </c>
      <c r="AM99" s="353">
        <v>21574870</v>
      </c>
      <c r="AN99" s="353">
        <v>152617</v>
      </c>
      <c r="AO99" s="353">
        <v>6942053</v>
      </c>
      <c r="AP99" s="353">
        <v>7772778</v>
      </c>
      <c r="AQ99" s="353">
        <v>98412</v>
      </c>
      <c r="AR99" s="353">
        <v>3155599</v>
      </c>
      <c r="AS99" s="353">
        <v>309921</v>
      </c>
      <c r="AT99" s="353">
        <v>692401</v>
      </c>
      <c r="AU99" s="353">
        <v>297424</v>
      </c>
      <c r="AV99" s="353">
        <v>1676290</v>
      </c>
      <c r="AW99" s="353">
        <v>443012</v>
      </c>
      <c r="AX99" s="353">
        <v>34366</v>
      </c>
      <c r="AY99" s="353">
        <v>51931330</v>
      </c>
      <c r="AZ99" s="353">
        <v>11227810</v>
      </c>
      <c r="BA99" s="353">
        <v>3194401</v>
      </c>
      <c r="BB99" s="353">
        <v>191837</v>
      </c>
      <c r="BC99" s="353">
        <v>7669250</v>
      </c>
      <c r="BD99" s="353">
        <v>172322</v>
      </c>
      <c r="BE99" s="353">
        <v>0</v>
      </c>
      <c r="BF99" s="353">
        <v>0</v>
      </c>
      <c r="BG99" s="353">
        <v>2001218</v>
      </c>
      <c r="BH99" s="353">
        <v>1042401</v>
      </c>
      <c r="BI99" s="353">
        <v>0</v>
      </c>
      <c r="BJ99" s="353">
        <v>907268</v>
      </c>
      <c r="BK99" s="353">
        <v>51549</v>
      </c>
      <c r="BL99" s="353">
        <v>0</v>
      </c>
      <c r="BM99" s="353">
        <v>0</v>
      </c>
      <c r="BN99" s="353">
        <v>12520590</v>
      </c>
      <c r="BO99" s="353">
        <v>0</v>
      </c>
      <c r="BP99" s="353">
        <v>34980</v>
      </c>
      <c r="BQ99" s="353">
        <v>12227870</v>
      </c>
      <c r="BR99" s="353">
        <v>257747</v>
      </c>
      <c r="BS99" s="353">
        <v>0</v>
      </c>
      <c r="BT99" s="353">
        <v>0</v>
      </c>
      <c r="BU99" s="353">
        <v>10312070</v>
      </c>
      <c r="BV99" s="353">
        <v>357531</v>
      </c>
      <c r="BW99" s="353">
        <v>277814</v>
      </c>
      <c r="BX99" s="353">
        <v>9489677</v>
      </c>
      <c r="BY99" s="353">
        <v>187050</v>
      </c>
      <c r="BZ99" s="353">
        <v>0</v>
      </c>
      <c r="CA99" s="353">
        <v>0</v>
      </c>
      <c r="CB99" s="353">
        <v>1350592</v>
      </c>
      <c r="CC99" s="353">
        <v>567043</v>
      </c>
      <c r="CD99" s="353">
        <v>128505</v>
      </c>
      <c r="CE99" s="353">
        <v>573854</v>
      </c>
      <c r="CF99" s="353">
        <v>81190</v>
      </c>
      <c r="CG99" s="353">
        <v>0</v>
      </c>
      <c r="CH99" s="353">
        <v>0</v>
      </c>
      <c r="CI99" s="353">
        <v>14519050</v>
      </c>
      <c r="CJ99" s="353">
        <v>3006798</v>
      </c>
      <c r="CK99" s="353">
        <v>304693</v>
      </c>
      <c r="CL99" s="353">
        <v>9567001</v>
      </c>
      <c r="CM99" s="353">
        <v>274316</v>
      </c>
      <c r="CN99" s="353">
        <v>0</v>
      </c>
      <c r="CO99" s="353">
        <v>1366241</v>
      </c>
      <c r="CP99" s="353">
        <v>9809182</v>
      </c>
      <c r="CQ99" s="353">
        <v>570948</v>
      </c>
      <c r="CR99" s="353">
        <v>3862433</v>
      </c>
      <c r="CS99" s="353">
        <v>734187</v>
      </c>
      <c r="CT99" s="353">
        <v>2549069</v>
      </c>
      <c r="CU99" s="353">
        <v>1159915</v>
      </c>
      <c r="CV99" s="353">
        <v>932630</v>
      </c>
      <c r="CW99" s="353">
        <v>3135805</v>
      </c>
      <c r="CX99" s="353">
        <v>0</v>
      </c>
      <c r="CY99" s="353">
        <v>0</v>
      </c>
      <c r="CZ99" s="353">
        <v>0</v>
      </c>
      <c r="DA99" s="353">
        <v>745457</v>
      </c>
      <c r="DB99" s="353">
        <v>2068333</v>
      </c>
      <c r="DC99" s="353">
        <v>49429</v>
      </c>
      <c r="DD99" s="353">
        <v>58828080</v>
      </c>
      <c r="DE99" s="353">
        <v>10395110</v>
      </c>
      <c r="DF99" s="353">
        <v>18325040</v>
      </c>
      <c r="DG99" s="353">
        <v>28965360</v>
      </c>
      <c r="DH99" s="353">
        <v>773374</v>
      </c>
      <c r="DI99" s="353">
        <v>299298</v>
      </c>
      <c r="DJ99" s="353">
        <v>69893</v>
      </c>
      <c r="DK99" s="353">
        <v>84243270</v>
      </c>
      <c r="DL99" s="353">
        <v>55537280</v>
      </c>
      <c r="DM99" s="353">
        <v>32796470</v>
      </c>
      <c r="DN99" s="353">
        <v>10774470</v>
      </c>
      <c r="DO99" s="353">
        <v>2867303</v>
      </c>
      <c r="DP99" s="353">
        <v>1316248</v>
      </c>
      <c r="DQ99" s="353">
        <v>15542610</v>
      </c>
      <c r="DR99" s="353">
        <v>26511</v>
      </c>
      <c r="DS99" s="353">
        <v>236591</v>
      </c>
      <c r="DT99" s="353">
        <v>1512805</v>
      </c>
      <c r="DU99" s="353">
        <v>519922</v>
      </c>
      <c r="DV99" s="353">
        <v>22457490</v>
      </c>
      <c r="DW99" s="353">
        <v>2888904</v>
      </c>
      <c r="DX99" s="353">
        <v>2766190</v>
      </c>
      <c r="DY99" s="353">
        <v>1567568</v>
      </c>
      <c r="DZ99" s="353">
        <v>13151840</v>
      </c>
      <c r="EA99" s="353">
        <v>11783</v>
      </c>
      <c r="EB99" s="353">
        <v>90513</v>
      </c>
      <c r="EC99" s="353">
        <v>1261686</v>
      </c>
      <c r="ED99" s="353">
        <v>719013</v>
      </c>
      <c r="EE99" s="353">
        <v>52564000</v>
      </c>
      <c r="EF99" s="353">
        <v>13391280</v>
      </c>
      <c r="EG99" s="353">
        <v>5406944</v>
      </c>
      <c r="EH99" s="353">
        <v>2451070</v>
      </c>
      <c r="EI99" s="353">
        <v>27040720</v>
      </c>
      <c r="EJ99" s="353">
        <v>38294</v>
      </c>
      <c r="EK99" s="353">
        <v>319472</v>
      </c>
      <c r="EL99" s="353">
        <v>2748516</v>
      </c>
      <c r="EM99" s="353">
        <v>1167703</v>
      </c>
      <c r="EN99" s="353">
        <v>2508199</v>
      </c>
      <c r="EO99" s="353">
        <v>269954</v>
      </c>
      <c r="EP99" s="353">
        <v>217043</v>
      </c>
      <c r="EQ99" s="353">
        <v>400344</v>
      </c>
      <c r="ER99" s="353">
        <v>1539182</v>
      </c>
      <c r="ES99" s="353">
        <v>0</v>
      </c>
      <c r="ET99" s="353">
        <v>0</v>
      </c>
      <c r="EU99" s="353">
        <v>41641</v>
      </c>
      <c r="EV99" s="353">
        <v>40034</v>
      </c>
      <c r="EW99" s="353">
        <v>7633186</v>
      </c>
      <c r="EX99" s="353">
        <v>1657478</v>
      </c>
      <c r="EY99" s="353">
        <v>688886</v>
      </c>
      <c r="EZ99" s="353">
        <v>763934</v>
      </c>
      <c r="FA99" s="353">
        <v>3636842</v>
      </c>
      <c r="FB99" s="353">
        <v>23699</v>
      </c>
      <c r="FC99" s="353">
        <v>165895</v>
      </c>
      <c r="FD99" s="353">
        <v>522790</v>
      </c>
      <c r="FE99" s="353">
        <v>173661</v>
      </c>
      <c r="FF99" s="353">
        <v>2293074</v>
      </c>
      <c r="FG99" s="353">
        <v>904055</v>
      </c>
      <c r="FH99" s="353">
        <v>227420</v>
      </c>
      <c r="FI99" s="353">
        <v>242416</v>
      </c>
      <c r="FJ99" s="353">
        <v>353615</v>
      </c>
      <c r="FK99" s="353">
        <v>37490</v>
      </c>
      <c r="FL99" s="353">
        <v>25172</v>
      </c>
      <c r="FM99" s="353">
        <v>69893</v>
      </c>
      <c r="FN99" s="353">
        <v>0</v>
      </c>
      <c r="FO99" s="353">
        <v>2291869</v>
      </c>
      <c r="FP99" s="353">
        <v>1734869</v>
      </c>
      <c r="FQ99" s="353">
        <v>112873</v>
      </c>
      <c r="FR99" s="353">
        <v>62127</v>
      </c>
      <c r="FS99" s="353">
        <v>277965</v>
      </c>
      <c r="FT99" s="353">
        <v>90379</v>
      </c>
      <c r="FU99" s="353">
        <v>0</v>
      </c>
      <c r="FV99" s="353">
        <v>0</v>
      </c>
      <c r="FW99" s="353">
        <v>13657</v>
      </c>
      <c r="FX99" s="353">
        <v>9108763</v>
      </c>
      <c r="FY99" s="353">
        <v>1054117</v>
      </c>
      <c r="FZ99" s="353">
        <v>1818464</v>
      </c>
      <c r="GA99" s="353">
        <v>480252</v>
      </c>
      <c r="GB99" s="353">
        <v>5507047</v>
      </c>
      <c r="GC99" s="353">
        <v>29992</v>
      </c>
      <c r="GD99" s="353">
        <v>56503</v>
      </c>
      <c r="GE99" s="353">
        <v>140696</v>
      </c>
      <c r="GF99" s="353">
        <v>21691</v>
      </c>
      <c r="GG99" s="353">
        <v>3563980</v>
      </c>
      <c r="GH99" s="353">
        <v>140469</v>
      </c>
      <c r="GI99" s="353">
        <v>100956</v>
      </c>
      <c r="GJ99" s="353">
        <v>68058</v>
      </c>
      <c r="GK99" s="353">
        <v>1596764</v>
      </c>
      <c r="GL99" s="353">
        <v>1657733</v>
      </c>
      <c r="GM99" s="353">
        <v>0</v>
      </c>
      <c r="GN99" s="353">
        <v>0</v>
      </c>
      <c r="GO99" s="353">
        <v>0</v>
      </c>
      <c r="GP99" s="353">
        <v>826329</v>
      </c>
      <c r="GQ99" s="353">
        <v>10310</v>
      </c>
      <c r="GR99" s="353">
        <v>614575</v>
      </c>
      <c r="GS99" s="353">
        <v>201444</v>
      </c>
      <c r="GT99" s="353">
        <v>0</v>
      </c>
      <c r="GU99" s="353">
        <v>0</v>
      </c>
      <c r="GV99" s="353">
        <v>0</v>
      </c>
      <c r="GW99" s="353">
        <v>0</v>
      </c>
      <c r="GX99" s="353">
        <v>0</v>
      </c>
      <c r="GY99" s="353">
        <v>2988789</v>
      </c>
      <c r="GZ99" s="353">
        <v>578357</v>
      </c>
      <c r="HA99" s="353">
        <v>210884</v>
      </c>
      <c r="HB99" s="353">
        <v>121978</v>
      </c>
      <c r="HC99" s="353">
        <v>1520638</v>
      </c>
      <c r="HD99" s="353">
        <v>136840</v>
      </c>
      <c r="HE99" s="353">
        <v>10845</v>
      </c>
      <c r="HF99" s="353">
        <v>237395</v>
      </c>
      <c r="HG99" s="353">
        <v>130882</v>
      </c>
      <c r="HH99" s="353">
        <v>40083250</v>
      </c>
    </row>
    <row r="100" spans="1:216" ht="15" x14ac:dyDescent="0.25">
      <c r="A100" s="353" t="s">
        <v>456</v>
      </c>
      <c r="B100" s="353">
        <v>391582100</v>
      </c>
      <c r="C100" s="353">
        <v>30569510</v>
      </c>
      <c r="D100" s="353">
        <v>19219260</v>
      </c>
      <c r="E100" s="353">
        <v>10685070</v>
      </c>
      <c r="F100" s="353">
        <v>4084430</v>
      </c>
      <c r="G100" s="353">
        <v>6600639</v>
      </c>
      <c r="H100" s="353">
        <v>6210783</v>
      </c>
      <c r="I100" s="353">
        <v>1975198</v>
      </c>
      <c r="J100" s="353">
        <v>4235585</v>
      </c>
      <c r="K100" s="353">
        <v>1545453</v>
      </c>
      <c r="L100" s="353">
        <v>479526</v>
      </c>
      <c r="M100" s="353">
        <v>1065927</v>
      </c>
      <c r="N100" s="353">
        <v>777954</v>
      </c>
      <c r="O100" s="353">
        <v>309547</v>
      </c>
      <c r="P100" s="353">
        <v>468407</v>
      </c>
      <c r="Q100" s="353">
        <v>5740139</v>
      </c>
      <c r="R100" s="353">
        <v>1180887</v>
      </c>
      <c r="S100" s="353">
        <v>0</v>
      </c>
      <c r="T100" s="353">
        <v>3985525</v>
      </c>
      <c r="U100" s="353">
        <v>2095111</v>
      </c>
      <c r="V100" s="353">
        <v>1890414</v>
      </c>
      <c r="W100" s="353">
        <v>1624584</v>
      </c>
      <c r="X100" s="353">
        <v>1348204</v>
      </c>
      <c r="Y100" s="353">
        <v>276380</v>
      </c>
      <c r="Z100" s="353">
        <v>161792200</v>
      </c>
      <c r="AA100" s="353">
        <v>141535900</v>
      </c>
      <c r="AB100" s="353">
        <v>3774972</v>
      </c>
      <c r="AC100" s="353">
        <v>25020260</v>
      </c>
      <c r="AD100" s="353">
        <v>29991550</v>
      </c>
      <c r="AE100" s="353">
        <v>167145</v>
      </c>
      <c r="AF100" s="353">
        <v>20091890</v>
      </c>
      <c r="AG100" s="353">
        <v>7794803</v>
      </c>
      <c r="AH100" s="353">
        <v>16135480</v>
      </c>
      <c r="AI100" s="353">
        <v>6511590</v>
      </c>
      <c r="AJ100" s="353">
        <v>25880720</v>
      </c>
      <c r="AK100" s="353">
        <v>5857511</v>
      </c>
      <c r="AL100" s="353">
        <v>266885</v>
      </c>
      <c r="AM100" s="353">
        <v>20025140</v>
      </c>
      <c r="AN100" s="353">
        <v>40927</v>
      </c>
      <c r="AO100" s="353">
        <v>4423816</v>
      </c>
      <c r="AP100" s="353">
        <v>7276655</v>
      </c>
      <c r="AQ100" s="353">
        <v>0</v>
      </c>
      <c r="AR100" s="353">
        <v>2793348</v>
      </c>
      <c r="AS100" s="353">
        <v>433327</v>
      </c>
      <c r="AT100" s="353">
        <v>1936536</v>
      </c>
      <c r="AU100" s="353">
        <v>281334</v>
      </c>
      <c r="AV100" s="353">
        <v>2266842</v>
      </c>
      <c r="AW100" s="353">
        <v>316794</v>
      </c>
      <c r="AX100" s="353">
        <v>255560</v>
      </c>
      <c r="AY100" s="353">
        <v>23186330</v>
      </c>
      <c r="AZ100" s="353">
        <v>2949910</v>
      </c>
      <c r="BA100" s="353">
        <v>305062</v>
      </c>
      <c r="BB100" s="353">
        <v>25406</v>
      </c>
      <c r="BC100" s="353">
        <v>2570286</v>
      </c>
      <c r="BD100" s="353">
        <v>49156</v>
      </c>
      <c r="BE100" s="353">
        <v>0</v>
      </c>
      <c r="BF100" s="353">
        <v>0</v>
      </c>
      <c r="BG100" s="353">
        <v>141577</v>
      </c>
      <c r="BH100" s="353">
        <v>0</v>
      </c>
      <c r="BI100" s="353">
        <v>62227</v>
      </c>
      <c r="BJ100" s="353">
        <v>79349</v>
      </c>
      <c r="BK100" s="353">
        <v>0</v>
      </c>
      <c r="BL100" s="353">
        <v>0</v>
      </c>
      <c r="BM100" s="353">
        <v>0</v>
      </c>
      <c r="BN100" s="353">
        <v>5658458</v>
      </c>
      <c r="BO100" s="353">
        <v>27616</v>
      </c>
      <c r="BP100" s="353">
        <v>83215</v>
      </c>
      <c r="BQ100" s="353">
        <v>5499760</v>
      </c>
      <c r="BR100" s="353">
        <v>47867</v>
      </c>
      <c r="BS100" s="353">
        <v>0</v>
      </c>
      <c r="BT100" s="353">
        <v>0</v>
      </c>
      <c r="BU100" s="353">
        <v>3384581</v>
      </c>
      <c r="BV100" s="353">
        <v>0</v>
      </c>
      <c r="BW100" s="353">
        <v>103651</v>
      </c>
      <c r="BX100" s="353">
        <v>3134935</v>
      </c>
      <c r="BY100" s="353">
        <v>145995</v>
      </c>
      <c r="BZ100" s="353">
        <v>0</v>
      </c>
      <c r="CA100" s="353">
        <v>0</v>
      </c>
      <c r="CB100" s="353">
        <v>116354</v>
      </c>
      <c r="CC100" s="353">
        <v>33323</v>
      </c>
      <c r="CD100" s="353">
        <v>6075</v>
      </c>
      <c r="CE100" s="353">
        <v>71985</v>
      </c>
      <c r="CF100" s="353">
        <v>4971</v>
      </c>
      <c r="CG100" s="353">
        <v>0</v>
      </c>
      <c r="CH100" s="353">
        <v>0</v>
      </c>
      <c r="CI100" s="353">
        <v>10935450</v>
      </c>
      <c r="CJ100" s="353">
        <v>2311987</v>
      </c>
      <c r="CK100" s="353">
        <v>175084</v>
      </c>
      <c r="CL100" s="353">
        <v>6458393</v>
      </c>
      <c r="CM100" s="353">
        <v>148204</v>
      </c>
      <c r="CN100" s="353">
        <v>0</v>
      </c>
      <c r="CO100" s="353">
        <v>1841783</v>
      </c>
      <c r="CP100" s="353">
        <v>16136220</v>
      </c>
      <c r="CQ100" s="353">
        <v>1447928</v>
      </c>
      <c r="CR100" s="353">
        <v>4839053</v>
      </c>
      <c r="CS100" s="353">
        <v>2084818</v>
      </c>
      <c r="CT100" s="353">
        <v>4255943</v>
      </c>
      <c r="CU100" s="353">
        <v>1618894</v>
      </c>
      <c r="CV100" s="353">
        <v>1889584</v>
      </c>
      <c r="CW100" s="353">
        <v>2792255</v>
      </c>
      <c r="CX100" s="353">
        <v>0</v>
      </c>
      <c r="CY100" s="353">
        <v>0</v>
      </c>
      <c r="CZ100" s="353">
        <v>0</v>
      </c>
      <c r="DA100" s="353">
        <v>1174616</v>
      </c>
      <c r="DB100" s="353">
        <v>717395</v>
      </c>
      <c r="DC100" s="353">
        <v>787243</v>
      </c>
      <c r="DD100" s="353">
        <v>66807670</v>
      </c>
      <c r="DE100" s="353">
        <v>14539090</v>
      </c>
      <c r="DF100" s="353">
        <v>19029590</v>
      </c>
      <c r="DG100" s="353">
        <v>30383210</v>
      </c>
      <c r="DH100" s="353">
        <v>2133383</v>
      </c>
      <c r="DI100" s="353">
        <v>681165</v>
      </c>
      <c r="DJ100" s="353">
        <v>41239</v>
      </c>
      <c r="DK100" s="353">
        <v>90297980</v>
      </c>
      <c r="DL100" s="353">
        <v>58331390</v>
      </c>
      <c r="DM100" s="353">
        <v>27401130</v>
      </c>
      <c r="DN100" s="353">
        <v>5119677</v>
      </c>
      <c r="DO100" s="353">
        <v>2414717</v>
      </c>
      <c r="DP100" s="353">
        <v>3514900</v>
      </c>
      <c r="DQ100" s="353">
        <v>13382330</v>
      </c>
      <c r="DR100" s="353">
        <v>0</v>
      </c>
      <c r="DS100" s="353">
        <v>419893</v>
      </c>
      <c r="DT100" s="353">
        <v>1938790</v>
      </c>
      <c r="DU100" s="353">
        <v>610826</v>
      </c>
      <c r="DV100" s="353">
        <v>30480770</v>
      </c>
      <c r="DW100" s="353">
        <v>6299929</v>
      </c>
      <c r="DX100" s="353">
        <v>3033376</v>
      </c>
      <c r="DY100" s="353">
        <v>2594537</v>
      </c>
      <c r="DZ100" s="353">
        <v>15289060</v>
      </c>
      <c r="EA100" s="353">
        <v>0</v>
      </c>
      <c r="EB100" s="353">
        <v>242684</v>
      </c>
      <c r="EC100" s="353">
        <v>2475572</v>
      </c>
      <c r="ED100" s="353">
        <v>545619</v>
      </c>
      <c r="EE100" s="353">
        <v>53907790</v>
      </c>
      <c r="EF100" s="353">
        <v>10550030</v>
      </c>
      <c r="EG100" s="353">
        <v>5282533</v>
      </c>
      <c r="EH100" s="353">
        <v>5433472</v>
      </c>
      <c r="EI100" s="353">
        <v>26736140</v>
      </c>
      <c r="EJ100" s="353">
        <v>0</v>
      </c>
      <c r="EK100" s="353">
        <v>649254</v>
      </c>
      <c r="EL100" s="353">
        <v>4157352</v>
      </c>
      <c r="EM100" s="353">
        <v>1099005</v>
      </c>
      <c r="EN100" s="353">
        <v>3502542</v>
      </c>
      <c r="EO100" s="353">
        <v>601520</v>
      </c>
      <c r="EP100" s="353">
        <v>131150</v>
      </c>
      <c r="EQ100" s="353">
        <v>721557</v>
      </c>
      <c r="ER100" s="353">
        <v>1822503</v>
      </c>
      <c r="ES100" s="353">
        <v>0</v>
      </c>
      <c r="ET100" s="353">
        <v>11515</v>
      </c>
      <c r="EU100" s="353">
        <v>156857</v>
      </c>
      <c r="EV100" s="353">
        <v>57441</v>
      </c>
      <c r="EW100" s="353">
        <v>9733418</v>
      </c>
      <c r="EX100" s="353">
        <v>1815607</v>
      </c>
      <c r="EY100" s="353">
        <v>425115</v>
      </c>
      <c r="EZ100" s="353">
        <v>1525222</v>
      </c>
      <c r="FA100" s="353">
        <v>4401714</v>
      </c>
      <c r="FB100" s="353">
        <v>149694</v>
      </c>
      <c r="FC100" s="353">
        <v>234248</v>
      </c>
      <c r="FD100" s="353">
        <v>713188</v>
      </c>
      <c r="FE100" s="353">
        <v>468630</v>
      </c>
      <c r="FF100" s="353">
        <v>3618497</v>
      </c>
      <c r="FG100" s="353">
        <v>1525662</v>
      </c>
      <c r="FH100" s="353">
        <v>229495</v>
      </c>
      <c r="FI100" s="353">
        <v>616784</v>
      </c>
      <c r="FJ100" s="353">
        <v>486170</v>
      </c>
      <c r="FK100" s="353">
        <v>49943</v>
      </c>
      <c r="FL100" s="353">
        <v>197494</v>
      </c>
      <c r="FM100" s="353">
        <v>268592</v>
      </c>
      <c r="FN100" s="353">
        <v>2946</v>
      </c>
      <c r="FO100" s="353">
        <v>2452141</v>
      </c>
      <c r="FP100" s="353">
        <v>1949769</v>
      </c>
      <c r="FQ100" s="353">
        <v>8034</v>
      </c>
      <c r="FR100" s="353">
        <v>0</v>
      </c>
      <c r="FS100" s="353">
        <v>478404</v>
      </c>
      <c r="FT100" s="353">
        <v>5624</v>
      </c>
      <c r="FU100" s="353">
        <v>0</v>
      </c>
      <c r="FV100" s="353">
        <v>0</v>
      </c>
      <c r="FW100" s="353">
        <v>10310</v>
      </c>
      <c r="FX100" s="353">
        <v>8060392</v>
      </c>
      <c r="FY100" s="353">
        <v>2349250</v>
      </c>
      <c r="FZ100" s="353">
        <v>1207466</v>
      </c>
      <c r="GA100" s="353">
        <v>592395</v>
      </c>
      <c r="GB100" s="353">
        <v>3709234</v>
      </c>
      <c r="GC100" s="353">
        <v>0</v>
      </c>
      <c r="GD100" s="353">
        <v>89950</v>
      </c>
      <c r="GE100" s="353">
        <v>84809</v>
      </c>
      <c r="GF100" s="353">
        <v>27288</v>
      </c>
      <c r="GG100" s="353">
        <v>1956238</v>
      </c>
      <c r="GH100" s="353">
        <v>42558</v>
      </c>
      <c r="GI100" s="353">
        <v>0</v>
      </c>
      <c r="GJ100" s="353">
        <v>96692</v>
      </c>
      <c r="GK100" s="353">
        <v>858477</v>
      </c>
      <c r="GL100" s="353">
        <v>958511</v>
      </c>
      <c r="GM100" s="353">
        <v>0</v>
      </c>
      <c r="GN100" s="353">
        <v>0</v>
      </c>
      <c r="GO100" s="353">
        <v>0</v>
      </c>
      <c r="GP100" s="353">
        <v>843802</v>
      </c>
      <c r="GQ100" s="353">
        <v>14394</v>
      </c>
      <c r="GR100" s="353">
        <v>594290</v>
      </c>
      <c r="GS100" s="353">
        <v>204591</v>
      </c>
      <c r="GT100" s="353">
        <v>0</v>
      </c>
      <c r="GU100" s="353">
        <v>30528</v>
      </c>
      <c r="GV100" s="353">
        <v>0</v>
      </c>
      <c r="GW100" s="353">
        <v>0</v>
      </c>
      <c r="GX100" s="353">
        <v>0</v>
      </c>
      <c r="GY100" s="353">
        <v>5302103</v>
      </c>
      <c r="GZ100" s="353">
        <v>1161667</v>
      </c>
      <c r="HA100" s="353">
        <v>1278758</v>
      </c>
      <c r="HB100" s="353">
        <v>259755</v>
      </c>
      <c r="HC100" s="353">
        <v>2030864</v>
      </c>
      <c r="HD100" s="353">
        <v>131886</v>
      </c>
      <c r="HE100" s="353">
        <v>99885</v>
      </c>
      <c r="HF100" s="353">
        <v>234851</v>
      </c>
      <c r="HG100" s="353">
        <v>77123</v>
      </c>
      <c r="HH100" s="353">
        <v>29435360</v>
      </c>
    </row>
    <row r="102" spans="1:216" ht="15" x14ac:dyDescent="0.25">
      <c r="A102" s="356" t="s">
        <v>459</v>
      </c>
      <c r="B102" s="356"/>
      <c r="C102" s="356"/>
      <c r="D102" s="356"/>
      <c r="E102" s="356"/>
      <c r="F102" s="356"/>
      <c r="G102" s="356"/>
      <c r="H102" s="356"/>
      <c r="I102" s="356"/>
      <c r="J102" s="356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  <c r="AA102" s="356"/>
      <c r="AB102" s="356"/>
      <c r="AC102" s="356"/>
      <c r="AD102" s="356"/>
      <c r="AE102" s="356"/>
      <c r="AF102" s="356"/>
      <c r="AG102" s="356"/>
      <c r="AH102" s="356"/>
      <c r="AI102" s="356"/>
      <c r="AJ102" s="356"/>
      <c r="AK102" s="356"/>
      <c r="AL102" s="356"/>
      <c r="AM102" s="356"/>
      <c r="AN102" s="356"/>
      <c r="AO102" s="356"/>
      <c r="AP102" s="356"/>
      <c r="AQ102" s="356"/>
      <c r="AR102" s="356"/>
      <c r="AS102" s="356"/>
      <c r="AT102" s="356"/>
      <c r="AU102" s="356"/>
      <c r="AV102" s="356"/>
      <c r="AW102" s="356"/>
      <c r="AX102" s="356"/>
      <c r="AY102" s="356"/>
      <c r="AZ102" s="356"/>
      <c r="BA102" s="356"/>
      <c r="BB102" s="356"/>
      <c r="BC102" s="356"/>
      <c r="BD102" s="356"/>
      <c r="BE102" s="356"/>
      <c r="BF102" s="356"/>
      <c r="BG102" s="356"/>
      <c r="BH102" s="356"/>
      <c r="BI102" s="356"/>
      <c r="BJ102" s="356"/>
      <c r="BK102" s="356"/>
      <c r="BL102" s="356"/>
      <c r="BM102" s="356"/>
      <c r="BN102" s="356"/>
      <c r="BO102" s="356"/>
      <c r="BP102" s="356"/>
      <c r="BQ102" s="356"/>
      <c r="BR102" s="356"/>
      <c r="BS102" s="356"/>
      <c r="BT102" s="356"/>
      <c r="BU102" s="356"/>
      <c r="BV102" s="356"/>
      <c r="BW102" s="356"/>
      <c r="BX102" s="356"/>
      <c r="BY102" s="356"/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  <c r="CW102" s="356"/>
      <c r="CX102" s="356"/>
      <c r="CY102" s="356"/>
      <c r="CZ102" s="356"/>
      <c r="DA102" s="356"/>
      <c r="DB102" s="356"/>
      <c r="DC102" s="356"/>
      <c r="DD102" s="356"/>
      <c r="DE102" s="356"/>
      <c r="DF102" s="356"/>
      <c r="DG102" s="356"/>
      <c r="DH102" s="356"/>
      <c r="DI102" s="356"/>
      <c r="DJ102" s="356"/>
      <c r="DK102" s="356"/>
      <c r="DL102" s="356"/>
      <c r="DM102" s="356"/>
      <c r="DN102" s="356"/>
      <c r="DO102" s="356"/>
      <c r="DP102" s="356"/>
      <c r="DQ102" s="356"/>
      <c r="DR102" s="356"/>
      <c r="DS102" s="356"/>
      <c r="DT102" s="356"/>
      <c r="DU102" s="356"/>
      <c r="DV102" s="356"/>
      <c r="DW102" s="356"/>
      <c r="DX102" s="356"/>
      <c r="DY102" s="356"/>
      <c r="DZ102" s="356"/>
      <c r="EA102" s="356"/>
      <c r="EB102" s="356"/>
      <c r="EC102" s="356"/>
      <c r="ED102" s="356"/>
      <c r="EE102" s="356"/>
      <c r="EF102" s="356"/>
      <c r="EG102" s="356"/>
      <c r="EH102" s="356"/>
      <c r="EI102" s="356"/>
      <c r="EJ102" s="356"/>
      <c r="EK102" s="356"/>
      <c r="EL102" s="356"/>
      <c r="EM102" s="356"/>
      <c r="EN102" s="356"/>
      <c r="EO102" s="356"/>
      <c r="EP102" s="356"/>
      <c r="EQ102" s="356"/>
      <c r="ER102" s="356"/>
      <c r="ES102" s="356"/>
      <c r="ET102" s="356"/>
      <c r="EU102" s="356"/>
      <c r="EV102" s="356"/>
      <c r="EW102" s="356"/>
      <c r="EX102" s="356"/>
      <c r="EY102" s="356"/>
      <c r="EZ102" s="356"/>
      <c r="FA102" s="356"/>
      <c r="FB102" s="356"/>
      <c r="FC102" s="356"/>
      <c r="FD102" s="356"/>
      <c r="FE102" s="356"/>
      <c r="FF102" s="356"/>
      <c r="FG102" s="356"/>
      <c r="FH102" s="356"/>
      <c r="FI102" s="356"/>
      <c r="FJ102" s="356"/>
      <c r="FK102" s="356"/>
      <c r="FL102" s="356"/>
      <c r="FM102" s="356"/>
      <c r="FN102" s="356"/>
      <c r="FO102" s="356"/>
      <c r="FP102" s="356"/>
      <c r="FQ102" s="356"/>
      <c r="FR102" s="356"/>
      <c r="FS102" s="356"/>
      <c r="FT102" s="356"/>
      <c r="FU102" s="356"/>
      <c r="FV102" s="356"/>
      <c r="FW102" s="356"/>
      <c r="FX102" s="356"/>
      <c r="FY102" s="356"/>
      <c r="FZ102" s="356"/>
      <c r="GA102" s="356"/>
      <c r="GB102" s="356"/>
      <c r="GC102" s="356"/>
      <c r="GD102" s="356"/>
      <c r="GE102" s="356"/>
      <c r="GF102" s="356"/>
      <c r="GG102" s="356"/>
      <c r="GH102" s="356"/>
      <c r="GI102" s="356"/>
      <c r="GJ102" s="356"/>
      <c r="GK102" s="356"/>
      <c r="GL102" s="356"/>
      <c r="GM102" s="356"/>
      <c r="GN102" s="356"/>
      <c r="GO102" s="356"/>
      <c r="GP102" s="356"/>
      <c r="GQ102" s="356"/>
      <c r="GR102" s="356"/>
      <c r="GS102" s="356"/>
      <c r="GT102" s="356"/>
      <c r="GU102" s="356"/>
      <c r="GV102" s="356"/>
      <c r="GW102" s="356"/>
      <c r="GX102" s="356"/>
      <c r="GY102" s="356"/>
      <c r="GZ102" s="356"/>
      <c r="HA102" s="356"/>
      <c r="HB102" s="356"/>
      <c r="HC102" s="356"/>
      <c r="HD102" s="356"/>
      <c r="HE102" s="356"/>
      <c r="HF102" s="356"/>
      <c r="HG102" s="356"/>
      <c r="HH102" s="356"/>
    </row>
    <row r="103" spans="1:216" s="268" customFormat="1" ht="15" x14ac:dyDescent="0.25">
      <c r="A103" s="356" t="s">
        <v>256</v>
      </c>
      <c r="B103" s="356"/>
      <c r="C103" s="356"/>
      <c r="D103" s="356"/>
      <c r="E103" s="356"/>
      <c r="F103" s="356"/>
      <c r="G103" s="356"/>
      <c r="H103" s="356"/>
      <c r="I103" s="356"/>
      <c r="J103" s="356"/>
      <c r="K103" s="356"/>
      <c r="L103" s="356"/>
      <c r="M103" s="356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56"/>
      <c r="Y103" s="356"/>
      <c r="Z103" s="356"/>
      <c r="AA103" s="356"/>
      <c r="AB103" s="356"/>
      <c r="AC103" s="356"/>
      <c r="AD103" s="356"/>
      <c r="AE103" s="356"/>
      <c r="AF103" s="356"/>
      <c r="AG103" s="356"/>
      <c r="AH103" s="356"/>
      <c r="AI103" s="356"/>
      <c r="AJ103" s="356"/>
      <c r="AK103" s="356"/>
      <c r="AL103" s="356"/>
      <c r="AM103" s="356"/>
      <c r="AN103" s="356"/>
      <c r="AO103" s="356"/>
      <c r="AP103" s="356"/>
      <c r="AQ103" s="356"/>
      <c r="AR103" s="356"/>
      <c r="AS103" s="356"/>
      <c r="AT103" s="356"/>
      <c r="AU103" s="356"/>
      <c r="AV103" s="356"/>
      <c r="AW103" s="356"/>
      <c r="AX103" s="356"/>
      <c r="AY103" s="356"/>
      <c r="AZ103" s="356"/>
      <c r="BA103" s="356"/>
      <c r="BB103" s="356"/>
      <c r="BC103" s="356"/>
      <c r="BD103" s="356"/>
      <c r="BE103" s="356"/>
      <c r="BF103" s="356"/>
      <c r="BG103" s="356"/>
      <c r="BH103" s="356"/>
      <c r="BI103" s="356"/>
      <c r="BJ103" s="356"/>
      <c r="BK103" s="356"/>
      <c r="BL103" s="356"/>
      <c r="BM103" s="356"/>
      <c r="BN103" s="356"/>
      <c r="BO103" s="356"/>
      <c r="BP103" s="356"/>
      <c r="BQ103" s="356"/>
      <c r="BR103" s="356"/>
      <c r="BS103" s="356"/>
      <c r="BT103" s="356"/>
      <c r="BU103" s="356"/>
      <c r="BV103" s="356"/>
      <c r="BW103" s="356"/>
      <c r="BX103" s="356"/>
      <c r="BY103" s="356"/>
      <c r="BZ103" s="356"/>
      <c r="CA103" s="356"/>
      <c r="CB103" s="356"/>
      <c r="CC103" s="356"/>
      <c r="CD103" s="356"/>
      <c r="CE103" s="356"/>
      <c r="CF103" s="356"/>
      <c r="CG103" s="356"/>
      <c r="CH103" s="356"/>
      <c r="CI103" s="356"/>
      <c r="CJ103" s="356"/>
      <c r="CK103" s="356"/>
      <c r="CL103" s="356"/>
      <c r="CM103" s="356"/>
      <c r="CN103" s="356"/>
      <c r="CO103" s="356"/>
      <c r="CP103" s="356"/>
      <c r="CQ103" s="356"/>
      <c r="CR103" s="356"/>
      <c r="CS103" s="356"/>
      <c r="CT103" s="356"/>
      <c r="CU103" s="356"/>
      <c r="CV103" s="356"/>
      <c r="CW103" s="356"/>
      <c r="CX103" s="356"/>
      <c r="CY103" s="356"/>
      <c r="CZ103" s="356"/>
      <c r="DA103" s="356"/>
      <c r="DB103" s="356"/>
      <c r="DC103" s="356"/>
      <c r="DD103" s="356"/>
      <c r="DE103" s="356"/>
      <c r="DF103" s="356"/>
      <c r="DG103" s="356"/>
      <c r="DH103" s="356"/>
      <c r="DI103" s="356"/>
      <c r="DJ103" s="356"/>
      <c r="DK103" s="356"/>
      <c r="DL103" s="356"/>
      <c r="DM103" s="356"/>
      <c r="DN103" s="356"/>
      <c r="DO103" s="356"/>
      <c r="DP103" s="356"/>
      <c r="DQ103" s="356"/>
      <c r="DR103" s="356"/>
      <c r="DS103" s="356"/>
      <c r="DT103" s="356"/>
      <c r="DU103" s="356"/>
      <c r="DV103" s="356"/>
      <c r="DW103" s="356"/>
      <c r="DX103" s="356"/>
      <c r="DY103" s="356"/>
      <c r="DZ103" s="356"/>
      <c r="EA103" s="356"/>
      <c r="EB103" s="356"/>
      <c r="EC103" s="356"/>
      <c r="ED103" s="356"/>
      <c r="EE103" s="356"/>
      <c r="EF103" s="356"/>
      <c r="EG103" s="356"/>
      <c r="EH103" s="356"/>
      <c r="EI103" s="356"/>
      <c r="EJ103" s="356"/>
      <c r="EK103" s="356"/>
      <c r="EL103" s="356"/>
      <c r="EM103" s="356"/>
      <c r="EN103" s="356"/>
      <c r="EO103" s="356"/>
      <c r="EP103" s="356"/>
      <c r="EQ103" s="356"/>
      <c r="ER103" s="356"/>
      <c r="ES103" s="356"/>
      <c r="ET103" s="356"/>
      <c r="EU103" s="356"/>
      <c r="EV103" s="356"/>
      <c r="EW103" s="356"/>
      <c r="EX103" s="356"/>
      <c r="EY103" s="356"/>
      <c r="EZ103" s="356"/>
      <c r="FA103" s="356"/>
      <c r="FB103" s="356"/>
      <c r="FC103" s="356"/>
      <c r="FD103" s="356"/>
      <c r="FE103" s="356"/>
      <c r="FF103" s="356"/>
      <c r="FG103" s="356"/>
      <c r="FH103" s="356"/>
      <c r="FI103" s="356"/>
      <c r="FJ103" s="356"/>
      <c r="FK103" s="356"/>
      <c r="FL103" s="356"/>
      <c r="FM103" s="356"/>
      <c r="FN103" s="356"/>
      <c r="FO103" s="356"/>
      <c r="FP103" s="356"/>
      <c r="FQ103" s="356"/>
      <c r="FR103" s="356"/>
      <c r="FS103" s="356"/>
      <c r="FT103" s="356"/>
      <c r="FU103" s="356"/>
      <c r="FV103" s="356"/>
      <c r="FW103" s="356"/>
      <c r="FX103" s="356"/>
      <c r="FY103" s="356"/>
      <c r="FZ103" s="356"/>
      <c r="GA103" s="356"/>
      <c r="GB103" s="356"/>
      <c r="GC103" s="356"/>
      <c r="GD103" s="356"/>
      <c r="GE103" s="356"/>
      <c r="GF103" s="356"/>
      <c r="GG103" s="356"/>
      <c r="GH103" s="356"/>
      <c r="GI103" s="356"/>
      <c r="GJ103" s="356"/>
      <c r="GK103" s="356"/>
      <c r="GL103" s="356"/>
      <c r="GM103" s="356"/>
      <c r="GN103" s="356"/>
      <c r="GO103" s="356"/>
      <c r="GP103" s="356"/>
      <c r="GQ103" s="356"/>
      <c r="GR103" s="356"/>
      <c r="GS103" s="356"/>
      <c r="GT103" s="356"/>
      <c r="GU103" s="356"/>
      <c r="GV103" s="356"/>
      <c r="GW103" s="356"/>
      <c r="GX103" s="356"/>
      <c r="GY103" s="356"/>
      <c r="GZ103" s="356"/>
      <c r="HA103" s="356"/>
      <c r="HB103" s="356"/>
      <c r="HC103" s="356"/>
      <c r="HD103" s="356"/>
      <c r="HE103" s="356"/>
      <c r="HF103" s="356"/>
      <c r="HG103" s="356"/>
      <c r="HH103" s="356"/>
    </row>
    <row r="104" spans="1:216" ht="15" x14ac:dyDescent="0.25">
      <c r="A104" s="356" t="s">
        <v>464</v>
      </c>
      <c r="B104" s="356" t="s">
        <v>23</v>
      </c>
      <c r="C104" s="356" t="s">
        <v>24</v>
      </c>
      <c r="D104" s="356" t="s">
        <v>25</v>
      </c>
      <c r="E104" s="356" t="s">
        <v>26</v>
      </c>
      <c r="F104" s="356" t="s">
        <v>27</v>
      </c>
      <c r="G104" s="356" t="s">
        <v>28</v>
      </c>
      <c r="H104" s="356" t="s">
        <v>29</v>
      </c>
      <c r="I104" s="356" t="s">
        <v>30</v>
      </c>
      <c r="J104" s="356" t="s">
        <v>31</v>
      </c>
      <c r="K104" s="356" t="s">
        <v>32</v>
      </c>
      <c r="L104" s="356" t="s">
        <v>33</v>
      </c>
      <c r="M104" s="356" t="s">
        <v>34</v>
      </c>
      <c r="N104" s="356" t="s">
        <v>386</v>
      </c>
      <c r="O104" s="356" t="s">
        <v>387</v>
      </c>
      <c r="P104" s="356" t="s">
        <v>388</v>
      </c>
      <c r="Q104" s="356" t="s">
        <v>35</v>
      </c>
      <c r="R104" s="356" t="s">
        <v>36</v>
      </c>
      <c r="S104" s="356" t="s">
        <v>37</v>
      </c>
      <c r="T104" s="356" t="s">
        <v>38</v>
      </c>
      <c r="U104" s="356" t="s">
        <v>39</v>
      </c>
      <c r="V104" s="356" t="s">
        <v>40</v>
      </c>
      <c r="W104" s="356" t="s">
        <v>41</v>
      </c>
      <c r="X104" s="356" t="s">
        <v>42</v>
      </c>
      <c r="Y104" s="356" t="s">
        <v>43</v>
      </c>
      <c r="Z104" s="356" t="s">
        <v>44</v>
      </c>
      <c r="AA104" s="356" t="s">
        <v>45</v>
      </c>
      <c r="AB104" s="356" t="s">
        <v>46</v>
      </c>
      <c r="AC104" s="356" t="s">
        <v>47</v>
      </c>
      <c r="AD104" s="356" t="s">
        <v>48</v>
      </c>
      <c r="AE104" s="356" t="s">
        <v>49</v>
      </c>
      <c r="AF104" s="356" t="s">
        <v>50</v>
      </c>
      <c r="AG104" s="356" t="s">
        <v>51</v>
      </c>
      <c r="AH104" s="356" t="s">
        <v>52</v>
      </c>
      <c r="AI104" s="356" t="s">
        <v>53</v>
      </c>
      <c r="AJ104" s="356" t="s">
        <v>54</v>
      </c>
      <c r="AK104" s="356" t="s">
        <v>55</v>
      </c>
      <c r="AL104" s="356" t="s">
        <v>56</v>
      </c>
      <c r="AM104" s="356" t="s">
        <v>57</v>
      </c>
      <c r="AN104" s="356" t="s">
        <v>58</v>
      </c>
      <c r="AO104" s="356" t="s">
        <v>59</v>
      </c>
      <c r="AP104" s="356" t="s">
        <v>60</v>
      </c>
      <c r="AQ104" s="356" t="s">
        <v>61</v>
      </c>
      <c r="AR104" s="356" t="s">
        <v>62</v>
      </c>
      <c r="AS104" s="356" t="s">
        <v>63</v>
      </c>
      <c r="AT104" s="356" t="s">
        <v>64</v>
      </c>
      <c r="AU104" s="356" t="s">
        <v>65</v>
      </c>
      <c r="AV104" s="356" t="s">
        <v>66</v>
      </c>
      <c r="AW104" s="356" t="s">
        <v>67</v>
      </c>
      <c r="AX104" s="356" t="s">
        <v>68</v>
      </c>
      <c r="AY104" s="356" t="s">
        <v>69</v>
      </c>
      <c r="AZ104" s="356" t="s">
        <v>389</v>
      </c>
      <c r="BA104" s="356" t="s">
        <v>390</v>
      </c>
      <c r="BB104" s="356" t="s">
        <v>391</v>
      </c>
      <c r="BC104" s="356" t="s">
        <v>392</v>
      </c>
      <c r="BD104" s="356" t="s">
        <v>393</v>
      </c>
      <c r="BE104" s="356" t="s">
        <v>394</v>
      </c>
      <c r="BF104" s="356" t="s">
        <v>395</v>
      </c>
      <c r="BG104" s="356" t="s">
        <v>396</v>
      </c>
      <c r="BH104" s="356" t="s">
        <v>397</v>
      </c>
      <c r="BI104" s="356" t="s">
        <v>398</v>
      </c>
      <c r="BJ104" s="356" t="s">
        <v>399</v>
      </c>
      <c r="BK104" s="356" t="s">
        <v>400</v>
      </c>
      <c r="BL104" s="356" t="s">
        <v>401</v>
      </c>
      <c r="BM104" s="356" t="s">
        <v>402</v>
      </c>
      <c r="BN104" s="356" t="s">
        <v>70</v>
      </c>
      <c r="BO104" s="356" t="s">
        <v>71</v>
      </c>
      <c r="BP104" s="356" t="s">
        <v>72</v>
      </c>
      <c r="BQ104" s="356" t="s">
        <v>73</v>
      </c>
      <c r="BR104" s="356" t="s">
        <v>74</v>
      </c>
      <c r="BS104" s="356" t="s">
        <v>75</v>
      </c>
      <c r="BT104" s="356" t="s">
        <v>76</v>
      </c>
      <c r="BU104" s="356" t="s">
        <v>77</v>
      </c>
      <c r="BV104" s="356" t="s">
        <v>78</v>
      </c>
      <c r="BW104" s="356" t="s">
        <v>79</v>
      </c>
      <c r="BX104" s="356" t="s">
        <v>80</v>
      </c>
      <c r="BY104" s="356" t="s">
        <v>81</v>
      </c>
      <c r="BZ104" s="356" t="s">
        <v>82</v>
      </c>
      <c r="CA104" s="356" t="s">
        <v>83</v>
      </c>
      <c r="CB104" s="356" t="s">
        <v>84</v>
      </c>
      <c r="CC104" s="356" t="s">
        <v>85</v>
      </c>
      <c r="CD104" s="356" t="s">
        <v>86</v>
      </c>
      <c r="CE104" s="356" t="s">
        <v>87</v>
      </c>
      <c r="CF104" s="356" t="s">
        <v>88</v>
      </c>
      <c r="CG104" s="356" t="s">
        <v>89</v>
      </c>
      <c r="CH104" s="356" t="s">
        <v>90</v>
      </c>
      <c r="CI104" s="356" t="s">
        <v>91</v>
      </c>
      <c r="CJ104" s="356" t="s">
        <v>92</v>
      </c>
      <c r="CK104" s="356" t="s">
        <v>93</v>
      </c>
      <c r="CL104" s="356" t="s">
        <v>94</v>
      </c>
      <c r="CM104" s="356" t="s">
        <v>95</v>
      </c>
      <c r="CN104" s="356" t="s">
        <v>96</v>
      </c>
      <c r="CO104" s="356" t="s">
        <v>97</v>
      </c>
      <c r="CP104" s="356" t="s">
        <v>98</v>
      </c>
      <c r="CQ104" s="356" t="s">
        <v>99</v>
      </c>
      <c r="CR104" s="356" t="s">
        <v>100</v>
      </c>
      <c r="CS104" s="356" t="s">
        <v>101</v>
      </c>
      <c r="CT104" s="356" t="s">
        <v>102</v>
      </c>
      <c r="CU104" s="356" t="s">
        <v>103</v>
      </c>
      <c r="CV104" s="356" t="s">
        <v>104</v>
      </c>
      <c r="CW104" s="356" t="s">
        <v>105</v>
      </c>
      <c r="CX104" s="356" t="s">
        <v>106</v>
      </c>
      <c r="CY104" s="356" t="s">
        <v>107</v>
      </c>
      <c r="CZ104" s="356" t="s">
        <v>108</v>
      </c>
      <c r="DA104" s="356" t="s">
        <v>109</v>
      </c>
      <c r="DB104" s="356" t="s">
        <v>110</v>
      </c>
      <c r="DC104" s="356" t="s">
        <v>111</v>
      </c>
      <c r="DD104" s="356" t="s">
        <v>112</v>
      </c>
      <c r="DE104" s="356" t="s">
        <v>113</v>
      </c>
      <c r="DF104" s="356" t="s">
        <v>114</v>
      </c>
      <c r="DG104" s="356" t="s">
        <v>115</v>
      </c>
      <c r="DH104" s="356" t="s">
        <v>116</v>
      </c>
      <c r="DI104" s="356" t="s">
        <v>117</v>
      </c>
      <c r="DJ104" s="356" t="s">
        <v>118</v>
      </c>
      <c r="DK104" s="356" t="s">
        <v>119</v>
      </c>
      <c r="DL104" s="356" t="s">
        <v>120</v>
      </c>
      <c r="DM104" s="356" t="s">
        <v>121</v>
      </c>
      <c r="DN104" s="356" t="s">
        <v>122</v>
      </c>
      <c r="DO104" s="356" t="s">
        <v>123</v>
      </c>
      <c r="DP104" s="356" t="s">
        <v>124</v>
      </c>
      <c r="DQ104" s="356" t="s">
        <v>125</v>
      </c>
      <c r="DR104" s="356" t="s">
        <v>126</v>
      </c>
      <c r="DS104" s="356" t="s">
        <v>127</v>
      </c>
      <c r="DT104" s="356" t="s">
        <v>128</v>
      </c>
      <c r="DU104" s="356" t="s">
        <v>129</v>
      </c>
      <c r="DV104" s="356" t="s">
        <v>130</v>
      </c>
      <c r="DW104" s="356" t="s">
        <v>131</v>
      </c>
      <c r="DX104" s="356" t="s">
        <v>132</v>
      </c>
      <c r="DY104" s="356" t="s">
        <v>133</v>
      </c>
      <c r="DZ104" s="356" t="s">
        <v>134</v>
      </c>
      <c r="EA104" s="356" t="s">
        <v>135</v>
      </c>
      <c r="EB104" s="356" t="s">
        <v>136</v>
      </c>
      <c r="EC104" s="356" t="s">
        <v>137</v>
      </c>
      <c r="ED104" s="356" t="s">
        <v>138</v>
      </c>
      <c r="EE104" s="356" t="s">
        <v>139</v>
      </c>
      <c r="EF104" s="356" t="s">
        <v>140</v>
      </c>
      <c r="EG104" s="356" t="s">
        <v>141</v>
      </c>
      <c r="EH104" s="356" t="s">
        <v>142</v>
      </c>
      <c r="EI104" s="356" t="s">
        <v>143</v>
      </c>
      <c r="EJ104" s="356" t="s">
        <v>144</v>
      </c>
      <c r="EK104" s="356" t="s">
        <v>145</v>
      </c>
      <c r="EL104" s="356" t="s">
        <v>146</v>
      </c>
      <c r="EM104" s="356" t="s">
        <v>147</v>
      </c>
      <c r="EN104" s="356" t="s">
        <v>148</v>
      </c>
      <c r="EO104" s="356" t="s">
        <v>149</v>
      </c>
      <c r="EP104" s="356" t="s">
        <v>150</v>
      </c>
      <c r="EQ104" s="356" t="s">
        <v>151</v>
      </c>
      <c r="ER104" s="356" t="s">
        <v>152</v>
      </c>
      <c r="ES104" s="356" t="s">
        <v>153</v>
      </c>
      <c r="ET104" s="356" t="s">
        <v>154</v>
      </c>
      <c r="EU104" s="356" t="s">
        <v>155</v>
      </c>
      <c r="EV104" s="356" t="s">
        <v>156</v>
      </c>
      <c r="EW104" s="356" t="s">
        <v>157</v>
      </c>
      <c r="EX104" s="356" t="s">
        <v>158</v>
      </c>
      <c r="EY104" s="356" t="s">
        <v>159</v>
      </c>
      <c r="EZ104" s="356" t="s">
        <v>160</v>
      </c>
      <c r="FA104" s="356" t="s">
        <v>161</v>
      </c>
      <c r="FB104" s="356" t="s">
        <v>162</v>
      </c>
      <c r="FC104" s="356" t="s">
        <v>163</v>
      </c>
      <c r="FD104" s="356" t="s">
        <v>164</v>
      </c>
      <c r="FE104" s="356" t="s">
        <v>165</v>
      </c>
      <c r="FF104" s="356" t="s">
        <v>166</v>
      </c>
      <c r="FG104" s="356" t="s">
        <v>167</v>
      </c>
      <c r="FH104" s="356" t="s">
        <v>168</v>
      </c>
      <c r="FI104" s="356" t="s">
        <v>169</v>
      </c>
      <c r="FJ104" s="356" t="s">
        <v>170</v>
      </c>
      <c r="FK104" s="356" t="s">
        <v>171</v>
      </c>
      <c r="FL104" s="356" t="s">
        <v>172</v>
      </c>
      <c r="FM104" s="356" t="s">
        <v>173</v>
      </c>
      <c r="FN104" s="356" t="s">
        <v>174</v>
      </c>
      <c r="FO104" s="356" t="s">
        <v>175</v>
      </c>
      <c r="FP104" s="356" t="s">
        <v>176</v>
      </c>
      <c r="FQ104" s="356" t="s">
        <v>177</v>
      </c>
      <c r="FR104" s="356" t="s">
        <v>178</v>
      </c>
      <c r="FS104" s="356" t="s">
        <v>179</v>
      </c>
      <c r="FT104" s="356" t="s">
        <v>180</v>
      </c>
      <c r="FU104" s="356" t="s">
        <v>181</v>
      </c>
      <c r="FV104" s="356" t="s">
        <v>182</v>
      </c>
      <c r="FW104" s="356" t="s">
        <v>183</v>
      </c>
      <c r="FX104" s="356" t="s">
        <v>184</v>
      </c>
      <c r="FY104" s="356" t="s">
        <v>185</v>
      </c>
      <c r="FZ104" s="356" t="s">
        <v>186</v>
      </c>
      <c r="GA104" s="356" t="s">
        <v>187</v>
      </c>
      <c r="GB104" s="356" t="s">
        <v>188</v>
      </c>
      <c r="GC104" s="356" t="s">
        <v>189</v>
      </c>
      <c r="GD104" s="356" t="s">
        <v>190</v>
      </c>
      <c r="GE104" s="356" t="s">
        <v>191</v>
      </c>
      <c r="GF104" s="356" t="s">
        <v>192</v>
      </c>
      <c r="GG104" s="356" t="s">
        <v>193</v>
      </c>
      <c r="GH104" s="356" t="s">
        <v>194</v>
      </c>
      <c r="GI104" s="356" t="s">
        <v>195</v>
      </c>
      <c r="GJ104" s="356" t="s">
        <v>196</v>
      </c>
      <c r="GK104" s="356" t="s">
        <v>197</v>
      </c>
      <c r="GL104" s="356" t="s">
        <v>198</v>
      </c>
      <c r="GM104" s="356" t="s">
        <v>199</v>
      </c>
      <c r="GN104" s="356" t="s">
        <v>200</v>
      </c>
      <c r="GO104" s="356" t="s">
        <v>201</v>
      </c>
      <c r="GP104" s="356" t="s">
        <v>202</v>
      </c>
      <c r="GQ104" s="356" t="s">
        <v>203</v>
      </c>
      <c r="GR104" s="356" t="s">
        <v>204</v>
      </c>
      <c r="GS104" s="356" t="s">
        <v>205</v>
      </c>
      <c r="GT104" s="356" t="s">
        <v>206</v>
      </c>
      <c r="GU104" s="356" t="s">
        <v>207</v>
      </c>
      <c r="GV104" s="356" t="s">
        <v>208</v>
      </c>
      <c r="GW104" s="356" t="s">
        <v>209</v>
      </c>
      <c r="GX104" s="356" t="s">
        <v>210</v>
      </c>
      <c r="GY104" s="356" t="s">
        <v>211</v>
      </c>
      <c r="GZ104" s="356" t="s">
        <v>212</v>
      </c>
      <c r="HA104" s="356" t="s">
        <v>213</v>
      </c>
      <c r="HB104" s="356" t="s">
        <v>214</v>
      </c>
      <c r="HC104" s="356" t="s">
        <v>215</v>
      </c>
      <c r="HD104" s="356" t="s">
        <v>216</v>
      </c>
      <c r="HE104" s="356" t="s">
        <v>217</v>
      </c>
      <c r="HF104" s="356" t="s">
        <v>218</v>
      </c>
      <c r="HG104" s="356" t="s">
        <v>219</v>
      </c>
      <c r="HH104" s="356" t="s">
        <v>220</v>
      </c>
    </row>
    <row r="105" spans="1:216" ht="15" x14ac:dyDescent="0.25">
      <c r="A105" s="356" t="s">
        <v>230</v>
      </c>
      <c r="B105" s="356">
        <v>30621290</v>
      </c>
      <c r="C105" s="356">
        <v>5701347</v>
      </c>
      <c r="D105" s="356">
        <v>4349810</v>
      </c>
      <c r="E105" s="356">
        <v>2870404</v>
      </c>
      <c r="F105" s="356">
        <v>1798258</v>
      </c>
      <c r="G105" s="356">
        <v>1638543</v>
      </c>
      <c r="H105" s="356">
        <v>1872274</v>
      </c>
      <c r="I105" s="356">
        <v>956334</v>
      </c>
      <c r="J105" s="356">
        <v>1253306</v>
      </c>
      <c r="K105" s="356">
        <v>457511</v>
      </c>
      <c r="L105" s="356">
        <v>245334</v>
      </c>
      <c r="M105" s="356">
        <v>249032</v>
      </c>
      <c r="N105" s="356">
        <v>391097</v>
      </c>
      <c r="O105" s="356">
        <v>180026</v>
      </c>
      <c r="P105" s="356">
        <v>257145</v>
      </c>
      <c r="Q105" s="356">
        <v>1491244</v>
      </c>
      <c r="R105" s="356">
        <v>594824</v>
      </c>
      <c r="S105" s="356">
        <v>0</v>
      </c>
      <c r="T105" s="356">
        <v>708507</v>
      </c>
      <c r="U105" s="356">
        <v>498250</v>
      </c>
      <c r="V105" s="356">
        <v>306568</v>
      </c>
      <c r="W105" s="356">
        <v>507613</v>
      </c>
      <c r="X105" s="356">
        <v>395269</v>
      </c>
      <c r="Y105" s="356">
        <v>128189</v>
      </c>
      <c r="Z105" s="356">
        <v>19255590</v>
      </c>
      <c r="AA105" s="356">
        <v>17649900</v>
      </c>
      <c r="AB105" s="356">
        <v>1398510</v>
      </c>
      <c r="AC105" s="356">
        <v>8666837</v>
      </c>
      <c r="AD105" s="356">
        <v>5387863</v>
      </c>
      <c r="AE105" s="356">
        <v>246310</v>
      </c>
      <c r="AF105" s="356">
        <v>4201620</v>
      </c>
      <c r="AG105" s="356">
        <v>3423318</v>
      </c>
      <c r="AH105" s="356">
        <v>5064530</v>
      </c>
      <c r="AI105" s="356">
        <v>2239764</v>
      </c>
      <c r="AJ105" s="356">
        <v>7694030</v>
      </c>
      <c r="AK105" s="356">
        <v>1946388</v>
      </c>
      <c r="AL105" s="356">
        <v>386946</v>
      </c>
      <c r="AM105" s="356">
        <v>5567459</v>
      </c>
      <c r="AN105" s="356">
        <v>76901</v>
      </c>
      <c r="AO105" s="356">
        <v>2164986</v>
      </c>
      <c r="AP105" s="356">
        <v>2257825</v>
      </c>
      <c r="AQ105" s="356">
        <v>6782</v>
      </c>
      <c r="AR105" s="356">
        <v>1351232</v>
      </c>
      <c r="AS105" s="356">
        <v>308900</v>
      </c>
      <c r="AT105" s="356">
        <v>677678</v>
      </c>
      <c r="AU105" s="356">
        <v>245309</v>
      </c>
      <c r="AV105" s="356">
        <v>1108658</v>
      </c>
      <c r="AW105" s="356">
        <v>255341</v>
      </c>
      <c r="AX105" s="356">
        <v>62183</v>
      </c>
      <c r="AY105" s="356">
        <v>8799802</v>
      </c>
      <c r="AZ105" s="356">
        <v>1444252</v>
      </c>
      <c r="BA105" s="356">
        <v>286979</v>
      </c>
      <c r="BB105" s="356">
        <v>82225</v>
      </c>
      <c r="BC105" s="356">
        <v>1154694</v>
      </c>
      <c r="BD105" s="356">
        <v>73196</v>
      </c>
      <c r="BE105" s="356">
        <v>0</v>
      </c>
      <c r="BF105" s="356">
        <v>0</v>
      </c>
      <c r="BG105" s="356">
        <v>328232</v>
      </c>
      <c r="BH105" s="356">
        <v>54311</v>
      </c>
      <c r="BI105" s="356">
        <v>13970</v>
      </c>
      <c r="BJ105" s="356">
        <v>280251</v>
      </c>
      <c r="BK105" s="356">
        <v>9989</v>
      </c>
      <c r="BL105" s="356">
        <v>0</v>
      </c>
      <c r="BM105" s="356">
        <v>0</v>
      </c>
      <c r="BN105" s="356">
        <v>3227821</v>
      </c>
      <c r="BO105" s="356">
        <v>7939</v>
      </c>
      <c r="BP105" s="356">
        <v>44478</v>
      </c>
      <c r="BQ105" s="356">
        <v>3180239</v>
      </c>
      <c r="BR105" s="356">
        <v>38904</v>
      </c>
      <c r="BS105" s="356">
        <v>0</v>
      </c>
      <c r="BT105" s="356">
        <v>0</v>
      </c>
      <c r="BU105" s="356">
        <v>2141477</v>
      </c>
      <c r="BV105" s="356">
        <v>108334</v>
      </c>
      <c r="BW105" s="356">
        <v>125473</v>
      </c>
      <c r="BX105" s="356">
        <v>1931046</v>
      </c>
      <c r="BY105" s="356">
        <v>128092</v>
      </c>
      <c r="BZ105" s="356">
        <v>0</v>
      </c>
      <c r="CA105" s="356">
        <v>0</v>
      </c>
      <c r="CB105" s="356">
        <v>375207</v>
      </c>
      <c r="CC105" s="356">
        <v>178016</v>
      </c>
      <c r="CD105" s="356">
        <v>39892</v>
      </c>
      <c r="CE105" s="356">
        <v>173960</v>
      </c>
      <c r="CF105" s="356">
        <v>18549</v>
      </c>
      <c r="CG105" s="356">
        <v>0</v>
      </c>
      <c r="CH105" s="356">
        <v>0</v>
      </c>
      <c r="CI105" s="356">
        <v>4795525</v>
      </c>
      <c r="CJ105" s="356">
        <v>1629660</v>
      </c>
      <c r="CK105" s="356">
        <v>185280</v>
      </c>
      <c r="CL105" s="356">
        <v>2898861</v>
      </c>
      <c r="CM105" s="356">
        <v>116909</v>
      </c>
      <c r="CN105" s="356">
        <v>0</v>
      </c>
      <c r="CO105" s="356">
        <v>1223509</v>
      </c>
      <c r="CP105" s="356">
        <v>4216513</v>
      </c>
      <c r="CQ105" s="356">
        <v>629884</v>
      </c>
      <c r="CR105" s="356">
        <v>1521515</v>
      </c>
      <c r="CS105" s="356">
        <v>364337</v>
      </c>
      <c r="CT105" s="356">
        <v>1337304</v>
      </c>
      <c r="CU105" s="356">
        <v>845677</v>
      </c>
      <c r="CV105" s="356">
        <v>712698</v>
      </c>
      <c r="CW105" s="356">
        <v>704198</v>
      </c>
      <c r="CX105" s="356">
        <v>0</v>
      </c>
      <c r="CY105" s="356">
        <v>0</v>
      </c>
      <c r="CZ105" s="356">
        <v>0</v>
      </c>
      <c r="DA105" s="356">
        <v>217261</v>
      </c>
      <c r="DB105" s="356">
        <v>402691</v>
      </c>
      <c r="DC105" s="356">
        <v>66660</v>
      </c>
      <c r="DD105" s="356">
        <v>15245960</v>
      </c>
      <c r="DE105" s="356">
        <v>6654582</v>
      </c>
      <c r="DF105" s="356">
        <v>7752919</v>
      </c>
      <c r="DG105" s="356">
        <v>8109713</v>
      </c>
      <c r="DH105" s="356">
        <v>375757</v>
      </c>
      <c r="DI105" s="356">
        <v>161810</v>
      </c>
      <c r="DJ105" s="356">
        <v>63207</v>
      </c>
      <c r="DK105" s="356">
        <v>19910240</v>
      </c>
      <c r="DL105" s="356">
        <v>14196300</v>
      </c>
      <c r="DM105" s="356">
        <v>10153700</v>
      </c>
      <c r="DN105" s="356">
        <v>3134751</v>
      </c>
      <c r="DO105" s="356">
        <v>2016895</v>
      </c>
      <c r="DP105" s="356">
        <v>1627117</v>
      </c>
      <c r="DQ105" s="356">
        <v>6336608</v>
      </c>
      <c r="DR105" s="356">
        <v>7262</v>
      </c>
      <c r="DS105" s="356">
        <v>285592</v>
      </c>
      <c r="DT105" s="356">
        <v>1367719</v>
      </c>
      <c r="DU105" s="356">
        <v>584694</v>
      </c>
      <c r="DV105" s="356">
        <v>6727574</v>
      </c>
      <c r="DW105" s="356">
        <v>2117282</v>
      </c>
      <c r="DX105" s="356">
        <v>1492716</v>
      </c>
      <c r="DY105" s="356">
        <v>952815</v>
      </c>
      <c r="DZ105" s="356">
        <v>4423462</v>
      </c>
      <c r="EA105" s="356">
        <v>6399</v>
      </c>
      <c r="EB105" s="356">
        <v>239785</v>
      </c>
      <c r="EC105" s="356">
        <v>1008668</v>
      </c>
      <c r="ED105" s="356">
        <v>459968</v>
      </c>
      <c r="EE105" s="356">
        <v>13480760</v>
      </c>
      <c r="EF105" s="356">
        <v>4627777</v>
      </c>
      <c r="EG105" s="356">
        <v>3135716</v>
      </c>
      <c r="EH105" s="356">
        <v>2060569</v>
      </c>
      <c r="EI105" s="356">
        <v>8824747</v>
      </c>
      <c r="EJ105" s="356">
        <v>13624</v>
      </c>
      <c r="EK105" s="356">
        <v>445772</v>
      </c>
      <c r="EL105" s="356">
        <v>2142169</v>
      </c>
      <c r="EM105" s="356">
        <v>923890</v>
      </c>
      <c r="EN105" s="356">
        <v>2244346</v>
      </c>
      <c r="EO105" s="356">
        <v>405196</v>
      </c>
      <c r="EP105" s="356">
        <v>245414</v>
      </c>
      <c r="EQ105" s="356">
        <v>413526</v>
      </c>
      <c r="ER105" s="356">
        <v>1341822</v>
      </c>
      <c r="ES105" s="356">
        <v>0</v>
      </c>
      <c r="ET105" s="356">
        <v>46552</v>
      </c>
      <c r="EU105" s="356">
        <v>170107</v>
      </c>
      <c r="EV105" s="356">
        <v>77856</v>
      </c>
      <c r="EW105" s="356">
        <v>5754684</v>
      </c>
      <c r="EX105" s="356">
        <v>1503644</v>
      </c>
      <c r="EY105" s="356">
        <v>788971</v>
      </c>
      <c r="EZ105" s="356">
        <v>998712</v>
      </c>
      <c r="FA105" s="356">
        <v>3247926</v>
      </c>
      <c r="FB105" s="356">
        <v>36078</v>
      </c>
      <c r="FC105" s="356">
        <v>252358</v>
      </c>
      <c r="FD105" s="356">
        <v>691610</v>
      </c>
      <c r="FE105" s="356">
        <v>328197</v>
      </c>
      <c r="FF105" s="356">
        <v>2052519</v>
      </c>
      <c r="FG105" s="356">
        <v>688996</v>
      </c>
      <c r="FH105" s="356">
        <v>197505</v>
      </c>
      <c r="FI105" s="356">
        <v>258943</v>
      </c>
      <c r="FJ105" s="356">
        <v>546326</v>
      </c>
      <c r="FK105" s="356">
        <v>36804</v>
      </c>
      <c r="FL105" s="356">
        <v>81568</v>
      </c>
      <c r="FM105" s="356">
        <v>153147</v>
      </c>
      <c r="FN105" s="356">
        <v>26656</v>
      </c>
      <c r="FO105" s="356">
        <v>1726503</v>
      </c>
      <c r="FP105" s="356">
        <v>1401375</v>
      </c>
      <c r="FQ105" s="356">
        <v>77949</v>
      </c>
      <c r="FR105" s="356">
        <v>29068</v>
      </c>
      <c r="FS105" s="356">
        <v>384930</v>
      </c>
      <c r="FT105" s="356">
        <v>12155</v>
      </c>
      <c r="FU105" s="356">
        <v>6906</v>
      </c>
      <c r="FV105" s="356">
        <v>67633</v>
      </c>
      <c r="FW105" s="356">
        <v>15599</v>
      </c>
      <c r="FX105" s="356">
        <v>4606133</v>
      </c>
      <c r="FY105" s="356">
        <v>1191512</v>
      </c>
      <c r="FZ105" s="356">
        <v>1011150</v>
      </c>
      <c r="GA105" s="356">
        <v>565420</v>
      </c>
      <c r="GB105" s="356">
        <v>2937897</v>
      </c>
      <c r="GC105" s="356">
        <v>12009</v>
      </c>
      <c r="GD105" s="356">
        <v>56734</v>
      </c>
      <c r="GE105" s="356">
        <v>105227</v>
      </c>
      <c r="GF105" s="356">
        <v>34997</v>
      </c>
      <c r="GG105" s="356">
        <v>1176736</v>
      </c>
      <c r="GH105" s="356">
        <v>44092</v>
      </c>
      <c r="GI105" s="356">
        <v>43772</v>
      </c>
      <c r="GJ105" s="356">
        <v>62854</v>
      </c>
      <c r="GK105" s="356">
        <v>552070</v>
      </c>
      <c r="GL105" s="356">
        <v>645315</v>
      </c>
      <c r="GM105" s="356">
        <v>0</v>
      </c>
      <c r="GN105" s="356">
        <v>0</v>
      </c>
      <c r="GO105" s="356">
        <v>0</v>
      </c>
      <c r="GP105" s="356">
        <v>596119</v>
      </c>
      <c r="GQ105" s="356">
        <v>23160</v>
      </c>
      <c r="GR105" s="356">
        <v>400850</v>
      </c>
      <c r="GS105" s="356">
        <v>153143</v>
      </c>
      <c r="GT105" s="356">
        <v>14364</v>
      </c>
      <c r="GU105" s="356">
        <v>15124</v>
      </c>
      <c r="GV105" s="356">
        <v>0</v>
      </c>
      <c r="GW105" s="356">
        <v>11498</v>
      </c>
      <c r="GX105" s="356">
        <v>27561</v>
      </c>
      <c r="GY105" s="356">
        <v>2729669</v>
      </c>
      <c r="GZ105" s="356">
        <v>758959</v>
      </c>
      <c r="HA105" s="356">
        <v>492635</v>
      </c>
      <c r="HB105" s="356">
        <v>263652</v>
      </c>
      <c r="HC105" s="356">
        <v>1546254</v>
      </c>
      <c r="HD105" s="356">
        <v>97323</v>
      </c>
      <c r="HE105" s="356">
        <v>60051</v>
      </c>
      <c r="HF105" s="356">
        <v>254579</v>
      </c>
      <c r="HG105" s="356">
        <v>126057</v>
      </c>
      <c r="HH105" s="356">
        <v>8796767</v>
      </c>
    </row>
    <row r="106" spans="1:216" ht="15" x14ac:dyDescent="0.25">
      <c r="A106" s="356" t="s">
        <v>442</v>
      </c>
      <c r="B106" s="356">
        <v>2784691</v>
      </c>
      <c r="C106" s="356">
        <v>461698</v>
      </c>
      <c r="D106" s="356">
        <v>372154</v>
      </c>
      <c r="E106" s="356">
        <v>224148</v>
      </c>
      <c r="F106" s="356">
        <v>176534</v>
      </c>
      <c r="G106" s="356">
        <v>101201</v>
      </c>
      <c r="H106" s="356">
        <v>169146</v>
      </c>
      <c r="I106" s="356">
        <v>140960</v>
      </c>
      <c r="J106" s="356">
        <v>69868</v>
      </c>
      <c r="K106" s="356">
        <v>40443</v>
      </c>
      <c r="L106" s="356">
        <v>36318</v>
      </c>
      <c r="M106" s="356">
        <v>3384</v>
      </c>
      <c r="N106" s="356">
        <v>21884</v>
      </c>
      <c r="O106" s="356">
        <v>16678</v>
      </c>
      <c r="P106" s="356">
        <v>3401</v>
      </c>
      <c r="Q106" s="356">
        <v>69355</v>
      </c>
      <c r="R106" s="356">
        <v>23600</v>
      </c>
      <c r="S106" s="356">
        <v>0</v>
      </c>
      <c r="T106" s="356">
        <v>143905</v>
      </c>
      <c r="U106" s="356">
        <v>116586</v>
      </c>
      <c r="V106" s="356">
        <v>40207</v>
      </c>
      <c r="W106" s="356">
        <v>1956</v>
      </c>
      <c r="X106" s="356">
        <v>1956</v>
      </c>
      <c r="Y106" s="356">
        <v>0</v>
      </c>
      <c r="Z106" s="356">
        <v>1619220</v>
      </c>
      <c r="AA106" s="356">
        <v>1476062</v>
      </c>
      <c r="AB106" s="356">
        <v>82468</v>
      </c>
      <c r="AC106" s="356">
        <v>986441</v>
      </c>
      <c r="AD106" s="356">
        <v>389014</v>
      </c>
      <c r="AE106" s="356">
        <v>15996</v>
      </c>
      <c r="AF106" s="356">
        <v>310847</v>
      </c>
      <c r="AG106" s="356">
        <v>239486</v>
      </c>
      <c r="AH106" s="356">
        <v>521310</v>
      </c>
      <c r="AI106" s="356">
        <v>197562</v>
      </c>
      <c r="AJ106" s="356">
        <v>441374</v>
      </c>
      <c r="AK106" s="356">
        <v>109995</v>
      </c>
      <c r="AL106" s="356">
        <v>54443</v>
      </c>
      <c r="AM106" s="356">
        <v>358765</v>
      </c>
      <c r="AN106" s="356">
        <v>0</v>
      </c>
      <c r="AO106" s="356">
        <v>253003</v>
      </c>
      <c r="AP106" s="356">
        <v>29196</v>
      </c>
      <c r="AQ106" s="356">
        <v>0</v>
      </c>
      <c r="AR106" s="356">
        <v>124633</v>
      </c>
      <c r="AS106" s="356">
        <v>0</v>
      </c>
      <c r="AT106" s="356">
        <v>40004</v>
      </c>
      <c r="AU106" s="356">
        <v>8493</v>
      </c>
      <c r="AV106" s="356">
        <v>25174</v>
      </c>
      <c r="AW106" s="356">
        <v>9935</v>
      </c>
      <c r="AX106" s="356">
        <v>11423</v>
      </c>
      <c r="AY106" s="356">
        <v>633562</v>
      </c>
      <c r="AZ106" s="356">
        <v>70146</v>
      </c>
      <c r="BA106" s="356">
        <v>11808</v>
      </c>
      <c r="BB106" s="356">
        <v>0</v>
      </c>
      <c r="BC106" s="356">
        <v>59598</v>
      </c>
      <c r="BD106" s="356">
        <v>19107</v>
      </c>
      <c r="BE106" s="356">
        <v>0</v>
      </c>
      <c r="BF106" s="356">
        <v>0</v>
      </c>
      <c r="BG106" s="356">
        <v>43684</v>
      </c>
      <c r="BH106" s="356">
        <v>0</v>
      </c>
      <c r="BI106" s="356">
        <v>0</v>
      </c>
      <c r="BJ106" s="356">
        <v>43684</v>
      </c>
      <c r="BK106" s="356">
        <v>0</v>
      </c>
      <c r="BL106" s="356">
        <v>0</v>
      </c>
      <c r="BM106" s="356">
        <v>0</v>
      </c>
      <c r="BN106" s="356">
        <v>197608</v>
      </c>
      <c r="BO106" s="356">
        <v>0</v>
      </c>
      <c r="BP106" s="356">
        <v>6969</v>
      </c>
      <c r="BQ106" s="356">
        <v>191351</v>
      </c>
      <c r="BR106" s="356">
        <v>0</v>
      </c>
      <c r="BS106" s="356">
        <v>0</v>
      </c>
      <c r="BT106" s="356">
        <v>0</v>
      </c>
      <c r="BU106" s="356">
        <v>110090</v>
      </c>
      <c r="BV106" s="356">
        <v>12766</v>
      </c>
      <c r="BW106" s="356">
        <v>10595</v>
      </c>
      <c r="BX106" s="356">
        <v>102318</v>
      </c>
      <c r="BY106" s="356">
        <v>0</v>
      </c>
      <c r="BZ106" s="356">
        <v>0</v>
      </c>
      <c r="CA106" s="356">
        <v>0</v>
      </c>
      <c r="CB106" s="356">
        <v>64756</v>
      </c>
      <c r="CC106" s="356">
        <v>41537</v>
      </c>
      <c r="CD106" s="356">
        <v>0</v>
      </c>
      <c r="CE106" s="356">
        <v>28021</v>
      </c>
      <c r="CF106" s="356">
        <v>6797</v>
      </c>
      <c r="CG106" s="356">
        <v>0</v>
      </c>
      <c r="CH106" s="356">
        <v>0</v>
      </c>
      <c r="CI106" s="356">
        <v>421986</v>
      </c>
      <c r="CJ106" s="356">
        <v>142357</v>
      </c>
      <c r="CK106" s="356">
        <v>12420</v>
      </c>
      <c r="CL106" s="356">
        <v>297522</v>
      </c>
      <c r="CM106" s="356">
        <v>5218</v>
      </c>
      <c r="CN106" s="356">
        <v>0</v>
      </c>
      <c r="CO106" s="356">
        <v>113542</v>
      </c>
      <c r="CP106" s="356">
        <v>465281</v>
      </c>
      <c r="CQ106" s="356">
        <v>57131</v>
      </c>
      <c r="CR106" s="356">
        <v>174777</v>
      </c>
      <c r="CS106" s="356">
        <v>76293</v>
      </c>
      <c r="CT106" s="356">
        <v>168191</v>
      </c>
      <c r="CU106" s="356">
        <v>128760</v>
      </c>
      <c r="CV106" s="356">
        <v>52646</v>
      </c>
      <c r="CW106" s="356">
        <v>55574</v>
      </c>
      <c r="CX106" s="356">
        <v>0</v>
      </c>
      <c r="CY106" s="356">
        <v>0</v>
      </c>
      <c r="CZ106" s="356">
        <v>0</v>
      </c>
      <c r="DA106" s="356">
        <v>26750</v>
      </c>
      <c r="DB106" s="356">
        <v>26167</v>
      </c>
      <c r="DC106" s="356">
        <v>4362</v>
      </c>
      <c r="DD106" s="356">
        <v>1545491</v>
      </c>
      <c r="DE106" s="356">
        <v>827628</v>
      </c>
      <c r="DF106" s="356">
        <v>856346</v>
      </c>
      <c r="DG106" s="356">
        <v>795825</v>
      </c>
      <c r="DH106" s="356">
        <v>31260</v>
      </c>
      <c r="DI106" s="356">
        <v>49830</v>
      </c>
      <c r="DJ106" s="356">
        <v>6289</v>
      </c>
      <c r="DK106" s="356">
        <v>1811473</v>
      </c>
      <c r="DL106" s="356">
        <v>1287842</v>
      </c>
      <c r="DM106" s="356">
        <v>882422</v>
      </c>
      <c r="DN106" s="356">
        <v>180597</v>
      </c>
      <c r="DO106" s="356">
        <v>218456</v>
      </c>
      <c r="DP106" s="356">
        <v>78014</v>
      </c>
      <c r="DQ106" s="356">
        <v>600835</v>
      </c>
      <c r="DR106" s="356">
        <v>0</v>
      </c>
      <c r="DS106" s="356">
        <v>14777</v>
      </c>
      <c r="DT106" s="356">
        <v>96473</v>
      </c>
      <c r="DU106" s="356">
        <v>57583</v>
      </c>
      <c r="DV106" s="356">
        <v>661105</v>
      </c>
      <c r="DW106" s="356">
        <v>108152</v>
      </c>
      <c r="DX106" s="356">
        <v>135739</v>
      </c>
      <c r="DY106" s="356">
        <v>55449</v>
      </c>
      <c r="DZ106" s="356">
        <v>545275</v>
      </c>
      <c r="EA106" s="356">
        <v>0</v>
      </c>
      <c r="EB106" s="356">
        <v>13686</v>
      </c>
      <c r="EC106" s="356">
        <v>76965</v>
      </c>
      <c r="ED106" s="356">
        <v>41625</v>
      </c>
      <c r="EE106" s="356">
        <v>1235968</v>
      </c>
      <c r="EF106" s="356">
        <v>251029</v>
      </c>
      <c r="EG106" s="356">
        <v>337031</v>
      </c>
      <c r="EH106" s="356">
        <v>112811</v>
      </c>
      <c r="EI106" s="356">
        <v>928309</v>
      </c>
      <c r="EJ106" s="356">
        <v>0</v>
      </c>
      <c r="EK106" s="356">
        <v>28649</v>
      </c>
      <c r="EL106" s="356">
        <v>173793</v>
      </c>
      <c r="EM106" s="356">
        <v>84549</v>
      </c>
      <c r="EN106" s="356">
        <v>160805</v>
      </c>
      <c r="EO106" s="356">
        <v>25728</v>
      </c>
      <c r="EP106" s="356">
        <v>8284</v>
      </c>
      <c r="EQ106" s="356">
        <v>13521</v>
      </c>
      <c r="ER106" s="356">
        <v>140937</v>
      </c>
      <c r="ES106" s="356">
        <v>0</v>
      </c>
      <c r="ET106" s="356">
        <v>1782</v>
      </c>
      <c r="EU106" s="356">
        <v>0</v>
      </c>
      <c r="EV106" s="356">
        <v>1770</v>
      </c>
      <c r="EW106" s="356">
        <v>520498</v>
      </c>
      <c r="EX106" s="356">
        <v>94923</v>
      </c>
      <c r="EY106" s="356">
        <v>48353</v>
      </c>
      <c r="EZ106" s="356">
        <v>53563</v>
      </c>
      <c r="FA106" s="356">
        <v>399022</v>
      </c>
      <c r="FB106" s="356">
        <v>9284</v>
      </c>
      <c r="FC106" s="356">
        <v>22362</v>
      </c>
      <c r="FD106" s="356">
        <v>36214</v>
      </c>
      <c r="FE106" s="356">
        <v>46532</v>
      </c>
      <c r="FF106" s="356">
        <v>163787</v>
      </c>
      <c r="FG106" s="356">
        <v>56665</v>
      </c>
      <c r="FH106" s="356">
        <v>16255</v>
      </c>
      <c r="FI106" s="356">
        <v>52040</v>
      </c>
      <c r="FJ106" s="356">
        <v>77289</v>
      </c>
      <c r="FK106" s="356">
        <v>0</v>
      </c>
      <c r="FL106" s="356">
        <v>1769</v>
      </c>
      <c r="FM106" s="356">
        <v>3851</v>
      </c>
      <c r="FN106" s="356">
        <v>0</v>
      </c>
      <c r="FO106" s="356">
        <v>154153</v>
      </c>
      <c r="FP106" s="356">
        <v>123347</v>
      </c>
      <c r="FQ106" s="356">
        <v>0</v>
      </c>
      <c r="FR106" s="356">
        <v>0</v>
      </c>
      <c r="FS106" s="356">
        <v>53955</v>
      </c>
      <c r="FT106" s="356">
        <v>0</v>
      </c>
      <c r="FU106" s="356">
        <v>6952</v>
      </c>
      <c r="FV106" s="356">
        <v>0</v>
      </c>
      <c r="FW106" s="356">
        <v>0</v>
      </c>
      <c r="FX106" s="356">
        <v>399923</v>
      </c>
      <c r="FY106" s="356">
        <v>82907</v>
      </c>
      <c r="FZ106" s="356">
        <v>99470</v>
      </c>
      <c r="GA106" s="356">
        <v>33916</v>
      </c>
      <c r="GB106" s="356">
        <v>268290</v>
      </c>
      <c r="GC106" s="356">
        <v>0</v>
      </c>
      <c r="GD106" s="356">
        <v>4894</v>
      </c>
      <c r="GE106" s="356">
        <v>29730</v>
      </c>
      <c r="GF106" s="356">
        <v>0</v>
      </c>
      <c r="GG106" s="356">
        <v>70793</v>
      </c>
      <c r="GH106" s="356">
        <v>0</v>
      </c>
      <c r="GI106" s="356">
        <v>0</v>
      </c>
      <c r="GJ106" s="356">
        <v>0</v>
      </c>
      <c r="GK106" s="356">
        <v>36805</v>
      </c>
      <c r="GL106" s="356">
        <v>44523</v>
      </c>
      <c r="GM106" s="356">
        <v>0</v>
      </c>
      <c r="GN106" s="356">
        <v>0</v>
      </c>
      <c r="GO106" s="356">
        <v>0</v>
      </c>
      <c r="GP106" s="356">
        <v>61040</v>
      </c>
      <c r="GQ106" s="356">
        <v>0</v>
      </c>
      <c r="GR106" s="356">
        <v>40298</v>
      </c>
      <c r="GS106" s="356">
        <v>19719</v>
      </c>
      <c r="GT106" s="356">
        <v>0</v>
      </c>
      <c r="GU106" s="356">
        <v>0</v>
      </c>
      <c r="GV106" s="356">
        <v>0</v>
      </c>
      <c r="GW106" s="356">
        <v>0</v>
      </c>
      <c r="GX106" s="356">
        <v>0</v>
      </c>
      <c r="GY106" s="356">
        <v>262395</v>
      </c>
      <c r="GZ106" s="356">
        <v>29147</v>
      </c>
      <c r="HA106" s="356">
        <v>64358</v>
      </c>
      <c r="HB106" s="356">
        <v>29742</v>
      </c>
      <c r="HC106" s="356">
        <v>177701</v>
      </c>
      <c r="HD106" s="356">
        <v>21393</v>
      </c>
      <c r="HE106" s="356">
        <v>0</v>
      </c>
      <c r="HF106" s="356">
        <v>30193</v>
      </c>
      <c r="HG106" s="356">
        <v>3282</v>
      </c>
      <c r="HH106" s="356">
        <v>627797</v>
      </c>
    </row>
    <row r="107" spans="1:216" ht="15" x14ac:dyDescent="0.25">
      <c r="A107" s="356" t="s">
        <v>443</v>
      </c>
      <c r="B107" s="356">
        <v>3770753</v>
      </c>
      <c r="C107" s="356">
        <v>710559</v>
      </c>
      <c r="D107" s="356">
        <v>609987</v>
      </c>
      <c r="E107" s="356">
        <v>483178</v>
      </c>
      <c r="F107" s="356">
        <v>385019</v>
      </c>
      <c r="G107" s="356">
        <v>183021</v>
      </c>
      <c r="H107" s="356">
        <v>196602</v>
      </c>
      <c r="I107" s="356">
        <v>153573</v>
      </c>
      <c r="J107" s="356">
        <v>106606</v>
      </c>
      <c r="K107" s="356">
        <v>93618</v>
      </c>
      <c r="L107" s="356">
        <v>48465</v>
      </c>
      <c r="M107" s="356">
        <v>49912</v>
      </c>
      <c r="N107" s="356">
        <v>34607</v>
      </c>
      <c r="O107" s="356">
        <v>24667</v>
      </c>
      <c r="P107" s="356">
        <v>10685</v>
      </c>
      <c r="Q107" s="356">
        <v>85729</v>
      </c>
      <c r="R107" s="356">
        <v>49553</v>
      </c>
      <c r="S107" s="356">
        <v>0</v>
      </c>
      <c r="T107" s="356">
        <v>189470</v>
      </c>
      <c r="U107" s="356">
        <v>163943</v>
      </c>
      <c r="V107" s="356">
        <v>49984</v>
      </c>
      <c r="W107" s="356">
        <v>28587</v>
      </c>
      <c r="X107" s="356">
        <v>14672</v>
      </c>
      <c r="Y107" s="356">
        <v>13915</v>
      </c>
      <c r="Z107" s="356">
        <v>2257939</v>
      </c>
      <c r="AA107" s="356">
        <v>2161887</v>
      </c>
      <c r="AB107" s="356">
        <v>70191</v>
      </c>
      <c r="AC107" s="356">
        <v>1122943</v>
      </c>
      <c r="AD107" s="356">
        <v>423799</v>
      </c>
      <c r="AE107" s="356">
        <v>5628</v>
      </c>
      <c r="AF107" s="356">
        <v>568809</v>
      </c>
      <c r="AG107" s="356">
        <v>312481</v>
      </c>
      <c r="AH107" s="356">
        <v>649523</v>
      </c>
      <c r="AI107" s="356">
        <v>289607</v>
      </c>
      <c r="AJ107" s="356">
        <v>971934</v>
      </c>
      <c r="AK107" s="356">
        <v>229018</v>
      </c>
      <c r="AL107" s="356">
        <v>65282</v>
      </c>
      <c r="AM107" s="356">
        <v>474396</v>
      </c>
      <c r="AN107" s="356">
        <v>5274</v>
      </c>
      <c r="AO107" s="356">
        <v>201177</v>
      </c>
      <c r="AP107" s="356">
        <v>158614</v>
      </c>
      <c r="AQ107" s="356">
        <v>0</v>
      </c>
      <c r="AR107" s="356">
        <v>193685</v>
      </c>
      <c r="AS107" s="356">
        <v>7618</v>
      </c>
      <c r="AT107" s="356">
        <v>31540</v>
      </c>
      <c r="AU107" s="356">
        <v>12031</v>
      </c>
      <c r="AV107" s="356">
        <v>59657</v>
      </c>
      <c r="AW107" s="356">
        <v>10427</v>
      </c>
      <c r="AX107" s="356">
        <v>13598</v>
      </c>
      <c r="AY107" s="356">
        <v>1089406</v>
      </c>
      <c r="AZ107" s="356">
        <v>113866</v>
      </c>
      <c r="BA107" s="356">
        <v>51924</v>
      </c>
      <c r="BB107" s="356">
        <v>0</v>
      </c>
      <c r="BC107" s="356">
        <v>103307</v>
      </c>
      <c r="BD107" s="356">
        <v>0</v>
      </c>
      <c r="BE107" s="356">
        <v>0</v>
      </c>
      <c r="BF107" s="356">
        <v>0</v>
      </c>
      <c r="BG107" s="356">
        <v>55694</v>
      </c>
      <c r="BH107" s="356">
        <v>10924</v>
      </c>
      <c r="BI107" s="356">
        <v>0</v>
      </c>
      <c r="BJ107" s="356">
        <v>45630</v>
      </c>
      <c r="BK107" s="356">
        <v>0</v>
      </c>
      <c r="BL107" s="356">
        <v>0</v>
      </c>
      <c r="BM107" s="356">
        <v>0</v>
      </c>
      <c r="BN107" s="356">
        <v>334805</v>
      </c>
      <c r="BO107" s="356">
        <v>0</v>
      </c>
      <c r="BP107" s="356">
        <v>0</v>
      </c>
      <c r="BQ107" s="356">
        <v>334805</v>
      </c>
      <c r="BR107" s="356">
        <v>0</v>
      </c>
      <c r="BS107" s="356">
        <v>0</v>
      </c>
      <c r="BT107" s="356">
        <v>0</v>
      </c>
      <c r="BU107" s="356">
        <v>239788</v>
      </c>
      <c r="BV107" s="356">
        <v>24978</v>
      </c>
      <c r="BW107" s="356">
        <v>25321</v>
      </c>
      <c r="BX107" s="356">
        <v>190938</v>
      </c>
      <c r="BY107" s="356">
        <v>5939</v>
      </c>
      <c r="BZ107" s="356">
        <v>0</v>
      </c>
      <c r="CA107" s="356">
        <v>0</v>
      </c>
      <c r="CB107" s="356">
        <v>30335</v>
      </c>
      <c r="CC107" s="356">
        <v>0</v>
      </c>
      <c r="CD107" s="356">
        <v>0</v>
      </c>
      <c r="CE107" s="356">
        <v>30335</v>
      </c>
      <c r="CF107" s="356">
        <v>0</v>
      </c>
      <c r="CG107" s="356">
        <v>0</v>
      </c>
      <c r="CH107" s="356">
        <v>0</v>
      </c>
      <c r="CI107" s="356">
        <v>760862</v>
      </c>
      <c r="CJ107" s="356">
        <v>280322</v>
      </c>
      <c r="CK107" s="356">
        <v>42280</v>
      </c>
      <c r="CL107" s="356">
        <v>520065</v>
      </c>
      <c r="CM107" s="356">
        <v>5939</v>
      </c>
      <c r="CN107" s="356">
        <v>0</v>
      </c>
      <c r="CO107" s="356">
        <v>230428</v>
      </c>
      <c r="CP107" s="356">
        <v>510982</v>
      </c>
      <c r="CQ107" s="356">
        <v>77250</v>
      </c>
      <c r="CR107" s="356">
        <v>133067</v>
      </c>
      <c r="CS107" s="356">
        <v>16461</v>
      </c>
      <c r="CT107" s="356">
        <v>165860</v>
      </c>
      <c r="CU107" s="356">
        <v>153624</v>
      </c>
      <c r="CV107" s="356">
        <v>125737</v>
      </c>
      <c r="CW107" s="356">
        <v>54372</v>
      </c>
      <c r="CX107" s="356">
        <v>0</v>
      </c>
      <c r="CY107" s="356">
        <v>0</v>
      </c>
      <c r="CZ107" s="356">
        <v>0</v>
      </c>
      <c r="DA107" s="356">
        <v>4625</v>
      </c>
      <c r="DB107" s="356">
        <v>43289</v>
      </c>
      <c r="DC107" s="356">
        <v>6424</v>
      </c>
      <c r="DD107" s="356">
        <v>2101855</v>
      </c>
      <c r="DE107" s="356">
        <v>1024087</v>
      </c>
      <c r="DF107" s="356">
        <v>965042</v>
      </c>
      <c r="DG107" s="356">
        <v>1257227</v>
      </c>
      <c r="DH107" s="356">
        <v>111528</v>
      </c>
      <c r="DI107" s="356">
        <v>19649</v>
      </c>
      <c r="DJ107" s="356">
        <v>9726</v>
      </c>
      <c r="DK107" s="356">
        <v>2456960</v>
      </c>
      <c r="DL107" s="356">
        <v>1715814</v>
      </c>
      <c r="DM107" s="356">
        <v>1296878</v>
      </c>
      <c r="DN107" s="356">
        <v>320354</v>
      </c>
      <c r="DO107" s="356">
        <v>246284</v>
      </c>
      <c r="DP107" s="356">
        <v>265038</v>
      </c>
      <c r="DQ107" s="356">
        <v>906744</v>
      </c>
      <c r="DR107" s="356">
        <v>0</v>
      </c>
      <c r="DS107" s="356">
        <v>55541</v>
      </c>
      <c r="DT107" s="356">
        <v>72738</v>
      </c>
      <c r="DU107" s="356">
        <v>48476</v>
      </c>
      <c r="DV107" s="356">
        <v>745380</v>
      </c>
      <c r="DW107" s="356">
        <v>103640</v>
      </c>
      <c r="DX107" s="356">
        <v>174238</v>
      </c>
      <c r="DY107" s="356">
        <v>118039</v>
      </c>
      <c r="DZ107" s="356">
        <v>497362</v>
      </c>
      <c r="EA107" s="356">
        <v>0</v>
      </c>
      <c r="EB107" s="356">
        <v>29665</v>
      </c>
      <c r="EC107" s="356">
        <v>105309</v>
      </c>
      <c r="ED107" s="356">
        <v>39978</v>
      </c>
      <c r="EE107" s="356">
        <v>1633926</v>
      </c>
      <c r="EF107" s="356">
        <v>384656</v>
      </c>
      <c r="EG107" s="356">
        <v>354940</v>
      </c>
      <c r="EH107" s="356">
        <v>289553</v>
      </c>
      <c r="EI107" s="356">
        <v>1164528</v>
      </c>
      <c r="EJ107" s="356">
        <v>0</v>
      </c>
      <c r="EK107" s="356">
        <v>68204</v>
      </c>
      <c r="EL107" s="356">
        <v>163144</v>
      </c>
      <c r="EM107" s="356">
        <v>89270</v>
      </c>
      <c r="EN107" s="356">
        <v>268728</v>
      </c>
      <c r="EO107" s="356">
        <v>19423</v>
      </c>
      <c r="EP107" s="356">
        <v>41784</v>
      </c>
      <c r="EQ107" s="356">
        <v>49844</v>
      </c>
      <c r="ER107" s="356">
        <v>151848</v>
      </c>
      <c r="ES107" s="356">
        <v>0</v>
      </c>
      <c r="ET107" s="356">
        <v>7788</v>
      </c>
      <c r="EU107" s="356">
        <v>3761</v>
      </c>
      <c r="EV107" s="356">
        <v>10025</v>
      </c>
      <c r="EW107" s="356">
        <v>641667</v>
      </c>
      <c r="EX107" s="356">
        <v>157388</v>
      </c>
      <c r="EY107" s="356">
        <v>138886</v>
      </c>
      <c r="EZ107" s="356">
        <v>118907</v>
      </c>
      <c r="FA107" s="356">
        <v>421342</v>
      </c>
      <c r="FB107" s="356">
        <v>0</v>
      </c>
      <c r="FC107" s="356">
        <v>4267</v>
      </c>
      <c r="FD107" s="356">
        <v>54862</v>
      </c>
      <c r="FE107" s="356">
        <v>77977</v>
      </c>
      <c r="FF107" s="356">
        <v>264611</v>
      </c>
      <c r="FG107" s="356">
        <v>75053</v>
      </c>
      <c r="FH107" s="356">
        <v>68215</v>
      </c>
      <c r="FI107" s="356">
        <v>46930</v>
      </c>
      <c r="FJ107" s="356">
        <v>54838</v>
      </c>
      <c r="FK107" s="356">
        <v>2482</v>
      </c>
      <c r="FL107" s="356">
        <v>0</v>
      </c>
      <c r="FM107" s="356">
        <v>28689</v>
      </c>
      <c r="FN107" s="356">
        <v>0</v>
      </c>
      <c r="FO107" s="356">
        <v>300747</v>
      </c>
      <c r="FP107" s="356">
        <v>270767</v>
      </c>
      <c r="FQ107" s="356">
        <v>32614</v>
      </c>
      <c r="FR107" s="356">
        <v>0</v>
      </c>
      <c r="FS107" s="356">
        <v>43844</v>
      </c>
      <c r="FT107" s="356">
        <v>0</v>
      </c>
      <c r="FU107" s="356">
        <v>0</v>
      </c>
      <c r="FV107" s="356">
        <v>0</v>
      </c>
      <c r="FW107" s="356">
        <v>0</v>
      </c>
      <c r="FX107" s="356">
        <v>646473</v>
      </c>
      <c r="FY107" s="356">
        <v>150224</v>
      </c>
      <c r="FZ107" s="356">
        <v>115077</v>
      </c>
      <c r="GA107" s="356">
        <v>128161</v>
      </c>
      <c r="GB107" s="356">
        <v>429620</v>
      </c>
      <c r="GC107" s="356">
        <v>0</v>
      </c>
      <c r="GD107" s="356">
        <v>20369</v>
      </c>
      <c r="GE107" s="356">
        <v>9962</v>
      </c>
      <c r="GF107" s="356">
        <v>0</v>
      </c>
      <c r="GG107" s="356">
        <v>158664</v>
      </c>
      <c r="GH107" s="356">
        <v>3268</v>
      </c>
      <c r="GI107" s="356">
        <v>16373</v>
      </c>
      <c r="GJ107" s="356">
        <v>8808</v>
      </c>
      <c r="GK107" s="356">
        <v>80436</v>
      </c>
      <c r="GL107" s="356">
        <v>69054</v>
      </c>
      <c r="GM107" s="356">
        <v>0</v>
      </c>
      <c r="GN107" s="356">
        <v>0</v>
      </c>
      <c r="GO107" s="356">
        <v>0</v>
      </c>
      <c r="GP107" s="356">
        <v>110430</v>
      </c>
      <c r="GQ107" s="356">
        <v>4896</v>
      </c>
      <c r="GR107" s="356">
        <v>91933</v>
      </c>
      <c r="GS107" s="356">
        <v>0</v>
      </c>
      <c r="GT107" s="356">
        <v>0</v>
      </c>
      <c r="GU107" s="356">
        <v>0</v>
      </c>
      <c r="GV107" s="356">
        <v>0</v>
      </c>
      <c r="GW107" s="356">
        <v>11514</v>
      </c>
      <c r="GX107" s="356">
        <v>0</v>
      </c>
      <c r="GY107" s="356">
        <v>364901</v>
      </c>
      <c r="GZ107" s="356">
        <v>96469</v>
      </c>
      <c r="HA107" s="356">
        <v>52505</v>
      </c>
      <c r="HB107" s="356">
        <v>38004</v>
      </c>
      <c r="HC107" s="356">
        <v>231362</v>
      </c>
      <c r="HD107" s="356">
        <v>38225</v>
      </c>
      <c r="HE107" s="356">
        <v>0</v>
      </c>
      <c r="HF107" s="356">
        <v>19138</v>
      </c>
      <c r="HG107" s="356">
        <v>8395</v>
      </c>
      <c r="HH107" s="356">
        <v>999773</v>
      </c>
    </row>
    <row r="108" spans="1:216" ht="15" x14ac:dyDescent="0.25">
      <c r="A108" s="356" t="s">
        <v>444</v>
      </c>
      <c r="B108" s="356">
        <v>4836894</v>
      </c>
      <c r="C108" s="356">
        <v>729532</v>
      </c>
      <c r="D108" s="356">
        <v>515923</v>
      </c>
      <c r="E108" s="356">
        <v>371764</v>
      </c>
      <c r="F108" s="356">
        <v>257214</v>
      </c>
      <c r="G108" s="356">
        <v>197475</v>
      </c>
      <c r="H108" s="356">
        <v>253349</v>
      </c>
      <c r="I108" s="356">
        <v>165034</v>
      </c>
      <c r="J108" s="356">
        <v>115375</v>
      </c>
      <c r="K108" s="356">
        <v>24675</v>
      </c>
      <c r="L108" s="356">
        <v>24675</v>
      </c>
      <c r="M108" s="356">
        <v>0</v>
      </c>
      <c r="N108" s="356">
        <v>16466</v>
      </c>
      <c r="O108" s="356">
        <v>13989</v>
      </c>
      <c r="P108" s="356">
        <v>6697</v>
      </c>
      <c r="Q108" s="356">
        <v>238933</v>
      </c>
      <c r="R108" s="356">
        <v>126348</v>
      </c>
      <c r="S108" s="356">
        <v>0</v>
      </c>
      <c r="T108" s="356">
        <v>110223</v>
      </c>
      <c r="U108" s="356">
        <v>45644</v>
      </c>
      <c r="V108" s="356">
        <v>90844</v>
      </c>
      <c r="W108" s="356">
        <v>52921</v>
      </c>
      <c r="X108" s="356">
        <v>38788</v>
      </c>
      <c r="Y108" s="356">
        <v>14160</v>
      </c>
      <c r="Z108" s="356">
        <v>3013599</v>
      </c>
      <c r="AA108" s="356">
        <v>2872277</v>
      </c>
      <c r="AB108" s="356">
        <v>473878</v>
      </c>
      <c r="AC108" s="356">
        <v>1772303</v>
      </c>
      <c r="AD108" s="356">
        <v>921656</v>
      </c>
      <c r="AE108" s="356">
        <v>29143</v>
      </c>
      <c r="AF108" s="356">
        <v>833671</v>
      </c>
      <c r="AG108" s="356">
        <v>657335</v>
      </c>
      <c r="AH108" s="356">
        <v>741565</v>
      </c>
      <c r="AI108" s="356">
        <v>246892</v>
      </c>
      <c r="AJ108" s="356">
        <v>1044385</v>
      </c>
      <c r="AK108" s="356">
        <v>141240</v>
      </c>
      <c r="AL108" s="356">
        <v>59532</v>
      </c>
      <c r="AM108" s="356">
        <v>788848</v>
      </c>
      <c r="AN108" s="356">
        <v>23662</v>
      </c>
      <c r="AO108" s="356">
        <v>358195</v>
      </c>
      <c r="AP108" s="356">
        <v>225401</v>
      </c>
      <c r="AQ108" s="356">
        <v>0</v>
      </c>
      <c r="AR108" s="356">
        <v>263125</v>
      </c>
      <c r="AS108" s="356">
        <v>43232</v>
      </c>
      <c r="AT108" s="356">
        <v>78624</v>
      </c>
      <c r="AU108" s="356">
        <v>10033</v>
      </c>
      <c r="AV108" s="356">
        <v>143484</v>
      </c>
      <c r="AW108" s="356">
        <v>22089</v>
      </c>
      <c r="AX108" s="356">
        <v>0</v>
      </c>
      <c r="AY108" s="356">
        <v>1205480</v>
      </c>
      <c r="AZ108" s="356">
        <v>206851</v>
      </c>
      <c r="BA108" s="356">
        <v>73146</v>
      </c>
      <c r="BB108" s="356">
        <v>13486</v>
      </c>
      <c r="BC108" s="356">
        <v>129361</v>
      </c>
      <c r="BD108" s="356">
        <v>5265</v>
      </c>
      <c r="BE108" s="356">
        <v>0</v>
      </c>
      <c r="BF108" s="356">
        <v>0</v>
      </c>
      <c r="BG108" s="356">
        <v>74897</v>
      </c>
      <c r="BH108" s="356">
        <v>34020</v>
      </c>
      <c r="BI108" s="356">
        <v>0</v>
      </c>
      <c r="BJ108" s="356">
        <v>39932</v>
      </c>
      <c r="BK108" s="356">
        <v>0</v>
      </c>
      <c r="BL108" s="356">
        <v>0</v>
      </c>
      <c r="BM108" s="356">
        <v>0</v>
      </c>
      <c r="BN108" s="356">
        <v>489513</v>
      </c>
      <c r="BO108" s="356">
        <v>0</v>
      </c>
      <c r="BP108" s="356">
        <v>9761</v>
      </c>
      <c r="BQ108" s="356">
        <v>487535</v>
      </c>
      <c r="BR108" s="356">
        <v>0</v>
      </c>
      <c r="BS108" s="356">
        <v>0</v>
      </c>
      <c r="BT108" s="356">
        <v>0</v>
      </c>
      <c r="BU108" s="356">
        <v>315015</v>
      </c>
      <c r="BV108" s="356">
        <v>14590</v>
      </c>
      <c r="BW108" s="356">
        <v>15936</v>
      </c>
      <c r="BX108" s="356">
        <v>297793</v>
      </c>
      <c r="BY108" s="356">
        <v>0</v>
      </c>
      <c r="BZ108" s="356">
        <v>0</v>
      </c>
      <c r="CA108" s="356">
        <v>0</v>
      </c>
      <c r="CB108" s="356">
        <v>78159</v>
      </c>
      <c r="CC108" s="356">
        <v>37695</v>
      </c>
      <c r="CD108" s="356">
        <v>13664</v>
      </c>
      <c r="CE108" s="356">
        <v>50087</v>
      </c>
      <c r="CF108" s="356">
        <v>0</v>
      </c>
      <c r="CG108" s="356">
        <v>0</v>
      </c>
      <c r="CH108" s="356">
        <v>0</v>
      </c>
      <c r="CI108" s="356">
        <v>529740</v>
      </c>
      <c r="CJ108" s="356">
        <v>162214</v>
      </c>
      <c r="CK108" s="356">
        <v>40757</v>
      </c>
      <c r="CL108" s="356">
        <v>311635</v>
      </c>
      <c r="CM108" s="356">
        <v>0</v>
      </c>
      <c r="CN108" s="356">
        <v>0</v>
      </c>
      <c r="CO108" s="356">
        <v>124204</v>
      </c>
      <c r="CP108" s="356">
        <v>498503</v>
      </c>
      <c r="CQ108" s="356">
        <v>66965</v>
      </c>
      <c r="CR108" s="356">
        <v>201347</v>
      </c>
      <c r="CS108" s="356">
        <v>32939</v>
      </c>
      <c r="CT108" s="356">
        <v>153644</v>
      </c>
      <c r="CU108" s="356">
        <v>95069</v>
      </c>
      <c r="CV108" s="356">
        <v>90713</v>
      </c>
      <c r="CW108" s="356">
        <v>108571</v>
      </c>
      <c r="CX108" s="356">
        <v>0</v>
      </c>
      <c r="CY108" s="356">
        <v>0</v>
      </c>
      <c r="CZ108" s="356">
        <v>0</v>
      </c>
      <c r="DA108" s="356">
        <v>41323</v>
      </c>
      <c r="DB108" s="356">
        <v>48898</v>
      </c>
      <c r="DC108" s="356">
        <v>8959</v>
      </c>
      <c r="DD108" s="356">
        <v>2682655</v>
      </c>
      <c r="DE108" s="356">
        <v>1134810</v>
      </c>
      <c r="DF108" s="356">
        <v>1211153</v>
      </c>
      <c r="DG108" s="356">
        <v>1821259</v>
      </c>
      <c r="DH108" s="356">
        <v>20066</v>
      </c>
      <c r="DI108" s="356">
        <v>35819</v>
      </c>
      <c r="DJ108" s="356">
        <v>12928</v>
      </c>
      <c r="DK108" s="356">
        <v>3289966</v>
      </c>
      <c r="DL108" s="356">
        <v>2301608</v>
      </c>
      <c r="DM108" s="356">
        <v>1677589</v>
      </c>
      <c r="DN108" s="356">
        <v>430868</v>
      </c>
      <c r="DO108" s="356">
        <v>387095</v>
      </c>
      <c r="DP108" s="356">
        <v>313308</v>
      </c>
      <c r="DQ108" s="356">
        <v>1152488</v>
      </c>
      <c r="DR108" s="356">
        <v>0</v>
      </c>
      <c r="DS108" s="356">
        <v>74178</v>
      </c>
      <c r="DT108" s="356">
        <v>320163</v>
      </c>
      <c r="DU108" s="356">
        <v>110911</v>
      </c>
      <c r="DV108" s="356">
        <v>1080552</v>
      </c>
      <c r="DW108" s="356">
        <v>277007</v>
      </c>
      <c r="DX108" s="356">
        <v>283605</v>
      </c>
      <c r="DY108" s="356">
        <v>145630</v>
      </c>
      <c r="DZ108" s="356">
        <v>744035</v>
      </c>
      <c r="EA108" s="356">
        <v>6356</v>
      </c>
      <c r="EB108" s="356">
        <v>49606</v>
      </c>
      <c r="EC108" s="356">
        <v>120841</v>
      </c>
      <c r="ED108" s="356">
        <v>104628</v>
      </c>
      <c r="EE108" s="356">
        <v>2158993</v>
      </c>
      <c r="EF108" s="356">
        <v>629729</v>
      </c>
      <c r="EG108" s="356">
        <v>605977</v>
      </c>
      <c r="EH108" s="356">
        <v>383683</v>
      </c>
      <c r="EI108" s="356">
        <v>1526274</v>
      </c>
      <c r="EJ108" s="356">
        <v>6356</v>
      </c>
      <c r="EK108" s="356">
        <v>94707</v>
      </c>
      <c r="EL108" s="356">
        <v>377424</v>
      </c>
      <c r="EM108" s="356">
        <v>200756</v>
      </c>
      <c r="EN108" s="356">
        <v>420968</v>
      </c>
      <c r="EO108" s="356">
        <v>47050</v>
      </c>
      <c r="EP108" s="356">
        <v>36727</v>
      </c>
      <c r="EQ108" s="356">
        <v>48605</v>
      </c>
      <c r="ER108" s="356">
        <v>288579</v>
      </c>
      <c r="ES108" s="356">
        <v>0</v>
      </c>
      <c r="ET108" s="356">
        <v>17900</v>
      </c>
      <c r="EU108" s="356">
        <v>76125</v>
      </c>
      <c r="EV108" s="356">
        <v>22480</v>
      </c>
      <c r="EW108" s="356">
        <v>1031054</v>
      </c>
      <c r="EX108" s="356">
        <v>188961</v>
      </c>
      <c r="EY108" s="356">
        <v>152235</v>
      </c>
      <c r="EZ108" s="356">
        <v>164843</v>
      </c>
      <c r="FA108" s="356">
        <v>674714</v>
      </c>
      <c r="FB108" s="356">
        <v>2792</v>
      </c>
      <c r="FC108" s="356">
        <v>26615</v>
      </c>
      <c r="FD108" s="356">
        <v>135445</v>
      </c>
      <c r="FE108" s="356">
        <v>16475</v>
      </c>
      <c r="FF108" s="356">
        <v>339467</v>
      </c>
      <c r="FG108" s="356">
        <v>76940</v>
      </c>
      <c r="FH108" s="356">
        <v>21571</v>
      </c>
      <c r="FI108" s="356">
        <v>43354</v>
      </c>
      <c r="FJ108" s="356">
        <v>129145</v>
      </c>
      <c r="FK108" s="356">
        <v>9030</v>
      </c>
      <c r="FL108" s="356">
        <v>6326</v>
      </c>
      <c r="FM108" s="356">
        <v>30112</v>
      </c>
      <c r="FN108" s="356">
        <v>11932</v>
      </c>
      <c r="FO108" s="356">
        <v>328261</v>
      </c>
      <c r="FP108" s="356">
        <v>232925</v>
      </c>
      <c r="FQ108" s="356">
        <v>0</v>
      </c>
      <c r="FR108" s="356">
        <v>13374</v>
      </c>
      <c r="FS108" s="356">
        <v>106045</v>
      </c>
      <c r="FT108" s="356">
        <v>0</v>
      </c>
      <c r="FU108" s="356">
        <v>0</v>
      </c>
      <c r="FV108" s="356">
        <v>20870</v>
      </c>
      <c r="FW108" s="356">
        <v>0</v>
      </c>
      <c r="FX108" s="356">
        <v>710270</v>
      </c>
      <c r="FY108" s="356">
        <v>191925</v>
      </c>
      <c r="FZ108" s="356">
        <v>110412</v>
      </c>
      <c r="GA108" s="356">
        <v>63151</v>
      </c>
      <c r="GB108" s="356">
        <v>481345</v>
      </c>
      <c r="GC108" s="356">
        <v>11917</v>
      </c>
      <c r="GD108" s="356">
        <v>2884</v>
      </c>
      <c r="GE108" s="356">
        <v>15281</v>
      </c>
      <c r="GF108" s="356">
        <v>0</v>
      </c>
      <c r="GG108" s="356">
        <v>204612</v>
      </c>
      <c r="GH108" s="356">
        <v>0</v>
      </c>
      <c r="GI108" s="356">
        <v>9268</v>
      </c>
      <c r="GJ108" s="356">
        <v>12784</v>
      </c>
      <c r="GK108" s="356">
        <v>120997</v>
      </c>
      <c r="GL108" s="356">
        <v>108861</v>
      </c>
      <c r="GM108" s="356">
        <v>0</v>
      </c>
      <c r="GN108" s="356">
        <v>0</v>
      </c>
      <c r="GO108" s="356">
        <v>0</v>
      </c>
      <c r="GP108" s="356">
        <v>137278</v>
      </c>
      <c r="GQ108" s="356">
        <v>0</v>
      </c>
      <c r="GR108" s="356">
        <v>90539</v>
      </c>
      <c r="GS108" s="356">
        <v>55795</v>
      </c>
      <c r="GT108" s="356">
        <v>0</v>
      </c>
      <c r="GU108" s="356">
        <v>0</v>
      </c>
      <c r="GV108" s="356">
        <v>0</v>
      </c>
      <c r="GW108" s="356">
        <v>0</v>
      </c>
      <c r="GX108" s="356">
        <v>0</v>
      </c>
      <c r="GY108" s="356">
        <v>375504</v>
      </c>
      <c r="GZ108" s="356">
        <v>66833</v>
      </c>
      <c r="HA108" s="356">
        <v>85464</v>
      </c>
      <c r="HB108" s="356">
        <v>34620</v>
      </c>
      <c r="HC108" s="356">
        <v>174012</v>
      </c>
      <c r="HD108" s="356">
        <v>12099</v>
      </c>
      <c r="HE108" s="356">
        <v>16493</v>
      </c>
      <c r="HF108" s="356">
        <v>50650</v>
      </c>
      <c r="HG108" s="356">
        <v>43198</v>
      </c>
      <c r="HH108" s="356">
        <v>1116368</v>
      </c>
    </row>
    <row r="109" spans="1:216" ht="15" x14ac:dyDescent="0.25">
      <c r="A109" s="356" t="s">
        <v>445</v>
      </c>
      <c r="B109" s="356">
        <v>6515720</v>
      </c>
      <c r="C109" s="356">
        <v>1126225</v>
      </c>
      <c r="D109" s="356">
        <v>736087</v>
      </c>
      <c r="E109" s="356">
        <v>385365</v>
      </c>
      <c r="F109" s="356">
        <v>181924</v>
      </c>
      <c r="G109" s="356">
        <v>280235</v>
      </c>
      <c r="H109" s="356">
        <v>251639</v>
      </c>
      <c r="I109" s="356">
        <v>128262</v>
      </c>
      <c r="J109" s="356">
        <v>167163</v>
      </c>
      <c r="K109" s="356">
        <v>43728</v>
      </c>
      <c r="L109" s="356">
        <v>20684</v>
      </c>
      <c r="M109" s="356">
        <v>27065</v>
      </c>
      <c r="N109" s="356">
        <v>193675</v>
      </c>
      <c r="O109" s="356">
        <v>95546</v>
      </c>
      <c r="P109" s="356">
        <v>111652</v>
      </c>
      <c r="Q109" s="356">
        <v>547621</v>
      </c>
      <c r="R109" s="356">
        <v>244503</v>
      </c>
      <c r="S109" s="356">
        <v>0</v>
      </c>
      <c r="T109" s="356">
        <v>47176</v>
      </c>
      <c r="U109" s="356">
        <v>30862</v>
      </c>
      <c r="V109" s="356">
        <v>28428</v>
      </c>
      <c r="W109" s="356">
        <v>30966</v>
      </c>
      <c r="X109" s="356">
        <v>28864</v>
      </c>
      <c r="Y109" s="356">
        <v>2346</v>
      </c>
      <c r="Z109" s="356">
        <v>4255922</v>
      </c>
      <c r="AA109" s="356">
        <v>3812857</v>
      </c>
      <c r="AB109" s="356">
        <v>452569</v>
      </c>
      <c r="AC109" s="356">
        <v>1675954</v>
      </c>
      <c r="AD109" s="356">
        <v>1296687</v>
      </c>
      <c r="AE109" s="356">
        <v>56863</v>
      </c>
      <c r="AF109" s="356">
        <v>958332</v>
      </c>
      <c r="AG109" s="356">
        <v>646646</v>
      </c>
      <c r="AH109" s="356">
        <v>1044127</v>
      </c>
      <c r="AI109" s="356">
        <v>347301</v>
      </c>
      <c r="AJ109" s="356">
        <v>1767367</v>
      </c>
      <c r="AK109" s="356">
        <v>959912</v>
      </c>
      <c r="AL109" s="356">
        <v>51940</v>
      </c>
      <c r="AM109" s="356">
        <v>1382095</v>
      </c>
      <c r="AN109" s="356">
        <v>13209</v>
      </c>
      <c r="AO109" s="356">
        <v>597701</v>
      </c>
      <c r="AP109" s="356">
        <v>595996</v>
      </c>
      <c r="AQ109" s="356">
        <v>0</v>
      </c>
      <c r="AR109" s="356">
        <v>248630</v>
      </c>
      <c r="AS109" s="356">
        <v>84144</v>
      </c>
      <c r="AT109" s="356">
        <v>197510</v>
      </c>
      <c r="AU109" s="356">
        <v>66130</v>
      </c>
      <c r="AV109" s="356">
        <v>317881</v>
      </c>
      <c r="AW109" s="356">
        <v>144598</v>
      </c>
      <c r="AX109" s="356">
        <v>11399</v>
      </c>
      <c r="AY109" s="356">
        <v>2218692</v>
      </c>
      <c r="AZ109" s="356">
        <v>482445</v>
      </c>
      <c r="BA109" s="356">
        <v>26257</v>
      </c>
      <c r="BB109" s="356">
        <v>22304</v>
      </c>
      <c r="BC109" s="356">
        <v>417799</v>
      </c>
      <c r="BD109" s="356">
        <v>39448</v>
      </c>
      <c r="BE109" s="356">
        <v>0</v>
      </c>
      <c r="BF109" s="356">
        <v>0</v>
      </c>
      <c r="BG109" s="356">
        <v>49390</v>
      </c>
      <c r="BH109" s="356">
        <v>0</v>
      </c>
      <c r="BI109" s="356">
        <v>0</v>
      </c>
      <c r="BJ109" s="356">
        <v>49390</v>
      </c>
      <c r="BK109" s="356">
        <v>0</v>
      </c>
      <c r="BL109" s="356">
        <v>0</v>
      </c>
      <c r="BM109" s="356">
        <v>0</v>
      </c>
      <c r="BN109" s="356">
        <v>985520</v>
      </c>
      <c r="BO109" s="356">
        <v>4707</v>
      </c>
      <c r="BP109" s="356">
        <v>5163</v>
      </c>
      <c r="BQ109" s="356">
        <v>979491</v>
      </c>
      <c r="BR109" s="356">
        <v>1940</v>
      </c>
      <c r="BS109" s="356">
        <v>0</v>
      </c>
      <c r="BT109" s="356">
        <v>0</v>
      </c>
      <c r="BU109" s="356">
        <v>596913</v>
      </c>
      <c r="BV109" s="356">
        <v>15631</v>
      </c>
      <c r="BW109" s="356">
        <v>33081</v>
      </c>
      <c r="BX109" s="356">
        <v>551280</v>
      </c>
      <c r="BY109" s="356">
        <v>68104</v>
      </c>
      <c r="BZ109" s="356">
        <v>0</v>
      </c>
      <c r="CA109" s="356">
        <v>0</v>
      </c>
      <c r="CB109" s="356">
        <v>187359</v>
      </c>
      <c r="CC109" s="356">
        <v>93559</v>
      </c>
      <c r="CD109" s="356">
        <v>20451</v>
      </c>
      <c r="CE109" s="356">
        <v>64345</v>
      </c>
      <c r="CF109" s="356">
        <v>12038</v>
      </c>
      <c r="CG109" s="356">
        <v>0</v>
      </c>
      <c r="CH109" s="356">
        <v>0</v>
      </c>
      <c r="CI109" s="356">
        <v>936721</v>
      </c>
      <c r="CJ109" s="356">
        <v>243372</v>
      </c>
      <c r="CK109" s="356">
        <v>16681</v>
      </c>
      <c r="CL109" s="356">
        <v>411835</v>
      </c>
      <c r="CM109" s="356">
        <v>60356</v>
      </c>
      <c r="CN109" s="356">
        <v>0</v>
      </c>
      <c r="CO109" s="356">
        <v>404831</v>
      </c>
      <c r="CP109" s="356">
        <v>938307</v>
      </c>
      <c r="CQ109" s="356">
        <v>132599</v>
      </c>
      <c r="CR109" s="356">
        <v>442618</v>
      </c>
      <c r="CS109" s="356">
        <v>100791</v>
      </c>
      <c r="CT109" s="356">
        <v>268941</v>
      </c>
      <c r="CU109" s="356">
        <v>123272</v>
      </c>
      <c r="CV109" s="356">
        <v>144842</v>
      </c>
      <c r="CW109" s="356">
        <v>213519</v>
      </c>
      <c r="CX109" s="356">
        <v>0</v>
      </c>
      <c r="CY109" s="356">
        <v>0</v>
      </c>
      <c r="CZ109" s="356">
        <v>0</v>
      </c>
      <c r="DA109" s="356">
        <v>69916</v>
      </c>
      <c r="DB109" s="356">
        <v>127232</v>
      </c>
      <c r="DC109" s="356">
        <v>18396</v>
      </c>
      <c r="DD109" s="356">
        <v>2824479</v>
      </c>
      <c r="DE109" s="356">
        <v>966292</v>
      </c>
      <c r="DF109" s="356">
        <v>1297931</v>
      </c>
      <c r="DG109" s="356">
        <v>1536977</v>
      </c>
      <c r="DH109" s="356">
        <v>81567</v>
      </c>
      <c r="DI109" s="356">
        <v>22704</v>
      </c>
      <c r="DJ109" s="356">
        <v>10099</v>
      </c>
      <c r="DK109" s="356">
        <v>4201234</v>
      </c>
      <c r="DL109" s="356">
        <v>3143385</v>
      </c>
      <c r="DM109" s="356">
        <v>2285543</v>
      </c>
      <c r="DN109" s="356">
        <v>869328</v>
      </c>
      <c r="DO109" s="356">
        <v>381660</v>
      </c>
      <c r="DP109" s="356">
        <v>422651</v>
      </c>
      <c r="DQ109" s="356">
        <v>1327334</v>
      </c>
      <c r="DR109" s="356">
        <v>0</v>
      </c>
      <c r="DS109" s="356">
        <v>53918</v>
      </c>
      <c r="DT109" s="356">
        <v>417793</v>
      </c>
      <c r="DU109" s="356">
        <v>172927</v>
      </c>
      <c r="DV109" s="356">
        <v>1497565</v>
      </c>
      <c r="DW109" s="356">
        <v>638139</v>
      </c>
      <c r="DX109" s="356">
        <v>280412</v>
      </c>
      <c r="DY109" s="356">
        <v>252024</v>
      </c>
      <c r="DZ109" s="356">
        <v>930190</v>
      </c>
      <c r="EA109" s="356">
        <v>0</v>
      </c>
      <c r="EB109" s="356">
        <v>71974</v>
      </c>
      <c r="EC109" s="356">
        <v>238686</v>
      </c>
      <c r="ED109" s="356">
        <v>95044</v>
      </c>
      <c r="EE109" s="356">
        <v>2936436</v>
      </c>
      <c r="EF109" s="356">
        <v>1223349</v>
      </c>
      <c r="EG109" s="356">
        <v>593610</v>
      </c>
      <c r="EH109" s="356">
        <v>512540</v>
      </c>
      <c r="EI109" s="356">
        <v>1808676</v>
      </c>
      <c r="EJ109" s="356">
        <v>0</v>
      </c>
      <c r="EK109" s="356">
        <v>101776</v>
      </c>
      <c r="EL109" s="356">
        <v>601711</v>
      </c>
      <c r="EM109" s="356">
        <v>212139</v>
      </c>
      <c r="EN109" s="356">
        <v>607460</v>
      </c>
      <c r="EO109" s="356">
        <v>192271</v>
      </c>
      <c r="EP109" s="356">
        <v>71538</v>
      </c>
      <c r="EQ109" s="356">
        <v>153279</v>
      </c>
      <c r="ER109" s="356">
        <v>319904</v>
      </c>
      <c r="ES109" s="356">
        <v>0</v>
      </c>
      <c r="ET109" s="356">
        <v>19306</v>
      </c>
      <c r="EU109" s="356">
        <v>49729</v>
      </c>
      <c r="EV109" s="356">
        <v>8111</v>
      </c>
      <c r="EW109" s="356">
        <v>1279620</v>
      </c>
      <c r="EX109" s="356">
        <v>434439</v>
      </c>
      <c r="EY109" s="356">
        <v>132029</v>
      </c>
      <c r="EZ109" s="356">
        <v>328175</v>
      </c>
      <c r="FA109" s="356">
        <v>721795</v>
      </c>
      <c r="FB109" s="356">
        <v>7189</v>
      </c>
      <c r="FC109" s="356">
        <v>54717</v>
      </c>
      <c r="FD109" s="356">
        <v>186235</v>
      </c>
      <c r="FE109" s="356">
        <v>45803</v>
      </c>
      <c r="FF109" s="356">
        <v>227750</v>
      </c>
      <c r="FG109" s="356">
        <v>55245</v>
      </c>
      <c r="FH109" s="356">
        <v>28249</v>
      </c>
      <c r="FI109" s="356">
        <v>29753</v>
      </c>
      <c r="FJ109" s="356">
        <v>72450</v>
      </c>
      <c r="FK109" s="356">
        <v>0</v>
      </c>
      <c r="FL109" s="356">
        <v>11607</v>
      </c>
      <c r="FM109" s="356">
        <v>19232</v>
      </c>
      <c r="FN109" s="356">
        <v>2716</v>
      </c>
      <c r="FO109" s="356">
        <v>300661</v>
      </c>
      <c r="FP109" s="356">
        <v>211664</v>
      </c>
      <c r="FQ109" s="356">
        <v>17511</v>
      </c>
      <c r="FR109" s="356">
        <v>11969</v>
      </c>
      <c r="FS109" s="356">
        <v>82267</v>
      </c>
      <c r="FT109" s="356">
        <v>0</v>
      </c>
      <c r="FU109" s="356">
        <v>0</v>
      </c>
      <c r="FV109" s="356">
        <v>19159</v>
      </c>
      <c r="FW109" s="356">
        <v>0</v>
      </c>
      <c r="FX109" s="356">
        <v>957308</v>
      </c>
      <c r="FY109" s="356">
        <v>243460</v>
      </c>
      <c r="FZ109" s="356">
        <v>234036</v>
      </c>
      <c r="GA109" s="356">
        <v>92356</v>
      </c>
      <c r="GB109" s="356">
        <v>592262</v>
      </c>
      <c r="GC109" s="356">
        <v>0</v>
      </c>
      <c r="GD109" s="356">
        <v>19394</v>
      </c>
      <c r="GE109" s="356">
        <v>11908</v>
      </c>
      <c r="GF109" s="356">
        <v>10404</v>
      </c>
      <c r="GG109" s="356">
        <v>351532</v>
      </c>
      <c r="GH109" s="356">
        <v>13936</v>
      </c>
      <c r="GI109" s="356">
        <v>0</v>
      </c>
      <c r="GJ109" s="356">
        <v>29167</v>
      </c>
      <c r="GK109" s="356">
        <v>164665</v>
      </c>
      <c r="GL109" s="356">
        <v>193361</v>
      </c>
      <c r="GM109" s="356">
        <v>0</v>
      </c>
      <c r="GN109" s="356">
        <v>0</v>
      </c>
      <c r="GO109" s="356">
        <v>0</v>
      </c>
      <c r="GP109" s="356">
        <v>101351</v>
      </c>
      <c r="GQ109" s="356">
        <v>0</v>
      </c>
      <c r="GR109" s="356">
        <v>41176</v>
      </c>
      <c r="GS109" s="356">
        <v>33531</v>
      </c>
      <c r="GT109" s="356">
        <v>0</v>
      </c>
      <c r="GU109" s="356">
        <v>15205</v>
      </c>
      <c r="GV109" s="356">
        <v>0</v>
      </c>
      <c r="GW109" s="356">
        <v>0</v>
      </c>
      <c r="GX109" s="356">
        <v>27709</v>
      </c>
      <c r="GY109" s="356">
        <v>539902</v>
      </c>
      <c r="GZ109" s="356">
        <v>168930</v>
      </c>
      <c r="HA109" s="356">
        <v>108290</v>
      </c>
      <c r="HB109" s="356">
        <v>28384</v>
      </c>
      <c r="HC109" s="356">
        <v>297085</v>
      </c>
      <c r="HD109" s="356">
        <v>3780</v>
      </c>
      <c r="HE109" s="356">
        <v>22912</v>
      </c>
      <c r="HF109" s="356">
        <v>63898</v>
      </c>
      <c r="HG109" s="356">
        <v>13380</v>
      </c>
      <c r="HH109" s="356">
        <v>1977366</v>
      </c>
    </row>
    <row r="110" spans="1:216" ht="15" x14ac:dyDescent="0.25">
      <c r="A110" s="356" t="s">
        <v>446</v>
      </c>
      <c r="B110" s="356">
        <v>4181880</v>
      </c>
      <c r="C110" s="356">
        <v>881517</v>
      </c>
      <c r="D110" s="356">
        <v>627942</v>
      </c>
      <c r="E110" s="356">
        <v>448548</v>
      </c>
      <c r="F110" s="356">
        <v>306282</v>
      </c>
      <c r="G110" s="356">
        <v>234043</v>
      </c>
      <c r="H110" s="356">
        <v>276129</v>
      </c>
      <c r="I110" s="356">
        <v>139640</v>
      </c>
      <c r="J110" s="356">
        <v>199968</v>
      </c>
      <c r="K110" s="356">
        <v>86743</v>
      </c>
      <c r="L110" s="356">
        <v>54490</v>
      </c>
      <c r="M110" s="356">
        <v>40916</v>
      </c>
      <c r="N110" s="356">
        <v>19423</v>
      </c>
      <c r="O110" s="356">
        <v>10631</v>
      </c>
      <c r="P110" s="356">
        <v>13816</v>
      </c>
      <c r="Q110" s="356">
        <v>321764</v>
      </c>
      <c r="R110" s="356">
        <v>74047</v>
      </c>
      <c r="S110" s="356">
        <v>0</v>
      </c>
      <c r="T110" s="356">
        <v>88031</v>
      </c>
      <c r="U110" s="356">
        <v>57976</v>
      </c>
      <c r="V110" s="356">
        <v>56842</v>
      </c>
      <c r="W110" s="356">
        <v>99956</v>
      </c>
      <c r="X110" s="356">
        <v>79226</v>
      </c>
      <c r="Y110" s="356">
        <v>27644</v>
      </c>
      <c r="Z110" s="356">
        <v>2622498</v>
      </c>
      <c r="AA110" s="356">
        <v>2407633</v>
      </c>
      <c r="AB110" s="356">
        <v>159907</v>
      </c>
      <c r="AC110" s="356">
        <v>1006535</v>
      </c>
      <c r="AD110" s="356">
        <v>700330</v>
      </c>
      <c r="AE110" s="356">
        <v>60470</v>
      </c>
      <c r="AF110" s="356">
        <v>636596</v>
      </c>
      <c r="AG110" s="356">
        <v>759401</v>
      </c>
      <c r="AH110" s="356">
        <v>865862</v>
      </c>
      <c r="AI110" s="356">
        <v>274392</v>
      </c>
      <c r="AJ110" s="356">
        <v>1041933</v>
      </c>
      <c r="AK110" s="356">
        <v>203645</v>
      </c>
      <c r="AL110" s="356">
        <v>64481</v>
      </c>
      <c r="AM110" s="356">
        <v>811654</v>
      </c>
      <c r="AN110" s="356">
        <v>11088</v>
      </c>
      <c r="AO110" s="356">
        <v>220439</v>
      </c>
      <c r="AP110" s="356">
        <v>359698</v>
      </c>
      <c r="AQ110" s="356">
        <v>6782</v>
      </c>
      <c r="AR110" s="356">
        <v>230913</v>
      </c>
      <c r="AS110" s="356">
        <v>93255</v>
      </c>
      <c r="AT110" s="356">
        <v>190391</v>
      </c>
      <c r="AU110" s="356">
        <v>48576</v>
      </c>
      <c r="AV110" s="356">
        <v>165019</v>
      </c>
      <c r="AW110" s="356">
        <v>41970</v>
      </c>
      <c r="AX110" s="356">
        <v>0</v>
      </c>
      <c r="AY110" s="356">
        <v>1095646</v>
      </c>
      <c r="AZ110" s="356">
        <v>160989</v>
      </c>
      <c r="BA110" s="356">
        <v>9573</v>
      </c>
      <c r="BB110" s="356">
        <v>10020</v>
      </c>
      <c r="BC110" s="356">
        <v>151709</v>
      </c>
      <c r="BD110" s="356">
        <v>0</v>
      </c>
      <c r="BE110" s="356">
        <v>0</v>
      </c>
      <c r="BF110" s="356">
        <v>0</v>
      </c>
      <c r="BG110" s="356">
        <v>10867</v>
      </c>
      <c r="BH110" s="356">
        <v>0</v>
      </c>
      <c r="BI110" s="356">
        <v>0</v>
      </c>
      <c r="BJ110" s="356">
        <v>10867</v>
      </c>
      <c r="BK110" s="356">
        <v>0</v>
      </c>
      <c r="BL110" s="356">
        <v>0</v>
      </c>
      <c r="BM110" s="356">
        <v>0</v>
      </c>
      <c r="BN110" s="356">
        <v>402596</v>
      </c>
      <c r="BO110" s="356">
        <v>0</v>
      </c>
      <c r="BP110" s="356">
        <v>16987</v>
      </c>
      <c r="BQ110" s="356">
        <v>388423</v>
      </c>
      <c r="BR110" s="356">
        <v>18867</v>
      </c>
      <c r="BS110" s="356">
        <v>0</v>
      </c>
      <c r="BT110" s="356">
        <v>0</v>
      </c>
      <c r="BU110" s="356">
        <v>295184</v>
      </c>
      <c r="BV110" s="356">
        <v>0</v>
      </c>
      <c r="BW110" s="356">
        <v>7547</v>
      </c>
      <c r="BX110" s="356">
        <v>271225</v>
      </c>
      <c r="BY110" s="356">
        <v>23776</v>
      </c>
      <c r="BZ110" s="356">
        <v>0</v>
      </c>
      <c r="CA110" s="356">
        <v>0</v>
      </c>
      <c r="CB110" s="356">
        <v>11576</v>
      </c>
      <c r="CC110" s="356">
        <v>0</v>
      </c>
      <c r="CD110" s="356">
        <v>11576</v>
      </c>
      <c r="CE110" s="356">
        <v>0</v>
      </c>
      <c r="CF110" s="356">
        <v>0</v>
      </c>
      <c r="CG110" s="356">
        <v>0</v>
      </c>
      <c r="CH110" s="356">
        <v>0</v>
      </c>
      <c r="CI110" s="356">
        <v>578906</v>
      </c>
      <c r="CJ110" s="356">
        <v>159013</v>
      </c>
      <c r="CK110" s="356">
        <v>36493</v>
      </c>
      <c r="CL110" s="356">
        <v>348853</v>
      </c>
      <c r="CM110" s="356">
        <v>19427</v>
      </c>
      <c r="CN110" s="356">
        <v>0</v>
      </c>
      <c r="CO110" s="356">
        <v>184077</v>
      </c>
      <c r="CP110" s="356">
        <v>600631</v>
      </c>
      <c r="CQ110" s="356">
        <v>105824</v>
      </c>
      <c r="CR110" s="356">
        <v>215097</v>
      </c>
      <c r="CS110" s="356">
        <v>65286</v>
      </c>
      <c r="CT110" s="356">
        <v>138097</v>
      </c>
      <c r="CU110" s="356">
        <v>126625</v>
      </c>
      <c r="CV110" s="356">
        <v>120263</v>
      </c>
      <c r="CW110" s="356">
        <v>76753</v>
      </c>
      <c r="CX110" s="356">
        <v>0</v>
      </c>
      <c r="CY110" s="356">
        <v>0</v>
      </c>
      <c r="CZ110" s="356">
        <v>0</v>
      </c>
      <c r="DA110" s="356">
        <v>21968</v>
      </c>
      <c r="DB110" s="356">
        <v>51674</v>
      </c>
      <c r="DC110" s="356">
        <v>9978</v>
      </c>
      <c r="DD110" s="356">
        <v>1981984</v>
      </c>
      <c r="DE110" s="356">
        <v>700536</v>
      </c>
      <c r="DF110" s="356">
        <v>1337126</v>
      </c>
      <c r="DG110" s="356">
        <v>784908</v>
      </c>
      <c r="DH110" s="356">
        <v>61201</v>
      </c>
      <c r="DI110" s="356">
        <v>7334</v>
      </c>
      <c r="DJ110" s="356">
        <v>10492</v>
      </c>
      <c r="DK110" s="356">
        <v>2924160</v>
      </c>
      <c r="DL110" s="356">
        <v>2217028</v>
      </c>
      <c r="DM110" s="356">
        <v>1415573</v>
      </c>
      <c r="DN110" s="356">
        <v>406417</v>
      </c>
      <c r="DO110" s="356">
        <v>277710</v>
      </c>
      <c r="DP110" s="356">
        <v>226222</v>
      </c>
      <c r="DQ110" s="356">
        <v>893715</v>
      </c>
      <c r="DR110" s="356">
        <v>7263</v>
      </c>
      <c r="DS110" s="356">
        <v>14741</v>
      </c>
      <c r="DT110" s="356">
        <v>241997</v>
      </c>
      <c r="DU110" s="356">
        <v>105821</v>
      </c>
      <c r="DV110" s="356">
        <v>1277642</v>
      </c>
      <c r="DW110" s="356">
        <v>443944</v>
      </c>
      <c r="DX110" s="356">
        <v>319025</v>
      </c>
      <c r="DY110" s="356">
        <v>163323</v>
      </c>
      <c r="DZ110" s="356">
        <v>796256</v>
      </c>
      <c r="EA110" s="356">
        <v>0</v>
      </c>
      <c r="EB110" s="356">
        <v>41844</v>
      </c>
      <c r="EC110" s="356">
        <v>230313</v>
      </c>
      <c r="ED110" s="356">
        <v>96026</v>
      </c>
      <c r="EE110" s="356">
        <v>2149088</v>
      </c>
      <c r="EF110" s="356">
        <v>783381</v>
      </c>
      <c r="EG110" s="356">
        <v>531116</v>
      </c>
      <c r="EH110" s="356">
        <v>305342</v>
      </c>
      <c r="EI110" s="356">
        <v>1416484</v>
      </c>
      <c r="EJ110" s="356">
        <v>7263</v>
      </c>
      <c r="EK110" s="356">
        <v>50466</v>
      </c>
      <c r="EL110" s="356">
        <v>411700</v>
      </c>
      <c r="EM110" s="356">
        <v>188359</v>
      </c>
      <c r="EN110" s="356">
        <v>260487</v>
      </c>
      <c r="EO110" s="356">
        <v>24378</v>
      </c>
      <c r="EP110" s="356">
        <v>39779</v>
      </c>
      <c r="EQ110" s="356">
        <v>61859</v>
      </c>
      <c r="ER110" s="356">
        <v>131475</v>
      </c>
      <c r="ES110" s="356">
        <v>0</v>
      </c>
      <c r="ET110" s="356">
        <v>0</v>
      </c>
      <c r="EU110" s="356">
        <v>18799</v>
      </c>
      <c r="EV110" s="356">
        <v>19757</v>
      </c>
      <c r="EW110" s="356">
        <v>870673</v>
      </c>
      <c r="EX110" s="356">
        <v>176782</v>
      </c>
      <c r="EY110" s="356">
        <v>166711</v>
      </c>
      <c r="EZ110" s="356">
        <v>135614</v>
      </c>
      <c r="FA110" s="356">
        <v>456162</v>
      </c>
      <c r="FB110" s="356">
        <v>7201</v>
      </c>
      <c r="FC110" s="356">
        <v>27578</v>
      </c>
      <c r="FD110" s="356">
        <v>90821</v>
      </c>
      <c r="FE110" s="356">
        <v>82858</v>
      </c>
      <c r="FF110" s="356">
        <v>366127</v>
      </c>
      <c r="FG110" s="356">
        <v>114079</v>
      </c>
      <c r="FH110" s="356">
        <v>23966</v>
      </c>
      <c r="FI110" s="356">
        <v>46062</v>
      </c>
      <c r="FJ110" s="356">
        <v>112676</v>
      </c>
      <c r="FK110" s="356">
        <v>6397</v>
      </c>
      <c r="FL110" s="356">
        <v>13160</v>
      </c>
      <c r="FM110" s="356">
        <v>19803</v>
      </c>
      <c r="FN110" s="356">
        <v>0</v>
      </c>
      <c r="FO110" s="356">
        <v>196341</v>
      </c>
      <c r="FP110" s="356">
        <v>157688</v>
      </c>
      <c r="FQ110" s="356">
        <v>7016</v>
      </c>
      <c r="FR110" s="356">
        <v>7386</v>
      </c>
      <c r="FS110" s="356">
        <v>45161</v>
      </c>
      <c r="FT110" s="356">
        <v>0</v>
      </c>
      <c r="FU110" s="356">
        <v>0</v>
      </c>
      <c r="FV110" s="356">
        <v>0</v>
      </c>
      <c r="FW110" s="356">
        <v>8625</v>
      </c>
      <c r="FX110" s="356">
        <v>688853</v>
      </c>
      <c r="FY110" s="356">
        <v>180327</v>
      </c>
      <c r="FZ110" s="356">
        <v>161871</v>
      </c>
      <c r="GA110" s="356">
        <v>87405</v>
      </c>
      <c r="GB110" s="356">
        <v>470504</v>
      </c>
      <c r="GC110" s="356">
        <v>0</v>
      </c>
      <c r="GD110" s="356">
        <v>0</v>
      </c>
      <c r="GE110" s="356">
        <v>23944</v>
      </c>
      <c r="GF110" s="356">
        <v>7862</v>
      </c>
      <c r="GG110" s="356">
        <v>163347</v>
      </c>
      <c r="GH110" s="356">
        <v>4855</v>
      </c>
      <c r="GI110" s="356">
        <v>9715</v>
      </c>
      <c r="GJ110" s="356">
        <v>0</v>
      </c>
      <c r="GK110" s="356">
        <v>72031</v>
      </c>
      <c r="GL110" s="356">
        <v>111064</v>
      </c>
      <c r="GM110" s="356">
        <v>0</v>
      </c>
      <c r="GN110" s="356">
        <v>0</v>
      </c>
      <c r="GO110" s="356">
        <v>0</v>
      </c>
      <c r="GP110" s="356">
        <v>106742</v>
      </c>
      <c r="GQ110" s="356">
        <v>0</v>
      </c>
      <c r="GR110" s="356">
        <v>78020</v>
      </c>
      <c r="GS110" s="356">
        <v>21840</v>
      </c>
      <c r="GT110" s="356">
        <v>14365</v>
      </c>
      <c r="GU110" s="356">
        <v>0</v>
      </c>
      <c r="GV110" s="356">
        <v>0</v>
      </c>
      <c r="GW110" s="356">
        <v>0</v>
      </c>
      <c r="GX110" s="356">
        <v>0</v>
      </c>
      <c r="GY110" s="356">
        <v>457742</v>
      </c>
      <c r="GZ110" s="356">
        <v>134640</v>
      </c>
      <c r="HA110" s="356">
        <v>115717</v>
      </c>
      <c r="HB110" s="356">
        <v>35995</v>
      </c>
      <c r="HC110" s="356">
        <v>243877</v>
      </c>
      <c r="HD110" s="356">
        <v>8241</v>
      </c>
      <c r="HE110" s="356">
        <v>15765</v>
      </c>
      <c r="HF110" s="356">
        <v>39754</v>
      </c>
      <c r="HG110" s="356">
        <v>36448</v>
      </c>
      <c r="HH110" s="356">
        <v>1268609</v>
      </c>
    </row>
    <row r="111" spans="1:216" ht="15" x14ac:dyDescent="0.25">
      <c r="A111" s="356" t="s">
        <v>447</v>
      </c>
      <c r="B111" s="356">
        <v>2920377</v>
      </c>
      <c r="C111" s="356">
        <v>500188</v>
      </c>
      <c r="D111" s="356">
        <v>399311</v>
      </c>
      <c r="E111" s="356">
        <v>266584</v>
      </c>
      <c r="F111" s="356">
        <v>124396</v>
      </c>
      <c r="G111" s="356">
        <v>173427</v>
      </c>
      <c r="H111" s="356">
        <v>194919</v>
      </c>
      <c r="I111" s="356">
        <v>58622</v>
      </c>
      <c r="J111" s="356">
        <v>151152</v>
      </c>
      <c r="K111" s="356">
        <v>33785</v>
      </c>
      <c r="L111" s="356">
        <v>7854</v>
      </c>
      <c r="M111" s="356">
        <v>26898</v>
      </c>
      <c r="N111" s="356">
        <v>25970</v>
      </c>
      <c r="O111" s="356">
        <v>6140</v>
      </c>
      <c r="P111" s="356">
        <v>23321</v>
      </c>
      <c r="Q111" s="356">
        <v>127231</v>
      </c>
      <c r="R111" s="356">
        <v>54894</v>
      </c>
      <c r="S111" s="356">
        <v>0</v>
      </c>
      <c r="T111" s="356">
        <v>30046</v>
      </c>
      <c r="U111" s="356">
        <v>23662</v>
      </c>
      <c r="V111" s="356">
        <v>7217</v>
      </c>
      <c r="W111" s="356">
        <v>33901</v>
      </c>
      <c r="X111" s="356">
        <v>18586</v>
      </c>
      <c r="Y111" s="356">
        <v>15455</v>
      </c>
      <c r="Z111" s="356">
        <v>1937478</v>
      </c>
      <c r="AA111" s="356">
        <v>1716824</v>
      </c>
      <c r="AB111" s="356">
        <v>102634</v>
      </c>
      <c r="AC111" s="356">
        <v>664444</v>
      </c>
      <c r="AD111" s="356">
        <v>781665</v>
      </c>
      <c r="AE111" s="356">
        <v>21139</v>
      </c>
      <c r="AF111" s="356">
        <v>334618</v>
      </c>
      <c r="AG111" s="356">
        <v>278189</v>
      </c>
      <c r="AH111" s="356">
        <v>503212</v>
      </c>
      <c r="AI111" s="356">
        <v>192898</v>
      </c>
      <c r="AJ111" s="356">
        <v>786402</v>
      </c>
      <c r="AK111" s="356">
        <v>143629</v>
      </c>
      <c r="AL111" s="356">
        <v>28946</v>
      </c>
      <c r="AM111" s="356">
        <v>755251</v>
      </c>
      <c r="AN111" s="356">
        <v>6247</v>
      </c>
      <c r="AO111" s="356">
        <v>167061</v>
      </c>
      <c r="AP111" s="356">
        <v>483545</v>
      </c>
      <c r="AQ111" s="356">
        <v>0</v>
      </c>
      <c r="AR111" s="356">
        <v>91765</v>
      </c>
      <c r="AS111" s="356">
        <v>48772</v>
      </c>
      <c r="AT111" s="356">
        <v>91320</v>
      </c>
      <c r="AU111" s="356">
        <v>45865</v>
      </c>
      <c r="AV111" s="356">
        <v>157965</v>
      </c>
      <c r="AW111" s="356">
        <v>35182</v>
      </c>
      <c r="AX111" s="356">
        <v>20987</v>
      </c>
      <c r="AY111" s="356">
        <v>839588</v>
      </c>
      <c r="AZ111" s="356">
        <v>201642</v>
      </c>
      <c r="BA111" s="356">
        <v>9292</v>
      </c>
      <c r="BB111" s="356">
        <v>20889</v>
      </c>
      <c r="BC111" s="356">
        <v>187726</v>
      </c>
      <c r="BD111" s="356">
        <v>8581</v>
      </c>
      <c r="BE111" s="356">
        <v>0</v>
      </c>
      <c r="BF111" s="356">
        <v>0</v>
      </c>
      <c r="BG111" s="356">
        <v>47881</v>
      </c>
      <c r="BH111" s="356">
        <v>0</v>
      </c>
      <c r="BI111" s="356">
        <v>13942</v>
      </c>
      <c r="BJ111" s="356">
        <v>45982</v>
      </c>
      <c r="BK111" s="356">
        <v>9970</v>
      </c>
      <c r="BL111" s="356">
        <v>0</v>
      </c>
      <c r="BM111" s="356">
        <v>0</v>
      </c>
      <c r="BN111" s="356">
        <v>226531</v>
      </c>
      <c r="BO111" s="356">
        <v>0</v>
      </c>
      <c r="BP111" s="356">
        <v>0</v>
      </c>
      <c r="BQ111" s="356">
        <v>223886</v>
      </c>
      <c r="BR111" s="356">
        <v>10903</v>
      </c>
      <c r="BS111" s="356">
        <v>0</v>
      </c>
      <c r="BT111" s="356">
        <v>0</v>
      </c>
      <c r="BU111" s="356">
        <v>238179</v>
      </c>
      <c r="BV111" s="356">
        <v>10831</v>
      </c>
      <c r="BW111" s="356">
        <v>32142</v>
      </c>
      <c r="BX111" s="356">
        <v>204434</v>
      </c>
      <c r="BY111" s="356">
        <v>8751</v>
      </c>
      <c r="BZ111" s="356">
        <v>0</v>
      </c>
      <c r="CA111" s="356">
        <v>0</v>
      </c>
      <c r="CB111" s="356">
        <v>5805</v>
      </c>
      <c r="CC111" s="356">
        <v>0</v>
      </c>
      <c r="CD111" s="356">
        <v>0</v>
      </c>
      <c r="CE111" s="356">
        <v>5805</v>
      </c>
      <c r="CF111" s="356">
        <v>0</v>
      </c>
      <c r="CG111" s="356">
        <v>0</v>
      </c>
      <c r="CH111" s="356">
        <v>0</v>
      </c>
      <c r="CI111" s="356">
        <v>411217</v>
      </c>
      <c r="CJ111" s="356">
        <v>157697</v>
      </c>
      <c r="CK111" s="356">
        <v>21332</v>
      </c>
      <c r="CL111" s="356">
        <v>214653</v>
      </c>
      <c r="CM111" s="356">
        <v>1650</v>
      </c>
      <c r="CN111" s="356">
        <v>0</v>
      </c>
      <c r="CO111" s="356">
        <v>52581</v>
      </c>
      <c r="CP111" s="356">
        <v>371734</v>
      </c>
      <c r="CQ111" s="356">
        <v>65795</v>
      </c>
      <c r="CR111" s="356">
        <v>92913</v>
      </c>
      <c r="CS111" s="356">
        <v>11382</v>
      </c>
      <c r="CT111" s="356">
        <v>153771</v>
      </c>
      <c r="CU111" s="356">
        <v>73185</v>
      </c>
      <c r="CV111" s="356">
        <v>43186</v>
      </c>
      <c r="CW111" s="356">
        <v>115338</v>
      </c>
      <c r="CX111" s="356">
        <v>0</v>
      </c>
      <c r="CY111" s="356">
        <v>0</v>
      </c>
      <c r="CZ111" s="356">
        <v>0</v>
      </c>
      <c r="DA111" s="356">
        <v>39723</v>
      </c>
      <c r="DB111" s="356">
        <v>52132</v>
      </c>
      <c r="DC111" s="356">
        <v>12668</v>
      </c>
      <c r="DD111" s="356">
        <v>1350152</v>
      </c>
      <c r="DE111" s="356">
        <v>538508</v>
      </c>
      <c r="DF111" s="356">
        <v>540688</v>
      </c>
      <c r="DG111" s="356">
        <v>654662</v>
      </c>
      <c r="DH111" s="356">
        <v>35133</v>
      </c>
      <c r="DI111" s="356">
        <v>23025</v>
      </c>
      <c r="DJ111" s="356">
        <v>0</v>
      </c>
      <c r="DK111" s="356">
        <v>1889126</v>
      </c>
      <c r="DL111" s="356">
        <v>1431936</v>
      </c>
      <c r="DM111" s="356">
        <v>1015652</v>
      </c>
      <c r="DN111" s="356">
        <v>409382</v>
      </c>
      <c r="DO111" s="356">
        <v>217249</v>
      </c>
      <c r="DP111" s="356">
        <v>149959</v>
      </c>
      <c r="DQ111" s="356">
        <v>553324</v>
      </c>
      <c r="DR111" s="356">
        <v>0</v>
      </c>
      <c r="DS111" s="356">
        <v>43716</v>
      </c>
      <c r="DT111" s="356">
        <v>104191</v>
      </c>
      <c r="DU111" s="356">
        <v>51967</v>
      </c>
      <c r="DV111" s="356">
        <v>625689</v>
      </c>
      <c r="DW111" s="356">
        <v>294520</v>
      </c>
      <c r="DX111" s="356">
        <v>148992</v>
      </c>
      <c r="DY111" s="356">
        <v>110775</v>
      </c>
      <c r="DZ111" s="356">
        <v>409985</v>
      </c>
      <c r="EA111" s="356">
        <v>0</v>
      </c>
      <c r="EB111" s="356">
        <v>26794</v>
      </c>
      <c r="EC111" s="356">
        <v>110301</v>
      </c>
      <c r="ED111" s="356">
        <v>45800</v>
      </c>
      <c r="EE111" s="356">
        <v>1397487</v>
      </c>
      <c r="EF111" s="356">
        <v>626662</v>
      </c>
      <c r="EG111" s="356">
        <v>325539</v>
      </c>
      <c r="EH111" s="356">
        <v>222774</v>
      </c>
      <c r="EI111" s="356">
        <v>828486</v>
      </c>
      <c r="EJ111" s="356">
        <v>0</v>
      </c>
      <c r="EK111" s="356">
        <v>64088</v>
      </c>
      <c r="EL111" s="356">
        <v>199724</v>
      </c>
      <c r="EM111" s="356">
        <v>83880</v>
      </c>
      <c r="EN111" s="356">
        <v>167438</v>
      </c>
      <c r="EO111" s="356">
        <v>46140</v>
      </c>
      <c r="EP111" s="356">
        <v>14093</v>
      </c>
      <c r="EQ111" s="356">
        <v>45067</v>
      </c>
      <c r="ER111" s="356">
        <v>73004</v>
      </c>
      <c r="ES111" s="356">
        <v>0</v>
      </c>
      <c r="ET111" s="356">
        <v>0</v>
      </c>
      <c r="EU111" s="356">
        <v>8199</v>
      </c>
      <c r="EV111" s="356">
        <v>16458</v>
      </c>
      <c r="EW111" s="356">
        <v>534565</v>
      </c>
      <c r="EX111" s="356">
        <v>188874</v>
      </c>
      <c r="EY111" s="356">
        <v>33358</v>
      </c>
      <c r="EZ111" s="356">
        <v>90331</v>
      </c>
      <c r="FA111" s="356">
        <v>207048</v>
      </c>
      <c r="FB111" s="356">
        <v>1423</v>
      </c>
      <c r="FC111" s="356">
        <v>46431</v>
      </c>
      <c r="FD111" s="356">
        <v>96849</v>
      </c>
      <c r="FE111" s="356">
        <v>33922</v>
      </c>
      <c r="FF111" s="356">
        <v>237705</v>
      </c>
      <c r="FG111" s="356">
        <v>140944</v>
      </c>
      <c r="FH111" s="356">
        <v>6558</v>
      </c>
      <c r="FI111" s="356">
        <v>16910</v>
      </c>
      <c r="FJ111" s="356">
        <v>36261</v>
      </c>
      <c r="FK111" s="356">
        <v>0</v>
      </c>
      <c r="FL111" s="356">
        <v>713</v>
      </c>
      <c r="FM111" s="356">
        <v>32836</v>
      </c>
      <c r="FN111" s="356">
        <v>8923</v>
      </c>
      <c r="FO111" s="356">
        <v>95838</v>
      </c>
      <c r="FP111" s="356">
        <v>89009</v>
      </c>
      <c r="FQ111" s="356">
        <v>0</v>
      </c>
      <c r="FR111" s="356">
        <v>0</v>
      </c>
      <c r="FS111" s="356">
        <v>10944</v>
      </c>
      <c r="FT111" s="356">
        <v>2002</v>
      </c>
      <c r="FU111" s="356">
        <v>0</v>
      </c>
      <c r="FV111" s="356">
        <v>0</v>
      </c>
      <c r="FW111" s="356">
        <v>0</v>
      </c>
      <c r="FX111" s="356">
        <v>385663</v>
      </c>
      <c r="FY111" s="356">
        <v>140458</v>
      </c>
      <c r="FZ111" s="356">
        <v>113282</v>
      </c>
      <c r="GA111" s="356">
        <v>57198</v>
      </c>
      <c r="GB111" s="356">
        <v>180637</v>
      </c>
      <c r="GC111" s="356">
        <v>0</v>
      </c>
      <c r="GD111" s="356">
        <v>6364</v>
      </c>
      <c r="GE111" s="356">
        <v>7242</v>
      </c>
      <c r="GF111" s="356">
        <v>3159</v>
      </c>
      <c r="GG111" s="356">
        <v>130986</v>
      </c>
      <c r="GH111" s="356">
        <v>16519</v>
      </c>
      <c r="GI111" s="356">
        <v>8287</v>
      </c>
      <c r="GJ111" s="356">
        <v>21032</v>
      </c>
      <c r="GK111" s="356">
        <v>47018</v>
      </c>
      <c r="GL111" s="356">
        <v>67754</v>
      </c>
      <c r="GM111" s="356">
        <v>0</v>
      </c>
      <c r="GN111" s="356">
        <v>0</v>
      </c>
      <c r="GO111" s="356">
        <v>0</v>
      </c>
      <c r="GP111" s="356">
        <v>17442</v>
      </c>
      <c r="GQ111" s="356">
        <v>0</v>
      </c>
      <c r="GR111" s="356">
        <v>11563</v>
      </c>
      <c r="GS111" s="356">
        <v>3625</v>
      </c>
      <c r="GT111" s="356">
        <v>0</v>
      </c>
      <c r="GU111" s="356">
        <v>0</v>
      </c>
      <c r="GV111" s="356">
        <v>0</v>
      </c>
      <c r="GW111" s="356">
        <v>0</v>
      </c>
      <c r="GX111" s="356">
        <v>0</v>
      </c>
      <c r="GY111" s="356">
        <v>243648</v>
      </c>
      <c r="GZ111" s="356">
        <v>102506</v>
      </c>
      <c r="HA111" s="356">
        <v>44655</v>
      </c>
      <c r="HB111" s="356">
        <v>38885</v>
      </c>
      <c r="HC111" s="356">
        <v>108754</v>
      </c>
      <c r="HD111" s="356">
        <v>0</v>
      </c>
      <c r="HE111" s="356">
        <v>2437</v>
      </c>
      <c r="HF111" s="356">
        <v>15525</v>
      </c>
      <c r="HG111" s="356">
        <v>5618</v>
      </c>
      <c r="HH111" s="356">
        <v>994264</v>
      </c>
    </row>
    <row r="112" spans="1:216" ht="15" x14ac:dyDescent="0.25">
      <c r="A112" s="356" t="s">
        <v>448</v>
      </c>
      <c r="B112" s="356">
        <v>2767683</v>
      </c>
      <c r="C112" s="356">
        <v>685707</v>
      </c>
      <c r="D112" s="356">
        <v>586360</v>
      </c>
      <c r="E112" s="356">
        <v>374553</v>
      </c>
      <c r="F112" s="356">
        <v>141309</v>
      </c>
      <c r="G112" s="356">
        <v>307479</v>
      </c>
      <c r="H112" s="356">
        <v>240131</v>
      </c>
      <c r="I112" s="356">
        <v>43591</v>
      </c>
      <c r="J112" s="356">
        <v>226344</v>
      </c>
      <c r="K112" s="356">
        <v>101130</v>
      </c>
      <c r="L112" s="356">
        <v>31810</v>
      </c>
      <c r="M112" s="356">
        <v>78628</v>
      </c>
      <c r="N112" s="356">
        <v>63564</v>
      </c>
      <c r="O112" s="356">
        <v>0</v>
      </c>
      <c r="P112" s="356">
        <v>63564</v>
      </c>
      <c r="Q112" s="356">
        <v>67560</v>
      </c>
      <c r="R112" s="356">
        <v>17368</v>
      </c>
      <c r="S112" s="356">
        <v>0</v>
      </c>
      <c r="T112" s="356">
        <v>71926</v>
      </c>
      <c r="U112" s="356">
        <v>35337</v>
      </c>
      <c r="V112" s="356">
        <v>49285</v>
      </c>
      <c r="W112" s="356">
        <v>82763</v>
      </c>
      <c r="X112" s="356">
        <v>43168</v>
      </c>
      <c r="Y112" s="356">
        <v>49159</v>
      </c>
      <c r="Z112" s="356">
        <v>1773699</v>
      </c>
      <c r="AA112" s="356">
        <v>1608711</v>
      </c>
      <c r="AB112" s="356">
        <v>31118</v>
      </c>
      <c r="AC112" s="356">
        <v>593408</v>
      </c>
      <c r="AD112" s="356">
        <v>491940</v>
      </c>
      <c r="AE112" s="356">
        <v>34228</v>
      </c>
      <c r="AF112" s="356">
        <v>353558</v>
      </c>
      <c r="AG112" s="356">
        <v>305250</v>
      </c>
      <c r="AH112" s="356">
        <v>408953</v>
      </c>
      <c r="AI112" s="356">
        <v>466694</v>
      </c>
      <c r="AJ112" s="356">
        <v>805244</v>
      </c>
      <c r="AK112" s="356">
        <v>95127</v>
      </c>
      <c r="AL112" s="356">
        <v>48127</v>
      </c>
      <c r="AM112" s="356">
        <v>455640</v>
      </c>
      <c r="AN112" s="356">
        <v>5227</v>
      </c>
      <c r="AO112" s="356">
        <v>84639</v>
      </c>
      <c r="AP112" s="356">
        <v>232061</v>
      </c>
      <c r="AQ112" s="356">
        <v>0</v>
      </c>
      <c r="AR112" s="356">
        <v>80222</v>
      </c>
      <c r="AS112" s="356">
        <v>34625</v>
      </c>
      <c r="AT112" s="356">
        <v>53763</v>
      </c>
      <c r="AU112" s="356">
        <v>55291</v>
      </c>
      <c r="AV112" s="356">
        <v>184735</v>
      </c>
      <c r="AW112" s="356">
        <v>5870</v>
      </c>
      <c r="AX112" s="356">
        <v>5821</v>
      </c>
      <c r="AY112" s="356">
        <v>993509</v>
      </c>
      <c r="AZ112" s="356">
        <v>119333</v>
      </c>
      <c r="BA112" s="356">
        <v>86252</v>
      </c>
      <c r="BB112" s="356">
        <v>5860</v>
      </c>
      <c r="BC112" s="356">
        <v>53681</v>
      </c>
      <c r="BD112" s="356">
        <v>0</v>
      </c>
      <c r="BE112" s="356">
        <v>0</v>
      </c>
      <c r="BF112" s="356">
        <v>0</v>
      </c>
      <c r="BG112" s="356">
        <v>53899</v>
      </c>
      <c r="BH112" s="356">
        <v>10562</v>
      </c>
      <c r="BI112" s="356">
        <v>0</v>
      </c>
      <c r="BJ112" s="356">
        <v>51545</v>
      </c>
      <c r="BK112" s="356">
        <v>0</v>
      </c>
      <c r="BL112" s="356">
        <v>0</v>
      </c>
      <c r="BM112" s="356">
        <v>0</v>
      </c>
      <c r="BN112" s="356">
        <v>369948</v>
      </c>
      <c r="BO112" s="356">
        <v>3361</v>
      </c>
      <c r="BP112" s="356">
        <v>8370</v>
      </c>
      <c r="BQ112" s="356">
        <v>360909</v>
      </c>
      <c r="BR112" s="356">
        <v>0</v>
      </c>
      <c r="BS112" s="356">
        <v>0</v>
      </c>
      <c r="BT112" s="356">
        <v>0</v>
      </c>
      <c r="BU112" s="356">
        <v>203160</v>
      </c>
      <c r="BV112" s="356">
        <v>36405</v>
      </c>
      <c r="BW112" s="356">
        <v>0</v>
      </c>
      <c r="BX112" s="356">
        <v>183195</v>
      </c>
      <c r="BY112" s="356">
        <v>3488</v>
      </c>
      <c r="BZ112" s="356">
        <v>0</v>
      </c>
      <c r="CA112" s="356">
        <v>0</v>
      </c>
      <c r="CB112" s="356">
        <v>0</v>
      </c>
      <c r="CC112" s="356">
        <v>0</v>
      </c>
      <c r="CD112" s="356">
        <v>0</v>
      </c>
      <c r="CE112" s="356">
        <v>0</v>
      </c>
      <c r="CF112" s="356">
        <v>0</v>
      </c>
      <c r="CG112" s="356">
        <v>0</v>
      </c>
      <c r="CH112" s="356">
        <v>0</v>
      </c>
      <c r="CI112" s="356">
        <v>706159</v>
      </c>
      <c r="CJ112" s="356">
        <v>324547</v>
      </c>
      <c r="CK112" s="356">
        <v>0</v>
      </c>
      <c r="CL112" s="356">
        <v>451300</v>
      </c>
      <c r="CM112" s="356">
        <v>26938</v>
      </c>
      <c r="CN112" s="356">
        <v>0</v>
      </c>
      <c r="CO112" s="356">
        <v>74108</v>
      </c>
      <c r="CP112" s="356">
        <v>375265</v>
      </c>
      <c r="CQ112" s="356">
        <v>62546</v>
      </c>
      <c r="CR112" s="356">
        <v>120970</v>
      </c>
      <c r="CS112" s="356">
        <v>26677</v>
      </c>
      <c r="CT112" s="356">
        <v>73994</v>
      </c>
      <c r="CU112" s="356">
        <v>70759</v>
      </c>
      <c r="CV112" s="356">
        <v>93701</v>
      </c>
      <c r="CW112" s="356">
        <v>31953</v>
      </c>
      <c r="CX112" s="356">
        <v>0</v>
      </c>
      <c r="CY112" s="356">
        <v>0</v>
      </c>
      <c r="CZ112" s="356">
        <v>0</v>
      </c>
      <c r="DA112" s="356">
        <v>13787</v>
      </c>
      <c r="DB112" s="356">
        <v>23606</v>
      </c>
      <c r="DC112" s="356">
        <v>0</v>
      </c>
      <c r="DD112" s="356">
        <v>1140130</v>
      </c>
      <c r="DE112" s="356">
        <v>634364</v>
      </c>
      <c r="DF112" s="356">
        <v>642836</v>
      </c>
      <c r="DG112" s="356">
        <v>546701</v>
      </c>
      <c r="DH112" s="356">
        <v>5799</v>
      </c>
      <c r="DI112" s="356">
        <v>0</v>
      </c>
      <c r="DJ112" s="356">
        <v>0</v>
      </c>
      <c r="DK112" s="356">
        <v>1666698</v>
      </c>
      <c r="DL112" s="356">
        <v>1075950</v>
      </c>
      <c r="DM112" s="356">
        <v>784504</v>
      </c>
      <c r="DN112" s="356">
        <v>350901</v>
      </c>
      <c r="DO112" s="356">
        <v>124633</v>
      </c>
      <c r="DP112" s="356">
        <v>89538</v>
      </c>
      <c r="DQ112" s="356">
        <v>439738</v>
      </c>
      <c r="DR112" s="356">
        <v>0</v>
      </c>
      <c r="DS112" s="356">
        <v>23898</v>
      </c>
      <c r="DT112" s="356">
        <v>78986</v>
      </c>
      <c r="DU112" s="356">
        <v>31584</v>
      </c>
      <c r="DV112" s="356">
        <v>451305</v>
      </c>
      <c r="DW112" s="356">
        <v>155863</v>
      </c>
      <c r="DX112" s="356">
        <v>74768</v>
      </c>
      <c r="DY112" s="356">
        <v>76729</v>
      </c>
      <c r="DZ112" s="356">
        <v>248117</v>
      </c>
      <c r="EA112" s="356">
        <v>0</v>
      </c>
      <c r="EB112" s="356">
        <v>0</v>
      </c>
      <c r="EC112" s="356">
        <v>88427</v>
      </c>
      <c r="ED112" s="356">
        <v>25847</v>
      </c>
      <c r="EE112" s="356">
        <v>994550</v>
      </c>
      <c r="EF112" s="356">
        <v>474835</v>
      </c>
      <c r="EG112" s="356">
        <v>179464</v>
      </c>
      <c r="EH112" s="356">
        <v>128782</v>
      </c>
      <c r="EI112" s="356">
        <v>517247</v>
      </c>
      <c r="EJ112" s="356">
        <v>0</v>
      </c>
      <c r="EK112" s="356">
        <v>23898</v>
      </c>
      <c r="EL112" s="356">
        <v>153475</v>
      </c>
      <c r="EM112" s="356">
        <v>51679</v>
      </c>
      <c r="EN112" s="356">
        <v>195044</v>
      </c>
      <c r="EO112" s="356">
        <v>10291</v>
      </c>
      <c r="EP112" s="356">
        <v>17521</v>
      </c>
      <c r="EQ112" s="356">
        <v>19995</v>
      </c>
      <c r="ER112" s="356">
        <v>127041</v>
      </c>
      <c r="ES112" s="356">
        <v>0</v>
      </c>
      <c r="ET112" s="356">
        <v>0</v>
      </c>
      <c r="EU112" s="356">
        <v>26824</v>
      </c>
      <c r="EV112" s="356">
        <v>0</v>
      </c>
      <c r="EW112" s="356">
        <v>495928</v>
      </c>
      <c r="EX112" s="356">
        <v>118828</v>
      </c>
      <c r="EY112" s="356">
        <v>69606</v>
      </c>
      <c r="EZ112" s="356">
        <v>75324</v>
      </c>
      <c r="FA112" s="356">
        <v>193537</v>
      </c>
      <c r="FB112" s="356">
        <v>11622</v>
      </c>
      <c r="FC112" s="356">
        <v>32789</v>
      </c>
      <c r="FD112" s="356">
        <v>47086</v>
      </c>
      <c r="FE112" s="356">
        <v>37048</v>
      </c>
      <c r="FF112" s="356">
        <v>176313</v>
      </c>
      <c r="FG112" s="356">
        <v>56637</v>
      </c>
      <c r="FH112" s="356">
        <v>17321</v>
      </c>
      <c r="FI112" s="356">
        <v>16457</v>
      </c>
      <c r="FJ112" s="356">
        <v>5964</v>
      </c>
      <c r="FK112" s="356">
        <v>12147</v>
      </c>
      <c r="FL112" s="356">
        <v>46719</v>
      </c>
      <c r="FM112" s="356">
        <v>21245</v>
      </c>
      <c r="FN112" s="356">
        <v>6259</v>
      </c>
      <c r="FO112" s="356">
        <v>230416</v>
      </c>
      <c r="FP112" s="356">
        <v>215106</v>
      </c>
      <c r="FQ112" s="356">
        <v>26802</v>
      </c>
      <c r="FR112" s="356">
        <v>0</v>
      </c>
      <c r="FS112" s="356">
        <v>17786</v>
      </c>
      <c r="FT112" s="356">
        <v>10146</v>
      </c>
      <c r="FU112" s="356">
        <v>0</v>
      </c>
      <c r="FV112" s="356">
        <v>25172</v>
      </c>
      <c r="FW112" s="356">
        <v>0</v>
      </c>
      <c r="FX112" s="356">
        <v>291032</v>
      </c>
      <c r="FY112" s="356">
        <v>88654</v>
      </c>
      <c r="FZ112" s="356">
        <v>79950</v>
      </c>
      <c r="GA112" s="356">
        <v>55920</v>
      </c>
      <c r="GB112" s="356">
        <v>132378</v>
      </c>
      <c r="GC112" s="356">
        <v>0</v>
      </c>
      <c r="GD112" s="356">
        <v>5057</v>
      </c>
      <c r="GE112" s="356">
        <v>10093</v>
      </c>
      <c r="GF112" s="356">
        <v>6661</v>
      </c>
      <c r="GG112" s="356">
        <v>46916</v>
      </c>
      <c r="GH112" s="356">
        <v>6614</v>
      </c>
      <c r="GI112" s="356">
        <v>0</v>
      </c>
      <c r="GJ112" s="356">
        <v>0</v>
      </c>
      <c r="GK112" s="356">
        <v>31572</v>
      </c>
      <c r="GL112" s="356">
        <v>23789</v>
      </c>
      <c r="GM112" s="356">
        <v>0</v>
      </c>
      <c r="GN112" s="356">
        <v>0</v>
      </c>
      <c r="GO112" s="356">
        <v>0</v>
      </c>
      <c r="GP112" s="356">
        <v>60847</v>
      </c>
      <c r="GQ112" s="356">
        <v>7608</v>
      </c>
      <c r="GR112" s="356">
        <v>39513</v>
      </c>
      <c r="GS112" s="356">
        <v>21747</v>
      </c>
      <c r="GT112" s="356">
        <v>0</v>
      </c>
      <c r="GU112" s="356">
        <v>0</v>
      </c>
      <c r="GV112" s="356">
        <v>0</v>
      </c>
      <c r="GW112" s="356">
        <v>0</v>
      </c>
      <c r="GX112" s="356">
        <v>0</v>
      </c>
      <c r="GY112" s="356">
        <v>199917</v>
      </c>
      <c r="GZ112" s="356">
        <v>54395</v>
      </c>
      <c r="HA112" s="356">
        <v>6656</v>
      </c>
      <c r="HB112" s="356">
        <v>18757</v>
      </c>
      <c r="HC112" s="356">
        <v>98712</v>
      </c>
      <c r="HD112" s="356">
        <v>3712</v>
      </c>
      <c r="HE112" s="356">
        <v>0</v>
      </c>
      <c r="HF112" s="356">
        <v>33153</v>
      </c>
      <c r="HG112" s="356">
        <v>7729</v>
      </c>
      <c r="HH112" s="356">
        <v>947905</v>
      </c>
    </row>
    <row r="113" spans="1:216" ht="15" x14ac:dyDescent="0.25">
      <c r="A113" s="356" t="s">
        <v>449</v>
      </c>
      <c r="B113" s="356">
        <v>2836832</v>
      </c>
      <c r="C113" s="356">
        <v>610687</v>
      </c>
      <c r="D113" s="356">
        <v>484051</v>
      </c>
      <c r="E113" s="356">
        <v>305674</v>
      </c>
      <c r="F113" s="356">
        <v>208413</v>
      </c>
      <c r="G113" s="356">
        <v>172442</v>
      </c>
      <c r="H113" s="356">
        <v>287773</v>
      </c>
      <c r="I113" s="356">
        <v>115612</v>
      </c>
      <c r="J113" s="356">
        <v>229903</v>
      </c>
      <c r="K113" s="356">
        <v>27023</v>
      </c>
      <c r="L113" s="356">
        <v>17065</v>
      </c>
      <c r="M113" s="356">
        <v>22663</v>
      </c>
      <c r="N113" s="356">
        <v>30017</v>
      </c>
      <c r="O113" s="356">
        <v>11526</v>
      </c>
      <c r="P113" s="356">
        <v>17482</v>
      </c>
      <c r="Q113" s="356">
        <v>28278</v>
      </c>
      <c r="R113" s="356">
        <v>2595</v>
      </c>
      <c r="S113" s="356">
        <v>0</v>
      </c>
      <c r="T113" s="356">
        <v>35190</v>
      </c>
      <c r="U113" s="356">
        <v>17457</v>
      </c>
      <c r="V113" s="356">
        <v>19122</v>
      </c>
      <c r="W113" s="356">
        <v>181180</v>
      </c>
      <c r="X113" s="356">
        <v>172996</v>
      </c>
      <c r="Y113" s="356">
        <v>9580</v>
      </c>
      <c r="Z113" s="356">
        <v>1787371</v>
      </c>
      <c r="AA113" s="356">
        <v>1605044</v>
      </c>
      <c r="AB113" s="356">
        <v>41040</v>
      </c>
      <c r="AC113" s="356">
        <v>839454</v>
      </c>
      <c r="AD113" s="356">
        <v>409519</v>
      </c>
      <c r="AE113" s="356">
        <v>20440</v>
      </c>
      <c r="AF113" s="356">
        <v>234147</v>
      </c>
      <c r="AG113" s="356">
        <v>226092</v>
      </c>
      <c r="AH113" s="356">
        <v>341404</v>
      </c>
      <c r="AI113" s="356">
        <v>287798</v>
      </c>
      <c r="AJ113" s="356">
        <v>879075</v>
      </c>
      <c r="AK113" s="356">
        <v>62443</v>
      </c>
      <c r="AL113" s="356">
        <v>31462</v>
      </c>
      <c r="AM113" s="356">
        <v>542211</v>
      </c>
      <c r="AN113" s="356">
        <v>9980</v>
      </c>
      <c r="AO113" s="356">
        <v>280651</v>
      </c>
      <c r="AP113" s="356">
        <v>195769</v>
      </c>
      <c r="AQ113" s="356">
        <v>0</v>
      </c>
      <c r="AR113" s="356">
        <v>138847</v>
      </c>
      <c r="AS113" s="356">
        <v>9963</v>
      </c>
      <c r="AT113" s="356">
        <v>0</v>
      </c>
      <c r="AU113" s="356">
        <v>13454</v>
      </c>
      <c r="AV113" s="356">
        <v>53686</v>
      </c>
      <c r="AW113" s="356">
        <v>0</v>
      </c>
      <c r="AX113" s="356">
        <v>0</v>
      </c>
      <c r="AY113" s="356">
        <v>741875</v>
      </c>
      <c r="AZ113" s="356">
        <v>103767</v>
      </c>
      <c r="BA113" s="356">
        <v>61869</v>
      </c>
      <c r="BB113" s="356">
        <v>8226</v>
      </c>
      <c r="BC113" s="356">
        <v>54400</v>
      </c>
      <c r="BD113" s="356">
        <v>0</v>
      </c>
      <c r="BE113" s="356">
        <v>0</v>
      </c>
      <c r="BF113" s="356">
        <v>0</v>
      </c>
      <c r="BG113" s="356">
        <v>0</v>
      </c>
      <c r="BH113" s="356">
        <v>0</v>
      </c>
      <c r="BI113" s="356">
        <v>0</v>
      </c>
      <c r="BJ113" s="356">
        <v>0</v>
      </c>
      <c r="BK113" s="356">
        <v>0</v>
      </c>
      <c r="BL113" s="356">
        <v>0</v>
      </c>
      <c r="BM113" s="356">
        <v>0</v>
      </c>
      <c r="BN113" s="356">
        <v>234536</v>
      </c>
      <c r="BO113" s="356">
        <v>0</v>
      </c>
      <c r="BP113" s="356">
        <v>5067</v>
      </c>
      <c r="BQ113" s="356">
        <v>224992</v>
      </c>
      <c r="BR113" s="356">
        <v>9498</v>
      </c>
      <c r="BS113" s="356">
        <v>0</v>
      </c>
      <c r="BT113" s="356">
        <v>0</v>
      </c>
      <c r="BU113" s="356">
        <v>159386</v>
      </c>
      <c r="BV113" s="356">
        <v>0</v>
      </c>
      <c r="BW113" s="356">
        <v>2912</v>
      </c>
      <c r="BX113" s="356">
        <v>144974</v>
      </c>
      <c r="BY113" s="356">
        <v>18545</v>
      </c>
      <c r="BZ113" s="356">
        <v>0</v>
      </c>
      <c r="CA113" s="356">
        <v>0</v>
      </c>
      <c r="CB113" s="356">
        <v>13530</v>
      </c>
      <c r="CC113" s="356">
        <v>11603</v>
      </c>
      <c r="CD113" s="356">
        <v>0</v>
      </c>
      <c r="CE113" s="356">
        <v>1929</v>
      </c>
      <c r="CF113" s="356">
        <v>0</v>
      </c>
      <c r="CG113" s="356">
        <v>0</v>
      </c>
      <c r="CH113" s="356">
        <v>0</v>
      </c>
      <c r="CI113" s="356">
        <v>495883</v>
      </c>
      <c r="CJ113" s="356">
        <v>169320</v>
      </c>
      <c r="CK113" s="356">
        <v>15824</v>
      </c>
      <c r="CL113" s="356">
        <v>381533</v>
      </c>
      <c r="CM113" s="356">
        <v>0</v>
      </c>
      <c r="CN113" s="356">
        <v>0</v>
      </c>
      <c r="CO113" s="356">
        <v>53802</v>
      </c>
      <c r="CP113" s="356">
        <v>474395</v>
      </c>
      <c r="CQ113" s="356">
        <v>63003</v>
      </c>
      <c r="CR113" s="356">
        <v>143788</v>
      </c>
      <c r="CS113" s="356">
        <v>45343</v>
      </c>
      <c r="CT113" s="356">
        <v>216714</v>
      </c>
      <c r="CU113" s="356">
        <v>84486</v>
      </c>
      <c r="CV113" s="356">
        <v>34795</v>
      </c>
      <c r="CW113" s="356">
        <v>48386</v>
      </c>
      <c r="CX113" s="356">
        <v>0</v>
      </c>
      <c r="CY113" s="356">
        <v>0</v>
      </c>
      <c r="CZ113" s="356">
        <v>0</v>
      </c>
      <c r="DA113" s="356">
        <v>3818</v>
      </c>
      <c r="DB113" s="356">
        <v>38599</v>
      </c>
      <c r="DC113" s="356">
        <v>0</v>
      </c>
      <c r="DD113" s="356">
        <v>1630782</v>
      </c>
      <c r="DE113" s="356">
        <v>866462</v>
      </c>
      <c r="DF113" s="356">
        <v>923304</v>
      </c>
      <c r="DG113" s="356">
        <v>716832</v>
      </c>
      <c r="DH113" s="356">
        <v>29341</v>
      </c>
      <c r="DI113" s="356">
        <v>1906</v>
      </c>
      <c r="DJ113" s="356">
        <v>8564</v>
      </c>
      <c r="DK113" s="356">
        <v>1679547</v>
      </c>
      <c r="DL113" s="356">
        <v>1025597</v>
      </c>
      <c r="DM113" s="356">
        <v>796749</v>
      </c>
      <c r="DN113" s="356">
        <v>245507</v>
      </c>
      <c r="DO113" s="356">
        <v>174783</v>
      </c>
      <c r="DP113" s="356">
        <v>82313</v>
      </c>
      <c r="DQ113" s="356">
        <v>483418</v>
      </c>
      <c r="DR113" s="356">
        <v>0</v>
      </c>
      <c r="DS113" s="356">
        <v>14950</v>
      </c>
      <c r="DT113" s="356">
        <v>41443</v>
      </c>
      <c r="DU113" s="356">
        <v>19241</v>
      </c>
      <c r="DV113" s="356">
        <v>402324</v>
      </c>
      <c r="DW113" s="356">
        <v>124576</v>
      </c>
      <c r="DX113" s="356">
        <v>75273</v>
      </c>
      <c r="DY113" s="356">
        <v>37258</v>
      </c>
      <c r="DZ113" s="356">
        <v>253637</v>
      </c>
      <c r="EA113" s="356">
        <v>0</v>
      </c>
      <c r="EB113" s="356">
        <v>3117</v>
      </c>
      <c r="EC113" s="356">
        <v>39168</v>
      </c>
      <c r="ED113" s="356">
        <v>15178</v>
      </c>
      <c r="EE113" s="356">
        <v>980537</v>
      </c>
      <c r="EF113" s="356">
        <v>324974</v>
      </c>
      <c r="EG113" s="356">
        <v>216191</v>
      </c>
      <c r="EH113" s="356">
        <v>110236</v>
      </c>
      <c r="EI113" s="356">
        <v>635499</v>
      </c>
      <c r="EJ113" s="356">
        <v>0</v>
      </c>
      <c r="EK113" s="356">
        <v>17937</v>
      </c>
      <c r="EL113" s="356">
        <v>63162</v>
      </c>
      <c r="EM113" s="356">
        <v>25463</v>
      </c>
      <c r="EN113" s="356">
        <v>168170</v>
      </c>
      <c r="EO113" s="356">
        <v>35031</v>
      </c>
      <c r="EP113" s="356">
        <v>30455</v>
      </c>
      <c r="EQ113" s="356">
        <v>18315</v>
      </c>
      <c r="ER113" s="356">
        <v>103895</v>
      </c>
      <c r="ES113" s="356">
        <v>0</v>
      </c>
      <c r="ET113" s="356">
        <v>0</v>
      </c>
      <c r="EU113" s="356">
        <v>0</v>
      </c>
      <c r="EV113" s="356">
        <v>6939</v>
      </c>
      <c r="EW113" s="356">
        <v>399358</v>
      </c>
      <c r="EX113" s="356">
        <v>168351</v>
      </c>
      <c r="EY113" s="356">
        <v>42460</v>
      </c>
      <c r="EZ113" s="356">
        <v>32784</v>
      </c>
      <c r="FA113" s="356">
        <v>178463</v>
      </c>
      <c r="FB113" s="356">
        <v>2224</v>
      </c>
      <c r="FC113" s="356">
        <v>39716</v>
      </c>
      <c r="FD113" s="356">
        <v>26923</v>
      </c>
      <c r="FE113" s="356">
        <v>9474</v>
      </c>
      <c r="FF113" s="356">
        <v>258462</v>
      </c>
      <c r="FG113" s="356">
        <v>124564</v>
      </c>
      <c r="FH113" s="356">
        <v>30729</v>
      </c>
      <c r="FI113" s="356">
        <v>19912</v>
      </c>
      <c r="FJ113" s="356">
        <v>62434</v>
      </c>
      <c r="FK113" s="356">
        <v>6959</v>
      </c>
      <c r="FL113" s="356">
        <v>0</v>
      </c>
      <c r="FM113" s="356">
        <v>7762</v>
      </c>
      <c r="FN113" s="356">
        <v>0</v>
      </c>
      <c r="FO113" s="356">
        <v>126474</v>
      </c>
      <c r="FP113" s="356">
        <v>101755</v>
      </c>
      <c r="FQ113" s="356">
        <v>0</v>
      </c>
      <c r="FR113" s="356">
        <v>0</v>
      </c>
      <c r="FS113" s="356">
        <v>48231</v>
      </c>
      <c r="FT113" s="356">
        <v>0</v>
      </c>
      <c r="FU113" s="356">
        <v>0</v>
      </c>
      <c r="FV113" s="356">
        <v>0</v>
      </c>
      <c r="FW113" s="356">
        <v>6939</v>
      </c>
      <c r="FX113" s="356">
        <v>543847</v>
      </c>
      <c r="FY113" s="356">
        <v>131459</v>
      </c>
      <c r="FZ113" s="356">
        <v>130795</v>
      </c>
      <c r="GA113" s="356">
        <v>69357</v>
      </c>
      <c r="GB113" s="356">
        <v>404086</v>
      </c>
      <c r="GC113" s="356">
        <v>0</v>
      </c>
      <c r="GD113" s="356">
        <v>0</v>
      </c>
      <c r="GE113" s="356">
        <v>0</v>
      </c>
      <c r="GF113" s="356">
        <v>6692</v>
      </c>
      <c r="GG113" s="356">
        <v>67435</v>
      </c>
      <c r="GH113" s="356">
        <v>0</v>
      </c>
      <c r="GI113" s="356">
        <v>0</v>
      </c>
      <c r="GJ113" s="356">
        <v>9756</v>
      </c>
      <c r="GK113" s="356">
        <v>24555</v>
      </c>
      <c r="GL113" s="356">
        <v>36353</v>
      </c>
      <c r="GM113" s="356">
        <v>0</v>
      </c>
      <c r="GN113" s="356">
        <v>0</v>
      </c>
      <c r="GO113" s="356">
        <v>0</v>
      </c>
      <c r="GP113" s="356">
        <v>26133</v>
      </c>
      <c r="GQ113" s="356">
        <v>10853</v>
      </c>
      <c r="GR113" s="356">
        <v>13056</v>
      </c>
      <c r="GS113" s="356">
        <v>13067</v>
      </c>
      <c r="GT113" s="356">
        <v>0</v>
      </c>
      <c r="GU113" s="356">
        <v>0</v>
      </c>
      <c r="GV113" s="356">
        <v>0</v>
      </c>
      <c r="GW113" s="356">
        <v>0</v>
      </c>
      <c r="GX113" s="356">
        <v>0</v>
      </c>
      <c r="GY113" s="356">
        <v>303397</v>
      </c>
      <c r="GZ113" s="356">
        <v>108216</v>
      </c>
      <c r="HA113" s="356">
        <v>24947</v>
      </c>
      <c r="HB113" s="356">
        <v>30536</v>
      </c>
      <c r="HC113" s="356">
        <v>213921</v>
      </c>
      <c r="HD113" s="356">
        <v>9495</v>
      </c>
      <c r="HE113" s="356">
        <v>0</v>
      </c>
      <c r="HF113" s="356">
        <v>12710</v>
      </c>
      <c r="HG113" s="356">
        <v>0</v>
      </c>
      <c r="HH113" s="356">
        <v>862589</v>
      </c>
    </row>
    <row r="114" spans="1:216" ht="15" x14ac:dyDescent="0.25">
      <c r="A114" s="356" t="s">
        <v>450</v>
      </c>
      <c r="B114" s="356">
        <v>2479177</v>
      </c>
      <c r="C114" s="356">
        <v>0</v>
      </c>
      <c r="D114" s="356">
        <v>0</v>
      </c>
      <c r="E114" s="356">
        <v>0</v>
      </c>
      <c r="F114" s="356">
        <v>0</v>
      </c>
      <c r="G114" s="356">
        <v>0</v>
      </c>
      <c r="H114" s="356">
        <v>0</v>
      </c>
      <c r="I114" s="356">
        <v>0</v>
      </c>
      <c r="J114" s="356">
        <v>0</v>
      </c>
      <c r="K114" s="356">
        <v>0</v>
      </c>
      <c r="L114" s="356">
        <v>0</v>
      </c>
      <c r="M114" s="356">
        <v>0</v>
      </c>
      <c r="N114" s="356">
        <v>0</v>
      </c>
      <c r="O114" s="356">
        <v>0</v>
      </c>
      <c r="P114" s="356">
        <v>0</v>
      </c>
      <c r="Q114" s="356">
        <v>0</v>
      </c>
      <c r="R114" s="356">
        <v>0</v>
      </c>
      <c r="S114" s="356">
        <v>0</v>
      </c>
      <c r="T114" s="356">
        <v>0</v>
      </c>
      <c r="U114" s="356">
        <v>0</v>
      </c>
      <c r="V114" s="356">
        <v>0</v>
      </c>
      <c r="W114" s="356">
        <v>0</v>
      </c>
      <c r="X114" s="356">
        <v>0</v>
      </c>
      <c r="Y114" s="356">
        <v>0</v>
      </c>
      <c r="Z114" s="356">
        <v>16578</v>
      </c>
      <c r="AA114" s="356">
        <v>16431</v>
      </c>
      <c r="AB114" s="356">
        <v>0</v>
      </c>
      <c r="AC114" s="356">
        <v>3330</v>
      </c>
      <c r="AD114" s="356">
        <v>0</v>
      </c>
      <c r="AE114" s="356">
        <v>0</v>
      </c>
      <c r="AF114" s="356">
        <v>13837</v>
      </c>
      <c r="AG114" s="356">
        <v>0</v>
      </c>
      <c r="AH114" s="356">
        <v>0</v>
      </c>
      <c r="AI114" s="356">
        <v>0</v>
      </c>
      <c r="AJ114" s="356">
        <v>3330</v>
      </c>
      <c r="AK114" s="356">
        <v>1296</v>
      </c>
      <c r="AL114" s="356">
        <v>0</v>
      </c>
      <c r="AM114" s="356">
        <v>2593</v>
      </c>
      <c r="AN114" s="356">
        <v>0</v>
      </c>
      <c r="AO114" s="356">
        <v>2593</v>
      </c>
      <c r="AP114" s="356">
        <v>0</v>
      </c>
      <c r="AQ114" s="356">
        <v>0</v>
      </c>
      <c r="AR114" s="356">
        <v>0</v>
      </c>
      <c r="AS114" s="356">
        <v>0</v>
      </c>
      <c r="AT114" s="356">
        <v>0</v>
      </c>
      <c r="AU114" s="356">
        <v>0</v>
      </c>
      <c r="AV114" s="356">
        <v>0</v>
      </c>
      <c r="AW114" s="356">
        <v>0</v>
      </c>
      <c r="AX114" s="356">
        <v>0</v>
      </c>
      <c r="AY114" s="356">
        <v>45282</v>
      </c>
      <c r="AZ114" s="356">
        <v>3056</v>
      </c>
      <c r="BA114" s="356">
        <v>0</v>
      </c>
      <c r="BB114" s="356">
        <v>3056</v>
      </c>
      <c r="BC114" s="356">
        <v>0</v>
      </c>
      <c r="BD114" s="356">
        <v>0</v>
      </c>
      <c r="BE114" s="356">
        <v>0</v>
      </c>
      <c r="BF114" s="356">
        <v>0</v>
      </c>
      <c r="BG114" s="356">
        <v>0</v>
      </c>
      <c r="BH114" s="356">
        <v>0</v>
      </c>
      <c r="BI114" s="356">
        <v>0</v>
      </c>
      <c r="BJ114" s="356">
        <v>0</v>
      </c>
      <c r="BK114" s="356">
        <v>0</v>
      </c>
      <c r="BL114" s="356">
        <v>0</v>
      </c>
      <c r="BM114" s="356">
        <v>0</v>
      </c>
      <c r="BN114" s="356">
        <v>5697</v>
      </c>
      <c r="BO114" s="356">
        <v>0</v>
      </c>
      <c r="BP114" s="356">
        <v>0</v>
      </c>
      <c r="BQ114" s="356">
        <v>5697</v>
      </c>
      <c r="BR114" s="356">
        <v>0</v>
      </c>
      <c r="BS114" s="356">
        <v>0</v>
      </c>
      <c r="BT114" s="356">
        <v>0</v>
      </c>
      <c r="BU114" s="356">
        <v>17411</v>
      </c>
      <c r="BV114" s="356">
        <v>0</v>
      </c>
      <c r="BW114" s="356">
        <v>17411</v>
      </c>
      <c r="BX114" s="356">
        <v>0</v>
      </c>
      <c r="BY114" s="356">
        <v>0</v>
      </c>
      <c r="BZ114" s="356">
        <v>0</v>
      </c>
      <c r="CA114" s="356">
        <v>0</v>
      </c>
      <c r="CB114" s="356">
        <v>0</v>
      </c>
      <c r="CC114" s="356">
        <v>0</v>
      </c>
      <c r="CD114" s="356">
        <v>0</v>
      </c>
      <c r="CE114" s="356">
        <v>0</v>
      </c>
      <c r="CF114" s="356">
        <v>0</v>
      </c>
      <c r="CG114" s="356">
        <v>0</v>
      </c>
      <c r="CH114" s="356">
        <v>0</v>
      </c>
      <c r="CI114" s="356">
        <v>20470</v>
      </c>
      <c r="CJ114" s="356">
        <v>6703</v>
      </c>
      <c r="CK114" s="356">
        <v>15475</v>
      </c>
      <c r="CL114" s="356">
        <v>6703</v>
      </c>
      <c r="CM114" s="356">
        <v>0</v>
      </c>
      <c r="CN114" s="356">
        <v>0</v>
      </c>
      <c r="CO114" s="356">
        <v>0</v>
      </c>
      <c r="CP114" s="356">
        <v>79972</v>
      </c>
      <c r="CQ114" s="356">
        <v>949</v>
      </c>
      <c r="CR114" s="356">
        <v>11059</v>
      </c>
      <c r="CS114" s="356">
        <v>3115</v>
      </c>
      <c r="CT114" s="356">
        <v>14819</v>
      </c>
      <c r="CU114" s="356">
        <v>35807</v>
      </c>
      <c r="CV114" s="356">
        <v>25308</v>
      </c>
      <c r="CW114" s="356">
        <v>19719</v>
      </c>
      <c r="CX114" s="356">
        <v>0</v>
      </c>
      <c r="CY114" s="356">
        <v>0</v>
      </c>
      <c r="CZ114" s="356">
        <v>0</v>
      </c>
      <c r="DA114" s="356">
        <v>6205</v>
      </c>
      <c r="DB114" s="356">
        <v>14130</v>
      </c>
      <c r="DC114" s="356">
        <v>0</v>
      </c>
      <c r="DD114" s="356">
        <v>1279158</v>
      </c>
      <c r="DE114" s="356">
        <v>713061</v>
      </c>
      <c r="DF114" s="356">
        <v>725231</v>
      </c>
      <c r="DG114" s="356">
        <v>552114</v>
      </c>
      <c r="DH114" s="356">
        <v>7459</v>
      </c>
      <c r="DI114" s="356">
        <v>0</v>
      </c>
      <c r="DJ114" s="356">
        <v>0</v>
      </c>
      <c r="DK114" s="356">
        <v>2170911</v>
      </c>
      <c r="DL114" s="356">
        <v>1422499</v>
      </c>
      <c r="DM114" s="356">
        <v>1272533</v>
      </c>
      <c r="DN114" s="356">
        <v>265703</v>
      </c>
      <c r="DO114" s="356">
        <v>209454</v>
      </c>
      <c r="DP114" s="356">
        <v>235272</v>
      </c>
      <c r="DQ114" s="356">
        <v>943833</v>
      </c>
      <c r="DR114" s="356">
        <v>0</v>
      </c>
      <c r="DS114" s="356">
        <v>30984</v>
      </c>
      <c r="DT114" s="356">
        <v>158834</v>
      </c>
      <c r="DU114" s="356">
        <v>74512</v>
      </c>
      <c r="DV114" s="356">
        <v>462092</v>
      </c>
      <c r="DW114" s="356">
        <v>89008</v>
      </c>
      <c r="DX114" s="356">
        <v>47750</v>
      </c>
      <c r="DY114" s="356">
        <v>46829</v>
      </c>
      <c r="DZ114" s="356">
        <v>387883</v>
      </c>
      <c r="EA114" s="356">
        <v>0</v>
      </c>
      <c r="EB114" s="356">
        <v>0</v>
      </c>
      <c r="EC114" s="356">
        <v>10631</v>
      </c>
      <c r="ED114" s="356">
        <v>6362</v>
      </c>
      <c r="EE114" s="356">
        <v>1292700</v>
      </c>
      <c r="EF114" s="356">
        <v>304717</v>
      </c>
      <c r="EG114" s="356">
        <v>228138</v>
      </c>
      <c r="EH114" s="356">
        <v>220829</v>
      </c>
      <c r="EI114" s="356">
        <v>962144</v>
      </c>
      <c r="EJ114" s="356">
        <v>0</v>
      </c>
      <c r="EK114" s="356">
        <v>21620</v>
      </c>
      <c r="EL114" s="356">
        <v>127532</v>
      </c>
      <c r="EM114" s="356">
        <v>74504</v>
      </c>
      <c r="EN114" s="356">
        <v>360035</v>
      </c>
      <c r="EO114" s="356">
        <v>52310</v>
      </c>
      <c r="EP114" s="356">
        <v>35528</v>
      </c>
      <c r="EQ114" s="356">
        <v>44880</v>
      </c>
      <c r="ER114" s="356">
        <v>260757</v>
      </c>
      <c r="ES114" s="356">
        <v>0</v>
      </c>
      <c r="ET114" s="356">
        <v>9224</v>
      </c>
      <c r="EU114" s="356">
        <v>34801</v>
      </c>
      <c r="EV114" s="356">
        <v>12576</v>
      </c>
      <c r="EW114" s="356">
        <v>1014122</v>
      </c>
      <c r="EX114" s="356">
        <v>280548</v>
      </c>
      <c r="EY114" s="356">
        <v>129258</v>
      </c>
      <c r="EZ114" s="356">
        <v>185842</v>
      </c>
      <c r="FA114" s="356">
        <v>776408</v>
      </c>
      <c r="FB114" s="356">
        <v>3014</v>
      </c>
      <c r="FC114" s="356">
        <v>61080</v>
      </c>
      <c r="FD114" s="356">
        <v>152268</v>
      </c>
      <c r="FE114" s="356">
        <v>30720</v>
      </c>
      <c r="FF114" s="356">
        <v>359421</v>
      </c>
      <c r="FG114" s="356">
        <v>55915</v>
      </c>
      <c r="FH114" s="356">
        <v>17715</v>
      </c>
      <c r="FI114" s="356">
        <v>31965</v>
      </c>
      <c r="FJ114" s="356">
        <v>76117</v>
      </c>
      <c r="FK114" s="356">
        <v>0</v>
      </c>
      <c r="FL114" s="356">
        <v>6307</v>
      </c>
      <c r="FM114" s="356">
        <v>12914</v>
      </c>
      <c r="FN114" s="356">
        <v>11881</v>
      </c>
      <c r="FO114" s="356">
        <v>38194</v>
      </c>
      <c r="FP114" s="356">
        <v>27222</v>
      </c>
      <c r="FQ114" s="356">
        <v>0</v>
      </c>
      <c r="FR114" s="356">
        <v>0</v>
      </c>
      <c r="FS114" s="356">
        <v>18882</v>
      </c>
      <c r="FT114" s="356">
        <v>0</v>
      </c>
      <c r="FU114" s="356">
        <v>0</v>
      </c>
      <c r="FV114" s="356">
        <v>0</v>
      </c>
      <c r="FW114" s="356">
        <v>0</v>
      </c>
      <c r="FX114" s="356">
        <v>628077</v>
      </c>
      <c r="FY114" s="356">
        <v>136416</v>
      </c>
      <c r="FZ114" s="356">
        <v>188199</v>
      </c>
      <c r="GA114" s="356">
        <v>44669</v>
      </c>
      <c r="GB114" s="356">
        <v>434848</v>
      </c>
      <c r="GC114" s="356">
        <v>0</v>
      </c>
      <c r="GD114" s="356">
        <v>2665</v>
      </c>
      <c r="GE114" s="356">
        <v>16261</v>
      </c>
      <c r="GF114" s="356">
        <v>0</v>
      </c>
      <c r="GG114" s="356">
        <v>174837</v>
      </c>
      <c r="GH114" s="356">
        <v>2074</v>
      </c>
      <c r="GI114" s="356">
        <v>3830</v>
      </c>
      <c r="GJ114" s="356">
        <v>0</v>
      </c>
      <c r="GK114" s="356">
        <v>89503</v>
      </c>
      <c r="GL114" s="356">
        <v>114865</v>
      </c>
      <c r="GM114" s="356">
        <v>0</v>
      </c>
      <c r="GN114" s="356">
        <v>0</v>
      </c>
      <c r="GO114" s="356">
        <v>0</v>
      </c>
      <c r="GP114" s="356">
        <v>10669</v>
      </c>
      <c r="GQ114" s="356">
        <v>0</v>
      </c>
      <c r="GR114" s="356">
        <v>0</v>
      </c>
      <c r="GS114" s="356">
        <v>10669</v>
      </c>
      <c r="GT114" s="356">
        <v>0</v>
      </c>
      <c r="GU114" s="356">
        <v>0</v>
      </c>
      <c r="GV114" s="356">
        <v>0</v>
      </c>
      <c r="GW114" s="356">
        <v>0</v>
      </c>
      <c r="GX114" s="356">
        <v>0</v>
      </c>
      <c r="GY114" s="356">
        <v>330078</v>
      </c>
      <c r="GZ114" s="356">
        <v>52070</v>
      </c>
      <c r="HA114" s="356">
        <v>23655</v>
      </c>
      <c r="HB114" s="356">
        <v>38384</v>
      </c>
      <c r="HC114" s="356">
        <v>268168</v>
      </c>
      <c r="HD114" s="356">
        <v>7008</v>
      </c>
      <c r="HE114" s="356">
        <v>6889</v>
      </c>
      <c r="HF114" s="356">
        <v>3111</v>
      </c>
      <c r="HG114" s="356">
        <v>30571</v>
      </c>
      <c r="HH114" s="356">
        <v>14213</v>
      </c>
    </row>
    <row r="115" spans="1:216" ht="15" x14ac:dyDescent="0.25">
      <c r="A115" s="356" t="s">
        <v>451</v>
      </c>
      <c r="B115" s="356">
        <v>2617180</v>
      </c>
      <c r="C115" s="356">
        <v>291021</v>
      </c>
      <c r="D115" s="356">
        <v>166602</v>
      </c>
      <c r="E115" s="356">
        <v>74026</v>
      </c>
      <c r="F115" s="356">
        <v>27946</v>
      </c>
      <c r="G115" s="356">
        <v>46615</v>
      </c>
      <c r="H115" s="356">
        <v>75385</v>
      </c>
      <c r="I115" s="356">
        <v>22225</v>
      </c>
      <c r="J115" s="356">
        <v>58189</v>
      </c>
      <c r="K115" s="356">
        <v>14097</v>
      </c>
      <c r="L115" s="356">
        <v>3292</v>
      </c>
      <c r="M115" s="356">
        <v>17920</v>
      </c>
      <c r="N115" s="356">
        <v>29991</v>
      </c>
      <c r="O115" s="356">
        <v>0</v>
      </c>
      <c r="P115" s="356">
        <v>29991</v>
      </c>
      <c r="Q115" s="356">
        <v>125393</v>
      </c>
      <c r="R115" s="356">
        <v>41406</v>
      </c>
      <c r="S115" s="356">
        <v>0</v>
      </c>
      <c r="T115" s="356">
        <v>27192</v>
      </c>
      <c r="U115" s="356">
        <v>6893</v>
      </c>
      <c r="V115" s="356">
        <v>19862</v>
      </c>
      <c r="W115" s="356">
        <v>8007</v>
      </c>
      <c r="X115" s="356">
        <v>3520</v>
      </c>
      <c r="Y115" s="356">
        <v>4654</v>
      </c>
      <c r="Z115" s="356">
        <v>1280853</v>
      </c>
      <c r="AA115" s="356">
        <v>1226805</v>
      </c>
      <c r="AB115" s="356">
        <v>159617</v>
      </c>
      <c r="AC115" s="356">
        <v>500914</v>
      </c>
      <c r="AD115" s="356">
        <v>271043</v>
      </c>
      <c r="AE115" s="356">
        <v>24414</v>
      </c>
      <c r="AF115" s="356">
        <v>166272</v>
      </c>
      <c r="AG115" s="356">
        <v>368702</v>
      </c>
      <c r="AH115" s="356">
        <v>310162</v>
      </c>
      <c r="AI115" s="356">
        <v>152761</v>
      </c>
      <c r="AJ115" s="356">
        <v>448024</v>
      </c>
      <c r="AK115" s="356">
        <v>50208</v>
      </c>
      <c r="AL115" s="356">
        <v>27999</v>
      </c>
      <c r="AM115" s="356">
        <v>161079</v>
      </c>
      <c r="AN115" s="356">
        <v>11088</v>
      </c>
      <c r="AO115" s="356">
        <v>62292</v>
      </c>
      <c r="AP115" s="356">
        <v>49408</v>
      </c>
      <c r="AQ115" s="356">
        <v>0</v>
      </c>
      <c r="AR115" s="356">
        <v>40672</v>
      </c>
      <c r="AS115" s="356">
        <v>3523</v>
      </c>
      <c r="AT115" s="356">
        <v>0</v>
      </c>
      <c r="AU115" s="356">
        <v>0</v>
      </c>
      <c r="AV115" s="356">
        <v>12486</v>
      </c>
      <c r="AW115" s="356">
        <v>6482</v>
      </c>
      <c r="AX115" s="356">
        <v>0</v>
      </c>
      <c r="AY115" s="356">
        <v>889510</v>
      </c>
      <c r="AZ115" s="356">
        <v>152902</v>
      </c>
      <c r="BA115" s="356">
        <v>39952</v>
      </c>
      <c r="BB115" s="356">
        <v>12129</v>
      </c>
      <c r="BC115" s="356">
        <v>94762</v>
      </c>
      <c r="BD115" s="356">
        <v>16907</v>
      </c>
      <c r="BE115" s="356">
        <v>0</v>
      </c>
      <c r="BF115" s="356">
        <v>0</v>
      </c>
      <c r="BG115" s="356">
        <v>23545</v>
      </c>
      <c r="BH115" s="356">
        <v>4510</v>
      </c>
      <c r="BI115" s="356">
        <v>0</v>
      </c>
      <c r="BJ115" s="356">
        <v>18191</v>
      </c>
      <c r="BK115" s="356">
        <v>0</v>
      </c>
      <c r="BL115" s="356">
        <v>0</v>
      </c>
      <c r="BM115" s="356">
        <v>0</v>
      </c>
      <c r="BN115" s="356">
        <v>322862</v>
      </c>
      <c r="BO115" s="356">
        <v>8546</v>
      </c>
      <c r="BP115" s="356">
        <v>20993</v>
      </c>
      <c r="BQ115" s="356">
        <v>302960</v>
      </c>
      <c r="BR115" s="356">
        <v>19421</v>
      </c>
      <c r="BS115" s="356">
        <v>0</v>
      </c>
      <c r="BT115" s="356">
        <v>0</v>
      </c>
      <c r="BU115" s="356">
        <v>303021</v>
      </c>
      <c r="BV115" s="356">
        <v>0</v>
      </c>
      <c r="BW115" s="356">
        <v>54697</v>
      </c>
      <c r="BX115" s="356">
        <v>233543</v>
      </c>
      <c r="BY115" s="356">
        <v>48283</v>
      </c>
      <c r="BZ115" s="356">
        <v>0</v>
      </c>
      <c r="CA115" s="356">
        <v>0</v>
      </c>
      <c r="CB115" s="356">
        <v>56612</v>
      </c>
      <c r="CC115" s="356">
        <v>20410</v>
      </c>
      <c r="CD115" s="356">
        <v>25707</v>
      </c>
      <c r="CE115" s="356">
        <v>2043</v>
      </c>
      <c r="CF115" s="356">
        <v>8983</v>
      </c>
      <c r="CG115" s="356">
        <v>0</v>
      </c>
      <c r="CH115" s="356">
        <v>0</v>
      </c>
      <c r="CI115" s="356">
        <v>502550</v>
      </c>
      <c r="CJ115" s="356">
        <v>145179</v>
      </c>
      <c r="CK115" s="356">
        <v>11554</v>
      </c>
      <c r="CL115" s="356">
        <v>261294</v>
      </c>
      <c r="CM115" s="356">
        <v>50496</v>
      </c>
      <c r="CN115" s="356">
        <v>0</v>
      </c>
      <c r="CO115" s="356">
        <v>177165</v>
      </c>
      <c r="CP115" s="356">
        <v>418382</v>
      </c>
      <c r="CQ115" s="356">
        <v>84305</v>
      </c>
      <c r="CR115" s="356">
        <v>128241</v>
      </c>
      <c r="CS115" s="356">
        <v>59000</v>
      </c>
      <c r="CT115" s="356">
        <v>113637</v>
      </c>
      <c r="CU115" s="356">
        <v>88581</v>
      </c>
      <c r="CV115" s="356">
        <v>40746</v>
      </c>
      <c r="CW115" s="356">
        <v>132704</v>
      </c>
      <c r="CX115" s="356">
        <v>0</v>
      </c>
      <c r="CY115" s="356">
        <v>0</v>
      </c>
      <c r="CZ115" s="356">
        <v>0</v>
      </c>
      <c r="DA115" s="356">
        <v>26721</v>
      </c>
      <c r="DB115" s="356">
        <v>53312</v>
      </c>
      <c r="DC115" s="356">
        <v>28651</v>
      </c>
      <c r="DD115" s="356">
        <v>1278641</v>
      </c>
      <c r="DE115" s="356">
        <v>560484</v>
      </c>
      <c r="DF115" s="356">
        <v>800237</v>
      </c>
      <c r="DG115" s="356">
        <v>576928</v>
      </c>
      <c r="DH115" s="356">
        <v>11584</v>
      </c>
      <c r="DI115" s="356">
        <v>8940</v>
      </c>
      <c r="DJ115" s="356">
        <v>9669</v>
      </c>
      <c r="DK115" s="356">
        <v>1950167</v>
      </c>
      <c r="DL115" s="356">
        <v>1227758</v>
      </c>
      <c r="DM115" s="356">
        <v>1010308</v>
      </c>
      <c r="DN115" s="356">
        <v>234920</v>
      </c>
      <c r="DO115" s="356">
        <v>224467</v>
      </c>
      <c r="DP115" s="356">
        <v>180889</v>
      </c>
      <c r="DQ115" s="356">
        <v>644648</v>
      </c>
      <c r="DR115" s="356">
        <v>8015</v>
      </c>
      <c r="DS115" s="356">
        <v>36149</v>
      </c>
      <c r="DT115" s="356">
        <v>148370</v>
      </c>
      <c r="DU115" s="356">
        <v>61495</v>
      </c>
      <c r="DV115" s="356">
        <v>417182</v>
      </c>
      <c r="DW115" s="356">
        <v>134134</v>
      </c>
      <c r="DX115" s="356">
        <v>101777</v>
      </c>
      <c r="DY115" s="356">
        <v>48043</v>
      </c>
      <c r="DZ115" s="356">
        <v>258283</v>
      </c>
      <c r="EA115" s="356">
        <v>0</v>
      </c>
      <c r="EB115" s="356">
        <v>11757</v>
      </c>
      <c r="EC115" s="356">
        <v>58544</v>
      </c>
      <c r="ED115" s="356">
        <v>16898</v>
      </c>
      <c r="EE115" s="356">
        <v>1191616</v>
      </c>
      <c r="EF115" s="356">
        <v>316638</v>
      </c>
      <c r="EG115" s="356">
        <v>288515</v>
      </c>
      <c r="EH115" s="356">
        <v>188201</v>
      </c>
      <c r="EI115" s="356">
        <v>785345</v>
      </c>
      <c r="EJ115" s="356">
        <v>8015</v>
      </c>
      <c r="EK115" s="356">
        <v>39545</v>
      </c>
      <c r="EL115" s="356">
        <v>189526</v>
      </c>
      <c r="EM115" s="356">
        <v>67187</v>
      </c>
      <c r="EN115" s="356">
        <v>101860</v>
      </c>
      <c r="EO115" s="356">
        <v>11272</v>
      </c>
      <c r="EP115" s="356">
        <v>0</v>
      </c>
      <c r="EQ115" s="356">
        <v>34514</v>
      </c>
      <c r="ER115" s="356">
        <v>60365</v>
      </c>
      <c r="ES115" s="356">
        <v>0</v>
      </c>
      <c r="ET115" s="356">
        <v>0</v>
      </c>
      <c r="EU115" s="356">
        <v>12615</v>
      </c>
      <c r="EV115" s="356">
        <v>0</v>
      </c>
      <c r="EW115" s="356">
        <v>592456</v>
      </c>
      <c r="EX115" s="356">
        <v>120358</v>
      </c>
      <c r="EY115" s="356">
        <v>64039</v>
      </c>
      <c r="EZ115" s="356">
        <v>100413</v>
      </c>
      <c r="FA115" s="356">
        <v>345095</v>
      </c>
      <c r="FB115" s="356">
        <v>1512</v>
      </c>
      <c r="FC115" s="356">
        <v>26016</v>
      </c>
      <c r="FD115" s="356">
        <v>78230</v>
      </c>
      <c r="FE115" s="356">
        <v>27883</v>
      </c>
      <c r="FF115" s="356">
        <v>204619</v>
      </c>
      <c r="FG115" s="356">
        <v>91116</v>
      </c>
      <c r="FH115" s="356">
        <v>3761</v>
      </c>
      <c r="FI115" s="356">
        <v>11952</v>
      </c>
      <c r="FJ115" s="356">
        <v>56821</v>
      </c>
      <c r="FK115" s="356">
        <v>0</v>
      </c>
      <c r="FL115" s="356">
        <v>5875</v>
      </c>
      <c r="FM115" s="356">
        <v>0</v>
      </c>
      <c r="FN115" s="356">
        <v>0</v>
      </c>
      <c r="FO115" s="356">
        <v>13392</v>
      </c>
      <c r="FP115" s="356">
        <v>8825</v>
      </c>
      <c r="FQ115" s="356">
        <v>0</v>
      </c>
      <c r="FR115" s="356">
        <v>0</v>
      </c>
      <c r="FS115" s="356">
        <v>8889</v>
      </c>
      <c r="FT115" s="356">
        <v>0</v>
      </c>
      <c r="FU115" s="356">
        <v>0</v>
      </c>
      <c r="FV115" s="356">
        <v>0</v>
      </c>
      <c r="FW115" s="356">
        <v>0</v>
      </c>
      <c r="FX115" s="356">
        <v>462185</v>
      </c>
      <c r="FY115" s="356">
        <v>103587</v>
      </c>
      <c r="FZ115" s="356">
        <v>116464</v>
      </c>
      <c r="GA115" s="356">
        <v>58816</v>
      </c>
      <c r="GB115" s="356">
        <v>294373</v>
      </c>
      <c r="GC115" s="356">
        <v>0</v>
      </c>
      <c r="GD115" s="356">
        <v>28529</v>
      </c>
      <c r="GE115" s="356">
        <v>13668</v>
      </c>
      <c r="GF115" s="356">
        <v>7757</v>
      </c>
      <c r="GG115" s="356">
        <v>314524</v>
      </c>
      <c r="GH115" s="356">
        <v>0</v>
      </c>
      <c r="GI115" s="356">
        <v>18042</v>
      </c>
      <c r="GJ115" s="356">
        <v>5142</v>
      </c>
      <c r="GK115" s="356">
        <v>144897</v>
      </c>
      <c r="GL115" s="356">
        <v>219442</v>
      </c>
      <c r="GM115" s="356">
        <v>0</v>
      </c>
      <c r="GN115" s="356">
        <v>0</v>
      </c>
      <c r="GO115" s="356">
        <v>0</v>
      </c>
      <c r="GP115" s="356">
        <v>17743</v>
      </c>
      <c r="GQ115" s="356">
        <v>0</v>
      </c>
      <c r="GR115" s="356">
        <v>8239</v>
      </c>
      <c r="GS115" s="356">
        <v>14218</v>
      </c>
      <c r="GT115" s="356">
        <v>0</v>
      </c>
      <c r="GU115" s="356">
        <v>0</v>
      </c>
      <c r="GV115" s="356">
        <v>0</v>
      </c>
      <c r="GW115" s="356">
        <v>0</v>
      </c>
      <c r="GX115" s="356">
        <v>0</v>
      </c>
      <c r="GY115" s="356">
        <v>380119</v>
      </c>
      <c r="GZ115" s="356">
        <v>68562</v>
      </c>
      <c r="HA115" s="356">
        <v>124529</v>
      </c>
      <c r="HB115" s="356">
        <v>35057</v>
      </c>
      <c r="HC115" s="356">
        <v>206186</v>
      </c>
      <c r="HD115" s="356">
        <v>18491</v>
      </c>
      <c r="HE115" s="356">
        <v>4180</v>
      </c>
      <c r="HF115" s="356">
        <v>29667</v>
      </c>
      <c r="HG115" s="356">
        <v>1334</v>
      </c>
      <c r="HH115" s="356">
        <v>760600</v>
      </c>
    </row>
    <row r="116" spans="1:216" ht="15" x14ac:dyDescent="0.25">
      <c r="A116" s="356" t="s">
        <v>452</v>
      </c>
      <c r="B116" s="356">
        <v>4942958</v>
      </c>
      <c r="C116" s="356">
        <v>1069101</v>
      </c>
      <c r="D116" s="356">
        <v>729692</v>
      </c>
      <c r="E116" s="356">
        <v>305004</v>
      </c>
      <c r="F116" s="356">
        <v>173469</v>
      </c>
      <c r="G116" s="356">
        <v>155249</v>
      </c>
      <c r="H116" s="356">
        <v>371381</v>
      </c>
      <c r="I116" s="356">
        <v>184579</v>
      </c>
      <c r="J116" s="356">
        <v>235982</v>
      </c>
      <c r="K116" s="356">
        <v>62436</v>
      </c>
      <c r="L116" s="356">
        <v>32417</v>
      </c>
      <c r="M116" s="356">
        <v>36113</v>
      </c>
      <c r="N116" s="356">
        <v>116054</v>
      </c>
      <c r="O116" s="356">
        <v>48749</v>
      </c>
      <c r="P116" s="356">
        <v>78013</v>
      </c>
      <c r="Q116" s="356">
        <v>381079</v>
      </c>
      <c r="R116" s="356">
        <v>112484</v>
      </c>
      <c r="S116" s="356">
        <v>0</v>
      </c>
      <c r="T116" s="356">
        <v>58214</v>
      </c>
      <c r="U116" s="356">
        <v>45653</v>
      </c>
      <c r="V116" s="356">
        <v>27435</v>
      </c>
      <c r="W116" s="356">
        <v>117264</v>
      </c>
      <c r="X116" s="356">
        <v>85237</v>
      </c>
      <c r="Y116" s="356">
        <v>32228</v>
      </c>
      <c r="Z116" s="356">
        <v>2904930</v>
      </c>
      <c r="AA116" s="356">
        <v>2737043</v>
      </c>
      <c r="AB116" s="356">
        <v>313210</v>
      </c>
      <c r="AC116" s="356">
        <v>1361096</v>
      </c>
      <c r="AD116" s="356">
        <v>980245</v>
      </c>
      <c r="AE116" s="356">
        <v>29849</v>
      </c>
      <c r="AF116" s="356">
        <v>530632</v>
      </c>
      <c r="AG116" s="356">
        <v>638339</v>
      </c>
      <c r="AH116" s="356">
        <v>731563</v>
      </c>
      <c r="AI116" s="356">
        <v>298315</v>
      </c>
      <c r="AJ116" s="356">
        <v>1204232</v>
      </c>
      <c r="AK116" s="356">
        <v>243223</v>
      </c>
      <c r="AL116" s="356">
        <v>50515</v>
      </c>
      <c r="AM116" s="356">
        <v>608279</v>
      </c>
      <c r="AN116" s="356">
        <v>23007</v>
      </c>
      <c r="AO116" s="356">
        <v>247637</v>
      </c>
      <c r="AP116" s="356">
        <v>208055</v>
      </c>
      <c r="AQ116" s="356">
        <v>0</v>
      </c>
      <c r="AR116" s="356">
        <v>142509</v>
      </c>
      <c r="AS116" s="356">
        <v>31819</v>
      </c>
      <c r="AT116" s="356">
        <v>47226</v>
      </c>
      <c r="AU116" s="356">
        <v>18912</v>
      </c>
      <c r="AV116" s="356">
        <v>66072</v>
      </c>
      <c r="AW116" s="356">
        <v>19040</v>
      </c>
      <c r="AX116" s="356">
        <v>14164</v>
      </c>
      <c r="AY116" s="356">
        <v>1790212</v>
      </c>
      <c r="AZ116" s="356">
        <v>200426</v>
      </c>
      <c r="BA116" s="356">
        <v>39751</v>
      </c>
      <c r="BB116" s="356">
        <v>850</v>
      </c>
      <c r="BC116" s="356">
        <v>152853</v>
      </c>
      <c r="BD116" s="356">
        <v>20127</v>
      </c>
      <c r="BE116" s="356">
        <v>0</v>
      </c>
      <c r="BF116" s="356">
        <v>0</v>
      </c>
      <c r="BG116" s="356">
        <v>3729</v>
      </c>
      <c r="BH116" s="356">
        <v>0</v>
      </c>
      <c r="BI116" s="356">
        <v>0</v>
      </c>
      <c r="BJ116" s="356">
        <v>3729</v>
      </c>
      <c r="BK116" s="356">
        <v>0</v>
      </c>
      <c r="BL116" s="356">
        <v>0</v>
      </c>
      <c r="BM116" s="356">
        <v>0</v>
      </c>
      <c r="BN116" s="356">
        <v>585869</v>
      </c>
      <c r="BO116" s="356">
        <v>0</v>
      </c>
      <c r="BP116" s="356">
        <v>11810</v>
      </c>
      <c r="BQ116" s="356">
        <v>578716</v>
      </c>
      <c r="BR116" s="356">
        <v>9708</v>
      </c>
      <c r="BS116" s="356">
        <v>0</v>
      </c>
      <c r="BT116" s="356">
        <v>0</v>
      </c>
      <c r="BU116" s="356">
        <v>446635</v>
      </c>
      <c r="BV116" s="356">
        <v>15338</v>
      </c>
      <c r="BW116" s="356">
        <v>32864</v>
      </c>
      <c r="BX116" s="356">
        <v>399086</v>
      </c>
      <c r="BY116" s="356">
        <v>26461</v>
      </c>
      <c r="BZ116" s="356">
        <v>0</v>
      </c>
      <c r="CA116" s="356">
        <v>0</v>
      </c>
      <c r="CB116" s="356">
        <v>60595</v>
      </c>
      <c r="CC116" s="356">
        <v>39498</v>
      </c>
      <c r="CD116" s="356">
        <v>4529</v>
      </c>
      <c r="CE116" s="356">
        <v>18261</v>
      </c>
      <c r="CF116" s="356">
        <v>0</v>
      </c>
      <c r="CG116" s="356">
        <v>0</v>
      </c>
      <c r="CH116" s="356">
        <v>0</v>
      </c>
      <c r="CI116" s="356">
        <v>957064</v>
      </c>
      <c r="CJ116" s="356">
        <v>231168</v>
      </c>
      <c r="CK116" s="356">
        <v>35409</v>
      </c>
      <c r="CL116" s="356">
        <v>499160</v>
      </c>
      <c r="CM116" s="356">
        <v>22465</v>
      </c>
      <c r="CN116" s="356">
        <v>0</v>
      </c>
      <c r="CO116" s="356">
        <v>394289</v>
      </c>
      <c r="CP116" s="356">
        <v>1171731</v>
      </c>
      <c r="CQ116" s="356">
        <v>146512</v>
      </c>
      <c r="CR116" s="356">
        <v>410536</v>
      </c>
      <c r="CS116" s="356">
        <v>113638</v>
      </c>
      <c r="CT116" s="356">
        <v>412384</v>
      </c>
      <c r="CU116" s="356">
        <v>266667</v>
      </c>
      <c r="CV116" s="356">
        <v>217346</v>
      </c>
      <c r="CW116" s="356">
        <v>233809</v>
      </c>
      <c r="CX116" s="356">
        <v>0</v>
      </c>
      <c r="CY116" s="356">
        <v>0</v>
      </c>
      <c r="CZ116" s="356">
        <v>0</v>
      </c>
      <c r="DA116" s="356">
        <v>59987</v>
      </c>
      <c r="DB116" s="356">
        <v>179560</v>
      </c>
      <c r="DC116" s="356">
        <v>1580</v>
      </c>
      <c r="DD116" s="356">
        <v>2566412</v>
      </c>
      <c r="DE116" s="356">
        <v>1211148</v>
      </c>
      <c r="DF116" s="356">
        <v>1189275</v>
      </c>
      <c r="DG116" s="356">
        <v>1303977</v>
      </c>
      <c r="DH116" s="356">
        <v>68335</v>
      </c>
      <c r="DI116" s="356">
        <v>23262</v>
      </c>
      <c r="DJ116" s="356">
        <v>11308</v>
      </c>
      <c r="DK116" s="356">
        <v>3562161</v>
      </c>
      <c r="DL116" s="356">
        <v>2644629</v>
      </c>
      <c r="DM116" s="356">
        <v>1811384</v>
      </c>
      <c r="DN116" s="356">
        <v>607690</v>
      </c>
      <c r="DO116" s="356">
        <v>495568</v>
      </c>
      <c r="DP116" s="356">
        <v>324257</v>
      </c>
      <c r="DQ116" s="356">
        <v>1057347</v>
      </c>
      <c r="DR116" s="356">
        <v>0</v>
      </c>
      <c r="DS116" s="356">
        <v>64308</v>
      </c>
      <c r="DT116" s="356">
        <v>242078</v>
      </c>
      <c r="DU116" s="356">
        <v>102745</v>
      </c>
      <c r="DV116" s="356">
        <v>1362405</v>
      </c>
      <c r="DW116" s="356">
        <v>445629</v>
      </c>
      <c r="DX116" s="356">
        <v>308033</v>
      </c>
      <c r="DY116" s="356">
        <v>163606</v>
      </c>
      <c r="DZ116" s="356">
        <v>817530</v>
      </c>
      <c r="EA116" s="356">
        <v>0</v>
      </c>
      <c r="EB116" s="356">
        <v>68730</v>
      </c>
      <c r="EC116" s="356">
        <v>272879</v>
      </c>
      <c r="ED116" s="356">
        <v>87290</v>
      </c>
      <c r="EE116" s="356">
        <v>2576412</v>
      </c>
      <c r="EF116" s="356">
        <v>931848</v>
      </c>
      <c r="EG116" s="356">
        <v>745231</v>
      </c>
      <c r="EH116" s="356">
        <v>425404</v>
      </c>
      <c r="EI116" s="356">
        <v>1618164</v>
      </c>
      <c r="EJ116" s="356">
        <v>0</v>
      </c>
      <c r="EK116" s="356">
        <v>129965</v>
      </c>
      <c r="EL116" s="356">
        <v>447669</v>
      </c>
      <c r="EM116" s="356">
        <v>189842</v>
      </c>
      <c r="EN116" s="356">
        <v>278779</v>
      </c>
      <c r="EO116" s="356">
        <v>73615</v>
      </c>
      <c r="EP116" s="356">
        <v>42734</v>
      </c>
      <c r="EQ116" s="356">
        <v>36293</v>
      </c>
      <c r="ER116" s="356">
        <v>156222</v>
      </c>
      <c r="ES116" s="356">
        <v>0</v>
      </c>
      <c r="ET116" s="356">
        <v>0</v>
      </c>
      <c r="EU116" s="356">
        <v>8823</v>
      </c>
      <c r="EV116" s="356">
        <v>0</v>
      </c>
      <c r="EW116" s="356">
        <v>1015170</v>
      </c>
      <c r="EX116" s="356">
        <v>278611</v>
      </c>
      <c r="EY116" s="356">
        <v>191061</v>
      </c>
      <c r="EZ116" s="356">
        <v>160144</v>
      </c>
      <c r="FA116" s="356">
        <v>484723</v>
      </c>
      <c r="FB116" s="356">
        <v>9943</v>
      </c>
      <c r="FC116" s="356">
        <v>27574</v>
      </c>
      <c r="FD116" s="356">
        <v>169341</v>
      </c>
      <c r="FE116" s="356">
        <v>81683</v>
      </c>
      <c r="FF116" s="356">
        <v>368059</v>
      </c>
      <c r="FG116" s="356">
        <v>141402</v>
      </c>
      <c r="FH116" s="356">
        <v>54540</v>
      </c>
      <c r="FI116" s="356">
        <v>62633</v>
      </c>
      <c r="FJ116" s="356">
        <v>90734</v>
      </c>
      <c r="FK116" s="356">
        <v>25798</v>
      </c>
      <c r="FL116" s="356">
        <v>18778</v>
      </c>
      <c r="FM116" s="356">
        <v>35360</v>
      </c>
      <c r="FN116" s="356">
        <v>2540</v>
      </c>
      <c r="FO116" s="356">
        <v>85493</v>
      </c>
      <c r="FP116" s="356">
        <v>72938</v>
      </c>
      <c r="FQ116" s="356">
        <v>0</v>
      </c>
      <c r="FR116" s="356">
        <v>0</v>
      </c>
      <c r="FS116" s="356">
        <v>20865</v>
      </c>
      <c r="FT116" s="356">
        <v>0</v>
      </c>
      <c r="FU116" s="356">
        <v>0</v>
      </c>
      <c r="FV116" s="356">
        <v>0</v>
      </c>
      <c r="FW116" s="356">
        <v>0</v>
      </c>
      <c r="FX116" s="356">
        <v>1060234</v>
      </c>
      <c r="FY116" s="356">
        <v>250625</v>
      </c>
      <c r="FZ116" s="356">
        <v>297666</v>
      </c>
      <c r="GA116" s="356">
        <v>121331</v>
      </c>
      <c r="GB116" s="356">
        <v>595837</v>
      </c>
      <c r="GC116" s="356">
        <v>0</v>
      </c>
      <c r="GD116" s="356">
        <v>13107</v>
      </c>
      <c r="GE116" s="356">
        <v>45250</v>
      </c>
      <c r="GF116" s="356">
        <v>14841</v>
      </c>
      <c r="GG116" s="356">
        <v>266639</v>
      </c>
      <c r="GH116" s="356">
        <v>17220</v>
      </c>
      <c r="GI116" s="356">
        <v>10135</v>
      </c>
      <c r="GJ116" s="356">
        <v>776</v>
      </c>
      <c r="GK116" s="356">
        <v>111531</v>
      </c>
      <c r="GL116" s="356">
        <v>147865</v>
      </c>
      <c r="GM116" s="356">
        <v>0</v>
      </c>
      <c r="GN116" s="356">
        <v>0</v>
      </c>
      <c r="GO116" s="356">
        <v>0</v>
      </c>
      <c r="GP116" s="356">
        <v>17738</v>
      </c>
      <c r="GQ116" s="356">
        <v>1803</v>
      </c>
      <c r="GR116" s="356">
        <v>0</v>
      </c>
      <c r="GS116" s="356">
        <v>0</v>
      </c>
      <c r="GT116" s="356">
        <v>0</v>
      </c>
      <c r="GU116" s="356">
        <v>15779</v>
      </c>
      <c r="GV116" s="356">
        <v>0</v>
      </c>
      <c r="GW116" s="356">
        <v>0</v>
      </c>
      <c r="GX116" s="356">
        <v>0</v>
      </c>
      <c r="GY116" s="356">
        <v>646241</v>
      </c>
      <c r="GZ116" s="356">
        <v>193096</v>
      </c>
      <c r="HA116" s="356">
        <v>176470</v>
      </c>
      <c r="HB116" s="356">
        <v>41918</v>
      </c>
      <c r="HC116" s="356">
        <v>352654</v>
      </c>
      <c r="HD116" s="356">
        <v>25405</v>
      </c>
      <c r="HE116" s="356">
        <v>20223</v>
      </c>
      <c r="HF116" s="356">
        <v>38128</v>
      </c>
      <c r="HG116" s="356">
        <v>26684</v>
      </c>
      <c r="HH116" s="356">
        <v>1721459</v>
      </c>
    </row>
    <row r="117" spans="1:216" ht="15" x14ac:dyDescent="0.25">
      <c r="A117" s="356" t="s">
        <v>453</v>
      </c>
      <c r="B117" s="356">
        <v>9745754</v>
      </c>
      <c r="C117" s="356">
        <v>2354712</v>
      </c>
      <c r="D117" s="356">
        <v>1747242</v>
      </c>
      <c r="E117" s="356">
        <v>1151049</v>
      </c>
      <c r="F117" s="356">
        <v>700287</v>
      </c>
      <c r="G117" s="356">
        <v>679558</v>
      </c>
      <c r="H117" s="356">
        <v>754225</v>
      </c>
      <c r="I117" s="356">
        <v>395892</v>
      </c>
      <c r="J117" s="356">
        <v>508493</v>
      </c>
      <c r="K117" s="356">
        <v>225444</v>
      </c>
      <c r="L117" s="356">
        <v>116362</v>
      </c>
      <c r="M117" s="356">
        <v>117298</v>
      </c>
      <c r="N117" s="356">
        <v>154873</v>
      </c>
      <c r="O117" s="356">
        <v>77112</v>
      </c>
      <c r="P117" s="356">
        <v>80226</v>
      </c>
      <c r="Q117" s="356">
        <v>660379</v>
      </c>
      <c r="R117" s="356">
        <v>329045</v>
      </c>
      <c r="S117" s="356">
        <v>0</v>
      </c>
      <c r="T117" s="356">
        <v>238720</v>
      </c>
      <c r="U117" s="356">
        <v>140311</v>
      </c>
      <c r="V117" s="356">
        <v>144727</v>
      </c>
      <c r="W117" s="356">
        <v>221246</v>
      </c>
      <c r="X117" s="356">
        <v>188001</v>
      </c>
      <c r="Y117" s="356">
        <v>41829</v>
      </c>
      <c r="Z117" s="356">
        <v>6687069</v>
      </c>
      <c r="AA117" s="356">
        <v>6160775</v>
      </c>
      <c r="AB117" s="356">
        <v>520641</v>
      </c>
      <c r="AC117" s="356">
        <v>3194650</v>
      </c>
      <c r="AD117" s="356">
        <v>1729070</v>
      </c>
      <c r="AE117" s="356">
        <v>143151</v>
      </c>
      <c r="AF117" s="356">
        <v>1556286</v>
      </c>
      <c r="AG117" s="356">
        <v>1251090</v>
      </c>
      <c r="AH117" s="356">
        <v>1920572</v>
      </c>
      <c r="AI117" s="356">
        <v>771699</v>
      </c>
      <c r="AJ117" s="356">
        <v>2351380</v>
      </c>
      <c r="AK117" s="356">
        <v>619901</v>
      </c>
      <c r="AL117" s="356">
        <v>87158</v>
      </c>
      <c r="AM117" s="356">
        <v>1784434</v>
      </c>
      <c r="AN117" s="356">
        <v>28690</v>
      </c>
      <c r="AO117" s="356">
        <v>677769</v>
      </c>
      <c r="AP117" s="356">
        <v>775284</v>
      </c>
      <c r="AQ117" s="356">
        <v>0</v>
      </c>
      <c r="AR117" s="356">
        <v>387975</v>
      </c>
      <c r="AS117" s="356">
        <v>119381</v>
      </c>
      <c r="AT117" s="356">
        <v>194186</v>
      </c>
      <c r="AU117" s="356">
        <v>101545</v>
      </c>
      <c r="AV117" s="356">
        <v>317012</v>
      </c>
      <c r="AW117" s="356">
        <v>82367</v>
      </c>
      <c r="AX117" s="356">
        <v>15640</v>
      </c>
      <c r="AY117" s="356">
        <v>3197379</v>
      </c>
      <c r="AZ117" s="356">
        <v>534223</v>
      </c>
      <c r="BA117" s="356">
        <v>94474</v>
      </c>
      <c r="BB117" s="356">
        <v>20077</v>
      </c>
      <c r="BC117" s="356">
        <v>451029</v>
      </c>
      <c r="BD117" s="356">
        <v>13958</v>
      </c>
      <c r="BE117" s="356">
        <v>0</v>
      </c>
      <c r="BF117" s="356">
        <v>0</v>
      </c>
      <c r="BG117" s="356">
        <v>59853</v>
      </c>
      <c r="BH117" s="356">
        <v>14616</v>
      </c>
      <c r="BI117" s="356">
        <v>14026</v>
      </c>
      <c r="BJ117" s="356">
        <v>46241</v>
      </c>
      <c r="BK117" s="356">
        <v>10029</v>
      </c>
      <c r="BL117" s="356">
        <v>0</v>
      </c>
      <c r="BM117" s="356">
        <v>0</v>
      </c>
      <c r="BN117" s="356">
        <v>1341744</v>
      </c>
      <c r="BO117" s="356">
        <v>0</v>
      </c>
      <c r="BP117" s="356">
        <v>9296</v>
      </c>
      <c r="BQ117" s="356">
        <v>1331954</v>
      </c>
      <c r="BR117" s="356">
        <v>13160</v>
      </c>
      <c r="BS117" s="356">
        <v>0</v>
      </c>
      <c r="BT117" s="356">
        <v>0</v>
      </c>
      <c r="BU117" s="356">
        <v>960445</v>
      </c>
      <c r="BV117" s="356">
        <v>50534</v>
      </c>
      <c r="BW117" s="356">
        <v>15037</v>
      </c>
      <c r="BX117" s="356">
        <v>888618</v>
      </c>
      <c r="BY117" s="356">
        <v>47230</v>
      </c>
      <c r="BZ117" s="356">
        <v>0</v>
      </c>
      <c r="CA117" s="356">
        <v>0</v>
      </c>
      <c r="CB117" s="356">
        <v>112825</v>
      </c>
      <c r="CC117" s="356">
        <v>60525</v>
      </c>
      <c r="CD117" s="356">
        <v>17052</v>
      </c>
      <c r="CE117" s="356">
        <v>50249</v>
      </c>
      <c r="CF117" s="356">
        <v>11109</v>
      </c>
      <c r="CG117" s="356">
        <v>0</v>
      </c>
      <c r="CH117" s="356">
        <v>0</v>
      </c>
      <c r="CI117" s="356">
        <v>1606304</v>
      </c>
      <c r="CJ117" s="356">
        <v>525008</v>
      </c>
      <c r="CK117" s="356">
        <v>88282</v>
      </c>
      <c r="CL117" s="356">
        <v>933574</v>
      </c>
      <c r="CM117" s="356">
        <v>25837</v>
      </c>
      <c r="CN117" s="356">
        <v>0</v>
      </c>
      <c r="CO117" s="356">
        <v>504305</v>
      </c>
      <c r="CP117" s="356">
        <v>1755082</v>
      </c>
      <c r="CQ117" s="356">
        <v>272810</v>
      </c>
      <c r="CR117" s="356">
        <v>608228</v>
      </c>
      <c r="CS117" s="356">
        <v>101265</v>
      </c>
      <c r="CT117" s="356">
        <v>572279</v>
      </c>
      <c r="CU117" s="356">
        <v>332550</v>
      </c>
      <c r="CV117" s="356">
        <v>312523</v>
      </c>
      <c r="CW117" s="356">
        <v>203340</v>
      </c>
      <c r="CX117" s="356">
        <v>0</v>
      </c>
      <c r="CY117" s="356">
        <v>0</v>
      </c>
      <c r="CZ117" s="356">
        <v>0</v>
      </c>
      <c r="DA117" s="356">
        <v>71847</v>
      </c>
      <c r="DB117" s="356">
        <v>104300</v>
      </c>
      <c r="DC117" s="356">
        <v>23857</v>
      </c>
      <c r="DD117" s="356">
        <v>5009006</v>
      </c>
      <c r="DE117" s="356">
        <v>2210355</v>
      </c>
      <c r="DF117" s="356">
        <v>2420312</v>
      </c>
      <c r="DG117" s="356">
        <v>2710606</v>
      </c>
      <c r="DH117" s="356">
        <v>120718</v>
      </c>
      <c r="DI117" s="356">
        <v>93000</v>
      </c>
      <c r="DJ117" s="356">
        <v>24639</v>
      </c>
      <c r="DK117" s="356">
        <v>6530050</v>
      </c>
      <c r="DL117" s="356">
        <v>5075952</v>
      </c>
      <c r="DM117" s="356">
        <v>3296345</v>
      </c>
      <c r="DN117" s="356">
        <v>1018832</v>
      </c>
      <c r="DO117" s="356">
        <v>723091</v>
      </c>
      <c r="DP117" s="356">
        <v>494688</v>
      </c>
      <c r="DQ117" s="356">
        <v>2084416</v>
      </c>
      <c r="DR117" s="356">
        <v>0</v>
      </c>
      <c r="DS117" s="356">
        <v>108671</v>
      </c>
      <c r="DT117" s="356">
        <v>487819</v>
      </c>
      <c r="DU117" s="356">
        <v>199286</v>
      </c>
      <c r="DV117" s="356">
        <v>2778649</v>
      </c>
      <c r="DW117" s="356">
        <v>975837</v>
      </c>
      <c r="DX117" s="356">
        <v>730605</v>
      </c>
      <c r="DY117" s="356">
        <v>406324</v>
      </c>
      <c r="DZ117" s="356">
        <v>1848626</v>
      </c>
      <c r="EA117" s="356">
        <v>6422</v>
      </c>
      <c r="EB117" s="356">
        <v>135168</v>
      </c>
      <c r="EC117" s="356">
        <v>479481</v>
      </c>
      <c r="ED117" s="356">
        <v>268499</v>
      </c>
      <c r="EE117" s="356">
        <v>4829196</v>
      </c>
      <c r="EF117" s="356">
        <v>1750158</v>
      </c>
      <c r="EG117" s="356">
        <v>1283989</v>
      </c>
      <c r="EH117" s="356">
        <v>733829</v>
      </c>
      <c r="EI117" s="356">
        <v>3265212</v>
      </c>
      <c r="EJ117" s="356">
        <v>6422</v>
      </c>
      <c r="EK117" s="356">
        <v>200673</v>
      </c>
      <c r="EL117" s="356">
        <v>882324</v>
      </c>
      <c r="EM117" s="356">
        <v>404642</v>
      </c>
      <c r="EN117" s="356">
        <v>745810</v>
      </c>
      <c r="EO117" s="356">
        <v>173069</v>
      </c>
      <c r="EP117" s="356">
        <v>97549</v>
      </c>
      <c r="EQ117" s="356">
        <v>139931</v>
      </c>
      <c r="ER117" s="356">
        <v>419448</v>
      </c>
      <c r="ES117" s="356">
        <v>0</v>
      </c>
      <c r="ET117" s="356">
        <v>29316</v>
      </c>
      <c r="EU117" s="356">
        <v>41148</v>
      </c>
      <c r="EV117" s="356">
        <v>32512</v>
      </c>
      <c r="EW117" s="356">
        <v>1713159</v>
      </c>
      <c r="EX117" s="356">
        <v>449686</v>
      </c>
      <c r="EY117" s="356">
        <v>242613</v>
      </c>
      <c r="EZ117" s="356">
        <v>291109</v>
      </c>
      <c r="FA117" s="356">
        <v>933186</v>
      </c>
      <c r="FB117" s="356">
        <v>22597</v>
      </c>
      <c r="FC117" s="356">
        <v>109223</v>
      </c>
      <c r="FD117" s="356">
        <v>151778</v>
      </c>
      <c r="FE117" s="356">
        <v>113866</v>
      </c>
      <c r="FF117" s="356">
        <v>582923</v>
      </c>
      <c r="FG117" s="356">
        <v>255368</v>
      </c>
      <c r="FH117" s="356">
        <v>73364</v>
      </c>
      <c r="FI117" s="356">
        <v>88533</v>
      </c>
      <c r="FJ117" s="356">
        <v>143028</v>
      </c>
      <c r="FK117" s="356">
        <v>12203</v>
      </c>
      <c r="FL117" s="356">
        <v>30104</v>
      </c>
      <c r="FM117" s="356">
        <v>66342</v>
      </c>
      <c r="FN117" s="356">
        <v>9253</v>
      </c>
      <c r="FO117" s="356">
        <v>469525</v>
      </c>
      <c r="FP117" s="356">
        <v>368918</v>
      </c>
      <c r="FQ117" s="356">
        <v>11303</v>
      </c>
      <c r="FR117" s="356">
        <v>7415</v>
      </c>
      <c r="FS117" s="356">
        <v>106792</v>
      </c>
      <c r="FT117" s="356">
        <v>2013</v>
      </c>
      <c r="FU117" s="356">
        <v>0</v>
      </c>
      <c r="FV117" s="356">
        <v>6816</v>
      </c>
      <c r="FW117" s="356">
        <v>15662</v>
      </c>
      <c r="FX117" s="356">
        <v>1449240</v>
      </c>
      <c r="FY117" s="356">
        <v>483492</v>
      </c>
      <c r="FZ117" s="356">
        <v>309855</v>
      </c>
      <c r="GA117" s="356">
        <v>194308</v>
      </c>
      <c r="GB117" s="356">
        <v>880267</v>
      </c>
      <c r="GC117" s="356">
        <v>12057</v>
      </c>
      <c r="GD117" s="356">
        <v>11547</v>
      </c>
      <c r="GE117" s="356">
        <v>24949</v>
      </c>
      <c r="GF117" s="356">
        <v>13931</v>
      </c>
      <c r="GG117" s="356">
        <v>356827</v>
      </c>
      <c r="GH117" s="356">
        <v>24893</v>
      </c>
      <c r="GI117" s="356">
        <v>13823</v>
      </c>
      <c r="GJ117" s="356">
        <v>43067</v>
      </c>
      <c r="GK117" s="356">
        <v>212222</v>
      </c>
      <c r="GL117" s="356">
        <v>136212</v>
      </c>
      <c r="GM117" s="356">
        <v>0</v>
      </c>
      <c r="GN117" s="356">
        <v>0</v>
      </c>
      <c r="GO117" s="356">
        <v>0</v>
      </c>
      <c r="GP117" s="356">
        <v>157494</v>
      </c>
      <c r="GQ117" s="356">
        <v>0</v>
      </c>
      <c r="GR117" s="356">
        <v>102377</v>
      </c>
      <c r="GS117" s="356">
        <v>52445</v>
      </c>
      <c r="GT117" s="356">
        <v>0</v>
      </c>
      <c r="GU117" s="356">
        <v>0</v>
      </c>
      <c r="GV117" s="356">
        <v>0</v>
      </c>
      <c r="GW117" s="356">
        <v>0</v>
      </c>
      <c r="GX117" s="356">
        <v>0</v>
      </c>
      <c r="GY117" s="356">
        <v>791498</v>
      </c>
      <c r="GZ117" s="356">
        <v>211357</v>
      </c>
      <c r="HA117" s="356">
        <v>145798</v>
      </c>
      <c r="HB117" s="356">
        <v>69632</v>
      </c>
      <c r="HC117" s="356">
        <v>372393</v>
      </c>
      <c r="HD117" s="356">
        <v>19383</v>
      </c>
      <c r="HE117" s="356">
        <v>17020</v>
      </c>
      <c r="HF117" s="356">
        <v>134839</v>
      </c>
      <c r="HG117" s="356">
        <v>65876</v>
      </c>
      <c r="HH117" s="356">
        <v>3434469</v>
      </c>
    </row>
    <row r="118" spans="1:216" ht="15" x14ac:dyDescent="0.25">
      <c r="A118" s="356" t="s">
        <v>454</v>
      </c>
      <c r="B118" s="356">
        <v>10925040</v>
      </c>
      <c r="C118" s="356">
        <v>1994538</v>
      </c>
      <c r="D118" s="356">
        <v>1699529</v>
      </c>
      <c r="E118" s="356">
        <v>1332490</v>
      </c>
      <c r="F118" s="356">
        <v>885208</v>
      </c>
      <c r="G118" s="356">
        <v>748789</v>
      </c>
      <c r="H118" s="356">
        <v>668731</v>
      </c>
      <c r="I118" s="356">
        <v>352579</v>
      </c>
      <c r="J118" s="356">
        <v>449577</v>
      </c>
      <c r="K118" s="356">
        <v>157838</v>
      </c>
      <c r="L118" s="356">
        <v>96386</v>
      </c>
      <c r="M118" s="356">
        <v>80821</v>
      </c>
      <c r="N118" s="356">
        <v>101969</v>
      </c>
      <c r="O118" s="356">
        <v>53985</v>
      </c>
      <c r="P118" s="356">
        <v>72258</v>
      </c>
      <c r="Q118" s="356">
        <v>332825</v>
      </c>
      <c r="R118" s="356">
        <v>117420</v>
      </c>
      <c r="S118" s="356">
        <v>0</v>
      </c>
      <c r="T118" s="356">
        <v>391723</v>
      </c>
      <c r="U118" s="356">
        <v>307246</v>
      </c>
      <c r="V118" s="356">
        <v>132281</v>
      </c>
      <c r="W118" s="356">
        <v>162809</v>
      </c>
      <c r="X118" s="356">
        <v>118934</v>
      </c>
      <c r="Y118" s="356">
        <v>47473</v>
      </c>
      <c r="Z118" s="356">
        <v>8354125</v>
      </c>
      <c r="AA118" s="356">
        <v>7515122</v>
      </c>
      <c r="AB118" s="356">
        <v>422413</v>
      </c>
      <c r="AC118" s="356">
        <v>3624688</v>
      </c>
      <c r="AD118" s="356">
        <v>2425133</v>
      </c>
      <c r="AE118" s="356">
        <v>59248</v>
      </c>
      <c r="AF118" s="356">
        <v>1923135</v>
      </c>
      <c r="AG118" s="356">
        <v>1183710</v>
      </c>
      <c r="AH118" s="356">
        <v>2146648</v>
      </c>
      <c r="AI118" s="356">
        <v>1032553</v>
      </c>
      <c r="AJ118" s="356">
        <v>3719099</v>
      </c>
      <c r="AK118" s="356">
        <v>1026181</v>
      </c>
      <c r="AL118" s="356">
        <v>230778</v>
      </c>
      <c r="AM118" s="356">
        <v>3011664</v>
      </c>
      <c r="AN118" s="356">
        <v>16236</v>
      </c>
      <c r="AO118" s="356">
        <v>1184227</v>
      </c>
      <c r="AP118" s="356">
        <v>1216384</v>
      </c>
      <c r="AQ118" s="356">
        <v>6650</v>
      </c>
      <c r="AR118" s="356">
        <v>780646</v>
      </c>
      <c r="AS118" s="356">
        <v>142586</v>
      </c>
      <c r="AT118" s="356">
        <v>424762</v>
      </c>
      <c r="AU118" s="356">
        <v>121985</v>
      </c>
      <c r="AV118" s="356">
        <v>701210</v>
      </c>
      <c r="AW118" s="356">
        <v>158372</v>
      </c>
      <c r="AX118" s="356">
        <v>32972</v>
      </c>
      <c r="AY118" s="356">
        <v>3015815</v>
      </c>
      <c r="AZ118" s="356">
        <v>622317</v>
      </c>
      <c r="BA118" s="356">
        <v>141389</v>
      </c>
      <c r="BB118" s="356">
        <v>46970</v>
      </c>
      <c r="BC118" s="356">
        <v>495513</v>
      </c>
      <c r="BD118" s="356">
        <v>22701</v>
      </c>
      <c r="BE118" s="356">
        <v>0</v>
      </c>
      <c r="BF118" s="356">
        <v>0</v>
      </c>
      <c r="BG118" s="356">
        <v>246241</v>
      </c>
      <c r="BH118" s="356">
        <v>36304</v>
      </c>
      <c r="BI118" s="356">
        <v>0</v>
      </c>
      <c r="BJ118" s="356">
        <v>220632</v>
      </c>
      <c r="BK118" s="356">
        <v>0</v>
      </c>
      <c r="BL118" s="356">
        <v>0</v>
      </c>
      <c r="BM118" s="356">
        <v>0</v>
      </c>
      <c r="BN118" s="356">
        <v>999613</v>
      </c>
      <c r="BO118" s="356">
        <v>0</v>
      </c>
      <c r="BP118" s="356">
        <v>8062</v>
      </c>
      <c r="BQ118" s="356">
        <v>991343</v>
      </c>
      <c r="BR118" s="356">
        <v>0</v>
      </c>
      <c r="BS118" s="356">
        <v>0</v>
      </c>
      <c r="BT118" s="356">
        <v>0</v>
      </c>
      <c r="BU118" s="356">
        <v>484445</v>
      </c>
      <c r="BV118" s="356">
        <v>51681</v>
      </c>
      <c r="BW118" s="356">
        <v>10353</v>
      </c>
      <c r="BX118" s="356">
        <v>464355</v>
      </c>
      <c r="BY118" s="356">
        <v>10679</v>
      </c>
      <c r="BZ118" s="356">
        <v>0</v>
      </c>
      <c r="CA118" s="356">
        <v>0</v>
      </c>
      <c r="CB118" s="356">
        <v>154891</v>
      </c>
      <c r="CC118" s="356">
        <v>73382</v>
      </c>
      <c r="CD118" s="356">
        <v>0</v>
      </c>
      <c r="CE118" s="356">
        <v>104629</v>
      </c>
      <c r="CF118" s="356">
        <v>0</v>
      </c>
      <c r="CG118" s="356">
        <v>0</v>
      </c>
      <c r="CH118" s="356">
        <v>0</v>
      </c>
      <c r="CI118" s="356">
        <v>1808393</v>
      </c>
      <c r="CJ118" s="356">
        <v>728848</v>
      </c>
      <c r="CK118" s="356">
        <v>38974</v>
      </c>
      <c r="CL118" s="356">
        <v>1266414</v>
      </c>
      <c r="CM118" s="356">
        <v>22123</v>
      </c>
      <c r="CN118" s="356">
        <v>0</v>
      </c>
      <c r="CO118" s="356">
        <v>189232</v>
      </c>
      <c r="CP118" s="356">
        <v>843549</v>
      </c>
      <c r="CQ118" s="356">
        <v>138744</v>
      </c>
      <c r="CR118" s="356">
        <v>387721</v>
      </c>
      <c r="CS118" s="356">
        <v>98348</v>
      </c>
      <c r="CT118" s="356">
        <v>241271</v>
      </c>
      <c r="CU118" s="356">
        <v>135370</v>
      </c>
      <c r="CV118" s="356">
        <v>120969</v>
      </c>
      <c r="CW118" s="356">
        <v>132260</v>
      </c>
      <c r="CX118" s="356">
        <v>0</v>
      </c>
      <c r="CY118" s="356">
        <v>0</v>
      </c>
      <c r="CZ118" s="356">
        <v>0</v>
      </c>
      <c r="DA118" s="356">
        <v>51132</v>
      </c>
      <c r="DB118" s="356">
        <v>58803</v>
      </c>
      <c r="DC118" s="356">
        <v>14761</v>
      </c>
      <c r="DD118" s="356">
        <v>5220755</v>
      </c>
      <c r="DE118" s="356">
        <v>2020670</v>
      </c>
      <c r="DF118" s="356">
        <v>2674070</v>
      </c>
      <c r="DG118" s="356">
        <v>3072015</v>
      </c>
      <c r="DH118" s="356">
        <v>146689</v>
      </c>
      <c r="DI118" s="356">
        <v>38265</v>
      </c>
      <c r="DJ118" s="356">
        <v>12788</v>
      </c>
      <c r="DK118" s="356">
        <v>5768866</v>
      </c>
      <c r="DL118" s="356">
        <v>3924012</v>
      </c>
      <c r="DM118" s="356">
        <v>2842533</v>
      </c>
      <c r="DN118" s="356">
        <v>1075042</v>
      </c>
      <c r="DO118" s="356">
        <v>388793</v>
      </c>
      <c r="DP118" s="356">
        <v>411121</v>
      </c>
      <c r="DQ118" s="356">
        <v>1667075</v>
      </c>
      <c r="DR118" s="356">
        <v>0</v>
      </c>
      <c r="DS118" s="356">
        <v>52643</v>
      </c>
      <c r="DT118" s="356">
        <v>352166</v>
      </c>
      <c r="DU118" s="356">
        <v>151789</v>
      </c>
      <c r="DV118" s="356">
        <v>1774390</v>
      </c>
      <c r="DW118" s="356">
        <v>493017</v>
      </c>
      <c r="DX118" s="356">
        <v>328342</v>
      </c>
      <c r="DY118" s="356">
        <v>278165</v>
      </c>
      <c r="DZ118" s="356">
        <v>1196530</v>
      </c>
      <c r="EA118" s="356">
        <v>0</v>
      </c>
      <c r="EB118" s="356">
        <v>24238</v>
      </c>
      <c r="EC118" s="356">
        <v>207714</v>
      </c>
      <c r="ED118" s="356">
        <v>82592</v>
      </c>
      <c r="EE118" s="356">
        <v>3686796</v>
      </c>
      <c r="EF118" s="356">
        <v>1393182</v>
      </c>
      <c r="EG118" s="356">
        <v>636530</v>
      </c>
      <c r="EH118" s="356">
        <v>512276</v>
      </c>
      <c r="EI118" s="356">
        <v>2281045</v>
      </c>
      <c r="EJ118" s="356">
        <v>0</v>
      </c>
      <c r="EK118" s="356">
        <v>62095</v>
      </c>
      <c r="EL118" s="356">
        <v>507814</v>
      </c>
      <c r="EM118" s="356">
        <v>197726</v>
      </c>
      <c r="EN118" s="356">
        <v>778343</v>
      </c>
      <c r="EO118" s="356">
        <v>103353</v>
      </c>
      <c r="EP118" s="356">
        <v>75719</v>
      </c>
      <c r="EQ118" s="356">
        <v>156906</v>
      </c>
      <c r="ER118" s="356">
        <v>471190</v>
      </c>
      <c r="ES118" s="356">
        <v>0</v>
      </c>
      <c r="ET118" s="356">
        <v>7485</v>
      </c>
      <c r="EU118" s="356">
        <v>80289</v>
      </c>
      <c r="EV118" s="356">
        <v>32506</v>
      </c>
      <c r="EW118" s="356">
        <v>1489140</v>
      </c>
      <c r="EX118" s="356">
        <v>434067</v>
      </c>
      <c r="EY118" s="356">
        <v>162758</v>
      </c>
      <c r="EZ118" s="356">
        <v>265699</v>
      </c>
      <c r="FA118" s="356">
        <v>791651</v>
      </c>
      <c r="FB118" s="356">
        <v>0</v>
      </c>
      <c r="FC118" s="356">
        <v>34610</v>
      </c>
      <c r="FD118" s="356">
        <v>141894</v>
      </c>
      <c r="FE118" s="356">
        <v>76141</v>
      </c>
      <c r="FF118" s="356">
        <v>534762</v>
      </c>
      <c r="FG118" s="356">
        <v>176096</v>
      </c>
      <c r="FH118" s="356">
        <v>44039</v>
      </c>
      <c r="FI118" s="356">
        <v>73719</v>
      </c>
      <c r="FJ118" s="356">
        <v>199209</v>
      </c>
      <c r="FK118" s="356">
        <v>0</v>
      </c>
      <c r="FL118" s="356">
        <v>19802</v>
      </c>
      <c r="FM118" s="356">
        <v>31136</v>
      </c>
      <c r="FN118" s="356">
        <v>6397</v>
      </c>
      <c r="FO118" s="356">
        <v>1112237</v>
      </c>
      <c r="FP118" s="356">
        <v>920303</v>
      </c>
      <c r="FQ118" s="356">
        <v>64274</v>
      </c>
      <c r="FR118" s="356">
        <v>24553</v>
      </c>
      <c r="FS118" s="356">
        <v>231035</v>
      </c>
      <c r="FT118" s="356">
        <v>9773</v>
      </c>
      <c r="FU118" s="356">
        <v>6648</v>
      </c>
      <c r="FV118" s="356">
        <v>60526</v>
      </c>
      <c r="FW118" s="356">
        <v>0</v>
      </c>
      <c r="FX118" s="356">
        <v>1051361</v>
      </c>
      <c r="FY118" s="356">
        <v>241448</v>
      </c>
      <c r="FZ118" s="356">
        <v>129235</v>
      </c>
      <c r="GA118" s="356">
        <v>158020</v>
      </c>
      <c r="GB118" s="356">
        <v>750495</v>
      </c>
      <c r="GC118" s="356">
        <v>0</v>
      </c>
      <c r="GD118" s="356">
        <v>4757</v>
      </c>
      <c r="GE118" s="356">
        <v>11030</v>
      </c>
      <c r="GF118" s="356">
        <v>0</v>
      </c>
      <c r="GG118" s="356">
        <v>103054</v>
      </c>
      <c r="GH118" s="356">
        <v>0</v>
      </c>
      <c r="GI118" s="356">
        <v>0</v>
      </c>
      <c r="GJ118" s="356">
        <v>29068</v>
      </c>
      <c r="GK118" s="356">
        <v>55712</v>
      </c>
      <c r="GL118" s="356">
        <v>43809</v>
      </c>
      <c r="GM118" s="356">
        <v>0</v>
      </c>
      <c r="GN118" s="356">
        <v>0</v>
      </c>
      <c r="GO118" s="356">
        <v>0</v>
      </c>
      <c r="GP118" s="356">
        <v>389441</v>
      </c>
      <c r="GQ118" s="356">
        <v>20290</v>
      </c>
      <c r="GR118" s="356">
        <v>282817</v>
      </c>
      <c r="GS118" s="356">
        <v>78427</v>
      </c>
      <c r="GT118" s="356">
        <v>13829</v>
      </c>
      <c r="GU118" s="356">
        <v>0</v>
      </c>
      <c r="GV118" s="356">
        <v>0</v>
      </c>
      <c r="GW118" s="356">
        <v>11067</v>
      </c>
      <c r="GX118" s="356">
        <v>26533</v>
      </c>
      <c r="GY118" s="356">
        <v>626800</v>
      </c>
      <c r="GZ118" s="356">
        <v>243326</v>
      </c>
      <c r="HA118" s="356">
        <v>55012</v>
      </c>
      <c r="HB118" s="356">
        <v>73126</v>
      </c>
      <c r="HC118" s="356">
        <v>366124</v>
      </c>
      <c r="HD118" s="356">
        <v>28918</v>
      </c>
      <c r="HE118" s="356">
        <v>6808</v>
      </c>
      <c r="HF118" s="356">
        <v>54828</v>
      </c>
      <c r="HG118" s="356">
        <v>10978</v>
      </c>
      <c r="HH118" s="356">
        <v>2904021</v>
      </c>
    </row>
    <row r="119" spans="1:216" ht="15" x14ac:dyDescent="0.25">
      <c r="A119" s="356" t="s">
        <v>455</v>
      </c>
      <c r="B119" s="356">
        <v>15508770</v>
      </c>
      <c r="C119" s="356">
        <v>2771799</v>
      </c>
      <c r="D119" s="356">
        <v>2255256</v>
      </c>
      <c r="E119" s="356">
        <v>1662760</v>
      </c>
      <c r="F119" s="356">
        <v>1031920</v>
      </c>
      <c r="G119" s="356">
        <v>961046</v>
      </c>
      <c r="H119" s="356">
        <v>820786</v>
      </c>
      <c r="I119" s="356">
        <v>436790</v>
      </c>
      <c r="J119" s="356">
        <v>523827</v>
      </c>
      <c r="K119" s="356">
        <v>177186</v>
      </c>
      <c r="L119" s="356">
        <v>96104</v>
      </c>
      <c r="M119" s="356">
        <v>93313</v>
      </c>
      <c r="N119" s="356">
        <v>168666</v>
      </c>
      <c r="O119" s="356">
        <v>82784</v>
      </c>
      <c r="P119" s="356">
        <v>108057</v>
      </c>
      <c r="Q119" s="356">
        <v>597870</v>
      </c>
      <c r="R119" s="356">
        <v>234944</v>
      </c>
      <c r="S119" s="356">
        <v>0</v>
      </c>
      <c r="T119" s="356">
        <v>255584</v>
      </c>
      <c r="U119" s="356">
        <v>201366</v>
      </c>
      <c r="V119" s="356">
        <v>76597</v>
      </c>
      <c r="W119" s="356">
        <v>231510</v>
      </c>
      <c r="X119" s="356">
        <v>182732</v>
      </c>
      <c r="Y119" s="356">
        <v>54758</v>
      </c>
      <c r="Z119" s="356">
        <v>10860020</v>
      </c>
      <c r="AA119" s="356">
        <v>10206260</v>
      </c>
      <c r="AB119" s="356">
        <v>833555</v>
      </c>
      <c r="AC119" s="356">
        <v>5627030</v>
      </c>
      <c r="AD119" s="356">
        <v>3182730</v>
      </c>
      <c r="AE119" s="356">
        <v>220829</v>
      </c>
      <c r="AF119" s="356">
        <v>2442380</v>
      </c>
      <c r="AG119" s="356">
        <v>2211189</v>
      </c>
      <c r="AH119" s="356">
        <v>3057322</v>
      </c>
      <c r="AI119" s="356">
        <v>1237017</v>
      </c>
      <c r="AJ119" s="356">
        <v>4248883</v>
      </c>
      <c r="AK119" s="356">
        <v>1239910</v>
      </c>
      <c r="AL119" s="356">
        <v>247698</v>
      </c>
      <c r="AM119" s="356">
        <v>2729166</v>
      </c>
      <c r="AN119" s="356">
        <v>49552</v>
      </c>
      <c r="AO119" s="356">
        <v>1225661</v>
      </c>
      <c r="AP119" s="356">
        <v>1121240</v>
      </c>
      <c r="AQ119" s="356">
        <v>6791</v>
      </c>
      <c r="AR119" s="356">
        <v>608191</v>
      </c>
      <c r="AS119" s="356">
        <v>167376</v>
      </c>
      <c r="AT119" s="356">
        <v>262532</v>
      </c>
      <c r="AU119" s="356">
        <v>115941</v>
      </c>
      <c r="AV119" s="356">
        <v>463645</v>
      </c>
      <c r="AW119" s="356">
        <v>111588</v>
      </c>
      <c r="AX119" s="356">
        <v>13610</v>
      </c>
      <c r="AY119" s="356">
        <v>4985432</v>
      </c>
      <c r="AZ119" s="356">
        <v>1002897</v>
      </c>
      <c r="BA119" s="356">
        <v>213959</v>
      </c>
      <c r="BB119" s="356">
        <v>51469</v>
      </c>
      <c r="BC119" s="356">
        <v>814946</v>
      </c>
      <c r="BD119" s="356">
        <v>44996</v>
      </c>
      <c r="BE119" s="356">
        <v>0</v>
      </c>
      <c r="BF119" s="356">
        <v>0</v>
      </c>
      <c r="BG119" s="356">
        <v>287386</v>
      </c>
      <c r="BH119" s="356">
        <v>54359</v>
      </c>
      <c r="BI119" s="356">
        <v>0</v>
      </c>
      <c r="BJ119" s="356">
        <v>245534</v>
      </c>
      <c r="BK119" s="356">
        <v>10014</v>
      </c>
      <c r="BL119" s="356">
        <v>0</v>
      </c>
      <c r="BM119" s="356">
        <v>0</v>
      </c>
      <c r="BN119" s="356">
        <v>1941953</v>
      </c>
      <c r="BO119" s="356">
        <v>3367</v>
      </c>
      <c r="BP119" s="356">
        <v>27155</v>
      </c>
      <c r="BQ119" s="356">
        <v>1919786</v>
      </c>
      <c r="BR119" s="356">
        <v>19840</v>
      </c>
      <c r="BS119" s="356">
        <v>0</v>
      </c>
      <c r="BT119" s="356">
        <v>0</v>
      </c>
      <c r="BU119" s="356">
        <v>1283238</v>
      </c>
      <c r="BV119" s="356">
        <v>108532</v>
      </c>
      <c r="BW119" s="356">
        <v>77148</v>
      </c>
      <c r="BX119" s="356">
        <v>1155218</v>
      </c>
      <c r="BY119" s="356">
        <v>64072</v>
      </c>
      <c r="BZ119" s="356">
        <v>0</v>
      </c>
      <c r="CA119" s="356">
        <v>0</v>
      </c>
      <c r="CB119" s="356">
        <v>300095</v>
      </c>
      <c r="CC119" s="356">
        <v>151858</v>
      </c>
      <c r="CD119" s="356">
        <v>33703</v>
      </c>
      <c r="CE119" s="356">
        <v>135922</v>
      </c>
      <c r="CF119" s="356">
        <v>12004</v>
      </c>
      <c r="CG119" s="356">
        <v>0</v>
      </c>
      <c r="CH119" s="356">
        <v>0</v>
      </c>
      <c r="CI119" s="356">
        <v>2381593</v>
      </c>
      <c r="CJ119" s="356">
        <v>889118</v>
      </c>
      <c r="CK119" s="356">
        <v>79260</v>
      </c>
      <c r="CL119" s="356">
        <v>1514026</v>
      </c>
      <c r="CM119" s="356">
        <v>67352</v>
      </c>
      <c r="CN119" s="356">
        <v>0</v>
      </c>
      <c r="CO119" s="356">
        <v>379592</v>
      </c>
      <c r="CP119" s="356">
        <v>1662438</v>
      </c>
      <c r="CQ119" s="356">
        <v>209426</v>
      </c>
      <c r="CR119" s="356">
        <v>646962</v>
      </c>
      <c r="CS119" s="356">
        <v>130053</v>
      </c>
      <c r="CT119" s="356">
        <v>472007</v>
      </c>
      <c r="CU119" s="356">
        <v>310347</v>
      </c>
      <c r="CV119" s="356">
        <v>296371</v>
      </c>
      <c r="CW119" s="356">
        <v>373255</v>
      </c>
      <c r="CX119" s="356">
        <v>0</v>
      </c>
      <c r="CY119" s="356">
        <v>0</v>
      </c>
      <c r="CZ119" s="356">
        <v>0</v>
      </c>
      <c r="DA119" s="356">
        <v>106393</v>
      </c>
      <c r="DB119" s="356">
        <v>243368</v>
      </c>
      <c r="DC119" s="356">
        <v>19225</v>
      </c>
      <c r="DD119" s="356">
        <v>6849596</v>
      </c>
      <c r="DE119" s="356">
        <v>2753837</v>
      </c>
      <c r="DF119" s="356">
        <v>3360235</v>
      </c>
      <c r="DG119" s="356">
        <v>3774033</v>
      </c>
      <c r="DH119" s="356">
        <v>133277</v>
      </c>
      <c r="DI119" s="356">
        <v>62808</v>
      </c>
      <c r="DJ119" s="356">
        <v>34024</v>
      </c>
      <c r="DK119" s="356">
        <v>9475658</v>
      </c>
      <c r="DL119" s="356">
        <v>6802495</v>
      </c>
      <c r="DM119" s="356">
        <v>5188957</v>
      </c>
      <c r="DN119" s="356">
        <v>1421418</v>
      </c>
      <c r="DO119" s="356">
        <v>1063266</v>
      </c>
      <c r="DP119" s="356">
        <v>684689</v>
      </c>
      <c r="DQ119" s="356">
        <v>3460169</v>
      </c>
      <c r="DR119" s="356">
        <v>7282</v>
      </c>
      <c r="DS119" s="356">
        <v>151993</v>
      </c>
      <c r="DT119" s="356">
        <v>637366</v>
      </c>
      <c r="DU119" s="356">
        <v>292845</v>
      </c>
      <c r="DV119" s="356">
        <v>2916181</v>
      </c>
      <c r="DW119" s="356">
        <v>745381</v>
      </c>
      <c r="DX119" s="356">
        <v>638349</v>
      </c>
      <c r="DY119" s="356">
        <v>402408</v>
      </c>
      <c r="DZ119" s="356">
        <v>2069241</v>
      </c>
      <c r="EA119" s="356">
        <v>6413</v>
      </c>
      <c r="EB119" s="356">
        <v>77162</v>
      </c>
      <c r="EC119" s="356">
        <v>380069</v>
      </c>
      <c r="ED119" s="356">
        <v>231293</v>
      </c>
      <c r="EE119" s="356">
        <v>6514844</v>
      </c>
      <c r="EF119" s="356">
        <v>1945146</v>
      </c>
      <c r="EG119" s="356">
        <v>1514348</v>
      </c>
      <c r="EH119" s="356">
        <v>866933</v>
      </c>
      <c r="EI119" s="356">
        <v>4510146</v>
      </c>
      <c r="EJ119" s="356">
        <v>13661</v>
      </c>
      <c r="EK119" s="356">
        <v>189830</v>
      </c>
      <c r="EL119" s="356">
        <v>919646</v>
      </c>
      <c r="EM119" s="356">
        <v>462420</v>
      </c>
      <c r="EN119" s="356">
        <v>964798</v>
      </c>
      <c r="EO119" s="356">
        <v>111751</v>
      </c>
      <c r="EP119" s="356">
        <v>115409</v>
      </c>
      <c r="EQ119" s="356">
        <v>162874</v>
      </c>
      <c r="ER119" s="356">
        <v>637827</v>
      </c>
      <c r="ES119" s="356">
        <v>0</v>
      </c>
      <c r="ET119" s="356">
        <v>34387</v>
      </c>
      <c r="EU119" s="356">
        <v>83369</v>
      </c>
      <c r="EV119" s="356">
        <v>37687</v>
      </c>
      <c r="EW119" s="356">
        <v>2814973</v>
      </c>
      <c r="EX119" s="356">
        <v>646197</v>
      </c>
      <c r="EY119" s="356">
        <v>494694</v>
      </c>
      <c r="EZ119" s="356">
        <v>486987</v>
      </c>
      <c r="FA119" s="356">
        <v>1779917</v>
      </c>
      <c r="FB119" s="356">
        <v>11981</v>
      </c>
      <c r="FC119" s="356">
        <v>136593</v>
      </c>
      <c r="FD119" s="356">
        <v>276624</v>
      </c>
      <c r="FE119" s="356">
        <v>134864</v>
      </c>
      <c r="FF119" s="356">
        <v>887757</v>
      </c>
      <c r="FG119" s="356">
        <v>239798</v>
      </c>
      <c r="FH119" s="356">
        <v>73376</v>
      </c>
      <c r="FI119" s="356">
        <v>96673</v>
      </c>
      <c r="FJ119" s="356">
        <v>249899</v>
      </c>
      <c r="FK119" s="356">
        <v>2484</v>
      </c>
      <c r="FL119" s="356">
        <v>22209</v>
      </c>
      <c r="FM119" s="356">
        <v>12930</v>
      </c>
      <c r="FN119" s="356">
        <v>14342</v>
      </c>
      <c r="FO119" s="356">
        <v>700788</v>
      </c>
      <c r="FP119" s="356">
        <v>546528</v>
      </c>
      <c r="FQ119" s="356">
        <v>32455</v>
      </c>
      <c r="FR119" s="356">
        <v>29140</v>
      </c>
      <c r="FS119" s="356">
        <v>150493</v>
      </c>
      <c r="FT119" s="356">
        <v>10177</v>
      </c>
      <c r="FU119" s="356">
        <v>0</v>
      </c>
      <c r="FV119" s="356">
        <v>12504</v>
      </c>
      <c r="FW119" s="356">
        <v>6991</v>
      </c>
      <c r="FX119" s="356">
        <v>2362456</v>
      </c>
      <c r="FY119" s="356">
        <v>483090</v>
      </c>
      <c r="FZ119" s="356">
        <v>520565</v>
      </c>
      <c r="GA119" s="356">
        <v>324296</v>
      </c>
      <c r="GB119" s="356">
        <v>1549084</v>
      </c>
      <c r="GC119" s="356">
        <v>12039</v>
      </c>
      <c r="GD119" s="356">
        <v>13378</v>
      </c>
      <c r="GE119" s="356">
        <v>46824</v>
      </c>
      <c r="GF119" s="356">
        <v>13200</v>
      </c>
      <c r="GG119" s="356">
        <v>748975</v>
      </c>
      <c r="GH119" s="356">
        <v>16153</v>
      </c>
      <c r="GI119" s="356">
        <v>43882</v>
      </c>
      <c r="GJ119" s="356">
        <v>60645</v>
      </c>
      <c r="GK119" s="356">
        <v>358796</v>
      </c>
      <c r="GL119" s="356">
        <v>413824</v>
      </c>
      <c r="GM119" s="356">
        <v>0</v>
      </c>
      <c r="GN119" s="356">
        <v>0</v>
      </c>
      <c r="GO119" s="356">
        <v>0</v>
      </c>
      <c r="GP119" s="356">
        <v>309522</v>
      </c>
      <c r="GQ119" s="356">
        <v>5389</v>
      </c>
      <c r="GR119" s="356">
        <v>235246</v>
      </c>
      <c r="GS119" s="356">
        <v>77441</v>
      </c>
      <c r="GT119" s="356">
        <v>0</v>
      </c>
      <c r="GU119" s="356">
        <v>0</v>
      </c>
      <c r="GV119" s="356">
        <v>0</v>
      </c>
      <c r="GW119" s="356">
        <v>0</v>
      </c>
      <c r="GX119" s="356">
        <v>0</v>
      </c>
      <c r="GY119" s="356">
        <v>971915</v>
      </c>
      <c r="GZ119" s="356">
        <v>199294</v>
      </c>
      <c r="HA119" s="356">
        <v>191469</v>
      </c>
      <c r="HB119" s="356">
        <v>80017</v>
      </c>
      <c r="HC119" s="356">
        <v>595570</v>
      </c>
      <c r="HD119" s="356">
        <v>34319</v>
      </c>
      <c r="HE119" s="356">
        <v>5016</v>
      </c>
      <c r="HF119" s="356">
        <v>100893</v>
      </c>
      <c r="HG119" s="356">
        <v>54127</v>
      </c>
      <c r="HH119" s="356">
        <v>4730050</v>
      </c>
    </row>
    <row r="120" spans="1:216" ht="15" x14ac:dyDescent="0.25">
      <c r="A120" s="356" t="s">
        <v>456</v>
      </c>
      <c r="B120" s="356">
        <v>15113970</v>
      </c>
      <c r="C120" s="356">
        <v>2944767</v>
      </c>
      <c r="D120" s="356">
        <v>2102822</v>
      </c>
      <c r="E120" s="356">
        <v>1212502</v>
      </c>
      <c r="F120" s="356">
        <v>771004</v>
      </c>
      <c r="G120" s="356">
        <v>681709</v>
      </c>
      <c r="H120" s="356">
        <v>1061760</v>
      </c>
      <c r="I120" s="356">
        <v>521073</v>
      </c>
      <c r="J120" s="356">
        <v>732613</v>
      </c>
      <c r="K120" s="356">
        <v>279306</v>
      </c>
      <c r="L120" s="356">
        <v>148460</v>
      </c>
      <c r="M120" s="356">
        <v>154759</v>
      </c>
      <c r="N120" s="356">
        <v>218609</v>
      </c>
      <c r="O120" s="356">
        <v>93465</v>
      </c>
      <c r="P120" s="356">
        <v>147664</v>
      </c>
      <c r="Q120" s="356">
        <v>881634</v>
      </c>
      <c r="R120" s="356">
        <v>355915</v>
      </c>
      <c r="S120" s="356">
        <v>0</v>
      </c>
      <c r="T120" s="356">
        <v>454822</v>
      </c>
      <c r="U120" s="356">
        <v>297923</v>
      </c>
      <c r="V120" s="356">
        <v>239405</v>
      </c>
      <c r="W120" s="356">
        <v>278792</v>
      </c>
      <c r="X120" s="356">
        <v>214256</v>
      </c>
      <c r="Y120" s="356">
        <v>75087</v>
      </c>
      <c r="Z120" s="356">
        <v>8427498</v>
      </c>
      <c r="AA120" s="356">
        <v>7472517</v>
      </c>
      <c r="AB120" s="356">
        <v>567810</v>
      </c>
      <c r="AC120" s="356">
        <v>3049668</v>
      </c>
      <c r="AD120" s="356">
        <v>2210416</v>
      </c>
      <c r="AE120" s="356">
        <v>33648</v>
      </c>
      <c r="AF120" s="356">
        <v>1758296</v>
      </c>
      <c r="AG120" s="356">
        <v>1211592</v>
      </c>
      <c r="AH120" s="356">
        <v>2022322</v>
      </c>
      <c r="AI120" s="356">
        <v>1006981</v>
      </c>
      <c r="AJ120" s="356">
        <v>3498491</v>
      </c>
      <c r="AK120" s="356">
        <v>710631</v>
      </c>
      <c r="AL120" s="356">
        <v>139719</v>
      </c>
      <c r="AM120" s="356">
        <v>2848079</v>
      </c>
      <c r="AN120" s="356">
        <v>29156</v>
      </c>
      <c r="AO120" s="356">
        <v>943361</v>
      </c>
      <c r="AP120" s="356">
        <v>1142705</v>
      </c>
      <c r="AQ120" s="356">
        <v>0</v>
      </c>
      <c r="AR120" s="356">
        <v>749803</v>
      </c>
      <c r="AS120" s="356">
        <v>144758</v>
      </c>
      <c r="AT120" s="356">
        <v>404866</v>
      </c>
      <c r="AU120" s="356">
        <v>129421</v>
      </c>
      <c r="AV120" s="356">
        <v>643988</v>
      </c>
      <c r="AW120" s="356">
        <v>143828</v>
      </c>
      <c r="AX120" s="356">
        <v>48128</v>
      </c>
      <c r="AY120" s="356">
        <v>3863067</v>
      </c>
      <c r="AZ120" s="356">
        <v>446023</v>
      </c>
      <c r="BA120" s="356">
        <v>91689</v>
      </c>
      <c r="BB120" s="356">
        <v>27005</v>
      </c>
      <c r="BC120" s="356">
        <v>340276</v>
      </c>
      <c r="BD120" s="356">
        <v>28339</v>
      </c>
      <c r="BE120" s="356">
        <v>0</v>
      </c>
      <c r="BF120" s="356">
        <v>0</v>
      </c>
      <c r="BG120" s="356">
        <v>35623</v>
      </c>
      <c r="BH120" s="356">
        <v>0</v>
      </c>
      <c r="BI120" s="356">
        <v>13935</v>
      </c>
      <c r="BJ120" s="356">
        <v>29899</v>
      </c>
      <c r="BK120" s="356">
        <v>0</v>
      </c>
      <c r="BL120" s="356">
        <v>0</v>
      </c>
      <c r="BM120" s="356">
        <v>0</v>
      </c>
      <c r="BN120" s="356">
        <v>1307332</v>
      </c>
      <c r="BO120" s="356">
        <v>4671</v>
      </c>
      <c r="BP120" s="356">
        <v>17164</v>
      </c>
      <c r="BQ120" s="356">
        <v>1280333</v>
      </c>
      <c r="BR120" s="356">
        <v>20179</v>
      </c>
      <c r="BS120" s="356">
        <v>0</v>
      </c>
      <c r="BT120" s="356">
        <v>0</v>
      </c>
      <c r="BU120" s="356">
        <v>891186</v>
      </c>
      <c r="BV120" s="356">
        <v>0</v>
      </c>
      <c r="BW120" s="356">
        <v>49644</v>
      </c>
      <c r="BX120" s="356">
        <v>803528</v>
      </c>
      <c r="BY120" s="356">
        <v>64472</v>
      </c>
      <c r="BZ120" s="356">
        <v>0</v>
      </c>
      <c r="CA120" s="356">
        <v>0</v>
      </c>
      <c r="CB120" s="356">
        <v>79021</v>
      </c>
      <c r="CC120" s="356">
        <v>29037</v>
      </c>
      <c r="CD120" s="356">
        <v>7275</v>
      </c>
      <c r="CE120" s="356">
        <v>38017</v>
      </c>
      <c r="CF120" s="356">
        <v>6735</v>
      </c>
      <c r="CG120" s="356">
        <v>0</v>
      </c>
      <c r="CH120" s="356">
        <v>0</v>
      </c>
      <c r="CI120" s="356">
        <v>2429048</v>
      </c>
      <c r="CJ120" s="356">
        <v>756693</v>
      </c>
      <c r="CK120" s="356">
        <v>105750</v>
      </c>
      <c r="CL120" s="356">
        <v>1390734</v>
      </c>
      <c r="CM120" s="356">
        <v>49265</v>
      </c>
      <c r="CN120" s="356">
        <v>0</v>
      </c>
      <c r="CO120" s="356">
        <v>858741</v>
      </c>
      <c r="CP120" s="356">
        <v>2553576</v>
      </c>
      <c r="CQ120" s="356">
        <v>420295</v>
      </c>
      <c r="CR120" s="356">
        <v>878115</v>
      </c>
      <c r="CS120" s="356">
        <v>234348</v>
      </c>
      <c r="CT120" s="356">
        <v>863041</v>
      </c>
      <c r="CU120" s="356">
        <v>537327</v>
      </c>
      <c r="CV120" s="356">
        <v>415099</v>
      </c>
      <c r="CW120" s="356">
        <v>321570</v>
      </c>
      <c r="CX120" s="356">
        <v>0</v>
      </c>
      <c r="CY120" s="356">
        <v>0</v>
      </c>
      <c r="CZ120" s="356">
        <v>0</v>
      </c>
      <c r="DA120" s="356">
        <v>109652</v>
      </c>
      <c r="DB120" s="356">
        <v>149018</v>
      </c>
      <c r="DC120" s="356">
        <v>47219</v>
      </c>
      <c r="DD120" s="356">
        <v>8404177</v>
      </c>
      <c r="DE120" s="356">
        <v>3913935</v>
      </c>
      <c r="DF120" s="356">
        <v>4408164</v>
      </c>
      <c r="DG120" s="356">
        <v>4348823</v>
      </c>
      <c r="DH120" s="356">
        <v>236253</v>
      </c>
      <c r="DI120" s="356">
        <v>98510</v>
      </c>
      <c r="DJ120" s="356">
        <v>24991</v>
      </c>
      <c r="DK120" s="356">
        <v>10433490</v>
      </c>
      <c r="DL120" s="356">
        <v>7394413</v>
      </c>
      <c r="DM120" s="356">
        <v>4964837</v>
      </c>
      <c r="DN120" s="356">
        <v>1716842</v>
      </c>
      <c r="DO120" s="356">
        <v>954102</v>
      </c>
      <c r="DP120" s="356">
        <v>941744</v>
      </c>
      <c r="DQ120" s="356">
        <v>2874595</v>
      </c>
      <c r="DR120" s="356">
        <v>0</v>
      </c>
      <c r="DS120" s="356">
        <v>135168</v>
      </c>
      <c r="DT120" s="356">
        <v>729332</v>
      </c>
      <c r="DU120" s="356">
        <v>293858</v>
      </c>
      <c r="DV120" s="356">
        <v>3810870</v>
      </c>
      <c r="DW120" s="356">
        <v>1365109</v>
      </c>
      <c r="DX120" s="356">
        <v>858074</v>
      </c>
      <c r="DY120" s="356">
        <v>548510</v>
      </c>
      <c r="DZ120" s="356">
        <v>2355159</v>
      </c>
      <c r="EA120" s="356">
        <v>0</v>
      </c>
      <c r="EB120" s="356">
        <v>162152</v>
      </c>
      <c r="EC120" s="356">
        <v>626550</v>
      </c>
      <c r="ED120" s="356">
        <v>228528</v>
      </c>
      <c r="EE120" s="356">
        <v>6967198</v>
      </c>
      <c r="EF120" s="356">
        <v>2682953</v>
      </c>
      <c r="EG120" s="356">
        <v>1621513</v>
      </c>
      <c r="EH120" s="356">
        <v>1194571</v>
      </c>
      <c r="EI120" s="356">
        <v>4320826</v>
      </c>
      <c r="EJ120" s="356">
        <v>0</v>
      </c>
      <c r="EK120" s="356">
        <v>256152</v>
      </c>
      <c r="EL120" s="356">
        <v>1221624</v>
      </c>
      <c r="EM120" s="356">
        <v>462852</v>
      </c>
      <c r="EN120" s="356">
        <v>1282213</v>
      </c>
      <c r="EO120" s="356">
        <v>281551</v>
      </c>
      <c r="EP120" s="356">
        <v>130141</v>
      </c>
      <c r="EQ120" s="356">
        <v>252861</v>
      </c>
      <c r="ER120" s="356">
        <v>713095</v>
      </c>
      <c r="ES120" s="356">
        <v>0</v>
      </c>
      <c r="ET120" s="356">
        <v>12585</v>
      </c>
      <c r="EU120" s="356">
        <v>89950</v>
      </c>
      <c r="EV120" s="356">
        <v>42805</v>
      </c>
      <c r="EW120" s="356">
        <v>2935598</v>
      </c>
      <c r="EX120" s="356">
        <v>861859</v>
      </c>
      <c r="EY120" s="356">
        <v>294582</v>
      </c>
      <c r="EZ120" s="356">
        <v>504855</v>
      </c>
      <c r="FA120" s="356">
        <v>1453799</v>
      </c>
      <c r="FB120" s="356">
        <v>26360</v>
      </c>
      <c r="FC120" s="356">
        <v>115582</v>
      </c>
      <c r="FD120" s="356">
        <v>417347</v>
      </c>
      <c r="FE120" s="356">
        <v>196003</v>
      </c>
      <c r="FF120" s="356">
        <v>1154628</v>
      </c>
      <c r="FG120" s="356">
        <v>455142</v>
      </c>
      <c r="FH120" s="356">
        <v>123065</v>
      </c>
      <c r="FI120" s="356">
        <v>162818</v>
      </c>
      <c r="FJ120" s="356">
        <v>296941</v>
      </c>
      <c r="FK120" s="356">
        <v>34559</v>
      </c>
      <c r="FL120" s="356">
        <v>58501</v>
      </c>
      <c r="FM120" s="356">
        <v>148276</v>
      </c>
      <c r="FN120" s="356">
        <v>11469</v>
      </c>
      <c r="FO120" s="356">
        <v>1027983</v>
      </c>
      <c r="FP120" s="356">
        <v>859407</v>
      </c>
      <c r="FQ120" s="356">
        <v>48240</v>
      </c>
      <c r="FR120" s="356">
        <v>0</v>
      </c>
      <c r="FS120" s="356">
        <v>236599</v>
      </c>
      <c r="FT120" s="356">
        <v>2000</v>
      </c>
      <c r="FU120" s="356">
        <v>6889</v>
      </c>
      <c r="FV120" s="356">
        <v>55546</v>
      </c>
      <c r="FW120" s="356">
        <v>8604</v>
      </c>
      <c r="FX120" s="356">
        <v>2241443</v>
      </c>
      <c r="FY120" s="356">
        <v>708314</v>
      </c>
      <c r="FZ120" s="356">
        <v>492207</v>
      </c>
      <c r="GA120" s="356">
        <v>229389</v>
      </c>
      <c r="GB120" s="356">
        <v>1388601</v>
      </c>
      <c r="GC120" s="356">
        <v>0</v>
      </c>
      <c r="GD120" s="356">
        <v>41787</v>
      </c>
      <c r="GE120" s="356">
        <v>58375</v>
      </c>
      <c r="GF120" s="356">
        <v>21024</v>
      </c>
      <c r="GG120" s="356">
        <v>422241</v>
      </c>
      <c r="GH120" s="356">
        <v>27380</v>
      </c>
      <c r="GI120" s="356">
        <v>0</v>
      </c>
      <c r="GJ120" s="356">
        <v>20402</v>
      </c>
      <c r="GK120" s="356">
        <v>194047</v>
      </c>
      <c r="GL120" s="356">
        <v>228413</v>
      </c>
      <c r="GM120" s="356">
        <v>0</v>
      </c>
      <c r="GN120" s="356">
        <v>0</v>
      </c>
      <c r="GO120" s="356">
        <v>0</v>
      </c>
      <c r="GP120" s="356">
        <v>276211</v>
      </c>
      <c r="GQ120" s="356">
        <v>17596</v>
      </c>
      <c r="GR120" s="356">
        <v>155187</v>
      </c>
      <c r="GS120" s="356">
        <v>72532</v>
      </c>
      <c r="GT120" s="356">
        <v>14329</v>
      </c>
      <c r="GU120" s="356">
        <v>15087</v>
      </c>
      <c r="GV120" s="356">
        <v>0</v>
      </c>
      <c r="GW120" s="356">
        <v>11468</v>
      </c>
      <c r="GX120" s="356">
        <v>27494</v>
      </c>
      <c r="GY120" s="356">
        <v>1755672</v>
      </c>
      <c r="GZ120" s="356">
        <v>566774</v>
      </c>
      <c r="HA120" s="356">
        <v>324473</v>
      </c>
      <c r="HB120" s="356">
        <v>181174</v>
      </c>
      <c r="HC120" s="356">
        <v>953340</v>
      </c>
      <c r="HD120" s="356">
        <v>63282</v>
      </c>
      <c r="HE120" s="356">
        <v>53070</v>
      </c>
      <c r="HF120" s="356">
        <v>160146</v>
      </c>
      <c r="HG120" s="356">
        <v>82046</v>
      </c>
      <c r="HH120" s="356">
        <v>4053366</v>
      </c>
    </row>
    <row r="124" spans="1:216" ht="15" x14ac:dyDescent="0.25">
      <c r="A124" s="354" t="s">
        <v>461</v>
      </c>
      <c r="B124" s="354"/>
      <c r="C124" s="354"/>
      <c r="D124" s="354"/>
      <c r="E124" s="354"/>
      <c r="F124" s="354"/>
      <c r="G124" s="354"/>
      <c r="H124" s="354"/>
      <c r="I124" s="354"/>
      <c r="J124" s="354"/>
      <c r="K124" s="354"/>
      <c r="L124" s="354"/>
      <c r="M124" s="354"/>
      <c r="N124" s="354"/>
      <c r="O124" s="354"/>
      <c r="P124" s="354"/>
      <c r="Q124" s="354"/>
      <c r="R124" s="354"/>
      <c r="S124" s="354"/>
      <c r="T124" s="354"/>
      <c r="U124" s="354"/>
      <c r="V124" s="354"/>
      <c r="W124" s="354"/>
      <c r="X124" s="354"/>
      <c r="Y124" s="354"/>
      <c r="Z124" s="354"/>
      <c r="AA124" s="354"/>
      <c r="AB124" s="354"/>
      <c r="AC124" s="354"/>
      <c r="AD124" s="354"/>
      <c r="AE124" s="354"/>
      <c r="AF124" s="354"/>
      <c r="AG124" s="354"/>
      <c r="AH124" s="354"/>
      <c r="AI124" s="354"/>
      <c r="AJ124" s="354"/>
      <c r="AK124" s="354"/>
      <c r="AL124" s="354"/>
      <c r="AM124" s="354"/>
      <c r="AN124" s="354"/>
      <c r="AO124" s="354"/>
      <c r="AP124" s="354"/>
      <c r="AQ124" s="354"/>
      <c r="AR124" s="354"/>
      <c r="AS124" s="354"/>
      <c r="AT124" s="354"/>
      <c r="AU124" s="354"/>
      <c r="AV124" s="354"/>
      <c r="AW124" s="354"/>
      <c r="AX124" s="354"/>
      <c r="AY124" s="354"/>
      <c r="AZ124" s="354"/>
      <c r="BA124" s="354"/>
      <c r="BB124" s="354"/>
      <c r="BC124" s="354"/>
      <c r="BD124" s="354"/>
      <c r="BE124" s="354"/>
      <c r="BF124" s="354"/>
      <c r="BG124" s="354"/>
      <c r="BH124" s="354"/>
      <c r="BI124" s="354"/>
      <c r="BJ124" s="354"/>
      <c r="BK124" s="354"/>
      <c r="BL124" s="354"/>
      <c r="BM124" s="354"/>
      <c r="BN124" s="354"/>
      <c r="BO124" s="354"/>
      <c r="BP124" s="354"/>
      <c r="BQ124" s="354"/>
      <c r="BR124" s="354"/>
      <c r="BS124" s="354"/>
      <c r="BT124" s="354"/>
      <c r="BU124" s="354"/>
      <c r="BV124" s="354"/>
      <c r="BW124" s="354"/>
      <c r="BX124" s="354"/>
      <c r="BY124" s="354"/>
      <c r="BZ124" s="354"/>
      <c r="CA124" s="354"/>
      <c r="CB124" s="354"/>
      <c r="CC124" s="354"/>
      <c r="CD124" s="354"/>
      <c r="CE124" s="354"/>
      <c r="CF124" s="354"/>
      <c r="CG124" s="354"/>
      <c r="CH124" s="354"/>
      <c r="CI124" s="354"/>
      <c r="CJ124" s="354"/>
      <c r="CK124" s="354"/>
      <c r="CL124" s="354"/>
      <c r="CM124" s="354"/>
      <c r="CN124" s="354"/>
      <c r="CO124" s="354"/>
      <c r="CP124" s="354"/>
      <c r="CQ124" s="354"/>
      <c r="CR124" s="354"/>
      <c r="CS124" s="354"/>
      <c r="CT124" s="354"/>
      <c r="CU124" s="354"/>
      <c r="CV124" s="354"/>
      <c r="CW124" s="354"/>
      <c r="CX124" s="354"/>
      <c r="CY124" s="354"/>
      <c r="CZ124" s="354"/>
      <c r="DA124" s="354"/>
      <c r="DB124" s="354"/>
      <c r="DC124" s="354"/>
      <c r="DD124" s="354"/>
      <c r="DE124" s="354"/>
      <c r="DF124" s="354"/>
      <c r="DG124" s="354"/>
      <c r="DH124" s="354"/>
      <c r="DI124" s="354"/>
      <c r="DJ124" s="354"/>
      <c r="DK124" s="354"/>
      <c r="DL124" s="354"/>
      <c r="DM124" s="354"/>
      <c r="DN124" s="354"/>
      <c r="DO124" s="354"/>
      <c r="DP124" s="354"/>
      <c r="DQ124" s="354"/>
      <c r="DR124" s="354"/>
      <c r="DS124" s="354"/>
      <c r="DT124" s="354"/>
      <c r="DU124" s="354"/>
      <c r="DV124" s="354"/>
      <c r="DW124" s="354"/>
      <c r="DX124" s="354"/>
      <c r="DY124" s="354"/>
      <c r="DZ124" s="354"/>
      <c r="EA124" s="354"/>
      <c r="EB124" s="354"/>
      <c r="EC124" s="354"/>
      <c r="ED124" s="354"/>
      <c r="EE124" s="354"/>
      <c r="EF124" s="354"/>
      <c r="EG124" s="354"/>
      <c r="EH124" s="354"/>
      <c r="EI124" s="354"/>
      <c r="EJ124" s="354"/>
      <c r="EK124" s="354"/>
      <c r="EL124" s="354"/>
      <c r="EM124" s="354"/>
      <c r="EN124" s="354"/>
      <c r="EO124" s="354"/>
      <c r="EP124" s="354"/>
      <c r="EQ124" s="354"/>
      <c r="ER124" s="354"/>
      <c r="ES124" s="354"/>
      <c r="ET124" s="354"/>
      <c r="EU124" s="354"/>
      <c r="EV124" s="354"/>
      <c r="EW124" s="354"/>
      <c r="EX124" s="354"/>
      <c r="EY124" s="354"/>
      <c r="EZ124" s="354"/>
      <c r="FA124" s="354"/>
      <c r="FB124" s="354"/>
      <c r="FC124" s="354"/>
      <c r="FD124" s="354"/>
      <c r="FE124" s="354"/>
      <c r="FF124" s="354"/>
      <c r="FG124" s="354"/>
      <c r="FH124" s="354"/>
      <c r="FI124" s="354"/>
      <c r="FJ124" s="354"/>
      <c r="FK124" s="354"/>
      <c r="FL124" s="354"/>
      <c r="FM124" s="354"/>
      <c r="FN124" s="354"/>
      <c r="FO124" s="354"/>
      <c r="FP124" s="354"/>
      <c r="FQ124" s="354"/>
      <c r="FR124" s="354"/>
      <c r="FS124" s="354"/>
      <c r="FT124" s="354"/>
      <c r="FU124" s="354"/>
      <c r="FV124" s="354"/>
      <c r="FW124" s="354"/>
      <c r="FX124" s="354"/>
      <c r="FY124" s="354"/>
      <c r="FZ124" s="354"/>
      <c r="GA124" s="354"/>
      <c r="GB124" s="354"/>
      <c r="GC124" s="354"/>
      <c r="GD124" s="354"/>
      <c r="GE124" s="354"/>
      <c r="GF124" s="354"/>
      <c r="GG124" s="354"/>
      <c r="GH124" s="354"/>
      <c r="GI124" s="354"/>
      <c r="GJ124" s="354"/>
      <c r="GK124" s="354"/>
      <c r="GL124" s="354"/>
      <c r="GM124" s="354"/>
      <c r="GN124" s="354"/>
      <c r="GO124" s="354"/>
      <c r="GP124" s="354"/>
      <c r="GQ124" s="354"/>
      <c r="GR124" s="354"/>
      <c r="GS124" s="354"/>
      <c r="GT124" s="354"/>
      <c r="GU124" s="354"/>
      <c r="GV124" s="354"/>
      <c r="GW124" s="354"/>
      <c r="GX124" s="354"/>
      <c r="GY124" s="354"/>
      <c r="GZ124" s="354"/>
      <c r="HA124" s="354"/>
      <c r="HB124" s="354"/>
      <c r="HC124" s="354"/>
      <c r="HD124" s="354"/>
      <c r="HE124" s="354"/>
      <c r="HF124" s="354"/>
      <c r="HG124" s="354"/>
      <c r="HH124" s="354"/>
    </row>
    <row r="125" spans="1:216" ht="15" x14ac:dyDescent="0.25">
      <c r="A125" s="354" t="s">
        <v>256</v>
      </c>
      <c r="B125" s="354"/>
      <c r="C125" s="354"/>
      <c r="D125" s="354"/>
      <c r="E125" s="354"/>
      <c r="F125" s="354"/>
      <c r="G125" s="354"/>
      <c r="H125" s="354"/>
      <c r="I125" s="354"/>
      <c r="J125" s="354"/>
      <c r="K125" s="354"/>
      <c r="L125" s="354"/>
      <c r="M125" s="354"/>
      <c r="N125" s="354"/>
      <c r="O125" s="354"/>
      <c r="P125" s="354"/>
      <c r="Q125" s="354"/>
      <c r="R125" s="354"/>
      <c r="S125" s="354"/>
      <c r="T125" s="354"/>
      <c r="U125" s="354"/>
      <c r="V125" s="354"/>
      <c r="W125" s="354"/>
      <c r="X125" s="354"/>
      <c r="Y125" s="354"/>
      <c r="Z125" s="354"/>
      <c r="AA125" s="354"/>
      <c r="AB125" s="354"/>
      <c r="AC125" s="354"/>
      <c r="AD125" s="354"/>
      <c r="AE125" s="354"/>
      <c r="AF125" s="354"/>
      <c r="AG125" s="354"/>
      <c r="AH125" s="354"/>
      <c r="AI125" s="354"/>
      <c r="AJ125" s="354"/>
      <c r="AK125" s="354"/>
      <c r="AL125" s="354"/>
      <c r="AM125" s="354"/>
      <c r="AN125" s="354"/>
      <c r="AO125" s="354"/>
      <c r="AP125" s="354"/>
      <c r="AQ125" s="354"/>
      <c r="AR125" s="354"/>
      <c r="AS125" s="354"/>
      <c r="AT125" s="354"/>
      <c r="AU125" s="354"/>
      <c r="AV125" s="354"/>
      <c r="AW125" s="354"/>
      <c r="AX125" s="354"/>
      <c r="AY125" s="354"/>
      <c r="AZ125" s="354"/>
      <c r="BA125" s="354"/>
      <c r="BB125" s="354"/>
      <c r="BC125" s="354"/>
      <c r="BD125" s="354"/>
      <c r="BE125" s="354"/>
      <c r="BF125" s="354"/>
      <c r="BG125" s="354"/>
      <c r="BH125" s="354"/>
      <c r="BI125" s="354"/>
      <c r="BJ125" s="354"/>
      <c r="BK125" s="354"/>
      <c r="BL125" s="354"/>
      <c r="BM125" s="354"/>
      <c r="BN125" s="354"/>
      <c r="BO125" s="354"/>
      <c r="BP125" s="354"/>
      <c r="BQ125" s="354"/>
      <c r="BR125" s="354"/>
      <c r="BS125" s="354"/>
      <c r="BT125" s="354"/>
      <c r="BU125" s="354"/>
      <c r="BV125" s="354"/>
      <c r="BW125" s="354"/>
      <c r="BX125" s="354"/>
      <c r="BY125" s="354"/>
      <c r="BZ125" s="354"/>
      <c r="CA125" s="354"/>
      <c r="CB125" s="354"/>
      <c r="CC125" s="354"/>
      <c r="CD125" s="354"/>
      <c r="CE125" s="354"/>
      <c r="CF125" s="354"/>
      <c r="CG125" s="354"/>
      <c r="CH125" s="354"/>
      <c r="CI125" s="354"/>
      <c r="CJ125" s="354"/>
      <c r="CK125" s="354"/>
      <c r="CL125" s="354"/>
      <c r="CM125" s="354"/>
      <c r="CN125" s="354"/>
      <c r="CO125" s="354"/>
      <c r="CP125" s="354"/>
      <c r="CQ125" s="354"/>
      <c r="CR125" s="354"/>
      <c r="CS125" s="354"/>
      <c r="CT125" s="354"/>
      <c r="CU125" s="354"/>
      <c r="CV125" s="354"/>
      <c r="CW125" s="354"/>
      <c r="CX125" s="354"/>
      <c r="CY125" s="354"/>
      <c r="CZ125" s="354"/>
      <c r="DA125" s="354"/>
      <c r="DB125" s="354"/>
      <c r="DC125" s="354"/>
      <c r="DD125" s="354"/>
      <c r="DE125" s="354"/>
      <c r="DF125" s="354"/>
      <c r="DG125" s="354"/>
      <c r="DH125" s="354"/>
      <c r="DI125" s="354"/>
      <c r="DJ125" s="354"/>
      <c r="DK125" s="354"/>
      <c r="DL125" s="354"/>
      <c r="DM125" s="354"/>
      <c r="DN125" s="354"/>
      <c r="DO125" s="354"/>
      <c r="DP125" s="354"/>
      <c r="DQ125" s="354"/>
      <c r="DR125" s="354"/>
      <c r="DS125" s="354"/>
      <c r="DT125" s="354"/>
      <c r="DU125" s="354"/>
      <c r="DV125" s="354"/>
      <c r="DW125" s="354"/>
      <c r="DX125" s="354"/>
      <c r="DY125" s="354"/>
      <c r="DZ125" s="354"/>
      <c r="EA125" s="354"/>
      <c r="EB125" s="354"/>
      <c r="EC125" s="354"/>
      <c r="ED125" s="354"/>
      <c r="EE125" s="354"/>
      <c r="EF125" s="354"/>
      <c r="EG125" s="354"/>
      <c r="EH125" s="354"/>
      <c r="EI125" s="354"/>
      <c r="EJ125" s="354"/>
      <c r="EK125" s="354"/>
      <c r="EL125" s="354"/>
      <c r="EM125" s="354"/>
      <c r="EN125" s="354"/>
      <c r="EO125" s="354"/>
      <c r="EP125" s="354"/>
      <c r="EQ125" s="354"/>
      <c r="ER125" s="354"/>
      <c r="ES125" s="354"/>
      <c r="ET125" s="354"/>
      <c r="EU125" s="354"/>
      <c r="EV125" s="354"/>
      <c r="EW125" s="354"/>
      <c r="EX125" s="354"/>
      <c r="EY125" s="354"/>
      <c r="EZ125" s="354"/>
      <c r="FA125" s="354"/>
      <c r="FB125" s="354"/>
      <c r="FC125" s="354"/>
      <c r="FD125" s="354"/>
      <c r="FE125" s="354"/>
      <c r="FF125" s="354"/>
      <c r="FG125" s="354"/>
      <c r="FH125" s="354"/>
      <c r="FI125" s="354"/>
      <c r="FJ125" s="354"/>
      <c r="FK125" s="354"/>
      <c r="FL125" s="354"/>
      <c r="FM125" s="354"/>
      <c r="FN125" s="354"/>
      <c r="FO125" s="354"/>
      <c r="FP125" s="354"/>
      <c r="FQ125" s="354"/>
      <c r="FR125" s="354"/>
      <c r="FS125" s="354"/>
      <c r="FT125" s="354"/>
      <c r="FU125" s="354"/>
      <c r="FV125" s="354"/>
      <c r="FW125" s="354"/>
      <c r="FX125" s="354"/>
      <c r="FY125" s="354"/>
      <c r="FZ125" s="354"/>
      <c r="GA125" s="354"/>
      <c r="GB125" s="354"/>
      <c r="GC125" s="354"/>
      <c r="GD125" s="354"/>
      <c r="GE125" s="354"/>
      <c r="GF125" s="354"/>
      <c r="GG125" s="354"/>
      <c r="GH125" s="354"/>
      <c r="GI125" s="354"/>
      <c r="GJ125" s="354"/>
      <c r="GK125" s="354"/>
      <c r="GL125" s="354"/>
      <c r="GM125" s="354"/>
      <c r="GN125" s="354"/>
      <c r="GO125" s="354"/>
      <c r="GP125" s="354"/>
      <c r="GQ125" s="354"/>
      <c r="GR125" s="354"/>
      <c r="GS125" s="354"/>
      <c r="GT125" s="354"/>
      <c r="GU125" s="354"/>
      <c r="GV125" s="354"/>
      <c r="GW125" s="354"/>
      <c r="GX125" s="354"/>
      <c r="GY125" s="354"/>
      <c r="GZ125" s="354"/>
      <c r="HA125" s="354"/>
      <c r="HB125" s="354"/>
      <c r="HC125" s="354"/>
      <c r="HD125" s="354"/>
      <c r="HE125" s="354"/>
      <c r="HF125" s="354"/>
      <c r="HG125" s="354"/>
      <c r="HH125" s="354"/>
    </row>
    <row r="126" spans="1:216" ht="15" x14ac:dyDescent="0.25">
      <c r="A126" s="354" t="s">
        <v>463</v>
      </c>
      <c r="B126" s="354" t="s">
        <v>23</v>
      </c>
      <c r="C126" s="354" t="s">
        <v>24</v>
      </c>
      <c r="D126" s="354" t="s">
        <v>25</v>
      </c>
      <c r="E126" s="354" t="s">
        <v>26</v>
      </c>
      <c r="F126" s="354" t="s">
        <v>27</v>
      </c>
      <c r="G126" s="354" t="s">
        <v>28</v>
      </c>
      <c r="H126" s="354" t="s">
        <v>29</v>
      </c>
      <c r="I126" s="354" t="s">
        <v>30</v>
      </c>
      <c r="J126" s="354" t="s">
        <v>31</v>
      </c>
      <c r="K126" s="354" t="s">
        <v>32</v>
      </c>
      <c r="L126" s="354" t="s">
        <v>33</v>
      </c>
      <c r="M126" s="354" t="s">
        <v>34</v>
      </c>
      <c r="N126" s="354" t="s">
        <v>386</v>
      </c>
      <c r="O126" s="354" t="s">
        <v>387</v>
      </c>
      <c r="P126" s="354" t="s">
        <v>388</v>
      </c>
      <c r="Q126" s="354" t="s">
        <v>35</v>
      </c>
      <c r="R126" s="354" t="s">
        <v>36</v>
      </c>
      <c r="S126" s="354" t="s">
        <v>37</v>
      </c>
      <c r="T126" s="354" t="s">
        <v>38</v>
      </c>
      <c r="U126" s="354" t="s">
        <v>39</v>
      </c>
      <c r="V126" s="354" t="s">
        <v>40</v>
      </c>
      <c r="W126" s="354" t="s">
        <v>41</v>
      </c>
      <c r="X126" s="354" t="s">
        <v>42</v>
      </c>
      <c r="Y126" s="354" t="s">
        <v>43</v>
      </c>
      <c r="Z126" s="354" t="s">
        <v>44</v>
      </c>
      <c r="AA126" s="354" t="s">
        <v>45</v>
      </c>
      <c r="AB126" s="354" t="s">
        <v>46</v>
      </c>
      <c r="AC126" s="354" t="s">
        <v>47</v>
      </c>
      <c r="AD126" s="354" t="s">
        <v>48</v>
      </c>
      <c r="AE126" s="354" t="s">
        <v>49</v>
      </c>
      <c r="AF126" s="354" t="s">
        <v>50</v>
      </c>
      <c r="AG126" s="354" t="s">
        <v>51</v>
      </c>
      <c r="AH126" s="354" t="s">
        <v>52</v>
      </c>
      <c r="AI126" s="354" t="s">
        <v>53</v>
      </c>
      <c r="AJ126" s="354" t="s">
        <v>54</v>
      </c>
      <c r="AK126" s="354" t="s">
        <v>55</v>
      </c>
      <c r="AL126" s="354" t="s">
        <v>56</v>
      </c>
      <c r="AM126" s="354" t="s">
        <v>57</v>
      </c>
      <c r="AN126" s="354" t="s">
        <v>58</v>
      </c>
      <c r="AO126" s="354" t="s">
        <v>59</v>
      </c>
      <c r="AP126" s="354" t="s">
        <v>60</v>
      </c>
      <c r="AQ126" s="354" t="s">
        <v>61</v>
      </c>
      <c r="AR126" s="354" t="s">
        <v>62</v>
      </c>
      <c r="AS126" s="354" t="s">
        <v>63</v>
      </c>
      <c r="AT126" s="354" t="s">
        <v>64</v>
      </c>
      <c r="AU126" s="354" t="s">
        <v>65</v>
      </c>
      <c r="AV126" s="354" t="s">
        <v>66</v>
      </c>
      <c r="AW126" s="354" t="s">
        <v>67</v>
      </c>
      <c r="AX126" s="354" t="s">
        <v>68</v>
      </c>
      <c r="AY126" s="354" t="s">
        <v>69</v>
      </c>
      <c r="AZ126" s="354" t="s">
        <v>389</v>
      </c>
      <c r="BA126" s="354" t="s">
        <v>390</v>
      </c>
      <c r="BB126" s="354" t="s">
        <v>391</v>
      </c>
      <c r="BC126" s="354" t="s">
        <v>392</v>
      </c>
      <c r="BD126" s="354" t="s">
        <v>393</v>
      </c>
      <c r="BE126" s="354" t="s">
        <v>394</v>
      </c>
      <c r="BF126" s="354" t="s">
        <v>395</v>
      </c>
      <c r="BG126" s="354" t="s">
        <v>396</v>
      </c>
      <c r="BH126" s="354" t="s">
        <v>397</v>
      </c>
      <c r="BI126" s="354" t="s">
        <v>398</v>
      </c>
      <c r="BJ126" s="354" t="s">
        <v>399</v>
      </c>
      <c r="BK126" s="354" t="s">
        <v>400</v>
      </c>
      <c r="BL126" s="354" t="s">
        <v>401</v>
      </c>
      <c r="BM126" s="354" t="s">
        <v>402</v>
      </c>
      <c r="BN126" s="354" t="s">
        <v>70</v>
      </c>
      <c r="BO126" s="354" t="s">
        <v>71</v>
      </c>
      <c r="BP126" s="354" t="s">
        <v>72</v>
      </c>
      <c r="BQ126" s="354" t="s">
        <v>73</v>
      </c>
      <c r="BR126" s="354" t="s">
        <v>74</v>
      </c>
      <c r="BS126" s="354" t="s">
        <v>75</v>
      </c>
      <c r="BT126" s="354" t="s">
        <v>76</v>
      </c>
      <c r="BU126" s="354" t="s">
        <v>77</v>
      </c>
      <c r="BV126" s="354" t="s">
        <v>78</v>
      </c>
      <c r="BW126" s="354" t="s">
        <v>79</v>
      </c>
      <c r="BX126" s="354" t="s">
        <v>80</v>
      </c>
      <c r="BY126" s="354" t="s">
        <v>81</v>
      </c>
      <c r="BZ126" s="354" t="s">
        <v>82</v>
      </c>
      <c r="CA126" s="354" t="s">
        <v>83</v>
      </c>
      <c r="CB126" s="354" t="s">
        <v>84</v>
      </c>
      <c r="CC126" s="354" t="s">
        <v>85</v>
      </c>
      <c r="CD126" s="354" t="s">
        <v>86</v>
      </c>
      <c r="CE126" s="354" t="s">
        <v>87</v>
      </c>
      <c r="CF126" s="354" t="s">
        <v>88</v>
      </c>
      <c r="CG126" s="354" t="s">
        <v>89</v>
      </c>
      <c r="CH126" s="354" t="s">
        <v>90</v>
      </c>
      <c r="CI126" s="354" t="s">
        <v>91</v>
      </c>
      <c r="CJ126" s="354" t="s">
        <v>92</v>
      </c>
      <c r="CK126" s="354" t="s">
        <v>93</v>
      </c>
      <c r="CL126" s="354" t="s">
        <v>94</v>
      </c>
      <c r="CM126" s="354" t="s">
        <v>95</v>
      </c>
      <c r="CN126" s="354" t="s">
        <v>96</v>
      </c>
      <c r="CO126" s="354" t="s">
        <v>97</v>
      </c>
      <c r="CP126" s="354" t="s">
        <v>98</v>
      </c>
      <c r="CQ126" s="354" t="s">
        <v>99</v>
      </c>
      <c r="CR126" s="354" t="s">
        <v>100</v>
      </c>
      <c r="CS126" s="354" t="s">
        <v>101</v>
      </c>
      <c r="CT126" s="354" t="s">
        <v>102</v>
      </c>
      <c r="CU126" s="354" t="s">
        <v>103</v>
      </c>
      <c r="CV126" s="354" t="s">
        <v>104</v>
      </c>
      <c r="CW126" s="354" t="s">
        <v>105</v>
      </c>
      <c r="CX126" s="354" t="s">
        <v>106</v>
      </c>
      <c r="CY126" s="354" t="s">
        <v>107</v>
      </c>
      <c r="CZ126" s="354" t="s">
        <v>108</v>
      </c>
      <c r="DA126" s="354" t="s">
        <v>109</v>
      </c>
      <c r="DB126" s="354" t="s">
        <v>110</v>
      </c>
      <c r="DC126" s="354" t="s">
        <v>111</v>
      </c>
      <c r="DD126" s="354" t="s">
        <v>112</v>
      </c>
      <c r="DE126" s="354" t="s">
        <v>113</v>
      </c>
      <c r="DF126" s="354" t="s">
        <v>114</v>
      </c>
      <c r="DG126" s="354" t="s">
        <v>115</v>
      </c>
      <c r="DH126" s="354" t="s">
        <v>116</v>
      </c>
      <c r="DI126" s="354" t="s">
        <v>117</v>
      </c>
      <c r="DJ126" s="354" t="s">
        <v>118</v>
      </c>
      <c r="DK126" s="354" t="s">
        <v>119</v>
      </c>
      <c r="DL126" s="354" t="s">
        <v>120</v>
      </c>
      <c r="DM126" s="354" t="s">
        <v>121</v>
      </c>
      <c r="DN126" s="354" t="s">
        <v>122</v>
      </c>
      <c r="DO126" s="354" t="s">
        <v>123</v>
      </c>
      <c r="DP126" s="354" t="s">
        <v>124</v>
      </c>
      <c r="DQ126" s="354" t="s">
        <v>125</v>
      </c>
      <c r="DR126" s="354" t="s">
        <v>126</v>
      </c>
      <c r="DS126" s="354" t="s">
        <v>127</v>
      </c>
      <c r="DT126" s="354" t="s">
        <v>128</v>
      </c>
      <c r="DU126" s="354" t="s">
        <v>129</v>
      </c>
      <c r="DV126" s="354" t="s">
        <v>130</v>
      </c>
      <c r="DW126" s="354" t="s">
        <v>131</v>
      </c>
      <c r="DX126" s="354" t="s">
        <v>132</v>
      </c>
      <c r="DY126" s="354" t="s">
        <v>133</v>
      </c>
      <c r="DZ126" s="354" t="s">
        <v>134</v>
      </c>
      <c r="EA126" s="354" t="s">
        <v>135</v>
      </c>
      <c r="EB126" s="354" t="s">
        <v>136</v>
      </c>
      <c r="EC126" s="354" t="s">
        <v>137</v>
      </c>
      <c r="ED126" s="354" t="s">
        <v>138</v>
      </c>
      <c r="EE126" s="354" t="s">
        <v>139</v>
      </c>
      <c r="EF126" s="354" t="s">
        <v>140</v>
      </c>
      <c r="EG126" s="354" t="s">
        <v>141</v>
      </c>
      <c r="EH126" s="354" t="s">
        <v>142</v>
      </c>
      <c r="EI126" s="354" t="s">
        <v>143</v>
      </c>
      <c r="EJ126" s="354" t="s">
        <v>144</v>
      </c>
      <c r="EK126" s="354" t="s">
        <v>145</v>
      </c>
      <c r="EL126" s="354" t="s">
        <v>146</v>
      </c>
      <c r="EM126" s="354" t="s">
        <v>147</v>
      </c>
      <c r="EN126" s="354" t="s">
        <v>148</v>
      </c>
      <c r="EO126" s="354" t="s">
        <v>149</v>
      </c>
      <c r="EP126" s="354" t="s">
        <v>150</v>
      </c>
      <c r="EQ126" s="354" t="s">
        <v>151</v>
      </c>
      <c r="ER126" s="354" t="s">
        <v>152</v>
      </c>
      <c r="ES126" s="354" t="s">
        <v>153</v>
      </c>
      <c r="ET126" s="354" t="s">
        <v>154</v>
      </c>
      <c r="EU126" s="354" t="s">
        <v>155</v>
      </c>
      <c r="EV126" s="354" t="s">
        <v>156</v>
      </c>
      <c r="EW126" s="354" t="s">
        <v>157</v>
      </c>
      <c r="EX126" s="354" t="s">
        <v>158</v>
      </c>
      <c r="EY126" s="354" t="s">
        <v>159</v>
      </c>
      <c r="EZ126" s="354" t="s">
        <v>160</v>
      </c>
      <c r="FA126" s="354" t="s">
        <v>161</v>
      </c>
      <c r="FB126" s="354" t="s">
        <v>162</v>
      </c>
      <c r="FC126" s="354" t="s">
        <v>163</v>
      </c>
      <c r="FD126" s="354" t="s">
        <v>164</v>
      </c>
      <c r="FE126" s="354" t="s">
        <v>165</v>
      </c>
      <c r="FF126" s="354" t="s">
        <v>166</v>
      </c>
      <c r="FG126" s="354" t="s">
        <v>167</v>
      </c>
      <c r="FH126" s="354" t="s">
        <v>168</v>
      </c>
      <c r="FI126" s="354" t="s">
        <v>169</v>
      </c>
      <c r="FJ126" s="354" t="s">
        <v>170</v>
      </c>
      <c r="FK126" s="354" t="s">
        <v>171</v>
      </c>
      <c r="FL126" s="354" t="s">
        <v>172</v>
      </c>
      <c r="FM126" s="354" t="s">
        <v>173</v>
      </c>
      <c r="FN126" s="354" t="s">
        <v>174</v>
      </c>
      <c r="FO126" s="354" t="s">
        <v>175</v>
      </c>
      <c r="FP126" s="354" t="s">
        <v>176</v>
      </c>
      <c r="FQ126" s="354" t="s">
        <v>177</v>
      </c>
      <c r="FR126" s="354" t="s">
        <v>178</v>
      </c>
      <c r="FS126" s="354" t="s">
        <v>179</v>
      </c>
      <c r="FT126" s="354" t="s">
        <v>180</v>
      </c>
      <c r="FU126" s="354" t="s">
        <v>181</v>
      </c>
      <c r="FV126" s="354" t="s">
        <v>182</v>
      </c>
      <c r="FW126" s="354" t="s">
        <v>183</v>
      </c>
      <c r="FX126" s="354" t="s">
        <v>184</v>
      </c>
      <c r="FY126" s="354" t="s">
        <v>185</v>
      </c>
      <c r="FZ126" s="354" t="s">
        <v>186</v>
      </c>
      <c r="GA126" s="354" t="s">
        <v>187</v>
      </c>
      <c r="GB126" s="354" t="s">
        <v>188</v>
      </c>
      <c r="GC126" s="354" t="s">
        <v>189</v>
      </c>
      <c r="GD126" s="354" t="s">
        <v>190</v>
      </c>
      <c r="GE126" s="354" t="s">
        <v>191</v>
      </c>
      <c r="GF126" s="354" t="s">
        <v>192</v>
      </c>
      <c r="GG126" s="354" t="s">
        <v>193</v>
      </c>
      <c r="GH126" s="354" t="s">
        <v>194</v>
      </c>
      <c r="GI126" s="354" t="s">
        <v>195</v>
      </c>
      <c r="GJ126" s="354" t="s">
        <v>196</v>
      </c>
      <c r="GK126" s="354" t="s">
        <v>197</v>
      </c>
      <c r="GL126" s="354" t="s">
        <v>198</v>
      </c>
      <c r="GM126" s="354" t="s">
        <v>199</v>
      </c>
      <c r="GN126" s="354" t="s">
        <v>200</v>
      </c>
      <c r="GO126" s="354" t="s">
        <v>201</v>
      </c>
      <c r="GP126" s="354" t="s">
        <v>202</v>
      </c>
      <c r="GQ126" s="354" t="s">
        <v>203</v>
      </c>
      <c r="GR126" s="354" t="s">
        <v>204</v>
      </c>
      <c r="GS126" s="354" t="s">
        <v>205</v>
      </c>
      <c r="GT126" s="354" t="s">
        <v>206</v>
      </c>
      <c r="GU126" s="354" t="s">
        <v>207</v>
      </c>
      <c r="GV126" s="354" t="s">
        <v>208</v>
      </c>
      <c r="GW126" s="354" t="s">
        <v>209</v>
      </c>
      <c r="GX126" s="354" t="s">
        <v>210</v>
      </c>
      <c r="GY126" s="354" t="s">
        <v>211</v>
      </c>
      <c r="GZ126" s="354" t="s">
        <v>212</v>
      </c>
      <c r="HA126" s="354" t="s">
        <v>213</v>
      </c>
      <c r="HB126" s="354" t="s">
        <v>214</v>
      </c>
      <c r="HC126" s="354" t="s">
        <v>215</v>
      </c>
      <c r="HD126" s="354" t="s">
        <v>216</v>
      </c>
      <c r="HE126" s="354" t="s">
        <v>217</v>
      </c>
      <c r="HF126" s="354" t="s">
        <v>218</v>
      </c>
      <c r="HG126" s="354" t="s">
        <v>219</v>
      </c>
      <c r="HH126" s="354" t="s">
        <v>220</v>
      </c>
    </row>
    <row r="127" spans="1:216" ht="15" x14ac:dyDescent="0.25">
      <c r="A127" s="354" t="s">
        <v>230</v>
      </c>
      <c r="B127" s="354">
        <v>30772920</v>
      </c>
      <c r="C127" s="354">
        <v>9499855</v>
      </c>
      <c r="D127" s="354">
        <v>7478010</v>
      </c>
      <c r="E127" s="354">
        <v>5272208</v>
      </c>
      <c r="F127" s="354">
        <v>3380283</v>
      </c>
      <c r="G127" s="354">
        <v>2975031</v>
      </c>
      <c r="H127" s="354">
        <v>3038400</v>
      </c>
      <c r="I127" s="354">
        <v>1577766</v>
      </c>
      <c r="J127" s="354">
        <v>2015234</v>
      </c>
      <c r="K127" s="354">
        <v>842462</v>
      </c>
      <c r="L127" s="354">
        <v>417122</v>
      </c>
      <c r="M127" s="354">
        <v>509304</v>
      </c>
      <c r="N127" s="354">
        <v>574725</v>
      </c>
      <c r="O127" s="354">
        <v>262260</v>
      </c>
      <c r="P127" s="354">
        <v>403528</v>
      </c>
      <c r="Q127" s="354">
        <v>2215198</v>
      </c>
      <c r="R127" s="354">
        <v>905377</v>
      </c>
      <c r="S127" s="354">
        <v>0</v>
      </c>
      <c r="T127" s="354">
        <v>1479288</v>
      </c>
      <c r="U127" s="354">
        <v>1096787</v>
      </c>
      <c r="V127" s="354">
        <v>598063</v>
      </c>
      <c r="W127" s="354">
        <v>807139</v>
      </c>
      <c r="X127" s="354">
        <v>615846</v>
      </c>
      <c r="Y127" s="354">
        <v>218737</v>
      </c>
      <c r="Z127" s="354">
        <v>20184650</v>
      </c>
      <c r="AA127" s="354">
        <v>18422670</v>
      </c>
      <c r="AB127" s="354">
        <v>1834519</v>
      </c>
      <c r="AC127" s="354">
        <v>9184382</v>
      </c>
      <c r="AD127" s="354">
        <v>5775659</v>
      </c>
      <c r="AE127" s="354">
        <v>261964</v>
      </c>
      <c r="AF127" s="354">
        <v>4572930</v>
      </c>
      <c r="AG127" s="354">
        <v>4366977</v>
      </c>
      <c r="AH127" s="354">
        <v>6193228</v>
      </c>
      <c r="AI127" s="354">
        <v>2537333</v>
      </c>
      <c r="AJ127" s="354">
        <v>7047258</v>
      </c>
      <c r="AK127" s="354">
        <v>1681050</v>
      </c>
      <c r="AL127" s="354">
        <v>228852</v>
      </c>
      <c r="AM127" s="354">
        <v>5802401</v>
      </c>
      <c r="AN127" s="354">
        <v>64522</v>
      </c>
      <c r="AO127" s="354">
        <v>2204951</v>
      </c>
      <c r="AP127" s="354">
        <v>2226031</v>
      </c>
      <c r="AQ127" s="354">
        <v>10075</v>
      </c>
      <c r="AR127" s="354">
        <v>1260888</v>
      </c>
      <c r="AS127" s="354">
        <v>220619</v>
      </c>
      <c r="AT127" s="354">
        <v>820003</v>
      </c>
      <c r="AU127" s="354">
        <v>236264</v>
      </c>
      <c r="AV127" s="354">
        <v>1111289</v>
      </c>
      <c r="AW127" s="354">
        <v>226472</v>
      </c>
      <c r="AX127" s="354">
        <v>149138</v>
      </c>
      <c r="AY127" s="354">
        <v>10447980</v>
      </c>
      <c r="AZ127" s="354">
        <v>1604285</v>
      </c>
      <c r="BA127" s="354">
        <v>334652</v>
      </c>
      <c r="BB127" s="354">
        <v>72775</v>
      </c>
      <c r="BC127" s="354">
        <v>1261495</v>
      </c>
      <c r="BD127" s="354">
        <v>85831</v>
      </c>
      <c r="BE127" s="354">
        <v>0</v>
      </c>
      <c r="BF127" s="354">
        <v>0</v>
      </c>
      <c r="BG127" s="354">
        <v>334980</v>
      </c>
      <c r="BH127" s="354">
        <v>72487</v>
      </c>
      <c r="BI127" s="354">
        <v>19409</v>
      </c>
      <c r="BJ127" s="354">
        <v>273727</v>
      </c>
      <c r="BK127" s="354">
        <v>10611</v>
      </c>
      <c r="BL127" s="354">
        <v>0</v>
      </c>
      <c r="BM127" s="354">
        <v>0</v>
      </c>
      <c r="BN127" s="354">
        <v>3606286</v>
      </c>
      <c r="BO127" s="354">
        <v>8471</v>
      </c>
      <c r="BP127" s="354">
        <v>27489</v>
      </c>
      <c r="BQ127" s="354">
        <v>3564018</v>
      </c>
      <c r="BR127" s="354">
        <v>50171</v>
      </c>
      <c r="BS127" s="354">
        <v>0</v>
      </c>
      <c r="BT127" s="354">
        <v>0</v>
      </c>
      <c r="BU127" s="354">
        <v>2428063</v>
      </c>
      <c r="BV127" s="354">
        <v>132808</v>
      </c>
      <c r="BW127" s="354">
        <v>140180</v>
      </c>
      <c r="BX127" s="354">
        <v>2177297</v>
      </c>
      <c r="BY127" s="354">
        <v>153662</v>
      </c>
      <c r="BZ127" s="354">
        <v>0</v>
      </c>
      <c r="CA127" s="354">
        <v>0</v>
      </c>
      <c r="CB127" s="354">
        <v>455774</v>
      </c>
      <c r="CC127" s="354">
        <v>259236</v>
      </c>
      <c r="CD127" s="354">
        <v>41422</v>
      </c>
      <c r="CE127" s="354">
        <v>169516</v>
      </c>
      <c r="CF127" s="354">
        <v>21273</v>
      </c>
      <c r="CG127" s="354">
        <v>0</v>
      </c>
      <c r="CH127" s="354">
        <v>0</v>
      </c>
      <c r="CI127" s="354">
        <v>5981540</v>
      </c>
      <c r="CJ127" s="354">
        <v>2397333</v>
      </c>
      <c r="CK127" s="354">
        <v>208957</v>
      </c>
      <c r="CL127" s="354">
        <v>3368180</v>
      </c>
      <c r="CM127" s="354">
        <v>145916</v>
      </c>
      <c r="CN127" s="354">
        <v>0</v>
      </c>
      <c r="CO127" s="354">
        <v>1634029</v>
      </c>
      <c r="CP127" s="354">
        <v>6568937</v>
      </c>
      <c r="CQ127" s="354">
        <v>993436</v>
      </c>
      <c r="CR127" s="354">
        <v>2417536</v>
      </c>
      <c r="CS127" s="354">
        <v>612159</v>
      </c>
      <c r="CT127" s="354">
        <v>2127858</v>
      </c>
      <c r="CU127" s="354">
        <v>1216642</v>
      </c>
      <c r="CV127" s="354">
        <v>1096176</v>
      </c>
      <c r="CW127" s="354">
        <v>1080046</v>
      </c>
      <c r="CX127" s="354">
        <v>0</v>
      </c>
      <c r="CY127" s="354">
        <v>0</v>
      </c>
      <c r="CZ127" s="354">
        <v>0</v>
      </c>
      <c r="DA127" s="354">
        <v>334907</v>
      </c>
      <c r="DB127" s="354">
        <v>608037</v>
      </c>
      <c r="DC127" s="354">
        <v>109007</v>
      </c>
      <c r="DD127" s="354">
        <v>15229690</v>
      </c>
      <c r="DE127" s="354">
        <v>7137148</v>
      </c>
      <c r="DF127" s="354">
        <v>7329765</v>
      </c>
      <c r="DG127" s="354">
        <v>8133239</v>
      </c>
      <c r="DH127" s="354">
        <v>528097</v>
      </c>
      <c r="DI127" s="354">
        <v>201800</v>
      </c>
      <c r="DJ127" s="354">
        <v>61074</v>
      </c>
      <c r="DK127" s="354">
        <v>19824430</v>
      </c>
      <c r="DL127" s="354">
        <v>14290990</v>
      </c>
      <c r="DM127" s="354">
        <v>9285713</v>
      </c>
      <c r="DN127" s="354">
        <v>2915457</v>
      </c>
      <c r="DO127" s="354">
        <v>1980831</v>
      </c>
      <c r="DP127" s="354">
        <v>1474696</v>
      </c>
      <c r="DQ127" s="354">
        <v>5423471</v>
      </c>
      <c r="DR127" s="354">
        <v>15481</v>
      </c>
      <c r="DS127" s="354">
        <v>257894</v>
      </c>
      <c r="DT127" s="354">
        <v>1410127</v>
      </c>
      <c r="DU127" s="354">
        <v>528966</v>
      </c>
      <c r="DV127" s="354">
        <v>7348000</v>
      </c>
      <c r="DW127" s="354">
        <v>2256147</v>
      </c>
      <c r="DX127" s="354">
        <v>1778549</v>
      </c>
      <c r="DY127" s="354">
        <v>1136653</v>
      </c>
      <c r="DZ127" s="354">
        <v>4789674</v>
      </c>
      <c r="EA127" s="354">
        <v>8153</v>
      </c>
      <c r="EB127" s="354">
        <v>258525</v>
      </c>
      <c r="EC127" s="354">
        <v>1217711</v>
      </c>
      <c r="ED127" s="354">
        <v>491705</v>
      </c>
      <c r="EE127" s="354">
        <v>13569770</v>
      </c>
      <c r="EF127" s="354">
        <v>4649958</v>
      </c>
      <c r="EG127" s="354">
        <v>3357405</v>
      </c>
      <c r="EH127" s="354">
        <v>2038214</v>
      </c>
      <c r="EI127" s="354">
        <v>8647169</v>
      </c>
      <c r="EJ127" s="354">
        <v>23998</v>
      </c>
      <c r="EK127" s="354">
        <v>445985</v>
      </c>
      <c r="EL127" s="354">
        <v>2408186</v>
      </c>
      <c r="EM127" s="354">
        <v>935877</v>
      </c>
      <c r="EN127" s="354">
        <v>1820786</v>
      </c>
      <c r="EO127" s="354">
        <v>332814</v>
      </c>
      <c r="EP127" s="354">
        <v>249557</v>
      </c>
      <c r="EQ127" s="354">
        <v>466102</v>
      </c>
      <c r="ER127" s="354">
        <v>980932</v>
      </c>
      <c r="ES127" s="354">
        <v>0</v>
      </c>
      <c r="ET127" s="354">
        <v>12035</v>
      </c>
      <c r="EU127" s="354">
        <v>92634</v>
      </c>
      <c r="EV127" s="354">
        <v>43213</v>
      </c>
      <c r="EW127" s="354">
        <v>4759581</v>
      </c>
      <c r="EX127" s="354">
        <v>1144170</v>
      </c>
      <c r="EY127" s="354">
        <v>682398</v>
      </c>
      <c r="EZ127" s="354">
        <v>968668</v>
      </c>
      <c r="FA127" s="354">
        <v>2309612</v>
      </c>
      <c r="FB127" s="354">
        <v>47812</v>
      </c>
      <c r="FC127" s="354">
        <v>244293</v>
      </c>
      <c r="FD127" s="354">
        <v>639646</v>
      </c>
      <c r="FE127" s="354">
        <v>381883</v>
      </c>
      <c r="FF127" s="354">
        <v>1838296</v>
      </c>
      <c r="FG127" s="354">
        <v>680305</v>
      </c>
      <c r="FH127" s="354">
        <v>218435</v>
      </c>
      <c r="FI127" s="354">
        <v>270136</v>
      </c>
      <c r="FJ127" s="354">
        <v>390822</v>
      </c>
      <c r="FK127" s="354">
        <v>52836</v>
      </c>
      <c r="FL127" s="354">
        <v>95643</v>
      </c>
      <c r="FM127" s="354">
        <v>206140</v>
      </c>
      <c r="FN127" s="354">
        <v>1743</v>
      </c>
      <c r="FO127" s="354">
        <v>1650837</v>
      </c>
      <c r="FP127" s="354">
        <v>1276835</v>
      </c>
      <c r="FQ127" s="354">
        <v>72467</v>
      </c>
      <c r="FR127" s="354">
        <v>63953</v>
      </c>
      <c r="FS127" s="354">
        <v>403500</v>
      </c>
      <c r="FT127" s="354">
        <v>23448</v>
      </c>
      <c r="FU127" s="354">
        <v>0</v>
      </c>
      <c r="FV127" s="354">
        <v>0</v>
      </c>
      <c r="FW127" s="354">
        <v>19612</v>
      </c>
      <c r="FX127" s="354">
        <v>4635653</v>
      </c>
      <c r="FY127" s="354">
        <v>1321525</v>
      </c>
      <c r="FZ127" s="354">
        <v>1151589</v>
      </c>
      <c r="GA127" s="354">
        <v>527865</v>
      </c>
      <c r="GB127" s="354">
        <v>2839393</v>
      </c>
      <c r="GC127" s="354">
        <v>17921</v>
      </c>
      <c r="GD127" s="354">
        <v>86086</v>
      </c>
      <c r="GE127" s="354">
        <v>108972</v>
      </c>
      <c r="GF127" s="354">
        <v>35962</v>
      </c>
      <c r="GG127" s="354">
        <v>1425606</v>
      </c>
      <c r="GH127" s="354">
        <v>54658</v>
      </c>
      <c r="GI127" s="354">
        <v>83371</v>
      </c>
      <c r="GJ127" s="354">
        <v>45117</v>
      </c>
      <c r="GK127" s="354">
        <v>676860</v>
      </c>
      <c r="GL127" s="354">
        <v>777656</v>
      </c>
      <c r="GM127" s="354">
        <v>0</v>
      </c>
      <c r="GN127" s="354">
        <v>0</v>
      </c>
      <c r="GO127" s="354">
        <v>0</v>
      </c>
      <c r="GP127" s="354">
        <v>586458</v>
      </c>
      <c r="GQ127" s="354">
        <v>27385</v>
      </c>
      <c r="GR127" s="354">
        <v>396170</v>
      </c>
      <c r="GS127" s="354">
        <v>167262</v>
      </c>
      <c r="GT127" s="354">
        <v>0</v>
      </c>
      <c r="GU127" s="354">
        <v>18767</v>
      </c>
      <c r="GV127" s="354">
        <v>0</v>
      </c>
      <c r="GW127" s="354">
        <v>0</v>
      </c>
      <c r="GX127" s="354">
        <v>0</v>
      </c>
      <c r="GY127" s="354">
        <v>2524230</v>
      </c>
      <c r="GZ127" s="354">
        <v>658087</v>
      </c>
      <c r="HA127" s="354">
        <v>520446</v>
      </c>
      <c r="HB127" s="354">
        <v>280832</v>
      </c>
      <c r="HC127" s="354">
        <v>1271702</v>
      </c>
      <c r="HD127" s="354">
        <v>157167</v>
      </c>
      <c r="HE127" s="354">
        <v>81880</v>
      </c>
      <c r="HF127" s="354">
        <v>253526</v>
      </c>
      <c r="HG127" s="354">
        <v>96621</v>
      </c>
      <c r="HH127" s="354">
        <v>10084680</v>
      </c>
    </row>
    <row r="128" spans="1:216" ht="15" x14ac:dyDescent="0.25">
      <c r="A128" s="354" t="s">
        <v>442</v>
      </c>
      <c r="B128" s="354">
        <v>2737260</v>
      </c>
      <c r="C128" s="354">
        <v>774217</v>
      </c>
      <c r="D128" s="354">
        <v>615992</v>
      </c>
      <c r="E128" s="354">
        <v>405709</v>
      </c>
      <c r="F128" s="354">
        <v>341015</v>
      </c>
      <c r="G128" s="354">
        <v>170513</v>
      </c>
      <c r="H128" s="354">
        <v>279231</v>
      </c>
      <c r="I128" s="354">
        <v>230277</v>
      </c>
      <c r="J128" s="354">
        <v>125639</v>
      </c>
      <c r="K128" s="354">
        <v>54705</v>
      </c>
      <c r="L128" s="354">
        <v>50211</v>
      </c>
      <c r="M128" s="354">
        <v>3642</v>
      </c>
      <c r="N128" s="354">
        <v>22005</v>
      </c>
      <c r="O128" s="354">
        <v>17598</v>
      </c>
      <c r="P128" s="354">
        <v>3038</v>
      </c>
      <c r="Q128" s="354">
        <v>95882</v>
      </c>
      <c r="R128" s="354">
        <v>27324</v>
      </c>
      <c r="S128" s="354">
        <v>0</v>
      </c>
      <c r="T128" s="354">
        <v>282765</v>
      </c>
      <c r="U128" s="354">
        <v>236585</v>
      </c>
      <c r="V128" s="354">
        <v>73947</v>
      </c>
      <c r="W128" s="354">
        <v>1457</v>
      </c>
      <c r="X128" s="354">
        <v>1457</v>
      </c>
      <c r="Y128" s="354">
        <v>0</v>
      </c>
      <c r="Z128" s="354">
        <v>1695444</v>
      </c>
      <c r="AA128" s="354">
        <v>1475274</v>
      </c>
      <c r="AB128" s="354">
        <v>94183</v>
      </c>
      <c r="AC128" s="354">
        <v>1009163</v>
      </c>
      <c r="AD128" s="354">
        <v>409286</v>
      </c>
      <c r="AE128" s="354">
        <v>17994</v>
      </c>
      <c r="AF128" s="354">
        <v>385640</v>
      </c>
      <c r="AG128" s="354">
        <v>280163</v>
      </c>
      <c r="AH128" s="354">
        <v>561572</v>
      </c>
      <c r="AI128" s="354">
        <v>203349</v>
      </c>
      <c r="AJ128" s="354">
        <v>389434</v>
      </c>
      <c r="AK128" s="354">
        <v>37191</v>
      </c>
      <c r="AL128" s="354">
        <v>5600</v>
      </c>
      <c r="AM128" s="354">
        <v>475779</v>
      </c>
      <c r="AN128" s="354">
        <v>0</v>
      </c>
      <c r="AO128" s="354">
        <v>270997</v>
      </c>
      <c r="AP128" s="354">
        <v>46998</v>
      </c>
      <c r="AQ128" s="354">
        <v>0</v>
      </c>
      <c r="AR128" s="354">
        <v>175681</v>
      </c>
      <c r="AS128" s="354">
        <v>0</v>
      </c>
      <c r="AT128" s="354">
        <v>58090</v>
      </c>
      <c r="AU128" s="354">
        <v>0</v>
      </c>
      <c r="AV128" s="354">
        <v>43806</v>
      </c>
      <c r="AW128" s="354">
        <v>28317</v>
      </c>
      <c r="AX128" s="354">
        <v>0</v>
      </c>
      <c r="AY128" s="354">
        <v>755052</v>
      </c>
      <c r="AZ128" s="354">
        <v>73395</v>
      </c>
      <c r="BA128" s="354">
        <v>0</v>
      </c>
      <c r="BB128" s="354">
        <v>0</v>
      </c>
      <c r="BC128" s="354">
        <v>74222</v>
      </c>
      <c r="BD128" s="354">
        <v>7760</v>
      </c>
      <c r="BE128" s="354">
        <v>0</v>
      </c>
      <c r="BF128" s="354">
        <v>0</v>
      </c>
      <c r="BG128" s="354">
        <v>56547</v>
      </c>
      <c r="BH128" s="354">
        <v>0</v>
      </c>
      <c r="BI128" s="354">
        <v>0</v>
      </c>
      <c r="BJ128" s="354">
        <v>56547</v>
      </c>
      <c r="BK128" s="354">
        <v>0</v>
      </c>
      <c r="BL128" s="354">
        <v>0</v>
      </c>
      <c r="BM128" s="354">
        <v>0</v>
      </c>
      <c r="BN128" s="354">
        <v>265048</v>
      </c>
      <c r="BO128" s="354">
        <v>0</v>
      </c>
      <c r="BP128" s="354">
        <v>7881</v>
      </c>
      <c r="BQ128" s="354">
        <v>257862</v>
      </c>
      <c r="BR128" s="354">
        <v>0</v>
      </c>
      <c r="BS128" s="354">
        <v>0</v>
      </c>
      <c r="BT128" s="354">
        <v>0</v>
      </c>
      <c r="BU128" s="354">
        <v>95870</v>
      </c>
      <c r="BV128" s="354">
        <v>14009</v>
      </c>
      <c r="BW128" s="354">
        <v>0</v>
      </c>
      <c r="BX128" s="354">
        <v>96105</v>
      </c>
      <c r="BY128" s="354">
        <v>0</v>
      </c>
      <c r="BZ128" s="354">
        <v>0</v>
      </c>
      <c r="CA128" s="354">
        <v>0</v>
      </c>
      <c r="CB128" s="354">
        <v>99742</v>
      </c>
      <c r="CC128" s="354">
        <v>43481</v>
      </c>
      <c r="CD128" s="354">
        <v>0</v>
      </c>
      <c r="CE128" s="354">
        <v>54543</v>
      </c>
      <c r="CF128" s="354">
        <v>5974</v>
      </c>
      <c r="CG128" s="354">
        <v>0</v>
      </c>
      <c r="CH128" s="354">
        <v>0</v>
      </c>
      <c r="CI128" s="354">
        <v>473536</v>
      </c>
      <c r="CJ128" s="354">
        <v>159867</v>
      </c>
      <c r="CK128" s="354">
        <v>9718</v>
      </c>
      <c r="CL128" s="354">
        <v>334557</v>
      </c>
      <c r="CM128" s="354">
        <v>9750</v>
      </c>
      <c r="CN128" s="354">
        <v>0</v>
      </c>
      <c r="CO128" s="354">
        <v>133035</v>
      </c>
      <c r="CP128" s="354">
        <v>701195</v>
      </c>
      <c r="CQ128" s="354">
        <v>86703</v>
      </c>
      <c r="CR128" s="354">
        <v>259675</v>
      </c>
      <c r="CS128" s="354">
        <v>138847</v>
      </c>
      <c r="CT128" s="354">
        <v>259966</v>
      </c>
      <c r="CU128" s="354">
        <v>201535</v>
      </c>
      <c r="CV128" s="354">
        <v>53551</v>
      </c>
      <c r="CW128" s="354">
        <v>98628</v>
      </c>
      <c r="CX128" s="354">
        <v>0</v>
      </c>
      <c r="CY128" s="354">
        <v>0</v>
      </c>
      <c r="CZ128" s="354">
        <v>0</v>
      </c>
      <c r="DA128" s="354">
        <v>43745</v>
      </c>
      <c r="DB128" s="354">
        <v>54916</v>
      </c>
      <c r="DC128" s="354">
        <v>4120</v>
      </c>
      <c r="DD128" s="354">
        <v>1502455</v>
      </c>
      <c r="DE128" s="354">
        <v>848056</v>
      </c>
      <c r="DF128" s="354">
        <v>808712</v>
      </c>
      <c r="DG128" s="354">
        <v>793299</v>
      </c>
      <c r="DH128" s="354">
        <v>79561</v>
      </c>
      <c r="DI128" s="354">
        <v>97418</v>
      </c>
      <c r="DJ128" s="354">
        <v>7498</v>
      </c>
      <c r="DK128" s="354">
        <v>1805235</v>
      </c>
      <c r="DL128" s="354">
        <v>1441630</v>
      </c>
      <c r="DM128" s="354">
        <v>879724</v>
      </c>
      <c r="DN128" s="354">
        <v>210400</v>
      </c>
      <c r="DO128" s="354">
        <v>222582</v>
      </c>
      <c r="DP128" s="354">
        <v>102052</v>
      </c>
      <c r="DQ128" s="354">
        <v>545130</v>
      </c>
      <c r="DR128" s="354">
        <v>0</v>
      </c>
      <c r="DS128" s="354">
        <v>13571</v>
      </c>
      <c r="DT128" s="354">
        <v>110310</v>
      </c>
      <c r="DU128" s="354">
        <v>41282</v>
      </c>
      <c r="DV128" s="354">
        <v>823051</v>
      </c>
      <c r="DW128" s="354">
        <v>95602</v>
      </c>
      <c r="DX128" s="354">
        <v>199727</v>
      </c>
      <c r="DY128" s="354">
        <v>135662</v>
      </c>
      <c r="DZ128" s="354">
        <v>666563</v>
      </c>
      <c r="EA128" s="354">
        <v>0</v>
      </c>
      <c r="EB128" s="354">
        <v>13695</v>
      </c>
      <c r="EC128" s="354">
        <v>94276</v>
      </c>
      <c r="ED128" s="354">
        <v>59262</v>
      </c>
      <c r="EE128" s="354">
        <v>1395258</v>
      </c>
      <c r="EF128" s="354">
        <v>280906</v>
      </c>
      <c r="EG128" s="354">
        <v>406894</v>
      </c>
      <c r="EH128" s="354">
        <v>200095</v>
      </c>
      <c r="EI128" s="354">
        <v>1046586</v>
      </c>
      <c r="EJ128" s="354">
        <v>0</v>
      </c>
      <c r="EK128" s="354">
        <v>24939</v>
      </c>
      <c r="EL128" s="354">
        <v>214530</v>
      </c>
      <c r="EM128" s="354">
        <v>88211</v>
      </c>
      <c r="EN128" s="354">
        <v>100867</v>
      </c>
      <c r="EO128" s="354">
        <v>10288</v>
      </c>
      <c r="EP128" s="354">
        <v>7550</v>
      </c>
      <c r="EQ128" s="354">
        <v>17296</v>
      </c>
      <c r="ER128" s="354">
        <v>74824</v>
      </c>
      <c r="ES128" s="354">
        <v>0</v>
      </c>
      <c r="ET128" s="354">
        <v>2055</v>
      </c>
      <c r="EU128" s="354">
        <v>0</v>
      </c>
      <c r="EV128" s="354">
        <v>2020</v>
      </c>
      <c r="EW128" s="354">
        <v>377652</v>
      </c>
      <c r="EX128" s="354">
        <v>64168</v>
      </c>
      <c r="EY128" s="354">
        <v>29475</v>
      </c>
      <c r="EZ128" s="354">
        <v>54035</v>
      </c>
      <c r="FA128" s="354">
        <v>301140</v>
      </c>
      <c r="FB128" s="354">
        <v>10188</v>
      </c>
      <c r="FC128" s="354">
        <v>44214</v>
      </c>
      <c r="FD128" s="354">
        <v>20321</v>
      </c>
      <c r="FE128" s="354">
        <v>40138</v>
      </c>
      <c r="FF128" s="354">
        <v>96160</v>
      </c>
      <c r="FG128" s="354">
        <v>24754</v>
      </c>
      <c r="FH128" s="354">
        <v>14875</v>
      </c>
      <c r="FI128" s="354">
        <v>52119</v>
      </c>
      <c r="FJ128" s="354">
        <v>22141</v>
      </c>
      <c r="FK128" s="354">
        <v>0</v>
      </c>
      <c r="FL128" s="354">
        <v>2019</v>
      </c>
      <c r="FM128" s="354">
        <v>0</v>
      </c>
      <c r="FN128" s="354">
        <v>0</v>
      </c>
      <c r="FO128" s="354">
        <v>120310</v>
      </c>
      <c r="FP128" s="354">
        <v>121156</v>
      </c>
      <c r="FQ128" s="354">
        <v>0</v>
      </c>
      <c r="FR128" s="354">
        <v>0</v>
      </c>
      <c r="FS128" s="354">
        <v>53046</v>
      </c>
      <c r="FT128" s="354">
        <v>0</v>
      </c>
      <c r="FU128" s="354">
        <v>0</v>
      </c>
      <c r="FV128" s="354">
        <v>0</v>
      </c>
      <c r="FW128" s="354">
        <v>0</v>
      </c>
      <c r="FX128" s="354">
        <v>396295</v>
      </c>
      <c r="FY128" s="354">
        <v>58937</v>
      </c>
      <c r="FZ128" s="354">
        <v>74587</v>
      </c>
      <c r="GA128" s="354">
        <v>33554</v>
      </c>
      <c r="GB128" s="354">
        <v>233668</v>
      </c>
      <c r="GC128" s="354">
        <v>0</v>
      </c>
      <c r="GD128" s="354">
        <v>15671</v>
      </c>
      <c r="GE128" s="354">
        <v>35416</v>
      </c>
      <c r="GF128" s="354">
        <v>0</v>
      </c>
      <c r="GG128" s="354">
        <v>110464</v>
      </c>
      <c r="GH128" s="354">
        <v>0</v>
      </c>
      <c r="GI128" s="354">
        <v>0</v>
      </c>
      <c r="GJ128" s="354">
        <v>0</v>
      </c>
      <c r="GK128" s="354">
        <v>70469</v>
      </c>
      <c r="GL128" s="354">
        <v>63536</v>
      </c>
      <c r="GM128" s="354">
        <v>0</v>
      </c>
      <c r="GN128" s="354">
        <v>0</v>
      </c>
      <c r="GO128" s="354">
        <v>0</v>
      </c>
      <c r="GP128" s="354">
        <v>106913</v>
      </c>
      <c r="GQ128" s="354">
        <v>0</v>
      </c>
      <c r="GR128" s="354">
        <v>49518</v>
      </c>
      <c r="GS128" s="354">
        <v>62739</v>
      </c>
      <c r="GT128" s="354">
        <v>0</v>
      </c>
      <c r="GU128" s="354">
        <v>0</v>
      </c>
      <c r="GV128" s="354">
        <v>0</v>
      </c>
      <c r="GW128" s="354">
        <v>0</v>
      </c>
      <c r="GX128" s="354">
        <v>0</v>
      </c>
      <c r="GY128" s="354">
        <v>260929</v>
      </c>
      <c r="GZ128" s="354">
        <v>7450</v>
      </c>
      <c r="HA128" s="354">
        <v>102160</v>
      </c>
      <c r="HB128" s="354">
        <v>27801</v>
      </c>
      <c r="HC128" s="354">
        <v>154108</v>
      </c>
      <c r="HD128" s="354">
        <v>39004</v>
      </c>
      <c r="HE128" s="354">
        <v>0</v>
      </c>
      <c r="HF128" s="354">
        <v>45387</v>
      </c>
      <c r="HG128" s="354">
        <v>2947</v>
      </c>
      <c r="HH128" s="354">
        <v>698838</v>
      </c>
    </row>
    <row r="129" spans="1:216" ht="15" x14ac:dyDescent="0.25">
      <c r="A129" s="354" t="s">
        <v>443</v>
      </c>
      <c r="B129" s="354">
        <v>3803923</v>
      </c>
      <c r="C129" s="354">
        <v>1410362</v>
      </c>
      <c r="D129" s="354">
        <v>1239438</v>
      </c>
      <c r="E129" s="354">
        <v>1034571</v>
      </c>
      <c r="F129" s="354">
        <v>857406</v>
      </c>
      <c r="G129" s="354">
        <v>372981</v>
      </c>
      <c r="H129" s="354">
        <v>363555</v>
      </c>
      <c r="I129" s="354">
        <v>285514</v>
      </c>
      <c r="J129" s="354">
        <v>171289</v>
      </c>
      <c r="K129" s="354">
        <v>170866</v>
      </c>
      <c r="L129" s="354">
        <v>80707</v>
      </c>
      <c r="M129" s="354">
        <v>99759</v>
      </c>
      <c r="N129" s="354">
        <v>65495</v>
      </c>
      <c r="O129" s="354">
        <v>46968</v>
      </c>
      <c r="P129" s="354">
        <v>19627</v>
      </c>
      <c r="Q129" s="354">
        <v>128574</v>
      </c>
      <c r="R129" s="354">
        <v>68399</v>
      </c>
      <c r="S129" s="354">
        <v>0</v>
      </c>
      <c r="T129" s="354">
        <v>476788</v>
      </c>
      <c r="U129" s="354">
        <v>432494</v>
      </c>
      <c r="V129" s="354">
        <v>124453</v>
      </c>
      <c r="W129" s="354">
        <v>31695</v>
      </c>
      <c r="X129" s="354">
        <v>18447</v>
      </c>
      <c r="Y129" s="354">
        <v>13248</v>
      </c>
      <c r="Z129" s="354">
        <v>2348502</v>
      </c>
      <c r="AA129" s="354">
        <v>2277172</v>
      </c>
      <c r="AB129" s="354">
        <v>78616</v>
      </c>
      <c r="AC129" s="354">
        <v>1182272</v>
      </c>
      <c r="AD129" s="354">
        <v>490362</v>
      </c>
      <c r="AE129" s="354">
        <v>0</v>
      </c>
      <c r="AF129" s="354">
        <v>583639</v>
      </c>
      <c r="AG129" s="354">
        <v>434854</v>
      </c>
      <c r="AH129" s="354">
        <v>968002</v>
      </c>
      <c r="AI129" s="354">
        <v>298084</v>
      </c>
      <c r="AJ129" s="354">
        <v>917400</v>
      </c>
      <c r="AK129" s="354">
        <v>256980</v>
      </c>
      <c r="AL129" s="354">
        <v>35255</v>
      </c>
      <c r="AM129" s="354">
        <v>437988</v>
      </c>
      <c r="AN129" s="354">
        <v>6142</v>
      </c>
      <c r="AO129" s="354">
        <v>189235</v>
      </c>
      <c r="AP129" s="354">
        <v>196433</v>
      </c>
      <c r="AQ129" s="354">
        <v>0</v>
      </c>
      <c r="AR129" s="354">
        <v>145474</v>
      </c>
      <c r="AS129" s="354">
        <v>0</v>
      </c>
      <c r="AT129" s="354">
        <v>27293</v>
      </c>
      <c r="AU129" s="354">
        <v>13969</v>
      </c>
      <c r="AV129" s="354">
        <v>78534</v>
      </c>
      <c r="AW129" s="354">
        <v>28775</v>
      </c>
      <c r="AX129" s="354">
        <v>18313</v>
      </c>
      <c r="AY129" s="354">
        <v>1237661</v>
      </c>
      <c r="AZ129" s="354">
        <v>120534</v>
      </c>
      <c r="BA129" s="354">
        <v>21852</v>
      </c>
      <c r="BB129" s="354">
        <v>0</v>
      </c>
      <c r="BC129" s="354">
        <v>130694</v>
      </c>
      <c r="BD129" s="354">
        <v>0</v>
      </c>
      <c r="BE129" s="354">
        <v>0</v>
      </c>
      <c r="BF129" s="354">
        <v>0</v>
      </c>
      <c r="BG129" s="354">
        <v>16026</v>
      </c>
      <c r="BH129" s="354">
        <v>16026</v>
      </c>
      <c r="BI129" s="354">
        <v>0</v>
      </c>
      <c r="BJ129" s="354">
        <v>0</v>
      </c>
      <c r="BK129" s="354">
        <v>0</v>
      </c>
      <c r="BL129" s="354">
        <v>0</v>
      </c>
      <c r="BM129" s="354">
        <v>0</v>
      </c>
      <c r="BN129" s="354">
        <v>301440</v>
      </c>
      <c r="BO129" s="354">
        <v>0</v>
      </c>
      <c r="BP129" s="354">
        <v>0</v>
      </c>
      <c r="BQ129" s="354">
        <v>301440</v>
      </c>
      <c r="BR129" s="354">
        <v>0</v>
      </c>
      <c r="BS129" s="354">
        <v>0</v>
      </c>
      <c r="BT129" s="354">
        <v>0</v>
      </c>
      <c r="BU129" s="354">
        <v>250977</v>
      </c>
      <c r="BV129" s="354">
        <v>40075</v>
      </c>
      <c r="BW129" s="354">
        <v>25388</v>
      </c>
      <c r="BX129" s="354">
        <v>187159</v>
      </c>
      <c r="BY129" s="354">
        <v>8163</v>
      </c>
      <c r="BZ129" s="354">
        <v>0</v>
      </c>
      <c r="CA129" s="354">
        <v>0</v>
      </c>
      <c r="CB129" s="354">
        <v>10102</v>
      </c>
      <c r="CC129" s="354">
        <v>0</v>
      </c>
      <c r="CD129" s="354">
        <v>0</v>
      </c>
      <c r="CE129" s="354">
        <v>10102</v>
      </c>
      <c r="CF129" s="354">
        <v>0</v>
      </c>
      <c r="CG129" s="354">
        <v>0</v>
      </c>
      <c r="CH129" s="354">
        <v>0</v>
      </c>
      <c r="CI129" s="354">
        <v>875124</v>
      </c>
      <c r="CJ129" s="354">
        <v>490332</v>
      </c>
      <c r="CK129" s="354">
        <v>89186</v>
      </c>
      <c r="CL129" s="354">
        <v>548250</v>
      </c>
      <c r="CM129" s="354">
        <v>8163</v>
      </c>
      <c r="CN129" s="354">
        <v>0</v>
      </c>
      <c r="CO129" s="354">
        <v>306170</v>
      </c>
      <c r="CP129" s="354">
        <v>832593</v>
      </c>
      <c r="CQ129" s="354">
        <v>107201</v>
      </c>
      <c r="CR129" s="354">
        <v>257177</v>
      </c>
      <c r="CS129" s="354">
        <v>22442</v>
      </c>
      <c r="CT129" s="354">
        <v>263008</v>
      </c>
      <c r="CU129" s="354">
        <v>235703</v>
      </c>
      <c r="CV129" s="354">
        <v>202020</v>
      </c>
      <c r="CW129" s="354">
        <v>64356</v>
      </c>
      <c r="CX129" s="354">
        <v>0</v>
      </c>
      <c r="CY129" s="354">
        <v>0</v>
      </c>
      <c r="CZ129" s="354">
        <v>0</v>
      </c>
      <c r="DA129" s="354">
        <v>8907</v>
      </c>
      <c r="DB129" s="354">
        <v>49686</v>
      </c>
      <c r="DC129" s="354">
        <v>5642</v>
      </c>
      <c r="DD129" s="354">
        <v>2102997</v>
      </c>
      <c r="DE129" s="354">
        <v>1154815</v>
      </c>
      <c r="DF129" s="354">
        <v>1001399</v>
      </c>
      <c r="DG129" s="354">
        <v>1341430</v>
      </c>
      <c r="DH129" s="354">
        <v>154413</v>
      </c>
      <c r="DI129" s="354">
        <v>10655</v>
      </c>
      <c r="DJ129" s="354">
        <v>14992</v>
      </c>
      <c r="DK129" s="354">
        <v>2472656</v>
      </c>
      <c r="DL129" s="354">
        <v>1674659</v>
      </c>
      <c r="DM129" s="354">
        <v>1147803</v>
      </c>
      <c r="DN129" s="354">
        <v>264625</v>
      </c>
      <c r="DO129" s="354">
        <v>213576</v>
      </c>
      <c r="DP129" s="354">
        <v>204239</v>
      </c>
      <c r="DQ129" s="354">
        <v>783035</v>
      </c>
      <c r="DR129" s="354">
        <v>0</v>
      </c>
      <c r="DS129" s="354">
        <v>54862</v>
      </c>
      <c r="DT129" s="354">
        <v>44152</v>
      </c>
      <c r="DU129" s="354">
        <v>55591</v>
      </c>
      <c r="DV129" s="354">
        <v>860197</v>
      </c>
      <c r="DW129" s="354">
        <v>154035</v>
      </c>
      <c r="DX129" s="354">
        <v>218413</v>
      </c>
      <c r="DY129" s="354">
        <v>148613</v>
      </c>
      <c r="DZ129" s="354">
        <v>565425</v>
      </c>
      <c r="EA129" s="354">
        <v>0</v>
      </c>
      <c r="EB129" s="354">
        <v>47848</v>
      </c>
      <c r="EC129" s="354">
        <v>120135</v>
      </c>
      <c r="ED129" s="354">
        <v>32340</v>
      </c>
      <c r="EE129" s="354">
        <v>1583657</v>
      </c>
      <c r="EF129" s="354">
        <v>392406</v>
      </c>
      <c r="EG129" s="354">
        <v>367347</v>
      </c>
      <c r="EH129" s="354">
        <v>223214</v>
      </c>
      <c r="EI129" s="354">
        <v>1130748</v>
      </c>
      <c r="EJ129" s="354">
        <v>0</v>
      </c>
      <c r="EK129" s="354">
        <v>81386</v>
      </c>
      <c r="EL129" s="354">
        <v>150880</v>
      </c>
      <c r="EM129" s="354">
        <v>87903</v>
      </c>
      <c r="EN129" s="354">
        <v>240003</v>
      </c>
      <c r="EO129" s="354">
        <v>16276</v>
      </c>
      <c r="EP129" s="354">
        <v>40704</v>
      </c>
      <c r="EQ129" s="354">
        <v>89460</v>
      </c>
      <c r="ER129" s="354">
        <v>112734</v>
      </c>
      <c r="ES129" s="354">
        <v>0</v>
      </c>
      <c r="ET129" s="354">
        <v>0</v>
      </c>
      <c r="EU129" s="354">
        <v>3597</v>
      </c>
      <c r="EV129" s="354">
        <v>0</v>
      </c>
      <c r="EW129" s="354">
        <v>403044</v>
      </c>
      <c r="EX129" s="354">
        <v>56164</v>
      </c>
      <c r="EY129" s="354">
        <v>123488</v>
      </c>
      <c r="EZ129" s="354">
        <v>87059</v>
      </c>
      <c r="FA129" s="354">
        <v>194163</v>
      </c>
      <c r="FB129" s="354">
        <v>0</v>
      </c>
      <c r="FC129" s="354">
        <v>4603</v>
      </c>
      <c r="FD129" s="354">
        <v>34879</v>
      </c>
      <c r="FE129" s="354">
        <v>37478</v>
      </c>
      <c r="FF129" s="354">
        <v>445063</v>
      </c>
      <c r="FG129" s="354">
        <v>144236</v>
      </c>
      <c r="FH129" s="354">
        <v>82887</v>
      </c>
      <c r="FI129" s="354">
        <v>75749</v>
      </c>
      <c r="FJ129" s="354">
        <v>94815</v>
      </c>
      <c r="FK129" s="354">
        <v>3370</v>
      </c>
      <c r="FL129" s="354">
        <v>0</v>
      </c>
      <c r="FM129" s="354">
        <v>75684</v>
      </c>
      <c r="FN129" s="354">
        <v>0</v>
      </c>
      <c r="FO129" s="354">
        <v>322043</v>
      </c>
      <c r="FP129" s="354">
        <v>290629</v>
      </c>
      <c r="FQ129" s="354">
        <v>0</v>
      </c>
      <c r="FR129" s="354">
        <v>0</v>
      </c>
      <c r="FS129" s="354">
        <v>32689</v>
      </c>
      <c r="FT129" s="354">
        <v>0</v>
      </c>
      <c r="FU129" s="354">
        <v>0</v>
      </c>
      <c r="FV129" s="354">
        <v>0</v>
      </c>
      <c r="FW129" s="354">
        <v>0</v>
      </c>
      <c r="FX129" s="354">
        <v>532554</v>
      </c>
      <c r="FY129" s="354">
        <v>149783</v>
      </c>
      <c r="FZ129" s="354">
        <v>117937</v>
      </c>
      <c r="GA129" s="354">
        <v>59810</v>
      </c>
      <c r="GB129" s="354">
        <v>298014</v>
      </c>
      <c r="GC129" s="354">
        <v>0</v>
      </c>
      <c r="GD129" s="354">
        <v>25482</v>
      </c>
      <c r="GE129" s="354">
        <v>12778</v>
      </c>
      <c r="GF129" s="354">
        <v>0</v>
      </c>
      <c r="GG129" s="354">
        <v>171653</v>
      </c>
      <c r="GH129" s="354">
        <v>3241</v>
      </c>
      <c r="GI129" s="354">
        <v>23865</v>
      </c>
      <c r="GJ129" s="354">
        <v>0</v>
      </c>
      <c r="GK129" s="354">
        <v>96013</v>
      </c>
      <c r="GL129" s="354">
        <v>69861</v>
      </c>
      <c r="GM129" s="354">
        <v>0</v>
      </c>
      <c r="GN129" s="354">
        <v>0</v>
      </c>
      <c r="GO129" s="354">
        <v>0</v>
      </c>
      <c r="GP129" s="354">
        <v>95560</v>
      </c>
      <c r="GQ129" s="354">
        <v>13586</v>
      </c>
      <c r="GR129" s="354">
        <v>77964</v>
      </c>
      <c r="GS129" s="354">
        <v>0</v>
      </c>
      <c r="GT129" s="354">
        <v>0</v>
      </c>
      <c r="GU129" s="354">
        <v>0</v>
      </c>
      <c r="GV129" s="354">
        <v>0</v>
      </c>
      <c r="GW129" s="354">
        <v>0</v>
      </c>
      <c r="GX129" s="354">
        <v>0</v>
      </c>
      <c r="GY129" s="354">
        <v>360661</v>
      </c>
      <c r="GZ129" s="354">
        <v>98642</v>
      </c>
      <c r="HA129" s="354">
        <v>40436</v>
      </c>
      <c r="HB129" s="354">
        <v>16694</v>
      </c>
      <c r="HC129" s="354">
        <v>251187</v>
      </c>
      <c r="HD129" s="354">
        <v>61405</v>
      </c>
      <c r="HE129" s="354">
        <v>0</v>
      </c>
      <c r="HF129" s="354">
        <v>27059</v>
      </c>
      <c r="HG129" s="354">
        <v>0</v>
      </c>
      <c r="HH129" s="354">
        <v>1116011</v>
      </c>
    </row>
    <row r="130" spans="1:216" ht="15" x14ac:dyDescent="0.25">
      <c r="A130" s="354" t="s">
        <v>444</v>
      </c>
      <c r="B130" s="354">
        <v>4836324</v>
      </c>
      <c r="C130" s="354">
        <v>1240419</v>
      </c>
      <c r="D130" s="354">
        <v>930694</v>
      </c>
      <c r="E130" s="354">
        <v>719828</v>
      </c>
      <c r="F130" s="354">
        <v>493440</v>
      </c>
      <c r="G130" s="354">
        <v>391860</v>
      </c>
      <c r="H130" s="354">
        <v>429356</v>
      </c>
      <c r="I130" s="354">
        <v>265570</v>
      </c>
      <c r="J130" s="354">
        <v>216329</v>
      </c>
      <c r="K130" s="354">
        <v>55795</v>
      </c>
      <c r="L130" s="354">
        <v>55795</v>
      </c>
      <c r="M130" s="354">
        <v>0</v>
      </c>
      <c r="N130" s="354">
        <v>19859</v>
      </c>
      <c r="O130" s="354">
        <v>16872</v>
      </c>
      <c r="P130" s="354">
        <v>9102</v>
      </c>
      <c r="Q130" s="354">
        <v>391587</v>
      </c>
      <c r="R130" s="354">
        <v>241615</v>
      </c>
      <c r="S130" s="354">
        <v>0</v>
      </c>
      <c r="T130" s="354">
        <v>226876</v>
      </c>
      <c r="U130" s="354">
        <v>77778</v>
      </c>
      <c r="V130" s="354">
        <v>172949</v>
      </c>
      <c r="W130" s="354">
        <v>81552</v>
      </c>
      <c r="X130" s="354">
        <v>52906</v>
      </c>
      <c r="Y130" s="354">
        <v>28795</v>
      </c>
      <c r="Z130" s="354">
        <v>3274902</v>
      </c>
      <c r="AA130" s="354">
        <v>3132523</v>
      </c>
      <c r="AB130" s="354">
        <v>635610</v>
      </c>
      <c r="AC130" s="354">
        <v>1962555</v>
      </c>
      <c r="AD130" s="354">
        <v>1032536</v>
      </c>
      <c r="AE130" s="354">
        <v>37955</v>
      </c>
      <c r="AF130" s="354">
        <v>985882</v>
      </c>
      <c r="AG130" s="354">
        <v>861388</v>
      </c>
      <c r="AH130" s="354">
        <v>864663</v>
      </c>
      <c r="AI130" s="354">
        <v>312356</v>
      </c>
      <c r="AJ130" s="354">
        <v>1003757</v>
      </c>
      <c r="AK130" s="354">
        <v>139815</v>
      </c>
      <c r="AL130" s="354">
        <v>40086</v>
      </c>
      <c r="AM130" s="354">
        <v>811874</v>
      </c>
      <c r="AN130" s="354">
        <v>12370</v>
      </c>
      <c r="AO130" s="354">
        <v>359799</v>
      </c>
      <c r="AP130" s="354">
        <v>284854</v>
      </c>
      <c r="AQ130" s="354">
        <v>0</v>
      </c>
      <c r="AR130" s="354">
        <v>260324</v>
      </c>
      <c r="AS130" s="354">
        <v>26051</v>
      </c>
      <c r="AT130" s="354">
        <v>121074</v>
      </c>
      <c r="AU130" s="354">
        <v>33389</v>
      </c>
      <c r="AV130" s="354">
        <v>126549</v>
      </c>
      <c r="AW130" s="354">
        <v>55724</v>
      </c>
      <c r="AX130" s="354">
        <v>0</v>
      </c>
      <c r="AY130" s="354">
        <v>1473049</v>
      </c>
      <c r="AZ130" s="354">
        <v>336574</v>
      </c>
      <c r="BA130" s="354">
        <v>161393</v>
      </c>
      <c r="BB130" s="354">
        <v>32467</v>
      </c>
      <c r="BC130" s="354">
        <v>176390</v>
      </c>
      <c r="BD130" s="354">
        <v>7020</v>
      </c>
      <c r="BE130" s="354">
        <v>0</v>
      </c>
      <c r="BF130" s="354">
        <v>0</v>
      </c>
      <c r="BG130" s="354">
        <v>89691</v>
      </c>
      <c r="BH130" s="354">
        <v>51344</v>
      </c>
      <c r="BI130" s="354">
        <v>0</v>
      </c>
      <c r="BJ130" s="354">
        <v>44376</v>
      </c>
      <c r="BK130" s="354">
        <v>0</v>
      </c>
      <c r="BL130" s="354">
        <v>0</v>
      </c>
      <c r="BM130" s="354">
        <v>0</v>
      </c>
      <c r="BN130" s="354">
        <v>518119</v>
      </c>
      <c r="BO130" s="354">
        <v>0</v>
      </c>
      <c r="BP130" s="354">
        <v>9248</v>
      </c>
      <c r="BQ130" s="354">
        <v>518771</v>
      </c>
      <c r="BR130" s="354">
        <v>0</v>
      </c>
      <c r="BS130" s="354">
        <v>0</v>
      </c>
      <c r="BT130" s="354">
        <v>0</v>
      </c>
      <c r="BU130" s="354">
        <v>355542</v>
      </c>
      <c r="BV130" s="354">
        <v>24288</v>
      </c>
      <c r="BW130" s="354">
        <v>18090</v>
      </c>
      <c r="BX130" s="354">
        <v>331051</v>
      </c>
      <c r="BY130" s="354">
        <v>0</v>
      </c>
      <c r="BZ130" s="354">
        <v>0</v>
      </c>
      <c r="CA130" s="354">
        <v>0</v>
      </c>
      <c r="CB130" s="354">
        <v>60774</v>
      </c>
      <c r="CC130" s="354">
        <v>55692</v>
      </c>
      <c r="CD130" s="354">
        <v>13045</v>
      </c>
      <c r="CE130" s="354">
        <v>15626</v>
      </c>
      <c r="CF130" s="354">
        <v>0</v>
      </c>
      <c r="CG130" s="354">
        <v>0</v>
      </c>
      <c r="CH130" s="354">
        <v>0</v>
      </c>
      <c r="CI130" s="354">
        <v>686596</v>
      </c>
      <c r="CJ130" s="354">
        <v>238771</v>
      </c>
      <c r="CK130" s="354">
        <v>25786</v>
      </c>
      <c r="CL130" s="354">
        <v>428787</v>
      </c>
      <c r="CM130" s="354">
        <v>0</v>
      </c>
      <c r="CN130" s="354">
        <v>0</v>
      </c>
      <c r="CO130" s="354">
        <v>131790</v>
      </c>
      <c r="CP130" s="354">
        <v>822410</v>
      </c>
      <c r="CQ130" s="354">
        <v>88076</v>
      </c>
      <c r="CR130" s="354">
        <v>342249</v>
      </c>
      <c r="CS130" s="354">
        <v>79014</v>
      </c>
      <c r="CT130" s="354">
        <v>268067</v>
      </c>
      <c r="CU130" s="354">
        <v>178813</v>
      </c>
      <c r="CV130" s="354">
        <v>130151</v>
      </c>
      <c r="CW130" s="354">
        <v>169151</v>
      </c>
      <c r="CX130" s="354">
        <v>0</v>
      </c>
      <c r="CY130" s="354">
        <v>0</v>
      </c>
      <c r="CZ130" s="354">
        <v>0</v>
      </c>
      <c r="DA130" s="354">
        <v>63211</v>
      </c>
      <c r="DB130" s="354">
        <v>84234</v>
      </c>
      <c r="DC130" s="354">
        <v>10477</v>
      </c>
      <c r="DD130" s="354">
        <v>2569948</v>
      </c>
      <c r="DE130" s="354">
        <v>1093143</v>
      </c>
      <c r="DF130" s="354">
        <v>1109312</v>
      </c>
      <c r="DG130" s="354">
        <v>1681112</v>
      </c>
      <c r="DH130" s="354">
        <v>55894</v>
      </c>
      <c r="DI130" s="354">
        <v>45591</v>
      </c>
      <c r="DJ130" s="354">
        <v>15774</v>
      </c>
      <c r="DK130" s="354">
        <v>3149642</v>
      </c>
      <c r="DL130" s="354">
        <v>2295939</v>
      </c>
      <c r="DM130" s="354">
        <v>1532975</v>
      </c>
      <c r="DN130" s="354">
        <v>356053</v>
      </c>
      <c r="DO130" s="354">
        <v>375797</v>
      </c>
      <c r="DP130" s="354">
        <v>305884</v>
      </c>
      <c r="DQ130" s="354">
        <v>1042753</v>
      </c>
      <c r="DR130" s="354">
        <v>0</v>
      </c>
      <c r="DS130" s="354">
        <v>35182</v>
      </c>
      <c r="DT130" s="354">
        <v>315700</v>
      </c>
      <c r="DU130" s="354">
        <v>85525</v>
      </c>
      <c r="DV130" s="354">
        <v>1070516</v>
      </c>
      <c r="DW130" s="354">
        <v>211256</v>
      </c>
      <c r="DX130" s="354">
        <v>285119</v>
      </c>
      <c r="DY130" s="354">
        <v>129183</v>
      </c>
      <c r="DZ130" s="354">
        <v>743443</v>
      </c>
      <c r="EA130" s="354">
        <v>8051</v>
      </c>
      <c r="EB130" s="354">
        <v>45617</v>
      </c>
      <c r="EC130" s="354">
        <v>107545</v>
      </c>
      <c r="ED130" s="354">
        <v>100706</v>
      </c>
      <c r="EE130" s="354">
        <v>2144211</v>
      </c>
      <c r="EF130" s="354">
        <v>498453</v>
      </c>
      <c r="EG130" s="354">
        <v>589309</v>
      </c>
      <c r="EH130" s="354">
        <v>323922</v>
      </c>
      <c r="EI130" s="354">
        <v>1476258</v>
      </c>
      <c r="EJ130" s="354">
        <v>8051</v>
      </c>
      <c r="EK130" s="354">
        <v>62960</v>
      </c>
      <c r="EL130" s="354">
        <v>391487</v>
      </c>
      <c r="EM130" s="354">
        <v>183506</v>
      </c>
      <c r="EN130" s="354">
        <v>413912</v>
      </c>
      <c r="EO130" s="354">
        <v>78179</v>
      </c>
      <c r="EP130" s="354">
        <v>62578</v>
      </c>
      <c r="EQ130" s="354">
        <v>83093</v>
      </c>
      <c r="ER130" s="354">
        <v>300913</v>
      </c>
      <c r="ES130" s="354">
        <v>0</v>
      </c>
      <c r="ET130" s="354">
        <v>9710</v>
      </c>
      <c r="EU130" s="354">
        <v>9302</v>
      </c>
      <c r="EV130" s="354">
        <v>12493</v>
      </c>
      <c r="EW130" s="354">
        <v>852723</v>
      </c>
      <c r="EX130" s="354">
        <v>173409</v>
      </c>
      <c r="EY130" s="354">
        <v>120330</v>
      </c>
      <c r="EZ130" s="354">
        <v>177732</v>
      </c>
      <c r="FA130" s="354">
        <v>467534</v>
      </c>
      <c r="FB130" s="354">
        <v>2488</v>
      </c>
      <c r="FC130" s="354">
        <v>3363</v>
      </c>
      <c r="FD130" s="354">
        <v>182929</v>
      </c>
      <c r="FE130" s="354">
        <v>29723</v>
      </c>
      <c r="FF130" s="354">
        <v>215785</v>
      </c>
      <c r="FG130" s="354">
        <v>53229</v>
      </c>
      <c r="FH130" s="354">
        <v>14834</v>
      </c>
      <c r="FI130" s="354">
        <v>8622</v>
      </c>
      <c r="FJ130" s="354">
        <v>83037</v>
      </c>
      <c r="FK130" s="354">
        <v>7462</v>
      </c>
      <c r="FL130" s="354">
        <v>0</v>
      </c>
      <c r="FM130" s="354">
        <v>45603</v>
      </c>
      <c r="FN130" s="354">
        <v>0</v>
      </c>
      <c r="FO130" s="354">
        <v>298258</v>
      </c>
      <c r="FP130" s="354">
        <v>148628</v>
      </c>
      <c r="FQ130" s="354">
        <v>0</v>
      </c>
      <c r="FR130" s="354">
        <v>37305</v>
      </c>
      <c r="FS130" s="354">
        <v>119741</v>
      </c>
      <c r="FT130" s="354">
        <v>0</v>
      </c>
      <c r="FU130" s="354">
        <v>0</v>
      </c>
      <c r="FV130" s="354">
        <v>0</v>
      </c>
      <c r="FW130" s="354">
        <v>0</v>
      </c>
      <c r="FX130" s="354">
        <v>752649</v>
      </c>
      <c r="FY130" s="354">
        <v>208539</v>
      </c>
      <c r="FZ130" s="354">
        <v>136600</v>
      </c>
      <c r="GA130" s="354">
        <v>69902</v>
      </c>
      <c r="GB130" s="354">
        <v>516450</v>
      </c>
      <c r="GC130" s="354">
        <v>17672</v>
      </c>
      <c r="GD130" s="354">
        <v>2109</v>
      </c>
      <c r="GE130" s="354">
        <v>4125</v>
      </c>
      <c r="GF130" s="354">
        <v>0</v>
      </c>
      <c r="GG130" s="354">
        <v>257911</v>
      </c>
      <c r="GH130" s="354">
        <v>0</v>
      </c>
      <c r="GI130" s="354">
        <v>39976</v>
      </c>
      <c r="GJ130" s="354">
        <v>14367</v>
      </c>
      <c r="GK130" s="354">
        <v>150349</v>
      </c>
      <c r="GL130" s="354">
        <v>112286</v>
      </c>
      <c r="GM130" s="354">
        <v>0</v>
      </c>
      <c r="GN130" s="354">
        <v>0</v>
      </c>
      <c r="GO130" s="354">
        <v>0</v>
      </c>
      <c r="GP130" s="354">
        <v>98420</v>
      </c>
      <c r="GQ130" s="354">
        <v>0</v>
      </c>
      <c r="GR130" s="354">
        <v>61042</v>
      </c>
      <c r="GS130" s="354">
        <v>53951</v>
      </c>
      <c r="GT130" s="354">
        <v>0</v>
      </c>
      <c r="GU130" s="354">
        <v>0</v>
      </c>
      <c r="GV130" s="354">
        <v>0</v>
      </c>
      <c r="GW130" s="354">
        <v>0</v>
      </c>
      <c r="GX130" s="354">
        <v>0</v>
      </c>
      <c r="GY130" s="354">
        <v>324509</v>
      </c>
      <c r="GZ130" s="354">
        <v>34180</v>
      </c>
      <c r="HA130" s="354">
        <v>102893</v>
      </c>
      <c r="HB130" s="354">
        <v>56911</v>
      </c>
      <c r="HC130" s="354">
        <v>131984</v>
      </c>
      <c r="HD130" s="354">
        <v>16784</v>
      </c>
      <c r="HE130" s="354">
        <v>9756</v>
      </c>
      <c r="HF130" s="354">
        <v>17230</v>
      </c>
      <c r="HG130" s="354">
        <v>43915</v>
      </c>
      <c r="HH130" s="354">
        <v>1285012</v>
      </c>
    </row>
    <row r="131" spans="1:216" ht="15" x14ac:dyDescent="0.25">
      <c r="A131" s="354" t="s">
        <v>445</v>
      </c>
      <c r="B131" s="354">
        <v>6493001</v>
      </c>
      <c r="C131" s="354">
        <v>1766918</v>
      </c>
      <c r="D131" s="354">
        <v>1219586</v>
      </c>
      <c r="E131" s="354">
        <v>712475</v>
      </c>
      <c r="F131" s="354">
        <v>341543</v>
      </c>
      <c r="G131" s="354">
        <v>546673</v>
      </c>
      <c r="H131" s="354">
        <v>357091</v>
      </c>
      <c r="I131" s="354">
        <v>173951</v>
      </c>
      <c r="J131" s="354">
        <v>252317</v>
      </c>
      <c r="K131" s="354">
        <v>72018</v>
      </c>
      <c r="L131" s="354">
        <v>40116</v>
      </c>
      <c r="M131" s="354">
        <v>36864</v>
      </c>
      <c r="N131" s="354">
        <v>259011</v>
      </c>
      <c r="O131" s="354">
        <v>125479</v>
      </c>
      <c r="P131" s="354">
        <v>163073</v>
      </c>
      <c r="Q131" s="354">
        <v>802169</v>
      </c>
      <c r="R131" s="354">
        <v>328674</v>
      </c>
      <c r="S131" s="354">
        <v>0</v>
      </c>
      <c r="T131" s="354">
        <v>73822</v>
      </c>
      <c r="U131" s="354">
        <v>37023</v>
      </c>
      <c r="V131" s="354">
        <v>63584</v>
      </c>
      <c r="W131" s="354">
        <v>40819</v>
      </c>
      <c r="X131" s="354">
        <v>37736</v>
      </c>
      <c r="Y131" s="354">
        <v>3312</v>
      </c>
      <c r="Z131" s="354">
        <v>4398420</v>
      </c>
      <c r="AA131" s="354">
        <v>3976545</v>
      </c>
      <c r="AB131" s="354">
        <v>611083</v>
      </c>
      <c r="AC131" s="354">
        <v>1819817</v>
      </c>
      <c r="AD131" s="354">
        <v>1387850</v>
      </c>
      <c r="AE131" s="354">
        <v>85466</v>
      </c>
      <c r="AF131" s="354">
        <v>1022644</v>
      </c>
      <c r="AG131" s="354">
        <v>894319</v>
      </c>
      <c r="AH131" s="354">
        <v>1234047</v>
      </c>
      <c r="AI131" s="354">
        <v>514701</v>
      </c>
      <c r="AJ131" s="354">
        <v>1600732</v>
      </c>
      <c r="AK131" s="354">
        <v>902176</v>
      </c>
      <c r="AL131" s="354">
        <v>38688</v>
      </c>
      <c r="AM131" s="354">
        <v>1299338</v>
      </c>
      <c r="AN131" s="354">
        <v>2945</v>
      </c>
      <c r="AO131" s="354">
        <v>657180</v>
      </c>
      <c r="AP131" s="354">
        <v>491622</v>
      </c>
      <c r="AQ131" s="354">
        <v>0</v>
      </c>
      <c r="AR131" s="354">
        <v>228469</v>
      </c>
      <c r="AS131" s="354">
        <v>61176</v>
      </c>
      <c r="AT131" s="354">
        <v>193037</v>
      </c>
      <c r="AU131" s="354">
        <v>28602</v>
      </c>
      <c r="AV131" s="354">
        <v>205877</v>
      </c>
      <c r="AW131" s="354">
        <v>42736</v>
      </c>
      <c r="AX131" s="354">
        <v>34651</v>
      </c>
      <c r="AY131" s="354">
        <v>2721533</v>
      </c>
      <c r="AZ131" s="354">
        <v>470869</v>
      </c>
      <c r="BA131" s="354">
        <v>35163</v>
      </c>
      <c r="BB131" s="354">
        <v>0</v>
      </c>
      <c r="BC131" s="354">
        <v>406405</v>
      </c>
      <c r="BD131" s="354">
        <v>56690</v>
      </c>
      <c r="BE131" s="354">
        <v>0</v>
      </c>
      <c r="BF131" s="354">
        <v>0</v>
      </c>
      <c r="BG131" s="354">
        <v>66249</v>
      </c>
      <c r="BH131" s="354">
        <v>0</v>
      </c>
      <c r="BI131" s="354">
        <v>0</v>
      </c>
      <c r="BJ131" s="354">
        <v>66249</v>
      </c>
      <c r="BK131" s="354">
        <v>0</v>
      </c>
      <c r="BL131" s="354">
        <v>0</v>
      </c>
      <c r="BM131" s="354">
        <v>0</v>
      </c>
      <c r="BN131" s="354">
        <v>1135426</v>
      </c>
      <c r="BO131" s="354">
        <v>8573</v>
      </c>
      <c r="BP131" s="354">
        <v>7268</v>
      </c>
      <c r="BQ131" s="354">
        <v>1125468</v>
      </c>
      <c r="BR131" s="354">
        <v>2585</v>
      </c>
      <c r="BS131" s="354">
        <v>0</v>
      </c>
      <c r="BT131" s="354">
        <v>0</v>
      </c>
      <c r="BU131" s="354">
        <v>724101</v>
      </c>
      <c r="BV131" s="354">
        <v>31702</v>
      </c>
      <c r="BW131" s="354">
        <v>43055</v>
      </c>
      <c r="BX131" s="354">
        <v>663790</v>
      </c>
      <c r="BY131" s="354">
        <v>82648</v>
      </c>
      <c r="BZ131" s="354">
        <v>0</v>
      </c>
      <c r="CA131" s="354">
        <v>0</v>
      </c>
      <c r="CB131" s="354">
        <v>274116</v>
      </c>
      <c r="CC131" s="354">
        <v>155857</v>
      </c>
      <c r="CD131" s="354">
        <v>21734</v>
      </c>
      <c r="CE131" s="354">
        <v>85128</v>
      </c>
      <c r="CF131" s="354">
        <v>15673</v>
      </c>
      <c r="CG131" s="354">
        <v>0</v>
      </c>
      <c r="CH131" s="354">
        <v>0</v>
      </c>
      <c r="CI131" s="354">
        <v>1360269</v>
      </c>
      <c r="CJ131" s="354">
        <v>447764</v>
      </c>
      <c r="CK131" s="354">
        <v>21488</v>
      </c>
      <c r="CL131" s="354">
        <v>584167</v>
      </c>
      <c r="CM131" s="354">
        <v>89222</v>
      </c>
      <c r="CN131" s="354">
        <v>0</v>
      </c>
      <c r="CO131" s="354">
        <v>567301</v>
      </c>
      <c r="CP131" s="354">
        <v>1468111</v>
      </c>
      <c r="CQ131" s="354">
        <v>235107</v>
      </c>
      <c r="CR131" s="354">
        <v>679812</v>
      </c>
      <c r="CS131" s="354">
        <v>179692</v>
      </c>
      <c r="CT131" s="354">
        <v>438978</v>
      </c>
      <c r="CU131" s="354">
        <v>144324</v>
      </c>
      <c r="CV131" s="354">
        <v>229261</v>
      </c>
      <c r="CW131" s="354">
        <v>337816</v>
      </c>
      <c r="CX131" s="354">
        <v>0</v>
      </c>
      <c r="CY131" s="354">
        <v>0</v>
      </c>
      <c r="CZ131" s="354">
        <v>0</v>
      </c>
      <c r="DA131" s="354">
        <v>111333</v>
      </c>
      <c r="DB131" s="354">
        <v>195523</v>
      </c>
      <c r="DC131" s="354">
        <v>44273</v>
      </c>
      <c r="DD131" s="354">
        <v>2926193</v>
      </c>
      <c r="DE131" s="354">
        <v>1099552</v>
      </c>
      <c r="DF131" s="354">
        <v>1129174</v>
      </c>
      <c r="DG131" s="354">
        <v>1588528</v>
      </c>
      <c r="DH131" s="354">
        <v>109007</v>
      </c>
      <c r="DI131" s="354">
        <v>30432</v>
      </c>
      <c r="DJ131" s="354">
        <v>8862</v>
      </c>
      <c r="DK131" s="354">
        <v>4245606</v>
      </c>
      <c r="DL131" s="354">
        <v>3108122</v>
      </c>
      <c r="DM131" s="354">
        <v>1982016</v>
      </c>
      <c r="DN131" s="354">
        <v>724356</v>
      </c>
      <c r="DO131" s="354">
        <v>315433</v>
      </c>
      <c r="DP131" s="354">
        <v>323499</v>
      </c>
      <c r="DQ131" s="354">
        <v>1067645</v>
      </c>
      <c r="DR131" s="354">
        <v>0</v>
      </c>
      <c r="DS131" s="354">
        <v>64629</v>
      </c>
      <c r="DT131" s="354">
        <v>398187</v>
      </c>
      <c r="DU131" s="354">
        <v>117830</v>
      </c>
      <c r="DV131" s="354">
        <v>1617557</v>
      </c>
      <c r="DW131" s="354">
        <v>652943</v>
      </c>
      <c r="DX131" s="354">
        <v>268617</v>
      </c>
      <c r="DY131" s="354">
        <v>262577</v>
      </c>
      <c r="DZ131" s="354">
        <v>996158</v>
      </c>
      <c r="EA131" s="354">
        <v>0</v>
      </c>
      <c r="EB131" s="354">
        <v>75047</v>
      </c>
      <c r="EC131" s="354">
        <v>262358</v>
      </c>
      <c r="ED131" s="354">
        <v>98987</v>
      </c>
      <c r="EE131" s="354">
        <v>2889549</v>
      </c>
      <c r="EF131" s="354">
        <v>1162787</v>
      </c>
      <c r="EG131" s="354">
        <v>528797</v>
      </c>
      <c r="EH131" s="354">
        <v>484457</v>
      </c>
      <c r="EI131" s="354">
        <v>1730465</v>
      </c>
      <c r="EJ131" s="354">
        <v>0</v>
      </c>
      <c r="EK131" s="354">
        <v>128374</v>
      </c>
      <c r="EL131" s="354">
        <v>605457</v>
      </c>
      <c r="EM131" s="354">
        <v>172226</v>
      </c>
      <c r="EN131" s="354">
        <v>486407</v>
      </c>
      <c r="EO131" s="354">
        <v>136539</v>
      </c>
      <c r="EP131" s="354">
        <v>32692</v>
      </c>
      <c r="EQ131" s="354">
        <v>116856</v>
      </c>
      <c r="ER131" s="354">
        <v>237940</v>
      </c>
      <c r="ES131" s="354">
        <v>0</v>
      </c>
      <c r="ET131" s="354">
        <v>0</v>
      </c>
      <c r="EU131" s="354">
        <v>23761</v>
      </c>
      <c r="EV131" s="354">
        <v>14951</v>
      </c>
      <c r="EW131" s="354">
        <v>1137831</v>
      </c>
      <c r="EX131" s="354">
        <v>381522</v>
      </c>
      <c r="EY131" s="354">
        <v>81830</v>
      </c>
      <c r="EZ131" s="354">
        <v>328731</v>
      </c>
      <c r="FA131" s="354">
        <v>573856</v>
      </c>
      <c r="FB131" s="354">
        <v>16312</v>
      </c>
      <c r="FC131" s="354">
        <v>56004</v>
      </c>
      <c r="FD131" s="354">
        <v>162405</v>
      </c>
      <c r="FE131" s="354">
        <v>50563</v>
      </c>
      <c r="FF131" s="354">
        <v>194383</v>
      </c>
      <c r="FG131" s="354">
        <v>88836</v>
      </c>
      <c r="FH131" s="354">
        <v>22316</v>
      </c>
      <c r="FI131" s="354">
        <v>14559</v>
      </c>
      <c r="FJ131" s="354">
        <v>46850</v>
      </c>
      <c r="FK131" s="354">
        <v>0</v>
      </c>
      <c r="FL131" s="354">
        <v>11238</v>
      </c>
      <c r="FM131" s="354">
        <v>21578</v>
      </c>
      <c r="FN131" s="354">
        <v>0</v>
      </c>
      <c r="FO131" s="354">
        <v>258552</v>
      </c>
      <c r="FP131" s="354">
        <v>174007</v>
      </c>
      <c r="FQ131" s="354">
        <v>30952</v>
      </c>
      <c r="FR131" s="354">
        <v>25623</v>
      </c>
      <c r="FS131" s="354">
        <v>65637</v>
      </c>
      <c r="FT131" s="354">
        <v>0</v>
      </c>
      <c r="FU131" s="354">
        <v>0</v>
      </c>
      <c r="FV131" s="354">
        <v>0</v>
      </c>
      <c r="FW131" s="354">
        <v>0</v>
      </c>
      <c r="FX131" s="354">
        <v>948947</v>
      </c>
      <c r="FY131" s="354">
        <v>236505</v>
      </c>
      <c r="FZ131" s="354">
        <v>251964</v>
      </c>
      <c r="GA131" s="354">
        <v>99362</v>
      </c>
      <c r="GB131" s="354">
        <v>597116</v>
      </c>
      <c r="GC131" s="354">
        <v>0</v>
      </c>
      <c r="GD131" s="354">
        <v>35069</v>
      </c>
      <c r="GE131" s="354">
        <v>17159</v>
      </c>
      <c r="GF131" s="354">
        <v>11529</v>
      </c>
      <c r="GG131" s="354">
        <v>453585</v>
      </c>
      <c r="GH131" s="354">
        <v>19175</v>
      </c>
      <c r="GI131" s="354">
        <v>0</v>
      </c>
      <c r="GJ131" s="354">
        <v>9042</v>
      </c>
      <c r="GK131" s="354">
        <v>223318</v>
      </c>
      <c r="GL131" s="354">
        <v>248050</v>
      </c>
      <c r="GM131" s="354">
        <v>0</v>
      </c>
      <c r="GN131" s="354">
        <v>0</v>
      </c>
      <c r="GO131" s="354">
        <v>0</v>
      </c>
      <c r="GP131" s="354">
        <v>54987</v>
      </c>
      <c r="GQ131" s="354">
        <v>0</v>
      </c>
      <c r="GR131" s="354">
        <v>15017</v>
      </c>
      <c r="GS131" s="354">
        <v>23700</v>
      </c>
      <c r="GT131" s="354">
        <v>0</v>
      </c>
      <c r="GU131" s="354">
        <v>18978</v>
      </c>
      <c r="GV131" s="354">
        <v>0</v>
      </c>
      <c r="GW131" s="354">
        <v>0</v>
      </c>
      <c r="GX131" s="354">
        <v>0</v>
      </c>
      <c r="GY131" s="354">
        <v>572053</v>
      </c>
      <c r="GZ131" s="354">
        <v>172924</v>
      </c>
      <c r="HA131" s="354">
        <v>128714</v>
      </c>
      <c r="HB131" s="354">
        <v>28748</v>
      </c>
      <c r="HC131" s="354">
        <v>244574</v>
      </c>
      <c r="HD131" s="354">
        <v>13504</v>
      </c>
      <c r="HE131" s="354">
        <v>51597</v>
      </c>
      <c r="HF131" s="354">
        <v>50029</v>
      </c>
      <c r="HG131" s="354">
        <v>37202</v>
      </c>
      <c r="HH131" s="354">
        <v>2297178</v>
      </c>
    </row>
    <row r="132" spans="1:216" ht="15" x14ac:dyDescent="0.25">
      <c r="A132" s="354" t="s">
        <v>446</v>
      </c>
      <c r="B132" s="354">
        <v>4152026</v>
      </c>
      <c r="C132" s="354">
        <v>1401919</v>
      </c>
      <c r="D132" s="354">
        <v>1040074</v>
      </c>
      <c r="E132" s="354">
        <v>789879</v>
      </c>
      <c r="F132" s="354">
        <v>534421</v>
      </c>
      <c r="G132" s="354">
        <v>404553</v>
      </c>
      <c r="H132" s="354">
        <v>461198</v>
      </c>
      <c r="I132" s="354">
        <v>242972</v>
      </c>
      <c r="J132" s="354">
        <v>317114</v>
      </c>
      <c r="K132" s="354">
        <v>146277</v>
      </c>
      <c r="L132" s="354">
        <v>84620</v>
      </c>
      <c r="M132" s="354">
        <v>69747</v>
      </c>
      <c r="N132" s="354">
        <v>48177</v>
      </c>
      <c r="O132" s="354">
        <v>30481</v>
      </c>
      <c r="P132" s="354">
        <v>39489</v>
      </c>
      <c r="Q132" s="354">
        <v>451318</v>
      </c>
      <c r="R132" s="354">
        <v>116000</v>
      </c>
      <c r="S132" s="354">
        <v>0</v>
      </c>
      <c r="T132" s="354">
        <v>176405</v>
      </c>
      <c r="U132" s="354">
        <v>132797</v>
      </c>
      <c r="V132" s="354">
        <v>80662</v>
      </c>
      <c r="W132" s="354">
        <v>166641</v>
      </c>
      <c r="X132" s="354">
        <v>138534</v>
      </c>
      <c r="Y132" s="354">
        <v>41481</v>
      </c>
      <c r="Z132" s="354">
        <v>2686520</v>
      </c>
      <c r="AA132" s="354">
        <v>2489798</v>
      </c>
      <c r="AB132" s="354">
        <v>214275</v>
      </c>
      <c r="AC132" s="354">
        <v>964421</v>
      </c>
      <c r="AD132" s="354">
        <v>794958</v>
      </c>
      <c r="AE132" s="354">
        <v>76906</v>
      </c>
      <c r="AF132" s="354">
        <v>652535</v>
      </c>
      <c r="AG132" s="354">
        <v>908658</v>
      </c>
      <c r="AH132" s="354">
        <v>1015667</v>
      </c>
      <c r="AI132" s="354">
        <v>313789</v>
      </c>
      <c r="AJ132" s="354">
        <v>908124</v>
      </c>
      <c r="AK132" s="354">
        <v>136544</v>
      </c>
      <c r="AL132" s="354">
        <v>24148</v>
      </c>
      <c r="AM132" s="354">
        <v>747304</v>
      </c>
      <c r="AN132" s="354">
        <v>10262</v>
      </c>
      <c r="AO132" s="354">
        <v>225675</v>
      </c>
      <c r="AP132" s="354">
        <v>250953</v>
      </c>
      <c r="AQ132" s="354">
        <v>10055</v>
      </c>
      <c r="AR132" s="354">
        <v>180040</v>
      </c>
      <c r="AS132" s="354">
        <v>84974</v>
      </c>
      <c r="AT132" s="354">
        <v>332626</v>
      </c>
      <c r="AU132" s="354">
        <v>27237</v>
      </c>
      <c r="AV132" s="354">
        <v>223789</v>
      </c>
      <c r="AW132" s="354">
        <v>55564</v>
      </c>
      <c r="AX132" s="354">
        <v>0</v>
      </c>
      <c r="AY132" s="354">
        <v>1343909</v>
      </c>
      <c r="AZ132" s="354">
        <v>195133</v>
      </c>
      <c r="BA132" s="354">
        <v>10035</v>
      </c>
      <c r="BB132" s="354">
        <v>15341</v>
      </c>
      <c r="BC132" s="354">
        <v>184123</v>
      </c>
      <c r="BD132" s="354">
        <v>0</v>
      </c>
      <c r="BE132" s="354">
        <v>0</v>
      </c>
      <c r="BF132" s="354">
        <v>0</v>
      </c>
      <c r="BG132" s="354">
        <v>29387</v>
      </c>
      <c r="BH132" s="354">
        <v>0</v>
      </c>
      <c r="BI132" s="354">
        <v>0</v>
      </c>
      <c r="BJ132" s="354">
        <v>29387</v>
      </c>
      <c r="BK132" s="354">
        <v>0</v>
      </c>
      <c r="BL132" s="354">
        <v>0</v>
      </c>
      <c r="BM132" s="354">
        <v>0</v>
      </c>
      <c r="BN132" s="354">
        <v>417675</v>
      </c>
      <c r="BO132" s="354">
        <v>0</v>
      </c>
      <c r="BP132" s="354">
        <v>0</v>
      </c>
      <c r="BQ132" s="354">
        <v>409079</v>
      </c>
      <c r="BR132" s="354">
        <v>21137</v>
      </c>
      <c r="BS132" s="354">
        <v>0</v>
      </c>
      <c r="BT132" s="354">
        <v>0</v>
      </c>
      <c r="BU132" s="354">
        <v>404257</v>
      </c>
      <c r="BV132" s="354">
        <v>0</v>
      </c>
      <c r="BW132" s="354">
        <v>4403</v>
      </c>
      <c r="BX132" s="354">
        <v>376927</v>
      </c>
      <c r="BY132" s="354">
        <v>26387</v>
      </c>
      <c r="BZ132" s="354">
        <v>0</v>
      </c>
      <c r="CA132" s="354">
        <v>0</v>
      </c>
      <c r="CB132" s="354">
        <v>12750</v>
      </c>
      <c r="CC132" s="354">
        <v>0</v>
      </c>
      <c r="CD132" s="354">
        <v>12750</v>
      </c>
      <c r="CE132" s="354">
        <v>0</v>
      </c>
      <c r="CF132" s="354">
        <v>0</v>
      </c>
      <c r="CG132" s="354">
        <v>0</v>
      </c>
      <c r="CH132" s="354">
        <v>0</v>
      </c>
      <c r="CI132" s="354">
        <v>737270</v>
      </c>
      <c r="CJ132" s="354">
        <v>258435</v>
      </c>
      <c r="CK132" s="354">
        <v>24551</v>
      </c>
      <c r="CL132" s="354">
        <v>354181</v>
      </c>
      <c r="CM132" s="354">
        <v>8455</v>
      </c>
      <c r="CN132" s="354">
        <v>0</v>
      </c>
      <c r="CO132" s="354">
        <v>304794</v>
      </c>
      <c r="CP132" s="354">
        <v>880814</v>
      </c>
      <c r="CQ132" s="354">
        <v>153330</v>
      </c>
      <c r="CR132" s="354">
        <v>330119</v>
      </c>
      <c r="CS132" s="354">
        <v>78268</v>
      </c>
      <c r="CT132" s="354">
        <v>190192</v>
      </c>
      <c r="CU132" s="354">
        <v>169875</v>
      </c>
      <c r="CV132" s="354">
        <v>192847</v>
      </c>
      <c r="CW132" s="354">
        <v>116202</v>
      </c>
      <c r="CX132" s="354">
        <v>0</v>
      </c>
      <c r="CY132" s="354">
        <v>0</v>
      </c>
      <c r="CZ132" s="354">
        <v>0</v>
      </c>
      <c r="DA132" s="354">
        <v>37538</v>
      </c>
      <c r="DB132" s="354">
        <v>73882</v>
      </c>
      <c r="DC132" s="354">
        <v>10866</v>
      </c>
      <c r="DD132" s="354">
        <v>1983827</v>
      </c>
      <c r="DE132" s="354">
        <v>774802</v>
      </c>
      <c r="DF132" s="354">
        <v>1281722</v>
      </c>
      <c r="DG132" s="354">
        <v>784174</v>
      </c>
      <c r="DH132" s="354">
        <v>57579</v>
      </c>
      <c r="DI132" s="354">
        <v>0</v>
      </c>
      <c r="DJ132" s="354">
        <v>9193</v>
      </c>
      <c r="DK132" s="354">
        <v>2921703</v>
      </c>
      <c r="DL132" s="354">
        <v>2235601</v>
      </c>
      <c r="DM132" s="354">
        <v>1302641</v>
      </c>
      <c r="DN132" s="354">
        <v>420008</v>
      </c>
      <c r="DO132" s="354">
        <v>309260</v>
      </c>
      <c r="DP132" s="354">
        <v>266853</v>
      </c>
      <c r="DQ132" s="354">
        <v>731147</v>
      </c>
      <c r="DR132" s="354">
        <v>15422</v>
      </c>
      <c r="DS132" s="354">
        <v>24776</v>
      </c>
      <c r="DT132" s="354">
        <v>225245</v>
      </c>
      <c r="DU132" s="354">
        <v>99657</v>
      </c>
      <c r="DV132" s="354">
        <v>1361021</v>
      </c>
      <c r="DW132" s="354">
        <v>424173</v>
      </c>
      <c r="DX132" s="354">
        <v>399790</v>
      </c>
      <c r="DY132" s="354">
        <v>207025</v>
      </c>
      <c r="DZ132" s="354">
        <v>858523</v>
      </c>
      <c r="EA132" s="354">
        <v>0</v>
      </c>
      <c r="EB132" s="354">
        <v>44752</v>
      </c>
      <c r="EC132" s="354">
        <v>284203</v>
      </c>
      <c r="ED132" s="354">
        <v>109784</v>
      </c>
      <c r="EE132" s="354">
        <v>2166975</v>
      </c>
      <c r="EF132" s="354">
        <v>783775</v>
      </c>
      <c r="EG132" s="354">
        <v>616809</v>
      </c>
      <c r="EH132" s="354">
        <v>372944</v>
      </c>
      <c r="EI132" s="354">
        <v>1333765</v>
      </c>
      <c r="EJ132" s="354">
        <v>15422</v>
      </c>
      <c r="EK132" s="354">
        <v>61255</v>
      </c>
      <c r="EL132" s="354">
        <v>439866</v>
      </c>
      <c r="EM132" s="354">
        <v>209628</v>
      </c>
      <c r="EN132" s="354">
        <v>208312</v>
      </c>
      <c r="EO132" s="354">
        <v>16230</v>
      </c>
      <c r="EP132" s="354">
        <v>28017</v>
      </c>
      <c r="EQ132" s="354">
        <v>65309</v>
      </c>
      <c r="ER132" s="354">
        <v>91838</v>
      </c>
      <c r="ES132" s="354">
        <v>0</v>
      </c>
      <c r="ET132" s="354">
        <v>0</v>
      </c>
      <c r="EU132" s="354">
        <v>28265</v>
      </c>
      <c r="EV132" s="354">
        <v>0</v>
      </c>
      <c r="EW132" s="354">
        <v>822384</v>
      </c>
      <c r="EX132" s="354">
        <v>163496</v>
      </c>
      <c r="EY132" s="354">
        <v>194562</v>
      </c>
      <c r="EZ132" s="354">
        <v>189090</v>
      </c>
      <c r="FA132" s="354">
        <v>323420</v>
      </c>
      <c r="FB132" s="354">
        <v>6000</v>
      </c>
      <c r="FC132" s="354">
        <v>29441</v>
      </c>
      <c r="FD132" s="354">
        <v>81367</v>
      </c>
      <c r="FE132" s="354">
        <v>84992</v>
      </c>
      <c r="FF132" s="354">
        <v>271166</v>
      </c>
      <c r="FG132" s="354">
        <v>90974</v>
      </c>
      <c r="FH132" s="354">
        <v>41185</v>
      </c>
      <c r="FI132" s="354">
        <v>80937</v>
      </c>
      <c r="FJ132" s="354">
        <v>51350</v>
      </c>
      <c r="FK132" s="354">
        <v>4860</v>
      </c>
      <c r="FL132" s="354">
        <v>6595</v>
      </c>
      <c r="FM132" s="354">
        <v>15618</v>
      </c>
      <c r="FN132" s="354">
        <v>0</v>
      </c>
      <c r="FO132" s="354">
        <v>226929</v>
      </c>
      <c r="FP132" s="354">
        <v>176349</v>
      </c>
      <c r="FQ132" s="354">
        <v>8827</v>
      </c>
      <c r="FR132" s="354">
        <v>0</v>
      </c>
      <c r="FS132" s="354">
        <v>51434</v>
      </c>
      <c r="FT132" s="354">
        <v>0</v>
      </c>
      <c r="FU132" s="354">
        <v>0</v>
      </c>
      <c r="FV132" s="354">
        <v>0</v>
      </c>
      <c r="FW132" s="354">
        <v>11505</v>
      </c>
      <c r="FX132" s="354">
        <v>775709</v>
      </c>
      <c r="FY132" s="354">
        <v>251891</v>
      </c>
      <c r="FZ132" s="354">
        <v>241620</v>
      </c>
      <c r="GA132" s="354">
        <v>65147</v>
      </c>
      <c r="GB132" s="354">
        <v>506006</v>
      </c>
      <c r="GC132" s="354">
        <v>0</v>
      </c>
      <c r="GD132" s="354">
        <v>0</v>
      </c>
      <c r="GE132" s="354">
        <v>28523</v>
      </c>
      <c r="GF132" s="354">
        <v>6397</v>
      </c>
      <c r="GG132" s="354">
        <v>193649</v>
      </c>
      <c r="GH132" s="354">
        <v>6640</v>
      </c>
      <c r="GI132" s="354">
        <v>10384</v>
      </c>
      <c r="GJ132" s="354">
        <v>0</v>
      </c>
      <c r="GK132" s="354">
        <v>68345</v>
      </c>
      <c r="GL132" s="354">
        <v>151170</v>
      </c>
      <c r="GM132" s="354">
        <v>0</v>
      </c>
      <c r="GN132" s="354">
        <v>0</v>
      </c>
      <c r="GO132" s="354">
        <v>0</v>
      </c>
      <c r="GP132" s="354">
        <v>145591</v>
      </c>
      <c r="GQ132" s="354">
        <v>0</v>
      </c>
      <c r="GR132" s="354">
        <v>132946</v>
      </c>
      <c r="GS132" s="354">
        <v>9106</v>
      </c>
      <c r="GT132" s="354">
        <v>0</v>
      </c>
      <c r="GU132" s="354">
        <v>0</v>
      </c>
      <c r="GV132" s="354">
        <v>0</v>
      </c>
      <c r="GW132" s="354">
        <v>0</v>
      </c>
      <c r="GX132" s="354">
        <v>0</v>
      </c>
      <c r="GY132" s="354">
        <v>410087</v>
      </c>
      <c r="GZ132" s="354">
        <v>136262</v>
      </c>
      <c r="HA132" s="354">
        <v>88277</v>
      </c>
      <c r="HB132" s="354">
        <v>59053</v>
      </c>
      <c r="HC132" s="354">
        <v>188911</v>
      </c>
      <c r="HD132" s="354">
        <v>10160</v>
      </c>
      <c r="HE132" s="354">
        <v>19290</v>
      </c>
      <c r="HF132" s="354">
        <v>61943</v>
      </c>
      <c r="HG132" s="354">
        <v>14284</v>
      </c>
      <c r="HH132" s="354">
        <v>1461667</v>
      </c>
    </row>
    <row r="133" spans="1:216" ht="15" x14ac:dyDescent="0.25">
      <c r="A133" s="354" t="s">
        <v>447</v>
      </c>
      <c r="B133" s="354">
        <v>2931360</v>
      </c>
      <c r="C133" s="354">
        <v>799871</v>
      </c>
      <c r="D133" s="354">
        <v>661770</v>
      </c>
      <c r="E133" s="354">
        <v>441169</v>
      </c>
      <c r="F133" s="354">
        <v>208702</v>
      </c>
      <c r="G133" s="354">
        <v>279673</v>
      </c>
      <c r="H133" s="354">
        <v>290808</v>
      </c>
      <c r="I133" s="354">
        <v>84735</v>
      </c>
      <c r="J133" s="354">
        <v>235057</v>
      </c>
      <c r="K133" s="354">
        <v>115258</v>
      </c>
      <c r="L133" s="354">
        <v>10490</v>
      </c>
      <c r="M133" s="354">
        <v>108872</v>
      </c>
      <c r="N133" s="354">
        <v>28990</v>
      </c>
      <c r="O133" s="354">
        <v>7201</v>
      </c>
      <c r="P133" s="354">
        <v>25984</v>
      </c>
      <c r="Q133" s="354">
        <v>174041</v>
      </c>
      <c r="R133" s="354">
        <v>73484</v>
      </c>
      <c r="S133" s="354">
        <v>0</v>
      </c>
      <c r="T133" s="354">
        <v>51618</v>
      </c>
      <c r="U133" s="354">
        <v>36960</v>
      </c>
      <c r="V133" s="354">
        <v>15987</v>
      </c>
      <c r="W133" s="354">
        <v>56097</v>
      </c>
      <c r="X133" s="354">
        <v>23906</v>
      </c>
      <c r="Y133" s="354">
        <v>32616</v>
      </c>
      <c r="Z133" s="354">
        <v>2094213</v>
      </c>
      <c r="AA133" s="354">
        <v>1809772</v>
      </c>
      <c r="AB133" s="354">
        <v>133863</v>
      </c>
      <c r="AC133" s="354">
        <v>788358</v>
      </c>
      <c r="AD133" s="354">
        <v>746646</v>
      </c>
      <c r="AE133" s="354">
        <v>16621</v>
      </c>
      <c r="AF133" s="354">
        <v>375256</v>
      </c>
      <c r="AG133" s="354">
        <v>299854</v>
      </c>
      <c r="AH133" s="354">
        <v>656650</v>
      </c>
      <c r="AI133" s="354">
        <v>194019</v>
      </c>
      <c r="AJ133" s="354">
        <v>811824</v>
      </c>
      <c r="AK133" s="354">
        <v>105284</v>
      </c>
      <c r="AL133" s="354">
        <v>30666</v>
      </c>
      <c r="AM133" s="354">
        <v>890119</v>
      </c>
      <c r="AN133" s="354">
        <v>7328</v>
      </c>
      <c r="AO133" s="354">
        <v>173239</v>
      </c>
      <c r="AP133" s="354">
        <v>453868</v>
      </c>
      <c r="AQ133" s="354">
        <v>0</v>
      </c>
      <c r="AR133" s="354">
        <v>89452</v>
      </c>
      <c r="AS133" s="354">
        <v>15000</v>
      </c>
      <c r="AT133" s="354">
        <v>75033</v>
      </c>
      <c r="AU133" s="354">
        <v>38963</v>
      </c>
      <c r="AV133" s="354">
        <v>200498</v>
      </c>
      <c r="AW133" s="354">
        <v>35210</v>
      </c>
      <c r="AX133" s="354">
        <v>85396</v>
      </c>
      <c r="AY133" s="354">
        <v>996018</v>
      </c>
      <c r="AZ133" s="354">
        <v>241612</v>
      </c>
      <c r="BA133" s="354">
        <v>5441</v>
      </c>
      <c r="BB133" s="354">
        <v>22883</v>
      </c>
      <c r="BC133" s="354">
        <v>235735</v>
      </c>
      <c r="BD133" s="354">
        <v>14710</v>
      </c>
      <c r="BE133" s="354">
        <v>0</v>
      </c>
      <c r="BF133" s="354">
        <v>0</v>
      </c>
      <c r="BG133" s="354">
        <v>44357</v>
      </c>
      <c r="BH133" s="354">
        <v>0</v>
      </c>
      <c r="BI133" s="354">
        <v>19144</v>
      </c>
      <c r="BJ133" s="354">
        <v>46762</v>
      </c>
      <c r="BK133" s="354">
        <v>10461</v>
      </c>
      <c r="BL133" s="354">
        <v>0</v>
      </c>
      <c r="BM133" s="354">
        <v>0</v>
      </c>
      <c r="BN133" s="354">
        <v>257810</v>
      </c>
      <c r="BO133" s="354">
        <v>0</v>
      </c>
      <c r="BP133" s="354">
        <v>0</v>
      </c>
      <c r="BQ133" s="354">
        <v>255177</v>
      </c>
      <c r="BR133" s="354">
        <v>12483</v>
      </c>
      <c r="BS133" s="354">
        <v>0</v>
      </c>
      <c r="BT133" s="354">
        <v>0</v>
      </c>
      <c r="BU133" s="354">
        <v>269557</v>
      </c>
      <c r="BV133" s="354">
        <v>0</v>
      </c>
      <c r="BW133" s="354">
        <v>48381</v>
      </c>
      <c r="BX133" s="354">
        <v>218605</v>
      </c>
      <c r="BY133" s="354">
        <v>10796</v>
      </c>
      <c r="BZ133" s="354">
        <v>0</v>
      </c>
      <c r="CA133" s="354">
        <v>0</v>
      </c>
      <c r="CB133" s="354">
        <v>9851</v>
      </c>
      <c r="CC133" s="354">
        <v>0</v>
      </c>
      <c r="CD133" s="354">
        <v>0</v>
      </c>
      <c r="CE133" s="354">
        <v>9851</v>
      </c>
      <c r="CF133" s="354">
        <v>0</v>
      </c>
      <c r="CG133" s="354">
        <v>0</v>
      </c>
      <c r="CH133" s="354">
        <v>0</v>
      </c>
      <c r="CI133" s="354">
        <v>560194</v>
      </c>
      <c r="CJ133" s="354">
        <v>238186</v>
      </c>
      <c r="CK133" s="354">
        <v>24300</v>
      </c>
      <c r="CL133" s="354">
        <v>282310</v>
      </c>
      <c r="CM133" s="354">
        <v>1360</v>
      </c>
      <c r="CN133" s="354">
        <v>0</v>
      </c>
      <c r="CO133" s="354">
        <v>52644</v>
      </c>
      <c r="CP133" s="354">
        <v>471512</v>
      </c>
      <c r="CQ133" s="354">
        <v>83109</v>
      </c>
      <c r="CR133" s="354">
        <v>108004</v>
      </c>
      <c r="CS133" s="354">
        <v>15026</v>
      </c>
      <c r="CT133" s="354">
        <v>205819</v>
      </c>
      <c r="CU133" s="354">
        <v>92972</v>
      </c>
      <c r="CV133" s="354">
        <v>44304</v>
      </c>
      <c r="CW133" s="354">
        <v>163997</v>
      </c>
      <c r="CX133" s="354">
        <v>0</v>
      </c>
      <c r="CY133" s="354">
        <v>0</v>
      </c>
      <c r="CZ133" s="354">
        <v>0</v>
      </c>
      <c r="DA133" s="354">
        <v>55568</v>
      </c>
      <c r="DB133" s="354">
        <v>73477</v>
      </c>
      <c r="DC133" s="354">
        <v>20614</v>
      </c>
      <c r="DD133" s="354">
        <v>1373769</v>
      </c>
      <c r="DE133" s="354">
        <v>602375</v>
      </c>
      <c r="DF133" s="354">
        <v>524573</v>
      </c>
      <c r="DG133" s="354">
        <v>659478</v>
      </c>
      <c r="DH133" s="354">
        <v>36668</v>
      </c>
      <c r="DI133" s="354">
        <v>14985</v>
      </c>
      <c r="DJ133" s="354">
        <v>0</v>
      </c>
      <c r="DK133" s="354">
        <v>1717412</v>
      </c>
      <c r="DL133" s="354">
        <v>1372943</v>
      </c>
      <c r="DM133" s="354">
        <v>942457</v>
      </c>
      <c r="DN133" s="354">
        <v>364331</v>
      </c>
      <c r="DO133" s="354">
        <v>213503</v>
      </c>
      <c r="DP133" s="354">
        <v>154055</v>
      </c>
      <c r="DQ133" s="354">
        <v>508867</v>
      </c>
      <c r="DR133" s="354">
        <v>0</v>
      </c>
      <c r="DS133" s="354">
        <v>51154</v>
      </c>
      <c r="DT133" s="354">
        <v>167259</v>
      </c>
      <c r="DU133" s="354">
        <v>70845</v>
      </c>
      <c r="DV133" s="354">
        <v>634674</v>
      </c>
      <c r="DW133" s="354">
        <v>354631</v>
      </c>
      <c r="DX133" s="354">
        <v>193464</v>
      </c>
      <c r="DY133" s="354">
        <v>108031</v>
      </c>
      <c r="DZ133" s="354">
        <v>439875</v>
      </c>
      <c r="EA133" s="354">
        <v>0</v>
      </c>
      <c r="EB133" s="354">
        <v>29877</v>
      </c>
      <c r="EC133" s="354">
        <v>142670</v>
      </c>
      <c r="ED133" s="354">
        <v>43045</v>
      </c>
      <c r="EE133" s="354">
        <v>1339833</v>
      </c>
      <c r="EF133" s="354">
        <v>637523</v>
      </c>
      <c r="EG133" s="354">
        <v>368452</v>
      </c>
      <c r="EH133" s="354">
        <v>224811</v>
      </c>
      <c r="EI133" s="354">
        <v>821040</v>
      </c>
      <c r="EJ133" s="354">
        <v>0</v>
      </c>
      <c r="EK133" s="354">
        <v>72479</v>
      </c>
      <c r="EL133" s="354">
        <v>289924</v>
      </c>
      <c r="EM133" s="354">
        <v>108920</v>
      </c>
      <c r="EN133" s="354">
        <v>120035</v>
      </c>
      <c r="EO133" s="354">
        <v>32508</v>
      </c>
      <c r="EP133" s="354">
        <v>16001</v>
      </c>
      <c r="EQ133" s="354">
        <v>43102</v>
      </c>
      <c r="ER133" s="354">
        <v>57388</v>
      </c>
      <c r="ES133" s="354">
        <v>0</v>
      </c>
      <c r="ET133" s="354">
        <v>0</v>
      </c>
      <c r="EU133" s="354">
        <v>11606</v>
      </c>
      <c r="EV133" s="354">
        <v>8447</v>
      </c>
      <c r="EW133" s="354">
        <v>418443</v>
      </c>
      <c r="EX133" s="354">
        <v>143246</v>
      </c>
      <c r="EY133" s="354">
        <v>35026</v>
      </c>
      <c r="EZ133" s="354">
        <v>56596</v>
      </c>
      <c r="FA133" s="354">
        <v>134452</v>
      </c>
      <c r="FB133" s="354">
        <v>2080</v>
      </c>
      <c r="FC133" s="354">
        <v>38843</v>
      </c>
      <c r="FD133" s="354">
        <v>94909</v>
      </c>
      <c r="FE133" s="354">
        <v>91625</v>
      </c>
      <c r="FF133" s="354">
        <v>139075</v>
      </c>
      <c r="FG133" s="354">
        <v>61455</v>
      </c>
      <c r="FH133" s="354">
        <v>6345</v>
      </c>
      <c r="FI133" s="354">
        <v>13938</v>
      </c>
      <c r="FJ133" s="354">
        <v>20149</v>
      </c>
      <c r="FK133" s="354">
        <v>0</v>
      </c>
      <c r="FL133" s="354">
        <v>632</v>
      </c>
      <c r="FM133" s="354">
        <v>19335</v>
      </c>
      <c r="FN133" s="354">
        <v>1718</v>
      </c>
      <c r="FO133" s="354">
        <v>65324</v>
      </c>
      <c r="FP133" s="354">
        <v>65822</v>
      </c>
      <c r="FQ133" s="354">
        <v>0</v>
      </c>
      <c r="FR133" s="354">
        <v>0</v>
      </c>
      <c r="FS133" s="354">
        <v>0</v>
      </c>
      <c r="FT133" s="354">
        <v>2114</v>
      </c>
      <c r="FU133" s="354">
        <v>0</v>
      </c>
      <c r="FV133" s="354">
        <v>0</v>
      </c>
      <c r="FW133" s="354">
        <v>0</v>
      </c>
      <c r="FX133" s="354">
        <v>377753</v>
      </c>
      <c r="FY133" s="354">
        <v>161492</v>
      </c>
      <c r="FZ133" s="354">
        <v>141314</v>
      </c>
      <c r="GA133" s="354">
        <v>61165</v>
      </c>
      <c r="GB133" s="354">
        <v>147338</v>
      </c>
      <c r="GC133" s="354">
        <v>0</v>
      </c>
      <c r="GD133" s="354">
        <v>7852</v>
      </c>
      <c r="GE133" s="354">
        <v>6421</v>
      </c>
      <c r="GF133" s="354">
        <v>2233</v>
      </c>
      <c r="GG133" s="354">
        <v>180438</v>
      </c>
      <c r="GH133" s="354">
        <v>17543</v>
      </c>
      <c r="GI133" s="354">
        <v>8626</v>
      </c>
      <c r="GJ133" s="354">
        <v>17445</v>
      </c>
      <c r="GK133" s="354">
        <v>79326</v>
      </c>
      <c r="GL133" s="354">
        <v>97298</v>
      </c>
      <c r="GM133" s="354">
        <v>0</v>
      </c>
      <c r="GN133" s="354">
        <v>0</v>
      </c>
      <c r="GO133" s="354">
        <v>0</v>
      </c>
      <c r="GP133" s="354">
        <v>8710</v>
      </c>
      <c r="GQ133" s="354">
        <v>0</v>
      </c>
      <c r="GR133" s="354">
        <v>4907</v>
      </c>
      <c r="GS133" s="354">
        <v>3803</v>
      </c>
      <c r="GT133" s="354">
        <v>0</v>
      </c>
      <c r="GU133" s="354">
        <v>0</v>
      </c>
      <c r="GV133" s="354">
        <v>0</v>
      </c>
      <c r="GW133" s="354">
        <v>0</v>
      </c>
      <c r="GX133" s="354">
        <v>0</v>
      </c>
      <c r="GY133" s="354">
        <v>169816</v>
      </c>
      <c r="GZ133" s="354">
        <v>72083</v>
      </c>
      <c r="HA133" s="354">
        <v>29549</v>
      </c>
      <c r="HB133" s="354">
        <v>21154</v>
      </c>
      <c r="HC133" s="354">
        <v>86000</v>
      </c>
      <c r="HD133" s="354">
        <v>0</v>
      </c>
      <c r="HE133" s="354">
        <v>2057</v>
      </c>
      <c r="HF133" s="354">
        <v>9422</v>
      </c>
      <c r="HG133" s="354">
        <v>3791</v>
      </c>
      <c r="HH133" s="354">
        <v>1218720</v>
      </c>
    </row>
    <row r="134" spans="1:216" ht="15" x14ac:dyDescent="0.25">
      <c r="A134" s="354" t="s">
        <v>448</v>
      </c>
      <c r="B134" s="354">
        <v>2884101</v>
      </c>
      <c r="C134" s="354">
        <v>1156549</v>
      </c>
      <c r="D134" s="354">
        <v>984199</v>
      </c>
      <c r="E134" s="354">
        <v>643215</v>
      </c>
      <c r="F134" s="354">
        <v>224296</v>
      </c>
      <c r="G134" s="354">
        <v>540048</v>
      </c>
      <c r="H134" s="354">
        <v>397073</v>
      </c>
      <c r="I134" s="354">
        <v>62623</v>
      </c>
      <c r="J134" s="354">
        <v>381586</v>
      </c>
      <c r="K134" s="354">
        <v>177969</v>
      </c>
      <c r="L134" s="354">
        <v>57092</v>
      </c>
      <c r="M134" s="354">
        <v>146887</v>
      </c>
      <c r="N134" s="354">
        <v>102084</v>
      </c>
      <c r="O134" s="354">
        <v>0</v>
      </c>
      <c r="P134" s="354">
        <v>102084</v>
      </c>
      <c r="Q134" s="354">
        <v>120413</v>
      </c>
      <c r="R134" s="354">
        <v>33061</v>
      </c>
      <c r="S134" s="354">
        <v>0</v>
      </c>
      <c r="T134" s="354">
        <v>167503</v>
      </c>
      <c r="U134" s="354">
        <v>96416</v>
      </c>
      <c r="V134" s="354">
        <v>118459</v>
      </c>
      <c r="W134" s="354">
        <v>155661</v>
      </c>
      <c r="X134" s="354">
        <v>77471</v>
      </c>
      <c r="Y134" s="354">
        <v>93615</v>
      </c>
      <c r="Z134" s="354">
        <v>1878809</v>
      </c>
      <c r="AA134" s="354">
        <v>1655165</v>
      </c>
      <c r="AB134" s="354">
        <v>29584</v>
      </c>
      <c r="AC134" s="354">
        <v>637857</v>
      </c>
      <c r="AD134" s="354">
        <v>544853</v>
      </c>
      <c r="AE134" s="354">
        <v>14156</v>
      </c>
      <c r="AF134" s="354">
        <v>407538</v>
      </c>
      <c r="AG134" s="354">
        <v>365293</v>
      </c>
      <c r="AH134" s="354">
        <v>451152</v>
      </c>
      <c r="AI134" s="354">
        <v>526828</v>
      </c>
      <c r="AJ134" s="354">
        <v>664781</v>
      </c>
      <c r="AK134" s="354">
        <v>57664</v>
      </c>
      <c r="AL134" s="354">
        <v>50497</v>
      </c>
      <c r="AM134" s="354">
        <v>525908</v>
      </c>
      <c r="AN134" s="354">
        <v>5730</v>
      </c>
      <c r="AO134" s="354">
        <v>77358</v>
      </c>
      <c r="AP134" s="354">
        <v>316268</v>
      </c>
      <c r="AQ134" s="354">
        <v>0</v>
      </c>
      <c r="AR134" s="354">
        <v>50448</v>
      </c>
      <c r="AS134" s="354">
        <v>18291</v>
      </c>
      <c r="AT134" s="354">
        <v>57382</v>
      </c>
      <c r="AU134" s="354">
        <v>81240</v>
      </c>
      <c r="AV134" s="354">
        <v>178033</v>
      </c>
      <c r="AW134" s="354">
        <v>5566</v>
      </c>
      <c r="AX134" s="354">
        <v>8349</v>
      </c>
      <c r="AY134" s="354">
        <v>1205504</v>
      </c>
      <c r="AZ134" s="354">
        <v>131254</v>
      </c>
      <c r="BA134" s="354">
        <v>68619</v>
      </c>
      <c r="BB134" s="354">
        <v>0</v>
      </c>
      <c r="BC134" s="354">
        <v>69373</v>
      </c>
      <c r="BD134" s="354">
        <v>0</v>
      </c>
      <c r="BE134" s="354">
        <v>0</v>
      </c>
      <c r="BF134" s="354">
        <v>0</v>
      </c>
      <c r="BG134" s="354">
        <v>64176</v>
      </c>
      <c r="BH134" s="354">
        <v>7219</v>
      </c>
      <c r="BI134" s="354">
        <v>0</v>
      </c>
      <c r="BJ134" s="354">
        <v>58647</v>
      </c>
      <c r="BK134" s="354">
        <v>0</v>
      </c>
      <c r="BL134" s="354">
        <v>0</v>
      </c>
      <c r="BM134" s="354">
        <v>0</v>
      </c>
      <c r="BN134" s="354">
        <v>448051</v>
      </c>
      <c r="BO134" s="354">
        <v>0</v>
      </c>
      <c r="BP134" s="354">
        <v>0</v>
      </c>
      <c r="BQ134" s="354">
        <v>448051</v>
      </c>
      <c r="BR134" s="354">
        <v>0</v>
      </c>
      <c r="BS134" s="354">
        <v>0</v>
      </c>
      <c r="BT134" s="354">
        <v>0</v>
      </c>
      <c r="BU134" s="354">
        <v>221539</v>
      </c>
      <c r="BV134" s="354">
        <v>36716</v>
      </c>
      <c r="BW134" s="354">
        <v>0</v>
      </c>
      <c r="BX134" s="354">
        <v>201304</v>
      </c>
      <c r="BY134" s="354">
        <v>2802</v>
      </c>
      <c r="BZ134" s="354">
        <v>0</v>
      </c>
      <c r="CA134" s="354">
        <v>0</v>
      </c>
      <c r="CB134" s="354">
        <v>0</v>
      </c>
      <c r="CC134" s="354">
        <v>0</v>
      </c>
      <c r="CD134" s="354">
        <v>0</v>
      </c>
      <c r="CE134" s="354">
        <v>0</v>
      </c>
      <c r="CF134" s="354">
        <v>0</v>
      </c>
      <c r="CG134" s="354">
        <v>0</v>
      </c>
      <c r="CH134" s="354">
        <v>0</v>
      </c>
      <c r="CI134" s="354">
        <v>863699</v>
      </c>
      <c r="CJ134" s="354">
        <v>451477</v>
      </c>
      <c r="CK134" s="354">
        <v>0</v>
      </c>
      <c r="CL134" s="354">
        <v>509476</v>
      </c>
      <c r="CM134" s="354">
        <v>31501</v>
      </c>
      <c r="CN134" s="354">
        <v>0</v>
      </c>
      <c r="CO134" s="354">
        <v>81390</v>
      </c>
      <c r="CP134" s="354">
        <v>649771</v>
      </c>
      <c r="CQ134" s="354">
        <v>119583</v>
      </c>
      <c r="CR134" s="354">
        <v>211106</v>
      </c>
      <c r="CS134" s="354">
        <v>38616</v>
      </c>
      <c r="CT134" s="354">
        <v>127999</v>
      </c>
      <c r="CU134" s="354">
        <v>103364</v>
      </c>
      <c r="CV134" s="354">
        <v>179943</v>
      </c>
      <c r="CW134" s="354">
        <v>37230</v>
      </c>
      <c r="CX134" s="354">
        <v>0</v>
      </c>
      <c r="CY134" s="354">
        <v>0</v>
      </c>
      <c r="CZ134" s="354">
        <v>0</v>
      </c>
      <c r="DA134" s="354">
        <v>15439</v>
      </c>
      <c r="DB134" s="354">
        <v>27066</v>
      </c>
      <c r="DC134" s="354">
        <v>0</v>
      </c>
      <c r="DD134" s="354">
        <v>1166633</v>
      </c>
      <c r="DE134" s="354">
        <v>646610</v>
      </c>
      <c r="DF134" s="354">
        <v>681814</v>
      </c>
      <c r="DG134" s="354">
        <v>540489</v>
      </c>
      <c r="DH134" s="354">
        <v>0</v>
      </c>
      <c r="DI134" s="354">
        <v>0</v>
      </c>
      <c r="DJ134" s="354">
        <v>0</v>
      </c>
      <c r="DK134" s="354">
        <v>1737059</v>
      </c>
      <c r="DL134" s="354">
        <v>1072213</v>
      </c>
      <c r="DM134" s="354">
        <v>682801</v>
      </c>
      <c r="DN134" s="354">
        <v>303837</v>
      </c>
      <c r="DO134" s="354">
        <v>117314</v>
      </c>
      <c r="DP134" s="354">
        <v>59789</v>
      </c>
      <c r="DQ134" s="354">
        <v>337309</v>
      </c>
      <c r="DR134" s="354">
        <v>0</v>
      </c>
      <c r="DS134" s="354">
        <v>12654</v>
      </c>
      <c r="DT134" s="354">
        <v>88035</v>
      </c>
      <c r="DU134" s="354">
        <v>31422</v>
      </c>
      <c r="DV134" s="354">
        <v>521323</v>
      </c>
      <c r="DW134" s="354">
        <v>170801</v>
      </c>
      <c r="DX134" s="354">
        <v>76364</v>
      </c>
      <c r="DY134" s="354">
        <v>98351</v>
      </c>
      <c r="DZ134" s="354">
        <v>251762</v>
      </c>
      <c r="EA134" s="354">
        <v>0</v>
      </c>
      <c r="EB134" s="354">
        <v>0</v>
      </c>
      <c r="EC134" s="354">
        <v>163429</v>
      </c>
      <c r="ED134" s="354">
        <v>28599</v>
      </c>
      <c r="EE134" s="354">
        <v>997982</v>
      </c>
      <c r="EF134" s="354">
        <v>460678</v>
      </c>
      <c r="EG134" s="354">
        <v>170311</v>
      </c>
      <c r="EH134" s="354">
        <v>118260</v>
      </c>
      <c r="EI134" s="354">
        <v>459158</v>
      </c>
      <c r="EJ134" s="354">
        <v>0</v>
      </c>
      <c r="EK134" s="354">
        <v>12654</v>
      </c>
      <c r="EL134" s="354">
        <v>221492</v>
      </c>
      <c r="EM134" s="354">
        <v>53378</v>
      </c>
      <c r="EN134" s="354">
        <v>126346</v>
      </c>
      <c r="EO134" s="354">
        <v>8001</v>
      </c>
      <c r="EP134" s="354">
        <v>22105</v>
      </c>
      <c r="EQ134" s="354">
        <v>34508</v>
      </c>
      <c r="ER134" s="354">
        <v>62751</v>
      </c>
      <c r="ES134" s="354">
        <v>0</v>
      </c>
      <c r="ET134" s="354">
        <v>0</v>
      </c>
      <c r="EU134" s="354">
        <v>21321</v>
      </c>
      <c r="EV134" s="354">
        <v>0</v>
      </c>
      <c r="EW134" s="354">
        <v>411058</v>
      </c>
      <c r="EX134" s="354">
        <v>60527</v>
      </c>
      <c r="EY134" s="354">
        <v>54927</v>
      </c>
      <c r="EZ134" s="354">
        <v>60156</v>
      </c>
      <c r="FA134" s="354">
        <v>165372</v>
      </c>
      <c r="FB134" s="354">
        <v>14067</v>
      </c>
      <c r="FC134" s="354">
        <v>27931</v>
      </c>
      <c r="FD134" s="354">
        <v>42766</v>
      </c>
      <c r="FE134" s="354">
        <v>45431</v>
      </c>
      <c r="FF134" s="354">
        <v>223890</v>
      </c>
      <c r="FG134" s="354">
        <v>78347</v>
      </c>
      <c r="FH134" s="354">
        <v>20983</v>
      </c>
      <c r="FI134" s="354">
        <v>16825</v>
      </c>
      <c r="FJ134" s="354">
        <v>5512</v>
      </c>
      <c r="FK134" s="354">
        <v>29917</v>
      </c>
      <c r="FL134" s="354">
        <v>74638</v>
      </c>
      <c r="FM134" s="354">
        <v>15937</v>
      </c>
      <c r="FN134" s="354">
        <v>0</v>
      </c>
      <c r="FO134" s="354">
        <v>245833</v>
      </c>
      <c r="FP134" s="354">
        <v>230369</v>
      </c>
      <c r="FQ134" s="354">
        <v>32688</v>
      </c>
      <c r="FR134" s="354">
        <v>0</v>
      </c>
      <c r="FS134" s="354">
        <v>32073</v>
      </c>
      <c r="FT134" s="354">
        <v>21270</v>
      </c>
      <c r="FU134" s="354">
        <v>0</v>
      </c>
      <c r="FV134" s="354">
        <v>0</v>
      </c>
      <c r="FW134" s="354">
        <v>0</v>
      </c>
      <c r="FX134" s="354">
        <v>292700</v>
      </c>
      <c r="FY134" s="354">
        <v>129508</v>
      </c>
      <c r="FZ134" s="354">
        <v>89116</v>
      </c>
      <c r="GA134" s="354">
        <v>49008</v>
      </c>
      <c r="GB134" s="354">
        <v>120497</v>
      </c>
      <c r="GC134" s="354">
        <v>0</v>
      </c>
      <c r="GD134" s="354">
        <v>5798</v>
      </c>
      <c r="GE134" s="354">
        <v>9474</v>
      </c>
      <c r="GF134" s="354">
        <v>7703</v>
      </c>
      <c r="GG134" s="354">
        <v>36252</v>
      </c>
      <c r="GH134" s="354">
        <v>7944</v>
      </c>
      <c r="GI134" s="354">
        <v>0</v>
      </c>
      <c r="GJ134" s="354">
        <v>0</v>
      </c>
      <c r="GK134" s="354">
        <v>30873</v>
      </c>
      <c r="GL134" s="354">
        <v>10713</v>
      </c>
      <c r="GM134" s="354">
        <v>0</v>
      </c>
      <c r="GN134" s="354">
        <v>0</v>
      </c>
      <c r="GO134" s="354">
        <v>0</v>
      </c>
      <c r="GP134" s="354">
        <v>74855</v>
      </c>
      <c r="GQ134" s="354">
        <v>13912</v>
      </c>
      <c r="GR134" s="354">
        <v>44122</v>
      </c>
      <c r="GS134" s="354">
        <v>34965</v>
      </c>
      <c r="GT134" s="354">
        <v>0</v>
      </c>
      <c r="GU134" s="354">
        <v>0</v>
      </c>
      <c r="GV134" s="354">
        <v>0</v>
      </c>
      <c r="GW134" s="354">
        <v>0</v>
      </c>
      <c r="GX134" s="354">
        <v>0</v>
      </c>
      <c r="GY134" s="354">
        <v>168513</v>
      </c>
      <c r="GZ134" s="354">
        <v>40089</v>
      </c>
      <c r="HA134" s="354">
        <v>7426</v>
      </c>
      <c r="HB134" s="354">
        <v>37019</v>
      </c>
      <c r="HC134" s="354">
        <v>65086</v>
      </c>
      <c r="HD134" s="354">
        <v>3131</v>
      </c>
      <c r="HE134" s="354">
        <v>0</v>
      </c>
      <c r="HF134" s="354">
        <v>25341</v>
      </c>
      <c r="HG134" s="354">
        <v>1358</v>
      </c>
      <c r="HH134" s="354">
        <v>1062657</v>
      </c>
    </row>
    <row r="135" spans="1:216" ht="15" x14ac:dyDescent="0.25">
      <c r="A135" s="354" t="s">
        <v>449</v>
      </c>
      <c r="B135" s="354">
        <v>2923562</v>
      </c>
      <c r="C135" s="354">
        <v>959794</v>
      </c>
      <c r="D135" s="354">
        <v>759334</v>
      </c>
      <c r="E135" s="354">
        <v>515202</v>
      </c>
      <c r="F135" s="354">
        <v>353899</v>
      </c>
      <c r="G135" s="354">
        <v>293114</v>
      </c>
      <c r="H135" s="354">
        <v>439282</v>
      </c>
      <c r="I135" s="354">
        <v>188649</v>
      </c>
      <c r="J135" s="354">
        <v>346167</v>
      </c>
      <c r="K135" s="354">
        <v>46680</v>
      </c>
      <c r="L135" s="354">
        <v>29924</v>
      </c>
      <c r="M135" s="354">
        <v>42670</v>
      </c>
      <c r="N135" s="354">
        <v>48551</v>
      </c>
      <c r="O135" s="354">
        <v>15831</v>
      </c>
      <c r="P135" s="354">
        <v>30642</v>
      </c>
      <c r="Q135" s="354">
        <v>42073</v>
      </c>
      <c r="R135" s="354">
        <v>4468</v>
      </c>
      <c r="S135" s="354">
        <v>0</v>
      </c>
      <c r="T135" s="354">
        <v>60858</v>
      </c>
      <c r="U135" s="354">
        <v>31021</v>
      </c>
      <c r="V135" s="354">
        <v>35050</v>
      </c>
      <c r="W135" s="354">
        <v>285673</v>
      </c>
      <c r="X135" s="354">
        <v>276076</v>
      </c>
      <c r="Y135" s="354">
        <v>11480</v>
      </c>
      <c r="Z135" s="354">
        <v>1815644</v>
      </c>
      <c r="AA135" s="354">
        <v>1617740</v>
      </c>
      <c r="AB135" s="354">
        <v>63162</v>
      </c>
      <c r="AC135" s="354">
        <v>824921</v>
      </c>
      <c r="AD135" s="354">
        <v>402863</v>
      </c>
      <c r="AE135" s="354">
        <v>19671</v>
      </c>
      <c r="AF135" s="354">
        <v>177411</v>
      </c>
      <c r="AG135" s="354">
        <v>346299</v>
      </c>
      <c r="AH135" s="354">
        <v>483284</v>
      </c>
      <c r="AI135" s="354">
        <v>259599</v>
      </c>
      <c r="AJ135" s="354">
        <v>806040</v>
      </c>
      <c r="AK135" s="354">
        <v>63651</v>
      </c>
      <c r="AL135" s="354">
        <v>9519</v>
      </c>
      <c r="AM135" s="354">
        <v>619377</v>
      </c>
      <c r="AN135" s="354">
        <v>19072</v>
      </c>
      <c r="AO135" s="354">
        <v>303831</v>
      </c>
      <c r="AP135" s="354">
        <v>208354</v>
      </c>
      <c r="AQ135" s="354">
        <v>0</v>
      </c>
      <c r="AR135" s="354">
        <v>151826</v>
      </c>
      <c r="AS135" s="354">
        <v>12170</v>
      </c>
      <c r="AT135" s="354">
        <v>0</v>
      </c>
      <c r="AU135" s="354">
        <v>20394</v>
      </c>
      <c r="AV135" s="354">
        <v>59010</v>
      </c>
      <c r="AW135" s="354">
        <v>0</v>
      </c>
      <c r="AX135" s="354">
        <v>0</v>
      </c>
      <c r="AY135" s="354">
        <v>759073</v>
      </c>
      <c r="AZ135" s="354">
        <v>101693</v>
      </c>
      <c r="BA135" s="354">
        <v>80881</v>
      </c>
      <c r="BB135" s="354">
        <v>0</v>
      </c>
      <c r="BC135" s="354">
        <v>48708</v>
      </c>
      <c r="BD135" s="354">
        <v>0</v>
      </c>
      <c r="BE135" s="354">
        <v>0</v>
      </c>
      <c r="BF135" s="354">
        <v>0</v>
      </c>
      <c r="BG135" s="354">
        <v>0</v>
      </c>
      <c r="BH135" s="354">
        <v>0</v>
      </c>
      <c r="BI135" s="354">
        <v>0</v>
      </c>
      <c r="BJ135" s="354">
        <v>0</v>
      </c>
      <c r="BK135" s="354">
        <v>0</v>
      </c>
      <c r="BL135" s="354">
        <v>0</v>
      </c>
      <c r="BM135" s="354">
        <v>0</v>
      </c>
      <c r="BN135" s="354">
        <v>293342</v>
      </c>
      <c r="BO135" s="354">
        <v>0</v>
      </c>
      <c r="BP135" s="354">
        <v>6205</v>
      </c>
      <c r="BQ135" s="354">
        <v>279338</v>
      </c>
      <c r="BR135" s="354">
        <v>17594</v>
      </c>
      <c r="BS135" s="354">
        <v>0</v>
      </c>
      <c r="BT135" s="354">
        <v>0</v>
      </c>
      <c r="BU135" s="354">
        <v>195441</v>
      </c>
      <c r="BV135" s="354">
        <v>0</v>
      </c>
      <c r="BW135" s="354">
        <v>0</v>
      </c>
      <c r="BX135" s="354">
        <v>177032</v>
      </c>
      <c r="BY135" s="354">
        <v>23677</v>
      </c>
      <c r="BZ135" s="354">
        <v>0</v>
      </c>
      <c r="CA135" s="354">
        <v>0</v>
      </c>
      <c r="CB135" s="354">
        <v>16818</v>
      </c>
      <c r="CC135" s="354">
        <v>14150</v>
      </c>
      <c r="CD135" s="354">
        <v>0</v>
      </c>
      <c r="CE135" s="354">
        <v>2670</v>
      </c>
      <c r="CF135" s="354">
        <v>0</v>
      </c>
      <c r="CG135" s="354">
        <v>0</v>
      </c>
      <c r="CH135" s="354">
        <v>0</v>
      </c>
      <c r="CI135" s="354">
        <v>554142</v>
      </c>
      <c r="CJ135" s="354">
        <v>177961</v>
      </c>
      <c r="CK135" s="354">
        <v>18050</v>
      </c>
      <c r="CL135" s="354">
        <v>417452</v>
      </c>
      <c r="CM135" s="354">
        <v>0</v>
      </c>
      <c r="CN135" s="354">
        <v>0</v>
      </c>
      <c r="CO135" s="354">
        <v>80494</v>
      </c>
      <c r="CP135" s="354">
        <v>789691</v>
      </c>
      <c r="CQ135" s="354">
        <v>129146</v>
      </c>
      <c r="CR135" s="354">
        <v>236030</v>
      </c>
      <c r="CS135" s="354">
        <v>87010</v>
      </c>
      <c r="CT135" s="354">
        <v>375452</v>
      </c>
      <c r="CU135" s="354">
        <v>121293</v>
      </c>
      <c r="CV135" s="354">
        <v>59213</v>
      </c>
      <c r="CW135" s="354">
        <v>89167</v>
      </c>
      <c r="CX135" s="354">
        <v>0</v>
      </c>
      <c r="CY135" s="354">
        <v>0</v>
      </c>
      <c r="CZ135" s="354">
        <v>0</v>
      </c>
      <c r="DA135" s="354">
        <v>4594</v>
      </c>
      <c r="DB135" s="354">
        <v>70895</v>
      </c>
      <c r="DC135" s="354">
        <v>0</v>
      </c>
      <c r="DD135" s="354">
        <v>1675266</v>
      </c>
      <c r="DE135" s="354">
        <v>984584</v>
      </c>
      <c r="DF135" s="354">
        <v>866353</v>
      </c>
      <c r="DG135" s="354">
        <v>791968</v>
      </c>
      <c r="DH135" s="354">
        <v>36337</v>
      </c>
      <c r="DI135" s="354">
        <v>2781</v>
      </c>
      <c r="DJ135" s="354">
        <v>0</v>
      </c>
      <c r="DK135" s="354">
        <v>1766195</v>
      </c>
      <c r="DL135" s="354">
        <v>1074917</v>
      </c>
      <c r="DM135" s="354">
        <v>789610</v>
      </c>
      <c r="DN135" s="354">
        <v>272452</v>
      </c>
      <c r="DO135" s="354">
        <v>221958</v>
      </c>
      <c r="DP135" s="354">
        <v>47018</v>
      </c>
      <c r="DQ135" s="354">
        <v>434722</v>
      </c>
      <c r="DR135" s="354">
        <v>0</v>
      </c>
      <c r="DS135" s="354">
        <v>13282</v>
      </c>
      <c r="DT135" s="354">
        <v>67184</v>
      </c>
      <c r="DU135" s="354">
        <v>17381</v>
      </c>
      <c r="DV135" s="354">
        <v>479448</v>
      </c>
      <c r="DW135" s="354">
        <v>200008</v>
      </c>
      <c r="DX135" s="354">
        <v>129688</v>
      </c>
      <c r="DY135" s="354">
        <v>53895</v>
      </c>
      <c r="DZ135" s="354">
        <v>280432</v>
      </c>
      <c r="EA135" s="354">
        <v>0</v>
      </c>
      <c r="EB135" s="354">
        <v>3191</v>
      </c>
      <c r="EC135" s="354">
        <v>44772</v>
      </c>
      <c r="ED135" s="354">
        <v>17277</v>
      </c>
      <c r="EE135" s="354">
        <v>1036634</v>
      </c>
      <c r="EF135" s="354">
        <v>413051</v>
      </c>
      <c r="EG135" s="354">
        <v>313338</v>
      </c>
      <c r="EH135" s="354">
        <v>80615</v>
      </c>
      <c r="EI135" s="354">
        <v>642376</v>
      </c>
      <c r="EJ135" s="354">
        <v>0</v>
      </c>
      <c r="EK135" s="354">
        <v>16143</v>
      </c>
      <c r="EL135" s="354">
        <v>92464</v>
      </c>
      <c r="EM135" s="354">
        <v>24671</v>
      </c>
      <c r="EN135" s="354">
        <v>126308</v>
      </c>
      <c r="EO135" s="354">
        <v>31421</v>
      </c>
      <c r="EP135" s="354">
        <v>37996</v>
      </c>
      <c r="EQ135" s="354">
        <v>28652</v>
      </c>
      <c r="ER135" s="354">
        <v>59832</v>
      </c>
      <c r="ES135" s="354">
        <v>0</v>
      </c>
      <c r="ET135" s="354">
        <v>0</v>
      </c>
      <c r="EU135" s="354">
        <v>0</v>
      </c>
      <c r="EV135" s="354">
        <v>8086</v>
      </c>
      <c r="EW135" s="354">
        <v>359403</v>
      </c>
      <c r="EX135" s="354">
        <v>161143</v>
      </c>
      <c r="EY135" s="354">
        <v>48873</v>
      </c>
      <c r="EZ135" s="354">
        <v>29816</v>
      </c>
      <c r="FA135" s="354">
        <v>147000</v>
      </c>
      <c r="FB135" s="354">
        <v>3111</v>
      </c>
      <c r="FC135" s="354">
        <v>43137</v>
      </c>
      <c r="FD135" s="354">
        <v>31369</v>
      </c>
      <c r="FE135" s="354">
        <v>11083</v>
      </c>
      <c r="FF135" s="354">
        <v>273656</v>
      </c>
      <c r="FG135" s="354">
        <v>158302</v>
      </c>
      <c r="FH135" s="354">
        <v>38636</v>
      </c>
      <c r="FI135" s="354">
        <v>9182</v>
      </c>
      <c r="FJ135" s="354">
        <v>64653</v>
      </c>
      <c r="FK135" s="354">
        <v>6788</v>
      </c>
      <c r="FL135" s="354">
        <v>0</v>
      </c>
      <c r="FM135" s="354">
        <v>14565</v>
      </c>
      <c r="FN135" s="354">
        <v>0</v>
      </c>
      <c r="FO135" s="354">
        <v>102192</v>
      </c>
      <c r="FP135" s="354">
        <v>63912</v>
      </c>
      <c r="FQ135" s="354">
        <v>0</v>
      </c>
      <c r="FR135" s="354">
        <v>0</v>
      </c>
      <c r="FS135" s="354">
        <v>44258</v>
      </c>
      <c r="FT135" s="354">
        <v>0</v>
      </c>
      <c r="FU135" s="354">
        <v>0</v>
      </c>
      <c r="FV135" s="354">
        <v>0</v>
      </c>
      <c r="FW135" s="354">
        <v>8086</v>
      </c>
      <c r="FX135" s="354">
        <v>576757</v>
      </c>
      <c r="FY135" s="354">
        <v>123682</v>
      </c>
      <c r="FZ135" s="354">
        <v>144406</v>
      </c>
      <c r="GA135" s="354">
        <v>78299</v>
      </c>
      <c r="GB135" s="354">
        <v>439973</v>
      </c>
      <c r="GC135" s="354">
        <v>0</v>
      </c>
      <c r="GD135" s="354">
        <v>0</v>
      </c>
      <c r="GE135" s="354">
        <v>0</v>
      </c>
      <c r="GF135" s="354">
        <v>7786</v>
      </c>
      <c r="GG135" s="354">
        <v>34653</v>
      </c>
      <c r="GH135" s="354">
        <v>0</v>
      </c>
      <c r="GI135" s="354">
        <v>0</v>
      </c>
      <c r="GJ135" s="354">
        <v>10788</v>
      </c>
      <c r="GK135" s="354">
        <v>0</v>
      </c>
      <c r="GL135" s="354">
        <v>25262</v>
      </c>
      <c r="GM135" s="354">
        <v>0</v>
      </c>
      <c r="GN135" s="354">
        <v>0</v>
      </c>
      <c r="GO135" s="354">
        <v>0</v>
      </c>
      <c r="GP135" s="354">
        <v>11112</v>
      </c>
      <c r="GQ135" s="354">
        <v>0</v>
      </c>
      <c r="GR135" s="354">
        <v>6636</v>
      </c>
      <c r="GS135" s="354">
        <v>2857</v>
      </c>
      <c r="GT135" s="354">
        <v>0</v>
      </c>
      <c r="GU135" s="354">
        <v>0</v>
      </c>
      <c r="GV135" s="354">
        <v>0</v>
      </c>
      <c r="GW135" s="354">
        <v>0</v>
      </c>
      <c r="GX135" s="354">
        <v>0</v>
      </c>
      <c r="GY135" s="354">
        <v>244169</v>
      </c>
      <c r="GZ135" s="354">
        <v>108122</v>
      </c>
      <c r="HA135" s="354">
        <v>15937</v>
      </c>
      <c r="HB135" s="354">
        <v>25644</v>
      </c>
      <c r="HC135" s="354">
        <v>162375</v>
      </c>
      <c r="HD135" s="354">
        <v>12350</v>
      </c>
      <c r="HE135" s="354">
        <v>0</v>
      </c>
      <c r="HF135" s="354">
        <v>13077</v>
      </c>
      <c r="HG135" s="354">
        <v>0</v>
      </c>
      <c r="HH135" s="354">
        <v>935170</v>
      </c>
    </row>
    <row r="136" spans="1:216" ht="15" x14ac:dyDescent="0.25">
      <c r="A136" s="354" t="s">
        <v>450</v>
      </c>
      <c r="B136" s="354">
        <v>1117233</v>
      </c>
      <c r="C136" s="354">
        <v>0</v>
      </c>
      <c r="D136" s="354">
        <v>0</v>
      </c>
      <c r="E136" s="354">
        <v>0</v>
      </c>
      <c r="F136" s="354">
        <v>0</v>
      </c>
      <c r="G136" s="354">
        <v>0</v>
      </c>
      <c r="H136" s="354">
        <v>0</v>
      </c>
      <c r="I136" s="354">
        <v>0</v>
      </c>
      <c r="J136" s="354">
        <v>0</v>
      </c>
      <c r="K136" s="354">
        <v>0</v>
      </c>
      <c r="L136" s="354">
        <v>0</v>
      </c>
      <c r="M136" s="354">
        <v>0</v>
      </c>
      <c r="N136" s="354">
        <v>0</v>
      </c>
      <c r="O136" s="354">
        <v>0</v>
      </c>
      <c r="P136" s="354">
        <v>0</v>
      </c>
      <c r="Q136" s="354">
        <v>0</v>
      </c>
      <c r="R136" s="354">
        <v>0</v>
      </c>
      <c r="S136" s="354">
        <v>0</v>
      </c>
      <c r="T136" s="354">
        <v>0</v>
      </c>
      <c r="U136" s="354">
        <v>0</v>
      </c>
      <c r="V136" s="354">
        <v>0</v>
      </c>
      <c r="W136" s="354">
        <v>0</v>
      </c>
      <c r="X136" s="354">
        <v>0</v>
      </c>
      <c r="Y136" s="354">
        <v>0</v>
      </c>
      <c r="Z136" s="354">
        <v>46829</v>
      </c>
      <c r="AA136" s="354">
        <v>48051</v>
      </c>
      <c r="AB136" s="354">
        <v>0</v>
      </c>
      <c r="AC136" s="354">
        <v>23796</v>
      </c>
      <c r="AD136" s="354">
        <v>0</v>
      </c>
      <c r="AE136" s="354">
        <v>0</v>
      </c>
      <c r="AF136" s="354">
        <v>22632</v>
      </c>
      <c r="AG136" s="354">
        <v>0</v>
      </c>
      <c r="AH136" s="354">
        <v>0</v>
      </c>
      <c r="AI136" s="354">
        <v>0</v>
      </c>
      <c r="AJ136" s="354">
        <v>23796</v>
      </c>
      <c r="AK136" s="354">
        <v>6706</v>
      </c>
      <c r="AL136" s="354">
        <v>0</v>
      </c>
      <c r="AM136" s="354">
        <v>13411</v>
      </c>
      <c r="AN136" s="354">
        <v>0</v>
      </c>
      <c r="AO136" s="354">
        <v>13411</v>
      </c>
      <c r="AP136" s="354">
        <v>0</v>
      </c>
      <c r="AQ136" s="354">
        <v>0</v>
      </c>
      <c r="AR136" s="354">
        <v>0</v>
      </c>
      <c r="AS136" s="354">
        <v>0</v>
      </c>
      <c r="AT136" s="354">
        <v>0</v>
      </c>
      <c r="AU136" s="354">
        <v>0</v>
      </c>
      <c r="AV136" s="354">
        <v>0</v>
      </c>
      <c r="AW136" s="354">
        <v>0</v>
      </c>
      <c r="AX136" s="354">
        <v>0</v>
      </c>
      <c r="AY136" s="354">
        <v>114382</v>
      </c>
      <c r="AZ136" s="354">
        <v>15808</v>
      </c>
      <c r="BA136" s="354">
        <v>0</v>
      </c>
      <c r="BB136" s="354">
        <v>15808</v>
      </c>
      <c r="BC136" s="354">
        <v>0</v>
      </c>
      <c r="BD136" s="354">
        <v>0</v>
      </c>
      <c r="BE136" s="354">
        <v>0</v>
      </c>
      <c r="BF136" s="354">
        <v>0</v>
      </c>
      <c r="BG136" s="354">
        <v>0</v>
      </c>
      <c r="BH136" s="354">
        <v>0</v>
      </c>
      <c r="BI136" s="354">
        <v>0</v>
      </c>
      <c r="BJ136" s="354">
        <v>0</v>
      </c>
      <c r="BK136" s="354">
        <v>0</v>
      </c>
      <c r="BL136" s="354">
        <v>0</v>
      </c>
      <c r="BM136" s="354">
        <v>0</v>
      </c>
      <c r="BN136" s="354">
        <v>10703</v>
      </c>
      <c r="BO136" s="354">
        <v>0</v>
      </c>
      <c r="BP136" s="354">
        <v>0</v>
      </c>
      <c r="BQ136" s="354">
        <v>10703</v>
      </c>
      <c r="BR136" s="354">
        <v>0</v>
      </c>
      <c r="BS136" s="354">
        <v>0</v>
      </c>
      <c r="BT136" s="354">
        <v>0</v>
      </c>
      <c r="BU136" s="354">
        <v>47500</v>
      </c>
      <c r="BV136" s="354">
        <v>0</v>
      </c>
      <c r="BW136" s="354">
        <v>47500</v>
      </c>
      <c r="BX136" s="354">
        <v>0</v>
      </c>
      <c r="BY136" s="354">
        <v>0</v>
      </c>
      <c r="BZ136" s="354">
        <v>0</v>
      </c>
      <c r="CA136" s="354">
        <v>0</v>
      </c>
      <c r="CB136" s="354">
        <v>0</v>
      </c>
      <c r="CC136" s="354">
        <v>0</v>
      </c>
      <c r="CD136" s="354">
        <v>0</v>
      </c>
      <c r="CE136" s="354">
        <v>0</v>
      </c>
      <c r="CF136" s="354">
        <v>0</v>
      </c>
      <c r="CG136" s="354">
        <v>0</v>
      </c>
      <c r="CH136" s="354">
        <v>0</v>
      </c>
      <c r="CI136" s="354">
        <v>30696</v>
      </c>
      <c r="CJ136" s="354">
        <v>9646</v>
      </c>
      <c r="CK136" s="354">
        <v>25891</v>
      </c>
      <c r="CL136" s="354">
        <v>9646</v>
      </c>
      <c r="CM136" s="354">
        <v>0</v>
      </c>
      <c r="CN136" s="354">
        <v>0</v>
      </c>
      <c r="CO136" s="354">
        <v>0</v>
      </c>
      <c r="CP136" s="354">
        <v>228530</v>
      </c>
      <c r="CQ136" s="354">
        <v>3301</v>
      </c>
      <c r="CR136" s="354">
        <v>42551</v>
      </c>
      <c r="CS136" s="354">
        <v>9926</v>
      </c>
      <c r="CT136" s="354">
        <v>64798</v>
      </c>
      <c r="CU136" s="354">
        <v>85749</v>
      </c>
      <c r="CV136" s="354">
        <v>53502</v>
      </c>
      <c r="CW136" s="354">
        <v>83177</v>
      </c>
      <c r="CX136" s="354">
        <v>0</v>
      </c>
      <c r="CY136" s="354">
        <v>0</v>
      </c>
      <c r="CZ136" s="354">
        <v>0</v>
      </c>
      <c r="DA136" s="354">
        <v>12153</v>
      </c>
      <c r="DB136" s="354">
        <v>78737</v>
      </c>
      <c r="DC136" s="354">
        <v>0</v>
      </c>
      <c r="DD136" s="354">
        <v>683467</v>
      </c>
      <c r="DE136" s="354">
        <v>359644</v>
      </c>
      <c r="DF136" s="354">
        <v>317176</v>
      </c>
      <c r="DG136" s="354">
        <v>247179</v>
      </c>
      <c r="DH136" s="354">
        <v>7541</v>
      </c>
      <c r="DI136" s="354">
        <v>0</v>
      </c>
      <c r="DJ136" s="354">
        <v>0</v>
      </c>
      <c r="DK136" s="354">
        <v>926100</v>
      </c>
      <c r="DL136" s="354">
        <v>652936</v>
      </c>
      <c r="DM136" s="354">
        <v>547598</v>
      </c>
      <c r="DN136" s="354">
        <v>123041</v>
      </c>
      <c r="DO136" s="354">
        <v>92556</v>
      </c>
      <c r="DP136" s="354">
        <v>73847</v>
      </c>
      <c r="DQ136" s="354">
        <v>338724</v>
      </c>
      <c r="DR136" s="354">
        <v>0</v>
      </c>
      <c r="DS136" s="354">
        <v>0</v>
      </c>
      <c r="DT136" s="354">
        <v>112476</v>
      </c>
      <c r="DU136" s="354">
        <v>27308</v>
      </c>
      <c r="DV136" s="354">
        <v>192978</v>
      </c>
      <c r="DW136" s="354">
        <v>30981</v>
      </c>
      <c r="DX136" s="354">
        <v>13112</v>
      </c>
      <c r="DY136" s="354">
        <v>27385</v>
      </c>
      <c r="DZ136" s="354">
        <v>141212</v>
      </c>
      <c r="EA136" s="354">
        <v>0</v>
      </c>
      <c r="EB136" s="354">
        <v>0</v>
      </c>
      <c r="EC136" s="354">
        <v>16138</v>
      </c>
      <c r="ED136" s="354">
        <v>0</v>
      </c>
      <c r="EE136" s="354">
        <v>621864</v>
      </c>
      <c r="EF136" s="354">
        <v>160311</v>
      </c>
      <c r="EG136" s="354">
        <v>97208</v>
      </c>
      <c r="EH136" s="354">
        <v>77111</v>
      </c>
      <c r="EI136" s="354">
        <v>386182</v>
      </c>
      <c r="EJ136" s="354">
        <v>0</v>
      </c>
      <c r="EK136" s="354">
        <v>0</v>
      </c>
      <c r="EL136" s="354">
        <v>104723</v>
      </c>
      <c r="EM136" s="354">
        <v>27308</v>
      </c>
      <c r="EN136" s="354">
        <v>59667</v>
      </c>
      <c r="EO136" s="354">
        <v>0</v>
      </c>
      <c r="EP136" s="354">
        <v>9019</v>
      </c>
      <c r="EQ136" s="354">
        <v>0</v>
      </c>
      <c r="ER136" s="354">
        <v>51134</v>
      </c>
      <c r="ES136" s="354">
        <v>0</v>
      </c>
      <c r="ET136" s="354">
        <v>0</v>
      </c>
      <c r="EU136" s="354">
        <v>0</v>
      </c>
      <c r="EV136" s="354">
        <v>0</v>
      </c>
      <c r="EW136" s="354">
        <v>249709</v>
      </c>
      <c r="EX136" s="354">
        <v>27800</v>
      </c>
      <c r="EY136" s="354">
        <v>77284</v>
      </c>
      <c r="EZ136" s="354">
        <v>40198</v>
      </c>
      <c r="FA136" s="354">
        <v>162289</v>
      </c>
      <c r="FB136" s="354">
        <v>10199</v>
      </c>
      <c r="FC136" s="354">
        <v>0</v>
      </c>
      <c r="FD136" s="354">
        <v>43727</v>
      </c>
      <c r="FE136" s="354">
        <v>2712</v>
      </c>
      <c r="FF136" s="354">
        <v>129882</v>
      </c>
      <c r="FG136" s="354">
        <v>52588</v>
      </c>
      <c r="FH136" s="354">
        <v>5720</v>
      </c>
      <c r="FI136" s="354">
        <v>0</v>
      </c>
      <c r="FJ136" s="354">
        <v>63588</v>
      </c>
      <c r="FK136" s="354">
        <v>0</v>
      </c>
      <c r="FL136" s="354">
        <v>0</v>
      </c>
      <c r="FM136" s="354">
        <v>2771</v>
      </c>
      <c r="FN136" s="354">
        <v>0</v>
      </c>
      <c r="FO136" s="354">
        <v>19941</v>
      </c>
      <c r="FP136" s="354">
        <v>19941</v>
      </c>
      <c r="FQ136" s="354">
        <v>0</v>
      </c>
      <c r="FR136" s="354">
        <v>0</v>
      </c>
      <c r="FS136" s="354">
        <v>0</v>
      </c>
      <c r="FT136" s="354">
        <v>0</v>
      </c>
      <c r="FU136" s="354">
        <v>0</v>
      </c>
      <c r="FV136" s="354">
        <v>0</v>
      </c>
      <c r="FW136" s="354">
        <v>0</v>
      </c>
      <c r="FX136" s="354">
        <v>320035</v>
      </c>
      <c r="FY136" s="354">
        <v>74583</v>
      </c>
      <c r="FZ136" s="354">
        <v>161576</v>
      </c>
      <c r="GA136" s="354">
        <v>0</v>
      </c>
      <c r="GB136" s="354">
        <v>206819</v>
      </c>
      <c r="GC136" s="354">
        <v>0</v>
      </c>
      <c r="GD136" s="354">
        <v>0</v>
      </c>
      <c r="GE136" s="354">
        <v>0</v>
      </c>
      <c r="GF136" s="354">
        <v>0</v>
      </c>
      <c r="GG136" s="354">
        <v>328702</v>
      </c>
      <c r="GH136" s="354">
        <v>4017</v>
      </c>
      <c r="GI136" s="354">
        <v>38138</v>
      </c>
      <c r="GJ136" s="354">
        <v>0</v>
      </c>
      <c r="GK136" s="354">
        <v>158439</v>
      </c>
      <c r="GL136" s="354">
        <v>198769</v>
      </c>
      <c r="GM136" s="354">
        <v>0</v>
      </c>
      <c r="GN136" s="354">
        <v>0</v>
      </c>
      <c r="GO136" s="354">
        <v>0</v>
      </c>
      <c r="GP136" s="354">
        <v>0</v>
      </c>
      <c r="GQ136" s="354">
        <v>0</v>
      </c>
      <c r="GR136" s="354">
        <v>0</v>
      </c>
      <c r="GS136" s="354">
        <v>0</v>
      </c>
      <c r="GT136" s="354">
        <v>0</v>
      </c>
      <c r="GU136" s="354">
        <v>0</v>
      </c>
      <c r="GV136" s="354">
        <v>0</v>
      </c>
      <c r="GW136" s="354">
        <v>0</v>
      </c>
      <c r="GX136" s="354">
        <v>0</v>
      </c>
      <c r="GY136" s="354">
        <v>75136</v>
      </c>
      <c r="GZ136" s="354">
        <v>38065</v>
      </c>
      <c r="HA136" s="354">
        <v>5871</v>
      </c>
      <c r="HB136" s="354">
        <v>4368</v>
      </c>
      <c r="HC136" s="354">
        <v>30533</v>
      </c>
      <c r="HD136" s="354">
        <v>21740</v>
      </c>
      <c r="HE136" s="354">
        <v>0</v>
      </c>
      <c r="HF136" s="354">
        <v>0</v>
      </c>
      <c r="HG136" s="354">
        <v>41818</v>
      </c>
      <c r="HH136" s="354">
        <v>29605</v>
      </c>
    </row>
    <row r="137" spans="1:216" ht="15" x14ac:dyDescent="0.25">
      <c r="A137" s="354" t="s">
        <v>451</v>
      </c>
      <c r="B137" s="354">
        <v>2670795</v>
      </c>
      <c r="C137" s="354">
        <v>358797</v>
      </c>
      <c r="D137" s="354">
        <v>201178</v>
      </c>
      <c r="E137" s="354">
        <v>96123</v>
      </c>
      <c r="F137" s="354">
        <v>36677</v>
      </c>
      <c r="G137" s="354">
        <v>60185</v>
      </c>
      <c r="H137" s="354">
        <v>82080</v>
      </c>
      <c r="I137" s="354">
        <v>22358</v>
      </c>
      <c r="J137" s="354">
        <v>63724</v>
      </c>
      <c r="K137" s="354">
        <v>17641</v>
      </c>
      <c r="L137" s="354">
        <v>4879</v>
      </c>
      <c r="M137" s="354">
        <v>21491</v>
      </c>
      <c r="N137" s="354">
        <v>35830</v>
      </c>
      <c r="O137" s="354">
        <v>0</v>
      </c>
      <c r="P137" s="354">
        <v>35830</v>
      </c>
      <c r="Q137" s="354">
        <v>146341</v>
      </c>
      <c r="R137" s="354">
        <v>46937</v>
      </c>
      <c r="S137" s="354">
        <v>0</v>
      </c>
      <c r="T137" s="354">
        <v>38965</v>
      </c>
      <c r="U137" s="354">
        <v>10200</v>
      </c>
      <c r="V137" s="354">
        <v>28264</v>
      </c>
      <c r="W137" s="354">
        <v>9781</v>
      </c>
      <c r="X137" s="354">
        <v>4751</v>
      </c>
      <c r="Y137" s="354">
        <v>5411</v>
      </c>
      <c r="Z137" s="354">
        <v>1372429</v>
      </c>
      <c r="AA137" s="354">
        <v>1321408</v>
      </c>
      <c r="AB137" s="354">
        <v>152843</v>
      </c>
      <c r="AC137" s="354">
        <v>532860</v>
      </c>
      <c r="AD137" s="354">
        <v>260922</v>
      </c>
      <c r="AE137" s="354">
        <v>34849</v>
      </c>
      <c r="AF137" s="354">
        <v>169916</v>
      </c>
      <c r="AG137" s="354">
        <v>451281</v>
      </c>
      <c r="AH137" s="354">
        <v>340746</v>
      </c>
      <c r="AI137" s="354">
        <v>158258</v>
      </c>
      <c r="AJ137" s="354">
        <v>494993</v>
      </c>
      <c r="AK137" s="354">
        <v>51592</v>
      </c>
      <c r="AL137" s="354">
        <v>41489</v>
      </c>
      <c r="AM137" s="354">
        <v>174726</v>
      </c>
      <c r="AN137" s="354">
        <v>12414</v>
      </c>
      <c r="AO137" s="354">
        <v>86894</v>
      </c>
      <c r="AP137" s="354">
        <v>46668</v>
      </c>
      <c r="AQ137" s="354">
        <v>0</v>
      </c>
      <c r="AR137" s="354">
        <v>50095</v>
      </c>
      <c r="AS137" s="354">
        <v>0</v>
      </c>
      <c r="AT137" s="354">
        <v>0</v>
      </c>
      <c r="AU137" s="354">
        <v>0</v>
      </c>
      <c r="AV137" s="354">
        <v>14989</v>
      </c>
      <c r="AW137" s="354">
        <v>6072</v>
      </c>
      <c r="AX137" s="354">
        <v>0</v>
      </c>
      <c r="AY137" s="354">
        <v>1032708</v>
      </c>
      <c r="AZ137" s="354">
        <v>162253</v>
      </c>
      <c r="BA137" s="354">
        <v>55167</v>
      </c>
      <c r="BB137" s="354">
        <v>2086</v>
      </c>
      <c r="BC137" s="354">
        <v>95779</v>
      </c>
      <c r="BD137" s="354">
        <v>22511</v>
      </c>
      <c r="BE137" s="354">
        <v>0</v>
      </c>
      <c r="BF137" s="354">
        <v>0</v>
      </c>
      <c r="BG137" s="354">
        <v>36376</v>
      </c>
      <c r="BH137" s="354">
        <v>5516</v>
      </c>
      <c r="BI137" s="354">
        <v>0</v>
      </c>
      <c r="BJ137" s="354">
        <v>29592</v>
      </c>
      <c r="BK137" s="354">
        <v>0</v>
      </c>
      <c r="BL137" s="354">
        <v>0</v>
      </c>
      <c r="BM137" s="354">
        <v>0</v>
      </c>
      <c r="BN137" s="354">
        <v>367299</v>
      </c>
      <c r="BO137" s="354">
        <v>9345</v>
      </c>
      <c r="BP137" s="354">
        <v>13406</v>
      </c>
      <c r="BQ137" s="354">
        <v>337191</v>
      </c>
      <c r="BR137" s="354">
        <v>29399</v>
      </c>
      <c r="BS137" s="354">
        <v>0</v>
      </c>
      <c r="BT137" s="354">
        <v>0</v>
      </c>
      <c r="BU137" s="354">
        <v>341871</v>
      </c>
      <c r="BV137" s="354">
        <v>0</v>
      </c>
      <c r="BW137" s="354">
        <v>49570</v>
      </c>
      <c r="BX137" s="354">
        <v>254560</v>
      </c>
      <c r="BY137" s="354">
        <v>54044</v>
      </c>
      <c r="BZ137" s="354">
        <v>0</v>
      </c>
      <c r="CA137" s="354">
        <v>0</v>
      </c>
      <c r="CB137" s="354">
        <v>61400</v>
      </c>
      <c r="CC137" s="354">
        <v>26658</v>
      </c>
      <c r="CD137" s="354">
        <v>23928</v>
      </c>
      <c r="CE137" s="354">
        <v>2798</v>
      </c>
      <c r="CF137" s="354">
        <v>9019</v>
      </c>
      <c r="CG137" s="354">
        <v>0</v>
      </c>
      <c r="CH137" s="354">
        <v>0</v>
      </c>
      <c r="CI137" s="354">
        <v>591841</v>
      </c>
      <c r="CJ137" s="354">
        <v>153786</v>
      </c>
      <c r="CK137" s="354">
        <v>16333</v>
      </c>
      <c r="CL137" s="354">
        <v>287311</v>
      </c>
      <c r="CM137" s="354">
        <v>53070</v>
      </c>
      <c r="CN137" s="354">
        <v>0</v>
      </c>
      <c r="CO137" s="354">
        <v>214052</v>
      </c>
      <c r="CP137" s="354">
        <v>519288</v>
      </c>
      <c r="CQ137" s="354">
        <v>100775</v>
      </c>
      <c r="CR137" s="354">
        <v>174121</v>
      </c>
      <c r="CS137" s="354">
        <v>77119</v>
      </c>
      <c r="CT137" s="354">
        <v>132470</v>
      </c>
      <c r="CU137" s="354">
        <v>108130</v>
      </c>
      <c r="CV137" s="354">
        <v>48424</v>
      </c>
      <c r="CW137" s="354">
        <v>164994</v>
      </c>
      <c r="CX137" s="354">
        <v>0</v>
      </c>
      <c r="CY137" s="354">
        <v>0</v>
      </c>
      <c r="CZ137" s="354">
        <v>0</v>
      </c>
      <c r="DA137" s="354">
        <v>32194</v>
      </c>
      <c r="DB137" s="354">
        <v>66820</v>
      </c>
      <c r="DC137" s="354">
        <v>29290</v>
      </c>
      <c r="DD137" s="354">
        <v>1397761</v>
      </c>
      <c r="DE137" s="354">
        <v>634664</v>
      </c>
      <c r="DF137" s="354">
        <v>822512</v>
      </c>
      <c r="DG137" s="354">
        <v>636314</v>
      </c>
      <c r="DH137" s="354">
        <v>14186</v>
      </c>
      <c r="DI137" s="354">
        <v>9903</v>
      </c>
      <c r="DJ137" s="354">
        <v>8344</v>
      </c>
      <c r="DK137" s="354">
        <v>1898692</v>
      </c>
      <c r="DL137" s="354">
        <v>1164149</v>
      </c>
      <c r="DM137" s="354">
        <v>910001</v>
      </c>
      <c r="DN137" s="354">
        <v>209510</v>
      </c>
      <c r="DO137" s="354">
        <v>208077</v>
      </c>
      <c r="DP137" s="354">
        <v>184871</v>
      </c>
      <c r="DQ137" s="354">
        <v>508487</v>
      </c>
      <c r="DR137" s="354">
        <v>16860</v>
      </c>
      <c r="DS137" s="354">
        <v>42788</v>
      </c>
      <c r="DT137" s="354">
        <v>175365</v>
      </c>
      <c r="DU137" s="354">
        <v>73156</v>
      </c>
      <c r="DV137" s="354">
        <v>405975</v>
      </c>
      <c r="DW137" s="354">
        <v>121716</v>
      </c>
      <c r="DX137" s="354">
        <v>103140</v>
      </c>
      <c r="DY137" s="354">
        <v>44628</v>
      </c>
      <c r="DZ137" s="354">
        <v>252740</v>
      </c>
      <c r="EA137" s="354">
        <v>0</v>
      </c>
      <c r="EB137" s="354">
        <v>14895</v>
      </c>
      <c r="EC137" s="354">
        <v>66061</v>
      </c>
      <c r="ED137" s="354">
        <v>12577</v>
      </c>
      <c r="EE137" s="354">
        <v>1116453</v>
      </c>
      <c r="EF137" s="354">
        <v>301413</v>
      </c>
      <c r="EG137" s="354">
        <v>266050</v>
      </c>
      <c r="EH137" s="354">
        <v>181919</v>
      </c>
      <c r="EI137" s="354">
        <v>677896</v>
      </c>
      <c r="EJ137" s="354">
        <v>16860</v>
      </c>
      <c r="EK137" s="354">
        <v>47462</v>
      </c>
      <c r="EL137" s="354">
        <v>216159</v>
      </c>
      <c r="EM137" s="354">
        <v>77205</v>
      </c>
      <c r="EN137" s="354">
        <v>108121</v>
      </c>
      <c r="EO137" s="354">
        <v>6017</v>
      </c>
      <c r="EP137" s="354">
        <v>0</v>
      </c>
      <c r="EQ137" s="354">
        <v>48064</v>
      </c>
      <c r="ER137" s="354">
        <v>60042</v>
      </c>
      <c r="ES137" s="354">
        <v>0</v>
      </c>
      <c r="ET137" s="354">
        <v>0</v>
      </c>
      <c r="EU137" s="354">
        <v>19082</v>
      </c>
      <c r="EV137" s="354">
        <v>0</v>
      </c>
      <c r="EW137" s="354">
        <v>545884</v>
      </c>
      <c r="EX137" s="354">
        <v>121333</v>
      </c>
      <c r="EY137" s="354">
        <v>56317</v>
      </c>
      <c r="EZ137" s="354">
        <v>77901</v>
      </c>
      <c r="FA137" s="354">
        <v>299578</v>
      </c>
      <c r="FB137" s="354">
        <v>2211</v>
      </c>
      <c r="FC137" s="354">
        <v>29968</v>
      </c>
      <c r="FD137" s="354">
        <v>66872</v>
      </c>
      <c r="FE137" s="354">
        <v>32812</v>
      </c>
      <c r="FF137" s="354">
        <v>194541</v>
      </c>
      <c r="FG137" s="354">
        <v>98181</v>
      </c>
      <c r="FH137" s="354">
        <v>4010</v>
      </c>
      <c r="FI137" s="354">
        <v>14565</v>
      </c>
      <c r="FJ137" s="354">
        <v>64072</v>
      </c>
      <c r="FK137" s="354">
        <v>0</v>
      </c>
      <c r="FL137" s="354">
        <v>8565</v>
      </c>
      <c r="FM137" s="354">
        <v>0</v>
      </c>
      <c r="FN137" s="354">
        <v>0</v>
      </c>
      <c r="FO137" s="354">
        <v>8366</v>
      </c>
      <c r="FP137" s="354">
        <v>8366</v>
      </c>
      <c r="FQ137" s="354">
        <v>0</v>
      </c>
      <c r="FR137" s="354">
        <v>0</v>
      </c>
      <c r="FS137" s="354">
        <v>0</v>
      </c>
      <c r="FT137" s="354">
        <v>0</v>
      </c>
      <c r="FU137" s="354">
        <v>0</v>
      </c>
      <c r="FV137" s="354">
        <v>0</v>
      </c>
      <c r="FW137" s="354">
        <v>0</v>
      </c>
      <c r="FX137" s="354">
        <v>512112</v>
      </c>
      <c r="FY137" s="354">
        <v>122234</v>
      </c>
      <c r="FZ137" s="354">
        <v>146281</v>
      </c>
      <c r="GA137" s="354">
        <v>66056</v>
      </c>
      <c r="GB137" s="354">
        <v>334774</v>
      </c>
      <c r="GC137" s="354">
        <v>0</v>
      </c>
      <c r="GD137" s="354">
        <v>49438</v>
      </c>
      <c r="GE137" s="354">
        <v>18667</v>
      </c>
      <c r="GF137" s="354">
        <v>9078</v>
      </c>
      <c r="GG137" s="354">
        <v>292971</v>
      </c>
      <c r="GH137" s="354">
        <v>0</v>
      </c>
      <c r="GI137" s="354">
        <v>25715</v>
      </c>
      <c r="GJ137" s="354">
        <v>6473</v>
      </c>
      <c r="GK137" s="354">
        <v>95596</v>
      </c>
      <c r="GL137" s="354">
        <v>214747</v>
      </c>
      <c r="GM137" s="354">
        <v>0</v>
      </c>
      <c r="GN137" s="354">
        <v>0</v>
      </c>
      <c r="GO137" s="354">
        <v>0</v>
      </c>
      <c r="GP137" s="354">
        <v>25305</v>
      </c>
      <c r="GQ137" s="354">
        <v>0</v>
      </c>
      <c r="GR137" s="354">
        <v>7101</v>
      </c>
      <c r="GS137" s="354">
        <v>17827</v>
      </c>
      <c r="GT137" s="354">
        <v>0</v>
      </c>
      <c r="GU137" s="354">
        <v>0</v>
      </c>
      <c r="GV137" s="354">
        <v>0</v>
      </c>
      <c r="GW137" s="354">
        <v>0</v>
      </c>
      <c r="GX137" s="354">
        <v>0</v>
      </c>
      <c r="GY137" s="354">
        <v>365973</v>
      </c>
      <c r="GZ137" s="354">
        <v>68976</v>
      </c>
      <c r="HA137" s="354">
        <v>129024</v>
      </c>
      <c r="HB137" s="354">
        <v>45388</v>
      </c>
      <c r="HC137" s="354">
        <v>154581</v>
      </c>
      <c r="HD137" s="354">
        <v>25330</v>
      </c>
      <c r="HE137" s="354">
        <v>7051</v>
      </c>
      <c r="HF137" s="354">
        <v>36529</v>
      </c>
      <c r="HG137" s="354">
        <v>1422</v>
      </c>
      <c r="HH137" s="354">
        <v>829084</v>
      </c>
    </row>
    <row r="138" spans="1:216" ht="15" x14ac:dyDescent="0.25">
      <c r="A138" s="354" t="s">
        <v>452</v>
      </c>
      <c r="B138" s="354">
        <v>5000287</v>
      </c>
      <c r="C138" s="354">
        <v>1172096</v>
      </c>
      <c r="D138" s="354">
        <v>806052</v>
      </c>
      <c r="E138" s="354">
        <v>356827</v>
      </c>
      <c r="F138" s="354">
        <v>195046</v>
      </c>
      <c r="G138" s="354">
        <v>186072</v>
      </c>
      <c r="H138" s="354">
        <v>404207</v>
      </c>
      <c r="I138" s="354">
        <v>207433</v>
      </c>
      <c r="J138" s="354">
        <v>252982</v>
      </c>
      <c r="K138" s="354">
        <v>66179</v>
      </c>
      <c r="L138" s="354">
        <v>33025</v>
      </c>
      <c r="M138" s="354">
        <v>40872</v>
      </c>
      <c r="N138" s="354">
        <v>123117</v>
      </c>
      <c r="O138" s="354">
        <v>52141</v>
      </c>
      <c r="P138" s="354">
        <v>84739</v>
      </c>
      <c r="Q138" s="354">
        <v>398484</v>
      </c>
      <c r="R138" s="354">
        <v>125410</v>
      </c>
      <c r="S138" s="354">
        <v>0</v>
      </c>
      <c r="T138" s="354">
        <v>58398</v>
      </c>
      <c r="U138" s="354">
        <v>46189</v>
      </c>
      <c r="V138" s="354">
        <v>32757</v>
      </c>
      <c r="W138" s="354">
        <v>127490</v>
      </c>
      <c r="X138" s="354">
        <v>91566</v>
      </c>
      <c r="Y138" s="354">
        <v>35686</v>
      </c>
      <c r="Z138" s="354">
        <v>3038810</v>
      </c>
      <c r="AA138" s="354">
        <v>2880796</v>
      </c>
      <c r="AB138" s="354">
        <v>316683</v>
      </c>
      <c r="AC138" s="354">
        <v>1424735</v>
      </c>
      <c r="AD138" s="354">
        <v>1031358</v>
      </c>
      <c r="AE138" s="354">
        <v>34995</v>
      </c>
      <c r="AF138" s="354">
        <v>577927</v>
      </c>
      <c r="AG138" s="354">
        <v>686919</v>
      </c>
      <c r="AH138" s="354">
        <v>738858</v>
      </c>
      <c r="AI138" s="354">
        <v>303746</v>
      </c>
      <c r="AJ138" s="354">
        <v>1291737</v>
      </c>
      <c r="AK138" s="354">
        <v>268268</v>
      </c>
      <c r="AL138" s="354">
        <v>54948</v>
      </c>
      <c r="AM138" s="354">
        <v>632105</v>
      </c>
      <c r="AN138" s="354">
        <v>11573</v>
      </c>
      <c r="AO138" s="354">
        <v>282222</v>
      </c>
      <c r="AP138" s="354">
        <v>202425</v>
      </c>
      <c r="AQ138" s="354">
        <v>0</v>
      </c>
      <c r="AR138" s="354">
        <v>161128</v>
      </c>
      <c r="AS138" s="354">
        <v>39854</v>
      </c>
      <c r="AT138" s="354">
        <v>50431</v>
      </c>
      <c r="AU138" s="354">
        <v>19844</v>
      </c>
      <c r="AV138" s="354">
        <v>56871</v>
      </c>
      <c r="AW138" s="354">
        <v>20660</v>
      </c>
      <c r="AX138" s="354">
        <v>18421</v>
      </c>
      <c r="AY138" s="354">
        <v>1989556</v>
      </c>
      <c r="AZ138" s="354">
        <v>222691</v>
      </c>
      <c r="BA138" s="354">
        <v>46762</v>
      </c>
      <c r="BB138" s="354">
        <v>0</v>
      </c>
      <c r="BC138" s="354">
        <v>165517</v>
      </c>
      <c r="BD138" s="354">
        <v>23659</v>
      </c>
      <c r="BE138" s="354">
        <v>0</v>
      </c>
      <c r="BF138" s="354">
        <v>0</v>
      </c>
      <c r="BG138" s="354">
        <v>6847</v>
      </c>
      <c r="BH138" s="354">
        <v>0</v>
      </c>
      <c r="BI138" s="354">
        <v>0</v>
      </c>
      <c r="BJ138" s="354">
        <v>6847</v>
      </c>
      <c r="BK138" s="354">
        <v>0</v>
      </c>
      <c r="BL138" s="354">
        <v>0</v>
      </c>
      <c r="BM138" s="354">
        <v>0</v>
      </c>
      <c r="BN138" s="354">
        <v>664162</v>
      </c>
      <c r="BO138" s="354">
        <v>0</v>
      </c>
      <c r="BP138" s="354">
        <v>16841</v>
      </c>
      <c r="BQ138" s="354">
        <v>656078</v>
      </c>
      <c r="BR138" s="354">
        <v>11343</v>
      </c>
      <c r="BS138" s="354">
        <v>0</v>
      </c>
      <c r="BT138" s="354">
        <v>0</v>
      </c>
      <c r="BU138" s="354">
        <v>502321</v>
      </c>
      <c r="BV138" s="354">
        <v>25040</v>
      </c>
      <c r="BW138" s="354">
        <v>46345</v>
      </c>
      <c r="BX138" s="354">
        <v>442797</v>
      </c>
      <c r="BY138" s="354">
        <v>26025</v>
      </c>
      <c r="BZ138" s="354">
        <v>0</v>
      </c>
      <c r="CA138" s="354">
        <v>0</v>
      </c>
      <c r="CB138" s="354">
        <v>79441</v>
      </c>
      <c r="CC138" s="354">
        <v>54303</v>
      </c>
      <c r="CD138" s="354">
        <v>6402</v>
      </c>
      <c r="CE138" s="354">
        <v>19857</v>
      </c>
      <c r="CF138" s="354">
        <v>0</v>
      </c>
      <c r="CG138" s="354">
        <v>0</v>
      </c>
      <c r="CH138" s="354">
        <v>0</v>
      </c>
      <c r="CI138" s="354">
        <v>1093703</v>
      </c>
      <c r="CJ138" s="354">
        <v>288281</v>
      </c>
      <c r="CK138" s="354">
        <v>36617</v>
      </c>
      <c r="CL138" s="354">
        <v>543756</v>
      </c>
      <c r="CM138" s="354">
        <v>25190</v>
      </c>
      <c r="CN138" s="354">
        <v>0</v>
      </c>
      <c r="CO138" s="354">
        <v>444567</v>
      </c>
      <c r="CP138" s="354">
        <v>1267925</v>
      </c>
      <c r="CQ138" s="354">
        <v>160380</v>
      </c>
      <c r="CR138" s="354">
        <v>440872</v>
      </c>
      <c r="CS138" s="354">
        <v>124559</v>
      </c>
      <c r="CT138" s="354">
        <v>445812</v>
      </c>
      <c r="CU138" s="354">
        <v>278390</v>
      </c>
      <c r="CV138" s="354">
        <v>229351</v>
      </c>
      <c r="CW138" s="354">
        <v>252709</v>
      </c>
      <c r="CX138" s="354">
        <v>0</v>
      </c>
      <c r="CY138" s="354">
        <v>0</v>
      </c>
      <c r="CZ138" s="354">
        <v>0</v>
      </c>
      <c r="DA138" s="354">
        <v>62626</v>
      </c>
      <c r="DB138" s="354">
        <v>197297</v>
      </c>
      <c r="DC138" s="354">
        <v>1242</v>
      </c>
      <c r="DD138" s="354">
        <v>2591623</v>
      </c>
      <c r="DE138" s="354">
        <v>1209773</v>
      </c>
      <c r="DF138" s="354">
        <v>1150372</v>
      </c>
      <c r="DG138" s="354">
        <v>1316986</v>
      </c>
      <c r="DH138" s="354">
        <v>74150</v>
      </c>
      <c r="DI138" s="354">
        <v>28996</v>
      </c>
      <c r="DJ138" s="354">
        <v>16060</v>
      </c>
      <c r="DK138" s="354">
        <v>3538887</v>
      </c>
      <c r="DL138" s="354">
        <v>2611695</v>
      </c>
      <c r="DM138" s="354">
        <v>1748807</v>
      </c>
      <c r="DN138" s="354">
        <v>558563</v>
      </c>
      <c r="DO138" s="354">
        <v>522109</v>
      </c>
      <c r="DP138" s="354">
        <v>343709</v>
      </c>
      <c r="DQ138" s="354">
        <v>1003439</v>
      </c>
      <c r="DR138" s="354">
        <v>0</v>
      </c>
      <c r="DS138" s="354">
        <v>65036</v>
      </c>
      <c r="DT138" s="354">
        <v>250574</v>
      </c>
      <c r="DU138" s="354">
        <v>84839</v>
      </c>
      <c r="DV138" s="354">
        <v>1359793</v>
      </c>
      <c r="DW138" s="354">
        <v>418630</v>
      </c>
      <c r="DX138" s="354">
        <v>331255</v>
      </c>
      <c r="DY138" s="354">
        <v>153538</v>
      </c>
      <c r="DZ138" s="354">
        <v>800343</v>
      </c>
      <c r="EA138" s="354">
        <v>0</v>
      </c>
      <c r="EB138" s="354">
        <v>50762</v>
      </c>
      <c r="EC138" s="354">
        <v>274679</v>
      </c>
      <c r="ED138" s="354">
        <v>96100</v>
      </c>
      <c r="EE138" s="354">
        <v>2545286</v>
      </c>
      <c r="EF138" s="354">
        <v>877504</v>
      </c>
      <c r="EG138" s="354">
        <v>788194</v>
      </c>
      <c r="EH138" s="354">
        <v>436108</v>
      </c>
      <c r="EI138" s="354">
        <v>1566290</v>
      </c>
      <c r="EJ138" s="354">
        <v>0</v>
      </c>
      <c r="EK138" s="354">
        <v>112758</v>
      </c>
      <c r="EL138" s="354">
        <v>456419</v>
      </c>
      <c r="EM138" s="354">
        <v>183447</v>
      </c>
      <c r="EN138" s="354">
        <v>245150</v>
      </c>
      <c r="EO138" s="354">
        <v>58425</v>
      </c>
      <c r="EP138" s="354">
        <v>49437</v>
      </c>
      <c r="EQ138" s="354">
        <v>32765</v>
      </c>
      <c r="ER138" s="354">
        <v>133603</v>
      </c>
      <c r="ES138" s="354">
        <v>0</v>
      </c>
      <c r="ET138" s="354">
        <v>0</v>
      </c>
      <c r="EU138" s="354">
        <v>7255</v>
      </c>
      <c r="EV138" s="354">
        <v>0</v>
      </c>
      <c r="EW138" s="354">
        <v>960708</v>
      </c>
      <c r="EX138" s="354">
        <v>251447</v>
      </c>
      <c r="EY138" s="354">
        <v>186078</v>
      </c>
      <c r="EZ138" s="354">
        <v>168885</v>
      </c>
      <c r="FA138" s="354">
        <v>423823</v>
      </c>
      <c r="FB138" s="354">
        <v>8268</v>
      </c>
      <c r="FC138" s="354">
        <v>20453</v>
      </c>
      <c r="FD138" s="354">
        <v>157318</v>
      </c>
      <c r="FE138" s="354">
        <v>86480</v>
      </c>
      <c r="FF138" s="354">
        <v>315941</v>
      </c>
      <c r="FG138" s="354">
        <v>108074</v>
      </c>
      <c r="FH138" s="354">
        <v>48741</v>
      </c>
      <c r="FI138" s="354">
        <v>73703</v>
      </c>
      <c r="FJ138" s="354">
        <v>75605</v>
      </c>
      <c r="FK138" s="354">
        <v>22388</v>
      </c>
      <c r="FL138" s="354">
        <v>20638</v>
      </c>
      <c r="FM138" s="354">
        <v>25459</v>
      </c>
      <c r="FN138" s="354">
        <v>1771</v>
      </c>
      <c r="FO138" s="354">
        <v>65211</v>
      </c>
      <c r="FP138" s="354">
        <v>49479</v>
      </c>
      <c r="FQ138" s="354">
        <v>0</v>
      </c>
      <c r="FR138" s="354">
        <v>0</v>
      </c>
      <c r="FS138" s="354">
        <v>24144</v>
      </c>
      <c r="FT138" s="354">
        <v>0</v>
      </c>
      <c r="FU138" s="354">
        <v>0</v>
      </c>
      <c r="FV138" s="354">
        <v>0</v>
      </c>
      <c r="FW138" s="354">
        <v>0</v>
      </c>
      <c r="FX138" s="354">
        <v>1067287</v>
      </c>
      <c r="FY138" s="354">
        <v>236867</v>
      </c>
      <c r="FZ138" s="354">
        <v>286321</v>
      </c>
      <c r="GA138" s="354">
        <v>103670</v>
      </c>
      <c r="GB138" s="354">
        <v>641528</v>
      </c>
      <c r="GC138" s="354">
        <v>0</v>
      </c>
      <c r="GD138" s="354">
        <v>17357</v>
      </c>
      <c r="GE138" s="354">
        <v>48415</v>
      </c>
      <c r="GF138" s="354">
        <v>11883</v>
      </c>
      <c r="GG138" s="354">
        <v>276016</v>
      </c>
      <c r="GH138" s="354">
        <v>19281</v>
      </c>
      <c r="GI138" s="354">
        <v>10598</v>
      </c>
      <c r="GJ138" s="354">
        <v>0</v>
      </c>
      <c r="GK138" s="354">
        <v>102736</v>
      </c>
      <c r="GL138" s="354">
        <v>169111</v>
      </c>
      <c r="GM138" s="354">
        <v>0</v>
      </c>
      <c r="GN138" s="354">
        <v>0</v>
      </c>
      <c r="GO138" s="354">
        <v>0</v>
      </c>
      <c r="GP138" s="354">
        <v>20800</v>
      </c>
      <c r="GQ138" s="354">
        <v>1576</v>
      </c>
      <c r="GR138" s="354">
        <v>0</v>
      </c>
      <c r="GS138" s="354">
        <v>0</v>
      </c>
      <c r="GT138" s="354">
        <v>0</v>
      </c>
      <c r="GU138" s="354">
        <v>19079</v>
      </c>
      <c r="GV138" s="354">
        <v>0</v>
      </c>
      <c r="GW138" s="354">
        <v>0</v>
      </c>
      <c r="GX138" s="354">
        <v>0</v>
      </c>
      <c r="GY138" s="354">
        <v>582515</v>
      </c>
      <c r="GZ138" s="354">
        <v>135359</v>
      </c>
      <c r="HA138" s="354">
        <v>163958</v>
      </c>
      <c r="HB138" s="354">
        <v>42868</v>
      </c>
      <c r="HC138" s="354">
        <v>339539</v>
      </c>
      <c r="HD138" s="354">
        <v>21912</v>
      </c>
      <c r="HE138" s="354">
        <v>17846</v>
      </c>
      <c r="HF138" s="354">
        <v>36311</v>
      </c>
      <c r="HG138" s="354">
        <v>19627</v>
      </c>
      <c r="HH138" s="354">
        <v>1883999</v>
      </c>
    </row>
    <row r="139" spans="1:216" ht="15" x14ac:dyDescent="0.25">
      <c r="A139" s="354" t="s">
        <v>453</v>
      </c>
      <c r="B139" s="354">
        <v>10040530</v>
      </c>
      <c r="C139" s="354">
        <v>2894845</v>
      </c>
      <c r="D139" s="354">
        <v>2142334</v>
      </c>
      <c r="E139" s="354">
        <v>1411562</v>
      </c>
      <c r="F139" s="354">
        <v>844954</v>
      </c>
      <c r="G139" s="354">
        <v>836543</v>
      </c>
      <c r="H139" s="354">
        <v>901732</v>
      </c>
      <c r="I139" s="354">
        <v>470761</v>
      </c>
      <c r="J139" s="354">
        <v>615968</v>
      </c>
      <c r="K139" s="354">
        <v>289142</v>
      </c>
      <c r="L139" s="354">
        <v>137107</v>
      </c>
      <c r="M139" s="354">
        <v>163282</v>
      </c>
      <c r="N139" s="354">
        <v>188220</v>
      </c>
      <c r="O139" s="354">
        <v>89090</v>
      </c>
      <c r="P139" s="354">
        <v>101710</v>
      </c>
      <c r="Q139" s="354">
        <v>811693</v>
      </c>
      <c r="R139" s="354">
        <v>420293</v>
      </c>
      <c r="S139" s="354">
        <v>0</v>
      </c>
      <c r="T139" s="354">
        <v>290501</v>
      </c>
      <c r="U139" s="354">
        <v>167579</v>
      </c>
      <c r="V139" s="354">
        <v>177562</v>
      </c>
      <c r="W139" s="354">
        <v>276810</v>
      </c>
      <c r="X139" s="354">
        <v>229198</v>
      </c>
      <c r="Y139" s="354">
        <v>60174</v>
      </c>
      <c r="Z139" s="354">
        <v>6861485</v>
      </c>
      <c r="AA139" s="354">
        <v>6337798</v>
      </c>
      <c r="AB139" s="354">
        <v>562134</v>
      </c>
      <c r="AC139" s="354">
        <v>3178110</v>
      </c>
      <c r="AD139" s="354">
        <v>1767439</v>
      </c>
      <c r="AE139" s="354">
        <v>137689</v>
      </c>
      <c r="AF139" s="354">
        <v>1620916</v>
      </c>
      <c r="AG139" s="354">
        <v>1364465</v>
      </c>
      <c r="AH139" s="354">
        <v>2020549</v>
      </c>
      <c r="AI139" s="354">
        <v>885944</v>
      </c>
      <c r="AJ139" s="354">
        <v>2314316</v>
      </c>
      <c r="AK139" s="354">
        <v>581302</v>
      </c>
      <c r="AL139" s="354">
        <v>86888</v>
      </c>
      <c r="AM139" s="354">
        <v>1810061</v>
      </c>
      <c r="AN139" s="354">
        <v>32863</v>
      </c>
      <c r="AO139" s="354">
        <v>679318</v>
      </c>
      <c r="AP139" s="354">
        <v>765547</v>
      </c>
      <c r="AQ139" s="354">
        <v>0</v>
      </c>
      <c r="AR139" s="354">
        <v>354412</v>
      </c>
      <c r="AS139" s="354">
        <v>123023</v>
      </c>
      <c r="AT139" s="354">
        <v>197584</v>
      </c>
      <c r="AU139" s="354">
        <v>108996</v>
      </c>
      <c r="AV139" s="354">
        <v>312611</v>
      </c>
      <c r="AW139" s="354">
        <v>48188</v>
      </c>
      <c r="AX139" s="354">
        <v>23466</v>
      </c>
      <c r="AY139" s="354">
        <v>3384352</v>
      </c>
      <c r="AZ139" s="354">
        <v>536780</v>
      </c>
      <c r="BA139" s="354">
        <v>77223</v>
      </c>
      <c r="BB139" s="354">
        <v>15193</v>
      </c>
      <c r="BC139" s="354">
        <v>476445</v>
      </c>
      <c r="BD139" s="354">
        <v>21742</v>
      </c>
      <c r="BE139" s="354">
        <v>0</v>
      </c>
      <c r="BF139" s="354">
        <v>0</v>
      </c>
      <c r="BG139" s="354">
        <v>67555</v>
      </c>
      <c r="BH139" s="354">
        <v>16274</v>
      </c>
      <c r="BI139" s="354">
        <v>19160</v>
      </c>
      <c r="BJ139" s="354">
        <v>53714</v>
      </c>
      <c r="BK139" s="354">
        <v>10468</v>
      </c>
      <c r="BL139" s="354">
        <v>0</v>
      </c>
      <c r="BM139" s="354">
        <v>0</v>
      </c>
      <c r="BN139" s="354">
        <v>1409766</v>
      </c>
      <c r="BO139" s="354">
        <v>0</v>
      </c>
      <c r="BP139" s="354">
        <v>0</v>
      </c>
      <c r="BQ139" s="354">
        <v>1407379</v>
      </c>
      <c r="BR139" s="354">
        <v>13775</v>
      </c>
      <c r="BS139" s="354">
        <v>0</v>
      </c>
      <c r="BT139" s="354">
        <v>0</v>
      </c>
      <c r="BU139" s="354">
        <v>984660</v>
      </c>
      <c r="BV139" s="354">
        <v>56585</v>
      </c>
      <c r="BW139" s="354">
        <v>8846</v>
      </c>
      <c r="BX139" s="354">
        <v>909912</v>
      </c>
      <c r="BY139" s="354">
        <v>57328</v>
      </c>
      <c r="BZ139" s="354">
        <v>0</v>
      </c>
      <c r="CA139" s="354">
        <v>0</v>
      </c>
      <c r="CB139" s="354">
        <v>124875</v>
      </c>
      <c r="CC139" s="354">
        <v>81012</v>
      </c>
      <c r="CD139" s="354">
        <v>17618</v>
      </c>
      <c r="CE139" s="354">
        <v>37046</v>
      </c>
      <c r="CF139" s="354">
        <v>13684</v>
      </c>
      <c r="CG139" s="354">
        <v>0</v>
      </c>
      <c r="CH139" s="354">
        <v>0</v>
      </c>
      <c r="CI139" s="354">
        <v>1752357</v>
      </c>
      <c r="CJ139" s="354">
        <v>593381</v>
      </c>
      <c r="CK139" s="354">
        <v>74682</v>
      </c>
      <c r="CL139" s="354">
        <v>964941</v>
      </c>
      <c r="CM139" s="354">
        <v>38691</v>
      </c>
      <c r="CN139" s="354">
        <v>0</v>
      </c>
      <c r="CO139" s="354">
        <v>568478</v>
      </c>
      <c r="CP139" s="354">
        <v>2266225</v>
      </c>
      <c r="CQ139" s="354">
        <v>350321</v>
      </c>
      <c r="CR139" s="354">
        <v>780477</v>
      </c>
      <c r="CS139" s="354">
        <v>119468</v>
      </c>
      <c r="CT139" s="354">
        <v>787444</v>
      </c>
      <c r="CU139" s="354">
        <v>409728</v>
      </c>
      <c r="CV139" s="354">
        <v>406154</v>
      </c>
      <c r="CW139" s="354">
        <v>251237</v>
      </c>
      <c r="CX139" s="354">
        <v>0</v>
      </c>
      <c r="CY139" s="354">
        <v>0</v>
      </c>
      <c r="CZ139" s="354">
        <v>0</v>
      </c>
      <c r="DA139" s="354">
        <v>86731</v>
      </c>
      <c r="DB139" s="354">
        <v>129192</v>
      </c>
      <c r="DC139" s="354">
        <v>28348</v>
      </c>
      <c r="DD139" s="354">
        <v>5058875</v>
      </c>
      <c r="DE139" s="354">
        <v>2432463</v>
      </c>
      <c r="DF139" s="354">
        <v>2330378</v>
      </c>
      <c r="DG139" s="354">
        <v>2709491</v>
      </c>
      <c r="DH139" s="354">
        <v>120546</v>
      </c>
      <c r="DI139" s="354">
        <v>106043</v>
      </c>
      <c r="DJ139" s="354">
        <v>21787</v>
      </c>
      <c r="DK139" s="354">
        <v>6643768</v>
      </c>
      <c r="DL139" s="354">
        <v>5115981</v>
      </c>
      <c r="DM139" s="354">
        <v>3171277</v>
      </c>
      <c r="DN139" s="354">
        <v>978223</v>
      </c>
      <c r="DO139" s="354">
        <v>698190</v>
      </c>
      <c r="DP139" s="354">
        <v>479871</v>
      </c>
      <c r="DQ139" s="354">
        <v>1982683</v>
      </c>
      <c r="DR139" s="354">
        <v>0</v>
      </c>
      <c r="DS139" s="354">
        <v>109234</v>
      </c>
      <c r="DT139" s="354">
        <v>447364</v>
      </c>
      <c r="DU139" s="354">
        <v>138631</v>
      </c>
      <c r="DV139" s="354">
        <v>2910954</v>
      </c>
      <c r="DW139" s="354">
        <v>1014787</v>
      </c>
      <c r="DX139" s="354">
        <v>803206</v>
      </c>
      <c r="DY139" s="354">
        <v>429043</v>
      </c>
      <c r="DZ139" s="354">
        <v>1974973</v>
      </c>
      <c r="EA139" s="354">
        <v>8054</v>
      </c>
      <c r="EB139" s="354">
        <v>122824</v>
      </c>
      <c r="EC139" s="354">
        <v>503062</v>
      </c>
      <c r="ED139" s="354">
        <v>252173</v>
      </c>
      <c r="EE139" s="354">
        <v>4865896</v>
      </c>
      <c r="EF139" s="354">
        <v>1755280</v>
      </c>
      <c r="EG139" s="354">
        <v>1314405</v>
      </c>
      <c r="EH139" s="354">
        <v>741889</v>
      </c>
      <c r="EI139" s="354">
        <v>3318475</v>
      </c>
      <c r="EJ139" s="354">
        <v>8054</v>
      </c>
      <c r="EK139" s="354">
        <v>200108</v>
      </c>
      <c r="EL139" s="354">
        <v>884382</v>
      </c>
      <c r="EM139" s="354">
        <v>356092</v>
      </c>
      <c r="EN139" s="354">
        <v>737342</v>
      </c>
      <c r="EO139" s="354">
        <v>167787</v>
      </c>
      <c r="EP139" s="354">
        <v>122849</v>
      </c>
      <c r="EQ139" s="354">
        <v>156440</v>
      </c>
      <c r="ER139" s="354">
        <v>430999</v>
      </c>
      <c r="ES139" s="354">
        <v>0</v>
      </c>
      <c r="ET139" s="354">
        <v>11873</v>
      </c>
      <c r="EU139" s="354">
        <v>24604</v>
      </c>
      <c r="EV139" s="354">
        <v>18809</v>
      </c>
      <c r="EW139" s="354">
        <v>1662223</v>
      </c>
      <c r="EX139" s="354">
        <v>477437</v>
      </c>
      <c r="EY139" s="354">
        <v>252801</v>
      </c>
      <c r="EZ139" s="354">
        <v>284116</v>
      </c>
      <c r="FA139" s="354">
        <v>796572</v>
      </c>
      <c r="FB139" s="354">
        <v>29561</v>
      </c>
      <c r="FC139" s="354">
        <v>143847</v>
      </c>
      <c r="FD139" s="354">
        <v>145466</v>
      </c>
      <c r="FE139" s="354">
        <v>122834</v>
      </c>
      <c r="FF139" s="354">
        <v>597844</v>
      </c>
      <c r="FG139" s="354">
        <v>259904</v>
      </c>
      <c r="FH139" s="354">
        <v>93861</v>
      </c>
      <c r="FI139" s="354">
        <v>76844</v>
      </c>
      <c r="FJ139" s="354">
        <v>114953</v>
      </c>
      <c r="FK139" s="354">
        <v>29563</v>
      </c>
      <c r="FL139" s="354">
        <v>28509</v>
      </c>
      <c r="FM139" s="354">
        <v>81564</v>
      </c>
      <c r="FN139" s="354">
        <v>0</v>
      </c>
      <c r="FO139" s="354">
        <v>372314</v>
      </c>
      <c r="FP139" s="354">
        <v>300764</v>
      </c>
      <c r="FQ139" s="354">
        <v>13932</v>
      </c>
      <c r="FR139" s="354">
        <v>0</v>
      </c>
      <c r="FS139" s="354">
        <v>79275</v>
      </c>
      <c r="FT139" s="354">
        <v>2116</v>
      </c>
      <c r="FU139" s="354">
        <v>0</v>
      </c>
      <c r="FV139" s="354">
        <v>0</v>
      </c>
      <c r="FW139" s="354">
        <v>19348</v>
      </c>
      <c r="FX139" s="354">
        <v>1535680</v>
      </c>
      <c r="FY139" s="354">
        <v>481809</v>
      </c>
      <c r="FZ139" s="354">
        <v>347001</v>
      </c>
      <c r="GA139" s="354">
        <v>217832</v>
      </c>
      <c r="GB139" s="354">
        <v>970757</v>
      </c>
      <c r="GC139" s="354">
        <v>17679</v>
      </c>
      <c r="GD139" s="354">
        <v>13682</v>
      </c>
      <c r="GE139" s="354">
        <v>25027</v>
      </c>
      <c r="GF139" s="354">
        <v>15658</v>
      </c>
      <c r="GG139" s="354">
        <v>431148</v>
      </c>
      <c r="GH139" s="354">
        <v>30768</v>
      </c>
      <c r="GI139" s="354">
        <v>16858</v>
      </c>
      <c r="GJ139" s="354">
        <v>40691</v>
      </c>
      <c r="GK139" s="354">
        <v>269405</v>
      </c>
      <c r="GL139" s="354">
        <v>175679</v>
      </c>
      <c r="GM139" s="354">
        <v>0</v>
      </c>
      <c r="GN139" s="354">
        <v>0</v>
      </c>
      <c r="GO139" s="354">
        <v>0</v>
      </c>
      <c r="GP139" s="354">
        <v>117608</v>
      </c>
      <c r="GQ139" s="354">
        <v>0</v>
      </c>
      <c r="GR139" s="354">
        <v>61072</v>
      </c>
      <c r="GS139" s="354">
        <v>54533</v>
      </c>
      <c r="GT139" s="354">
        <v>0</v>
      </c>
      <c r="GU139" s="354">
        <v>0</v>
      </c>
      <c r="GV139" s="354">
        <v>0</v>
      </c>
      <c r="GW139" s="354">
        <v>0</v>
      </c>
      <c r="GX139" s="354">
        <v>0</v>
      </c>
      <c r="GY139" s="354">
        <v>667390</v>
      </c>
      <c r="GZ139" s="354">
        <v>126018</v>
      </c>
      <c r="HA139" s="354">
        <v>128554</v>
      </c>
      <c r="HB139" s="354">
        <v>60586</v>
      </c>
      <c r="HC139" s="354">
        <v>341546</v>
      </c>
      <c r="HD139" s="354">
        <v>24812</v>
      </c>
      <c r="HE139" s="354">
        <v>16039</v>
      </c>
      <c r="HF139" s="354">
        <v>109675</v>
      </c>
      <c r="HG139" s="354">
        <v>34815</v>
      </c>
      <c r="HH139" s="354">
        <v>3691000</v>
      </c>
    </row>
    <row r="140" spans="1:216" ht="15" x14ac:dyDescent="0.25">
      <c r="A140" s="354" t="s">
        <v>454</v>
      </c>
      <c r="B140" s="354">
        <v>12073380</v>
      </c>
      <c r="C140" s="354">
        <v>5024998</v>
      </c>
      <c r="D140" s="354">
        <v>4272020</v>
      </c>
      <c r="E140" s="354">
        <v>3365852</v>
      </c>
      <c r="F140" s="354">
        <v>2260895</v>
      </c>
      <c r="G140" s="354">
        <v>1865219</v>
      </c>
      <c r="H140" s="354">
        <v>1622930</v>
      </c>
      <c r="I140" s="354">
        <v>860356</v>
      </c>
      <c r="J140" s="354">
        <v>1066691</v>
      </c>
      <c r="K140" s="354">
        <v>465446</v>
      </c>
      <c r="L140" s="354">
        <v>242347</v>
      </c>
      <c r="M140" s="354">
        <v>283204</v>
      </c>
      <c r="N140" s="354">
        <v>234969</v>
      </c>
      <c r="O140" s="354">
        <v>119403</v>
      </c>
      <c r="P140" s="354">
        <v>180091</v>
      </c>
      <c r="Q140" s="354">
        <v>847434</v>
      </c>
      <c r="R140" s="354">
        <v>303613</v>
      </c>
      <c r="S140" s="354">
        <v>0</v>
      </c>
      <c r="T140" s="354">
        <v>1087589</v>
      </c>
      <c r="U140" s="354">
        <v>861848</v>
      </c>
      <c r="V140" s="354">
        <v>382174</v>
      </c>
      <c r="W140" s="354">
        <v>387233</v>
      </c>
      <c r="X140" s="354">
        <v>283903</v>
      </c>
      <c r="Y140" s="354">
        <v>110767</v>
      </c>
      <c r="Z140" s="354">
        <v>8946347</v>
      </c>
      <c r="AA140" s="354">
        <v>7922530</v>
      </c>
      <c r="AB140" s="354">
        <v>816071</v>
      </c>
      <c r="AC140" s="354">
        <v>4072129</v>
      </c>
      <c r="AD140" s="354">
        <v>2709748</v>
      </c>
      <c r="AE140" s="354">
        <v>60343</v>
      </c>
      <c r="AF140" s="354">
        <v>2169091</v>
      </c>
      <c r="AG140" s="354">
        <v>1853283</v>
      </c>
      <c r="AH140" s="354">
        <v>3139840</v>
      </c>
      <c r="AI140" s="354">
        <v>1221714</v>
      </c>
      <c r="AJ140" s="354">
        <v>3015928</v>
      </c>
      <c r="AK140" s="354">
        <v>777365</v>
      </c>
      <c r="AL140" s="354">
        <v>49825</v>
      </c>
      <c r="AM140" s="354">
        <v>3210224</v>
      </c>
      <c r="AN140" s="354">
        <v>14665</v>
      </c>
      <c r="AO140" s="354">
        <v>1188424</v>
      </c>
      <c r="AP140" s="354">
        <v>1213980</v>
      </c>
      <c r="AQ140" s="354">
        <v>9922</v>
      </c>
      <c r="AR140" s="354">
        <v>708573</v>
      </c>
      <c r="AS140" s="354">
        <v>68055</v>
      </c>
      <c r="AT140" s="354">
        <v>557890</v>
      </c>
      <c r="AU140" s="354">
        <v>104420</v>
      </c>
      <c r="AV140" s="354">
        <v>715943</v>
      </c>
      <c r="AW140" s="354">
        <v>153491</v>
      </c>
      <c r="AX140" s="354">
        <v>101781</v>
      </c>
      <c r="AY140" s="354">
        <v>4088238</v>
      </c>
      <c r="AZ140" s="354">
        <v>749307</v>
      </c>
      <c r="BA140" s="354">
        <v>199955</v>
      </c>
      <c r="BB140" s="354">
        <v>41316</v>
      </c>
      <c r="BC140" s="354">
        <v>558057</v>
      </c>
      <c r="BD140" s="354">
        <v>19294</v>
      </c>
      <c r="BE140" s="354">
        <v>0</v>
      </c>
      <c r="BF140" s="354">
        <v>0</v>
      </c>
      <c r="BG140" s="354">
        <v>232911</v>
      </c>
      <c r="BH140" s="354">
        <v>51860</v>
      </c>
      <c r="BI140" s="354">
        <v>0</v>
      </c>
      <c r="BJ140" s="354">
        <v>191077</v>
      </c>
      <c r="BK140" s="354">
        <v>0</v>
      </c>
      <c r="BL140" s="354">
        <v>0</v>
      </c>
      <c r="BM140" s="354">
        <v>0</v>
      </c>
      <c r="BN140" s="354">
        <v>1179191</v>
      </c>
      <c r="BO140" s="354">
        <v>0</v>
      </c>
      <c r="BP140" s="354">
        <v>0</v>
      </c>
      <c r="BQ140" s="354">
        <v>1179191</v>
      </c>
      <c r="BR140" s="354">
        <v>0</v>
      </c>
      <c r="BS140" s="354">
        <v>0</v>
      </c>
      <c r="BT140" s="354">
        <v>0</v>
      </c>
      <c r="BU140" s="354">
        <v>618958</v>
      </c>
      <c r="BV140" s="354">
        <v>63042</v>
      </c>
      <c r="BW140" s="354">
        <v>0</v>
      </c>
      <c r="BX140" s="354">
        <v>599457</v>
      </c>
      <c r="BY140" s="354">
        <v>19760</v>
      </c>
      <c r="BZ140" s="354">
        <v>0</v>
      </c>
      <c r="CA140" s="354">
        <v>0</v>
      </c>
      <c r="CB140" s="354">
        <v>198970</v>
      </c>
      <c r="CC140" s="354">
        <v>106606</v>
      </c>
      <c r="CD140" s="354">
        <v>0</v>
      </c>
      <c r="CE140" s="354">
        <v>112364</v>
      </c>
      <c r="CF140" s="354">
        <v>0</v>
      </c>
      <c r="CG140" s="354">
        <v>0</v>
      </c>
      <c r="CH140" s="354">
        <v>0</v>
      </c>
      <c r="CI140" s="354">
        <v>2605353</v>
      </c>
      <c r="CJ140" s="354">
        <v>1332147</v>
      </c>
      <c r="CK140" s="354">
        <v>60144</v>
      </c>
      <c r="CL140" s="354">
        <v>1627596</v>
      </c>
      <c r="CM140" s="354">
        <v>31272</v>
      </c>
      <c r="CN140" s="354">
        <v>0</v>
      </c>
      <c r="CO140" s="354">
        <v>419304</v>
      </c>
      <c r="CP140" s="354">
        <v>2350087</v>
      </c>
      <c r="CQ140" s="354">
        <v>385329</v>
      </c>
      <c r="CR140" s="354">
        <v>1001967</v>
      </c>
      <c r="CS140" s="354">
        <v>293304</v>
      </c>
      <c r="CT140" s="354">
        <v>705698</v>
      </c>
      <c r="CU140" s="354">
        <v>353665</v>
      </c>
      <c r="CV140" s="354">
        <v>356247</v>
      </c>
      <c r="CW140" s="354">
        <v>352359</v>
      </c>
      <c r="CX140" s="354">
        <v>0</v>
      </c>
      <c r="CY140" s="354">
        <v>0</v>
      </c>
      <c r="CZ140" s="354">
        <v>0</v>
      </c>
      <c r="DA140" s="354">
        <v>134364</v>
      </c>
      <c r="DB140" s="354">
        <v>164378</v>
      </c>
      <c r="DC140" s="354">
        <v>50939</v>
      </c>
      <c r="DD140" s="354">
        <v>5734083</v>
      </c>
      <c r="DE140" s="354">
        <v>2572123</v>
      </c>
      <c r="DF140" s="354">
        <v>2813305</v>
      </c>
      <c r="DG140" s="354">
        <v>3407457</v>
      </c>
      <c r="DH140" s="354">
        <v>298799</v>
      </c>
      <c r="DI140" s="354">
        <v>58673</v>
      </c>
      <c r="DJ140" s="354">
        <v>9035</v>
      </c>
      <c r="DK140" s="354">
        <v>6897745</v>
      </c>
      <c r="DL140" s="354">
        <v>4821182</v>
      </c>
      <c r="DM140" s="354">
        <v>2974461</v>
      </c>
      <c r="DN140" s="354">
        <v>1061614</v>
      </c>
      <c r="DO140" s="354">
        <v>470752</v>
      </c>
      <c r="DP140" s="354">
        <v>401441</v>
      </c>
      <c r="DQ140" s="354">
        <v>1660372</v>
      </c>
      <c r="DR140" s="354">
        <v>0</v>
      </c>
      <c r="DS140" s="354">
        <v>51270</v>
      </c>
      <c r="DT140" s="354">
        <v>457300</v>
      </c>
      <c r="DU140" s="354">
        <v>207660</v>
      </c>
      <c r="DV140" s="354">
        <v>2505755</v>
      </c>
      <c r="DW140" s="354">
        <v>672945</v>
      </c>
      <c r="DX140" s="354">
        <v>529810</v>
      </c>
      <c r="DY140" s="354">
        <v>461294</v>
      </c>
      <c r="DZ140" s="354">
        <v>1655086</v>
      </c>
      <c r="EA140" s="354">
        <v>0</v>
      </c>
      <c r="EB140" s="354">
        <v>68030</v>
      </c>
      <c r="EC140" s="354">
        <v>364025</v>
      </c>
      <c r="ED140" s="354">
        <v>124748</v>
      </c>
      <c r="EE140" s="354">
        <v>4496873</v>
      </c>
      <c r="EF140" s="354">
        <v>1561236</v>
      </c>
      <c r="EG140" s="354">
        <v>914487</v>
      </c>
      <c r="EH140" s="354">
        <v>615081</v>
      </c>
      <c r="EI140" s="354">
        <v>2776362</v>
      </c>
      <c r="EJ140" s="354">
        <v>0</v>
      </c>
      <c r="EK140" s="354">
        <v>91226</v>
      </c>
      <c r="EL140" s="354">
        <v>757333</v>
      </c>
      <c r="EM140" s="354">
        <v>295270</v>
      </c>
      <c r="EN140" s="354">
        <v>674227</v>
      </c>
      <c r="EO140" s="354">
        <v>93408</v>
      </c>
      <c r="EP140" s="354">
        <v>66766</v>
      </c>
      <c r="EQ140" s="354">
        <v>231046</v>
      </c>
      <c r="ER140" s="354">
        <v>319518</v>
      </c>
      <c r="ES140" s="354">
        <v>0</v>
      </c>
      <c r="ET140" s="354">
        <v>0</v>
      </c>
      <c r="EU140" s="354">
        <v>53091</v>
      </c>
      <c r="EV140" s="354">
        <v>22445</v>
      </c>
      <c r="EW140" s="354">
        <v>1401653</v>
      </c>
      <c r="EX140" s="354">
        <v>272697</v>
      </c>
      <c r="EY140" s="354">
        <v>127954</v>
      </c>
      <c r="EZ140" s="354">
        <v>399569</v>
      </c>
      <c r="FA140" s="354">
        <v>703856</v>
      </c>
      <c r="FB140" s="354">
        <v>0</v>
      </c>
      <c r="FC140" s="354">
        <v>48847</v>
      </c>
      <c r="FD140" s="354">
        <v>229281</v>
      </c>
      <c r="FE140" s="354">
        <v>149224</v>
      </c>
      <c r="FF140" s="354">
        <v>610401</v>
      </c>
      <c r="FG140" s="354">
        <v>179377</v>
      </c>
      <c r="FH140" s="354">
        <v>62948</v>
      </c>
      <c r="FI140" s="354">
        <v>111454</v>
      </c>
      <c r="FJ140" s="354">
        <v>88576</v>
      </c>
      <c r="FK140" s="354">
        <v>0</v>
      </c>
      <c r="FL140" s="354">
        <v>36339</v>
      </c>
      <c r="FM140" s="354">
        <v>93144</v>
      </c>
      <c r="FN140" s="354">
        <v>0</v>
      </c>
      <c r="FO140" s="354">
        <v>1170851</v>
      </c>
      <c r="FP140" s="354">
        <v>890547</v>
      </c>
      <c r="FQ140" s="354">
        <v>56001</v>
      </c>
      <c r="FR140" s="354">
        <v>62164</v>
      </c>
      <c r="FS140" s="354">
        <v>290527</v>
      </c>
      <c r="FT140" s="354">
        <v>20709</v>
      </c>
      <c r="FU140" s="354">
        <v>0</v>
      </c>
      <c r="FV140" s="354">
        <v>0</v>
      </c>
      <c r="FW140" s="354">
        <v>0</v>
      </c>
      <c r="FX140" s="354">
        <v>1268922</v>
      </c>
      <c r="FY140" s="354">
        <v>435814</v>
      </c>
      <c r="FZ140" s="354">
        <v>260281</v>
      </c>
      <c r="GA140" s="354">
        <v>153492</v>
      </c>
      <c r="GB140" s="354">
        <v>738800</v>
      </c>
      <c r="GC140" s="354">
        <v>0</v>
      </c>
      <c r="GD140" s="354">
        <v>15351</v>
      </c>
      <c r="GE140" s="354">
        <v>20492</v>
      </c>
      <c r="GF140" s="354">
        <v>0</v>
      </c>
      <c r="GG140" s="354">
        <v>165189</v>
      </c>
      <c r="GH140" s="354">
        <v>0</v>
      </c>
      <c r="GI140" s="354">
        <v>0</v>
      </c>
      <c r="GJ140" s="354">
        <v>0</v>
      </c>
      <c r="GK140" s="354">
        <v>112812</v>
      </c>
      <c r="GL140" s="354">
        <v>71581</v>
      </c>
      <c r="GM140" s="354">
        <v>0</v>
      </c>
      <c r="GN140" s="354">
        <v>0</v>
      </c>
      <c r="GO140" s="354">
        <v>0</v>
      </c>
      <c r="GP140" s="354">
        <v>418459</v>
      </c>
      <c r="GQ140" s="354">
        <v>24579</v>
      </c>
      <c r="GR140" s="354">
        <v>322528</v>
      </c>
      <c r="GS140" s="354">
        <v>95062</v>
      </c>
      <c r="GT140" s="354">
        <v>0</v>
      </c>
      <c r="GU140" s="354">
        <v>0</v>
      </c>
      <c r="GV140" s="354">
        <v>0</v>
      </c>
      <c r="GW140" s="354">
        <v>0</v>
      </c>
      <c r="GX140" s="354">
        <v>0</v>
      </c>
      <c r="GY140" s="354">
        <v>853398</v>
      </c>
      <c r="GZ140" s="354">
        <v>305729</v>
      </c>
      <c r="HA140" s="354">
        <v>100583</v>
      </c>
      <c r="HB140" s="354">
        <v>122055</v>
      </c>
      <c r="HC140" s="354">
        <v>414137</v>
      </c>
      <c r="HD140" s="354">
        <v>66208</v>
      </c>
      <c r="HE140" s="354">
        <v>37189</v>
      </c>
      <c r="HF140" s="354">
        <v>70954</v>
      </c>
      <c r="HG140" s="354">
        <v>22853</v>
      </c>
      <c r="HH140" s="354">
        <v>3651473</v>
      </c>
    </row>
    <row r="141" spans="1:216" ht="15" x14ac:dyDescent="0.25">
      <c r="A141" s="354" t="s">
        <v>455</v>
      </c>
      <c r="B141" s="354">
        <v>15331500</v>
      </c>
      <c r="C141" s="354">
        <v>4557150</v>
      </c>
      <c r="D141" s="354">
        <v>3804458</v>
      </c>
      <c r="E141" s="354">
        <v>2891771</v>
      </c>
      <c r="F141" s="354">
        <v>1836868</v>
      </c>
      <c r="G141" s="354">
        <v>1634642</v>
      </c>
      <c r="H141" s="354">
        <v>1373859</v>
      </c>
      <c r="I141" s="354">
        <v>717308</v>
      </c>
      <c r="J141" s="354">
        <v>909930</v>
      </c>
      <c r="K141" s="354">
        <v>262821</v>
      </c>
      <c r="L141" s="354">
        <v>135358</v>
      </c>
      <c r="M141" s="354">
        <v>144812</v>
      </c>
      <c r="N141" s="354">
        <v>264555</v>
      </c>
      <c r="O141" s="354">
        <v>119571</v>
      </c>
      <c r="P141" s="354">
        <v>190957</v>
      </c>
      <c r="Q141" s="354">
        <v>913180</v>
      </c>
      <c r="R141" s="354">
        <v>355994</v>
      </c>
      <c r="S141" s="354">
        <v>0</v>
      </c>
      <c r="T141" s="354">
        <v>518758</v>
      </c>
      <c r="U141" s="354">
        <v>432090</v>
      </c>
      <c r="V141" s="354">
        <v>128333</v>
      </c>
      <c r="W141" s="354">
        <v>379294</v>
      </c>
      <c r="X141" s="354">
        <v>288272</v>
      </c>
      <c r="Y141" s="354">
        <v>102125</v>
      </c>
      <c r="Z141" s="354">
        <v>11148660</v>
      </c>
      <c r="AA141" s="354">
        <v>10447920</v>
      </c>
      <c r="AB141" s="354">
        <v>1020309</v>
      </c>
      <c r="AC141" s="354">
        <v>5866653</v>
      </c>
      <c r="AD141" s="354">
        <v>3320705</v>
      </c>
      <c r="AE141" s="354">
        <v>224383</v>
      </c>
      <c r="AF141" s="354">
        <v>2599769</v>
      </c>
      <c r="AG141" s="354">
        <v>2726607</v>
      </c>
      <c r="AH141" s="354">
        <v>3629991</v>
      </c>
      <c r="AI141" s="354">
        <v>1436924</v>
      </c>
      <c r="AJ141" s="354">
        <v>3851320</v>
      </c>
      <c r="AK141" s="354">
        <v>941469</v>
      </c>
      <c r="AL141" s="354">
        <v>135667</v>
      </c>
      <c r="AM141" s="354">
        <v>2739457</v>
      </c>
      <c r="AN141" s="354">
        <v>37041</v>
      </c>
      <c r="AO141" s="354">
        <v>1271077</v>
      </c>
      <c r="AP141" s="354">
        <v>1075889</v>
      </c>
      <c r="AQ141" s="354">
        <v>10129</v>
      </c>
      <c r="AR141" s="354">
        <v>523720</v>
      </c>
      <c r="AS141" s="354">
        <v>120116</v>
      </c>
      <c r="AT141" s="354">
        <v>299692</v>
      </c>
      <c r="AU141" s="354">
        <v>127475</v>
      </c>
      <c r="AV141" s="354">
        <v>382643</v>
      </c>
      <c r="AW141" s="354">
        <v>78340</v>
      </c>
      <c r="AX141" s="354">
        <v>18296</v>
      </c>
      <c r="AY141" s="354">
        <v>5616955</v>
      </c>
      <c r="AZ141" s="354">
        <v>1032315</v>
      </c>
      <c r="BA141" s="354">
        <v>200969</v>
      </c>
      <c r="BB141" s="354">
        <v>59965</v>
      </c>
      <c r="BC141" s="354">
        <v>836000</v>
      </c>
      <c r="BD141" s="354">
        <v>64412</v>
      </c>
      <c r="BE141" s="354">
        <v>0</v>
      </c>
      <c r="BF141" s="354">
        <v>0</v>
      </c>
      <c r="BG141" s="354">
        <v>292393</v>
      </c>
      <c r="BH141" s="354">
        <v>72722</v>
      </c>
      <c r="BI141" s="354">
        <v>0</v>
      </c>
      <c r="BJ141" s="354">
        <v>233466</v>
      </c>
      <c r="BK141" s="354">
        <v>10714</v>
      </c>
      <c r="BL141" s="354">
        <v>0</v>
      </c>
      <c r="BM141" s="354">
        <v>0</v>
      </c>
      <c r="BN141" s="354">
        <v>2104757</v>
      </c>
      <c r="BO141" s="354">
        <v>0</v>
      </c>
      <c r="BP141" s="354">
        <v>17417</v>
      </c>
      <c r="BQ141" s="354">
        <v>2087261</v>
      </c>
      <c r="BR141" s="354">
        <v>28862</v>
      </c>
      <c r="BS141" s="354">
        <v>0</v>
      </c>
      <c r="BT141" s="354">
        <v>0</v>
      </c>
      <c r="BU141" s="354">
        <v>1448358</v>
      </c>
      <c r="BV141" s="354">
        <v>133830</v>
      </c>
      <c r="BW141" s="354">
        <v>78512</v>
      </c>
      <c r="BX141" s="354">
        <v>1301431</v>
      </c>
      <c r="BY141" s="354">
        <v>79064</v>
      </c>
      <c r="BZ141" s="354">
        <v>0</v>
      </c>
      <c r="CA141" s="354">
        <v>0</v>
      </c>
      <c r="CB141" s="354">
        <v>362438</v>
      </c>
      <c r="CC141" s="354">
        <v>229422</v>
      </c>
      <c r="CD141" s="354">
        <v>35789</v>
      </c>
      <c r="CE141" s="354">
        <v>117680</v>
      </c>
      <c r="CF141" s="354">
        <v>15649</v>
      </c>
      <c r="CG141" s="354">
        <v>0</v>
      </c>
      <c r="CH141" s="354">
        <v>0</v>
      </c>
      <c r="CI141" s="354">
        <v>2725679</v>
      </c>
      <c r="CJ141" s="354">
        <v>1181023</v>
      </c>
      <c r="CK141" s="354">
        <v>115958</v>
      </c>
      <c r="CL141" s="354">
        <v>1541811</v>
      </c>
      <c r="CM141" s="354">
        <v>80853</v>
      </c>
      <c r="CN141" s="354">
        <v>0</v>
      </c>
      <c r="CO141" s="354">
        <v>491458</v>
      </c>
      <c r="CP141" s="354">
        <v>2518995</v>
      </c>
      <c r="CQ141" s="354">
        <v>318855</v>
      </c>
      <c r="CR141" s="354">
        <v>1025131</v>
      </c>
      <c r="CS141" s="354">
        <v>186532</v>
      </c>
      <c r="CT141" s="354">
        <v>745061</v>
      </c>
      <c r="CU141" s="354">
        <v>441258</v>
      </c>
      <c r="CV141" s="354">
        <v>418194</v>
      </c>
      <c r="CW141" s="354">
        <v>595751</v>
      </c>
      <c r="CX141" s="354">
        <v>0</v>
      </c>
      <c r="CY141" s="354">
        <v>0</v>
      </c>
      <c r="CZ141" s="354">
        <v>0</v>
      </c>
      <c r="DA141" s="354">
        <v>164186</v>
      </c>
      <c r="DB141" s="354">
        <v>389768</v>
      </c>
      <c r="DC141" s="354">
        <v>20036</v>
      </c>
      <c r="DD141" s="354">
        <v>6560285</v>
      </c>
      <c r="DE141" s="354">
        <v>2807123</v>
      </c>
      <c r="DF141" s="354">
        <v>2935585</v>
      </c>
      <c r="DG141" s="354">
        <v>3708068</v>
      </c>
      <c r="DH141" s="354">
        <v>146334</v>
      </c>
      <c r="DI141" s="354">
        <v>97519</v>
      </c>
      <c r="DJ141" s="354">
        <v>44938</v>
      </c>
      <c r="DK141" s="354">
        <v>9077180</v>
      </c>
      <c r="DL141" s="354">
        <v>6624050</v>
      </c>
      <c r="DM141" s="354">
        <v>4583208</v>
      </c>
      <c r="DN141" s="354">
        <v>1402595</v>
      </c>
      <c r="DO141" s="354">
        <v>1024394</v>
      </c>
      <c r="DP141" s="354">
        <v>517493</v>
      </c>
      <c r="DQ141" s="354">
        <v>2874258</v>
      </c>
      <c r="DR141" s="354">
        <v>15632</v>
      </c>
      <c r="DS141" s="354">
        <v>83044</v>
      </c>
      <c r="DT141" s="354">
        <v>609978</v>
      </c>
      <c r="DU141" s="354">
        <v>276301</v>
      </c>
      <c r="DV141" s="354">
        <v>3122244</v>
      </c>
      <c r="DW141" s="354">
        <v>793353</v>
      </c>
      <c r="DX141" s="354">
        <v>755265</v>
      </c>
      <c r="DY141" s="354">
        <v>401189</v>
      </c>
      <c r="DZ141" s="354">
        <v>2133456</v>
      </c>
      <c r="EA141" s="354">
        <v>8226</v>
      </c>
      <c r="EB141" s="354">
        <v>69696</v>
      </c>
      <c r="EC141" s="354">
        <v>465834</v>
      </c>
      <c r="ED141" s="354">
        <v>255889</v>
      </c>
      <c r="EE141" s="354">
        <v>6312421</v>
      </c>
      <c r="EF141" s="354">
        <v>2020001</v>
      </c>
      <c r="EG141" s="354">
        <v>1581953</v>
      </c>
      <c r="EH141" s="354">
        <v>694373</v>
      </c>
      <c r="EI141" s="354">
        <v>4267471</v>
      </c>
      <c r="EJ141" s="354">
        <v>24300</v>
      </c>
      <c r="EK141" s="354">
        <v>140670</v>
      </c>
      <c r="EL141" s="354">
        <v>995266</v>
      </c>
      <c r="EM141" s="354">
        <v>478448</v>
      </c>
      <c r="EN141" s="354">
        <v>710105</v>
      </c>
      <c r="EO141" s="354">
        <v>102337</v>
      </c>
      <c r="EP141" s="354">
        <v>141756</v>
      </c>
      <c r="EQ141" s="354">
        <v>155223</v>
      </c>
      <c r="ER141" s="354">
        <v>399868</v>
      </c>
      <c r="ES141" s="354">
        <v>0</v>
      </c>
      <c r="ET141" s="354">
        <v>0</v>
      </c>
      <c r="EU141" s="354">
        <v>29830</v>
      </c>
      <c r="EV141" s="354">
        <v>23071</v>
      </c>
      <c r="EW141" s="354">
        <v>2092980</v>
      </c>
      <c r="EX141" s="354">
        <v>493856</v>
      </c>
      <c r="EY141" s="354">
        <v>439600</v>
      </c>
      <c r="EZ141" s="354">
        <v>376278</v>
      </c>
      <c r="FA141" s="354">
        <v>1149049</v>
      </c>
      <c r="FB141" s="354">
        <v>14627</v>
      </c>
      <c r="FC141" s="354">
        <v>104206</v>
      </c>
      <c r="FD141" s="354">
        <v>190087</v>
      </c>
      <c r="FE141" s="354">
        <v>137934</v>
      </c>
      <c r="FF141" s="354">
        <v>623827</v>
      </c>
      <c r="FG141" s="354">
        <v>191168</v>
      </c>
      <c r="FH141" s="354">
        <v>82286</v>
      </c>
      <c r="FI141" s="354">
        <v>114741</v>
      </c>
      <c r="FJ141" s="354">
        <v>154255</v>
      </c>
      <c r="FK141" s="354">
        <v>3368</v>
      </c>
      <c r="FL141" s="354">
        <v>24171</v>
      </c>
      <c r="FM141" s="354">
        <v>5428</v>
      </c>
      <c r="FN141" s="354">
        <v>0</v>
      </c>
      <c r="FO141" s="354">
        <v>663910</v>
      </c>
      <c r="FP141" s="354">
        <v>509975</v>
      </c>
      <c r="FQ141" s="354">
        <v>64898</v>
      </c>
      <c r="FR141" s="354">
        <v>64575</v>
      </c>
      <c r="FS141" s="354">
        <v>99288</v>
      </c>
      <c r="FT141" s="354">
        <v>21512</v>
      </c>
      <c r="FU141" s="354">
        <v>0</v>
      </c>
      <c r="FV141" s="354">
        <v>0</v>
      </c>
      <c r="FW141" s="354">
        <v>8142</v>
      </c>
      <c r="FX141" s="354">
        <v>2200064</v>
      </c>
      <c r="FY141" s="354">
        <v>488685</v>
      </c>
      <c r="FZ141" s="354">
        <v>557635</v>
      </c>
      <c r="GA141" s="354">
        <v>232000</v>
      </c>
      <c r="GB141" s="354">
        <v>1361734</v>
      </c>
      <c r="GC141" s="354">
        <v>18095</v>
      </c>
      <c r="GD141" s="354">
        <v>28296</v>
      </c>
      <c r="GE141" s="354">
        <v>69012</v>
      </c>
      <c r="GF141" s="354">
        <v>15604</v>
      </c>
      <c r="GG141" s="354">
        <v>858651</v>
      </c>
      <c r="GH141" s="354">
        <v>18960</v>
      </c>
      <c r="GI141" s="354">
        <v>84183</v>
      </c>
      <c r="GJ141" s="354">
        <v>41454</v>
      </c>
      <c r="GK141" s="354">
        <v>406012</v>
      </c>
      <c r="GL141" s="354">
        <v>445551</v>
      </c>
      <c r="GM141" s="354">
        <v>0</v>
      </c>
      <c r="GN141" s="354">
        <v>0</v>
      </c>
      <c r="GO141" s="354">
        <v>0</v>
      </c>
      <c r="GP141" s="354">
        <v>211870</v>
      </c>
      <c r="GQ141" s="354">
        <v>11959</v>
      </c>
      <c r="GR141" s="354">
        <v>142537</v>
      </c>
      <c r="GS141" s="354">
        <v>81126</v>
      </c>
      <c r="GT141" s="354">
        <v>0</v>
      </c>
      <c r="GU141" s="354">
        <v>0</v>
      </c>
      <c r="GV141" s="354">
        <v>0</v>
      </c>
      <c r="GW141" s="354">
        <v>0</v>
      </c>
      <c r="GX141" s="354">
        <v>0</v>
      </c>
      <c r="GY141" s="354">
        <v>921189</v>
      </c>
      <c r="GZ141" s="354">
        <v>172789</v>
      </c>
      <c r="HA141" s="354">
        <v>176771</v>
      </c>
      <c r="HB141" s="354">
        <v>101400</v>
      </c>
      <c r="HC141" s="354">
        <v>498469</v>
      </c>
      <c r="HD141" s="354">
        <v>72321</v>
      </c>
      <c r="HE141" s="354">
        <v>6459</v>
      </c>
      <c r="HF141" s="354">
        <v>108369</v>
      </c>
      <c r="HG141" s="354">
        <v>44910</v>
      </c>
      <c r="HH141" s="354">
        <v>5181251</v>
      </c>
    </row>
    <row r="142" spans="1:216" ht="15" x14ac:dyDescent="0.25">
      <c r="A142" s="354" t="s">
        <v>456</v>
      </c>
      <c r="B142" s="354">
        <v>15440660</v>
      </c>
      <c r="C142" s="354">
        <v>4963842</v>
      </c>
      <c r="D142" s="354">
        <v>3688623</v>
      </c>
      <c r="E142" s="354">
        <v>2391600</v>
      </c>
      <c r="F142" s="354">
        <v>1551832</v>
      </c>
      <c r="G142" s="354">
        <v>1348850</v>
      </c>
      <c r="H142" s="354">
        <v>1686012</v>
      </c>
      <c r="I142" s="354">
        <v>868687</v>
      </c>
      <c r="J142" s="354">
        <v>1106988</v>
      </c>
      <c r="K142" s="354">
        <v>577368</v>
      </c>
      <c r="L142" s="354">
        <v>278190</v>
      </c>
      <c r="M142" s="354">
        <v>361898</v>
      </c>
      <c r="N142" s="354">
        <v>308163</v>
      </c>
      <c r="O142" s="354">
        <v>141914</v>
      </c>
      <c r="P142" s="354">
        <v>212178</v>
      </c>
      <c r="Q142" s="354">
        <v>1279260</v>
      </c>
      <c r="R142" s="354">
        <v>538342</v>
      </c>
      <c r="S142" s="354">
        <v>0</v>
      </c>
      <c r="T142" s="354">
        <v>965938</v>
      </c>
      <c r="U142" s="354">
        <v>665698</v>
      </c>
      <c r="V142" s="354">
        <v>497296</v>
      </c>
      <c r="W142" s="354">
        <v>431300</v>
      </c>
      <c r="X142" s="354">
        <v>329717</v>
      </c>
      <c r="Y142" s="354">
        <v>120543</v>
      </c>
      <c r="Z142" s="354">
        <v>9056911</v>
      </c>
      <c r="AA142" s="354">
        <v>7994528</v>
      </c>
      <c r="AB142" s="354">
        <v>810467</v>
      </c>
      <c r="AC142" s="354">
        <v>3372492</v>
      </c>
      <c r="AD142" s="354">
        <v>2460468</v>
      </c>
      <c r="AE142" s="354">
        <v>40157</v>
      </c>
      <c r="AF142" s="354">
        <v>1972191</v>
      </c>
      <c r="AG142" s="354">
        <v>1647398</v>
      </c>
      <c r="AH142" s="354">
        <v>2571697</v>
      </c>
      <c r="AI142" s="354">
        <v>1102864</v>
      </c>
      <c r="AJ142" s="354">
        <v>3233608</v>
      </c>
      <c r="AK142" s="354">
        <v>741919</v>
      </c>
      <c r="AL142" s="354">
        <v>95592</v>
      </c>
      <c r="AM142" s="354">
        <v>3066299</v>
      </c>
      <c r="AN142" s="354">
        <v>31057</v>
      </c>
      <c r="AO142" s="354">
        <v>936328</v>
      </c>
      <c r="AP142" s="354">
        <v>1151273</v>
      </c>
      <c r="AQ142" s="354">
        <v>0</v>
      </c>
      <c r="AR142" s="354">
        <v>740174</v>
      </c>
      <c r="AS142" s="354">
        <v>95982</v>
      </c>
      <c r="AT142" s="354">
        <v>524814</v>
      </c>
      <c r="AU142" s="354">
        <v>109928</v>
      </c>
      <c r="AV142" s="354">
        <v>729722</v>
      </c>
      <c r="AW142" s="354">
        <v>158311</v>
      </c>
      <c r="AX142" s="354">
        <v>129778</v>
      </c>
      <c r="AY142" s="354">
        <v>4939509</v>
      </c>
      <c r="AZ142" s="354">
        <v>599341</v>
      </c>
      <c r="BA142" s="354">
        <v>190580</v>
      </c>
      <c r="BB142" s="354">
        <v>13222</v>
      </c>
      <c r="BC142" s="354">
        <v>431301</v>
      </c>
      <c r="BD142" s="354">
        <v>21831</v>
      </c>
      <c r="BE142" s="354">
        <v>0</v>
      </c>
      <c r="BF142" s="354">
        <v>0</v>
      </c>
      <c r="BG142" s="354">
        <v>46959</v>
      </c>
      <c r="BH142" s="354">
        <v>0</v>
      </c>
      <c r="BI142" s="354">
        <v>19234</v>
      </c>
      <c r="BJ142" s="354">
        <v>46377</v>
      </c>
      <c r="BK142" s="354">
        <v>0</v>
      </c>
      <c r="BL142" s="354">
        <v>0</v>
      </c>
      <c r="BM142" s="354">
        <v>0</v>
      </c>
      <c r="BN142" s="354">
        <v>1522066</v>
      </c>
      <c r="BO142" s="354">
        <v>8387</v>
      </c>
      <c r="BP142" s="354">
        <v>12046</v>
      </c>
      <c r="BQ142" s="354">
        <v>1496998</v>
      </c>
      <c r="BR142" s="354">
        <v>23593</v>
      </c>
      <c r="BS142" s="354">
        <v>0</v>
      </c>
      <c r="BT142" s="354">
        <v>0</v>
      </c>
      <c r="BU142" s="354">
        <v>1022482</v>
      </c>
      <c r="BV142" s="354">
        <v>0</v>
      </c>
      <c r="BW142" s="354">
        <v>61834</v>
      </c>
      <c r="BX142" s="354">
        <v>908558</v>
      </c>
      <c r="BY142" s="354">
        <v>74648</v>
      </c>
      <c r="BZ142" s="354">
        <v>0</v>
      </c>
      <c r="CA142" s="354">
        <v>0</v>
      </c>
      <c r="CB142" s="354">
        <v>111753</v>
      </c>
      <c r="CC142" s="354">
        <v>34238</v>
      </c>
      <c r="CD142" s="354">
        <v>6713</v>
      </c>
      <c r="CE142" s="354">
        <v>63394</v>
      </c>
      <c r="CF142" s="354">
        <v>5899</v>
      </c>
      <c r="CG142" s="354">
        <v>0</v>
      </c>
      <c r="CH142" s="354">
        <v>0</v>
      </c>
      <c r="CI142" s="354">
        <v>3310789</v>
      </c>
      <c r="CJ142" s="354">
        <v>1243570</v>
      </c>
      <c r="CK142" s="354">
        <v>93468</v>
      </c>
      <c r="CL142" s="354">
        <v>1872894</v>
      </c>
      <c r="CM142" s="354">
        <v>64950</v>
      </c>
      <c r="CN142" s="354">
        <v>0</v>
      </c>
      <c r="CO142" s="354">
        <v>1163321</v>
      </c>
      <c r="CP142" s="354">
        <v>4042430</v>
      </c>
      <c r="CQ142" s="354">
        <v>672397</v>
      </c>
      <c r="CR142" s="354">
        <v>1390544</v>
      </c>
      <c r="CS142" s="354">
        <v>428126</v>
      </c>
      <c r="CT142" s="354">
        <v>1380746</v>
      </c>
      <c r="CU142" s="354">
        <v>777771</v>
      </c>
      <c r="CV142" s="354">
        <v>675479</v>
      </c>
      <c r="CW142" s="354">
        <v>474678</v>
      </c>
      <c r="CX142" s="354">
        <v>0</v>
      </c>
      <c r="CY142" s="354">
        <v>0</v>
      </c>
      <c r="CZ142" s="354">
        <v>0</v>
      </c>
      <c r="DA142" s="354">
        <v>171717</v>
      </c>
      <c r="DB142" s="354">
        <v>196617</v>
      </c>
      <c r="DC142" s="354">
        <v>88489</v>
      </c>
      <c r="DD142" s="354">
        <v>8655424</v>
      </c>
      <c r="DE142" s="354">
        <v>4324850</v>
      </c>
      <c r="DF142" s="354">
        <v>4433720</v>
      </c>
      <c r="DG142" s="354">
        <v>4420462</v>
      </c>
      <c r="DH142" s="354">
        <v>379938</v>
      </c>
      <c r="DI142" s="354">
        <v>107525</v>
      </c>
      <c r="DJ142" s="354">
        <v>8801</v>
      </c>
      <c r="DK142" s="354">
        <v>10739670</v>
      </c>
      <c r="DL142" s="354">
        <v>7659514</v>
      </c>
      <c r="DM142" s="354">
        <v>4688300</v>
      </c>
      <c r="DN142" s="354">
        <v>1503580</v>
      </c>
      <c r="DO142" s="354">
        <v>955079</v>
      </c>
      <c r="DP142" s="354">
        <v>954536</v>
      </c>
      <c r="DQ142" s="354">
        <v>2551912</v>
      </c>
      <c r="DR142" s="354">
        <v>0</v>
      </c>
      <c r="DS142" s="354">
        <v>174034</v>
      </c>
      <c r="DT142" s="354">
        <v>801495</v>
      </c>
      <c r="DU142" s="354">
        <v>256632</v>
      </c>
      <c r="DV142" s="354">
        <v>4222027</v>
      </c>
      <c r="DW142" s="354">
        <v>1455336</v>
      </c>
      <c r="DX142" s="354">
        <v>1027407</v>
      </c>
      <c r="DY142" s="354">
        <v>732508</v>
      </c>
      <c r="DZ142" s="354">
        <v>2653791</v>
      </c>
      <c r="EA142" s="354">
        <v>0</v>
      </c>
      <c r="EB142" s="354">
        <v>188215</v>
      </c>
      <c r="EC142" s="354">
        <v>749524</v>
      </c>
      <c r="ED142" s="354">
        <v>232975</v>
      </c>
      <c r="EE142" s="354">
        <v>7249011</v>
      </c>
      <c r="EF142" s="354">
        <v>2616655</v>
      </c>
      <c r="EG142" s="354">
        <v>1774816</v>
      </c>
      <c r="EH142" s="354">
        <v>1342316</v>
      </c>
      <c r="EI142" s="354">
        <v>4380929</v>
      </c>
      <c r="EJ142" s="354">
        <v>0</v>
      </c>
      <c r="EK142" s="354">
        <v>303611</v>
      </c>
      <c r="EL142" s="354">
        <v>1412521</v>
      </c>
      <c r="EM142" s="354">
        <v>456007</v>
      </c>
      <c r="EN142" s="354">
        <v>1109240</v>
      </c>
      <c r="EO142" s="354">
        <v>224350</v>
      </c>
      <c r="EP142" s="354">
        <v>110225</v>
      </c>
      <c r="EQ142" s="354">
        <v>312283</v>
      </c>
      <c r="ER142" s="354">
        <v>579435</v>
      </c>
      <c r="ES142" s="354">
        <v>0</v>
      </c>
      <c r="ET142" s="354">
        <v>11920</v>
      </c>
      <c r="EU142" s="354">
        <v>62960</v>
      </c>
      <c r="EV142" s="354">
        <v>22362</v>
      </c>
      <c r="EW142" s="354">
        <v>2663735</v>
      </c>
      <c r="EX142" s="354">
        <v>658578</v>
      </c>
      <c r="EY142" s="354">
        <v>244891</v>
      </c>
      <c r="EZ142" s="354">
        <v>596966</v>
      </c>
      <c r="FA142" s="354">
        <v>1165023</v>
      </c>
      <c r="FB142" s="354">
        <v>36498</v>
      </c>
      <c r="FC142" s="354">
        <v>136464</v>
      </c>
      <c r="FD142" s="354">
        <v>467703</v>
      </c>
      <c r="FE142" s="354">
        <v>241443</v>
      </c>
      <c r="FF142" s="354">
        <v>1218607</v>
      </c>
      <c r="FG142" s="354">
        <v>496170</v>
      </c>
      <c r="FH142" s="354">
        <v>142312</v>
      </c>
      <c r="FI142" s="354">
        <v>154321</v>
      </c>
      <c r="FJ142" s="354">
        <v>236124</v>
      </c>
      <c r="FK142" s="354">
        <v>48716</v>
      </c>
      <c r="FL142" s="354">
        <v>70929</v>
      </c>
      <c r="FM142" s="354">
        <v>199503</v>
      </c>
      <c r="FN142" s="354">
        <v>1726</v>
      </c>
      <c r="FO142" s="354">
        <v>986361</v>
      </c>
      <c r="FP142" s="354">
        <v>766391</v>
      </c>
      <c r="FQ142" s="354">
        <v>8777</v>
      </c>
      <c r="FR142" s="354">
        <v>0</v>
      </c>
      <c r="FS142" s="354">
        <v>302986</v>
      </c>
      <c r="FT142" s="354">
        <v>2124</v>
      </c>
      <c r="FU142" s="354">
        <v>0</v>
      </c>
      <c r="FV142" s="354">
        <v>0</v>
      </c>
      <c r="FW142" s="354">
        <v>11439</v>
      </c>
      <c r="FX142" s="354">
        <v>2433765</v>
      </c>
      <c r="FY142" s="354">
        <v>824144</v>
      </c>
      <c r="FZ142" s="354">
        <v>597147</v>
      </c>
      <c r="GA142" s="354">
        <v>293840</v>
      </c>
      <c r="GB142" s="354">
        <v>1466087</v>
      </c>
      <c r="GC142" s="354">
        <v>0</v>
      </c>
      <c r="GD142" s="354">
        <v>58114</v>
      </c>
      <c r="GE142" s="354">
        <v>40664</v>
      </c>
      <c r="GF142" s="354">
        <v>19522</v>
      </c>
      <c r="GG142" s="354">
        <v>559653</v>
      </c>
      <c r="GH142" s="354">
        <v>34411</v>
      </c>
      <c r="GI142" s="354">
        <v>0</v>
      </c>
      <c r="GJ142" s="354">
        <v>17810</v>
      </c>
      <c r="GK142" s="354">
        <v>273699</v>
      </c>
      <c r="GL142" s="354">
        <v>326121</v>
      </c>
      <c r="GM142" s="354">
        <v>0</v>
      </c>
      <c r="GN142" s="354">
        <v>0</v>
      </c>
      <c r="GO142" s="354">
        <v>0</v>
      </c>
      <c r="GP142" s="354">
        <v>379316</v>
      </c>
      <c r="GQ142" s="354">
        <v>15365</v>
      </c>
      <c r="GR142" s="354">
        <v>252713</v>
      </c>
      <c r="GS142" s="354">
        <v>90347</v>
      </c>
      <c r="GT142" s="354">
        <v>0</v>
      </c>
      <c r="GU142" s="354">
        <v>18589</v>
      </c>
      <c r="GV142" s="354">
        <v>0</v>
      </c>
      <c r="GW142" s="354">
        <v>0</v>
      </c>
      <c r="GX142" s="354">
        <v>0</v>
      </c>
      <c r="GY142" s="354">
        <v>1597957</v>
      </c>
      <c r="GZ142" s="354">
        <v>485301</v>
      </c>
      <c r="HA142" s="354">
        <v>349053</v>
      </c>
      <c r="HB142" s="354">
        <v>177993</v>
      </c>
      <c r="HC142" s="354">
        <v>774457</v>
      </c>
      <c r="HD142" s="354">
        <v>84910</v>
      </c>
      <c r="HE142" s="354">
        <v>72914</v>
      </c>
      <c r="HF142" s="354">
        <v>150796</v>
      </c>
      <c r="HG142" s="354">
        <v>65741</v>
      </c>
      <c r="HH142" s="354">
        <v>4879827</v>
      </c>
    </row>
    <row r="143" spans="1:216" x14ac:dyDescent="0.2">
      <c r="A143" s="349"/>
    </row>
    <row r="149" spans="1:216" x14ac:dyDescent="0.2">
      <c r="A149" s="262" t="s">
        <v>247</v>
      </c>
    </row>
    <row r="150" spans="1:216" x14ac:dyDescent="0.2">
      <c r="A150" s="268" t="s">
        <v>257</v>
      </c>
    </row>
    <row r="151" spans="1:216" ht="36" x14ac:dyDescent="0.2">
      <c r="A151" s="263" t="s">
        <v>246</v>
      </c>
      <c r="B151" s="264" t="s">
        <v>23</v>
      </c>
      <c r="C151" s="265" t="s">
        <v>24</v>
      </c>
      <c r="D151" s="264" t="s">
        <v>25</v>
      </c>
      <c r="E151" s="264" t="s">
        <v>26</v>
      </c>
      <c r="F151" s="264" t="s">
        <v>27</v>
      </c>
      <c r="G151" s="264" t="s">
        <v>28</v>
      </c>
      <c r="H151" s="264" t="s">
        <v>29</v>
      </c>
      <c r="I151" s="264" t="s">
        <v>30</v>
      </c>
      <c r="J151" s="264" t="s">
        <v>31</v>
      </c>
      <c r="K151" s="264" t="s">
        <v>32</v>
      </c>
      <c r="L151" s="264" t="s">
        <v>33</v>
      </c>
      <c r="M151" s="264" t="s">
        <v>34</v>
      </c>
      <c r="N151" s="264" t="s">
        <v>386</v>
      </c>
      <c r="O151" s="264" t="s">
        <v>387</v>
      </c>
      <c r="P151" s="264" t="s">
        <v>388</v>
      </c>
      <c r="Q151" s="264" t="s">
        <v>35</v>
      </c>
      <c r="R151" s="264" t="s">
        <v>36</v>
      </c>
      <c r="S151" s="264" t="s">
        <v>37</v>
      </c>
      <c r="T151" s="264" t="s">
        <v>38</v>
      </c>
      <c r="U151" s="264" t="s">
        <v>39</v>
      </c>
      <c r="V151" s="264" t="s">
        <v>40</v>
      </c>
      <c r="W151" s="264" t="s">
        <v>41</v>
      </c>
      <c r="X151" s="264" t="s">
        <v>42</v>
      </c>
      <c r="Y151" s="264" t="s">
        <v>43</v>
      </c>
      <c r="Z151" s="265" t="s">
        <v>44</v>
      </c>
      <c r="AA151" s="264" t="s">
        <v>45</v>
      </c>
      <c r="AB151" s="264" t="s">
        <v>46</v>
      </c>
      <c r="AC151" s="264" t="s">
        <v>47</v>
      </c>
      <c r="AD151" s="264" t="s">
        <v>48</v>
      </c>
      <c r="AE151" s="264" t="s">
        <v>49</v>
      </c>
      <c r="AF151" s="264" t="s">
        <v>50</v>
      </c>
      <c r="AG151" s="264" t="s">
        <v>51</v>
      </c>
      <c r="AH151" s="264" t="s">
        <v>52</v>
      </c>
      <c r="AI151" s="264" t="s">
        <v>53</v>
      </c>
      <c r="AJ151" s="264" t="s">
        <v>54</v>
      </c>
      <c r="AK151" s="264" t="s">
        <v>55</v>
      </c>
      <c r="AL151" s="264" t="s">
        <v>56</v>
      </c>
      <c r="AM151" s="264" t="s">
        <v>57</v>
      </c>
      <c r="AN151" s="264" t="s">
        <v>58</v>
      </c>
      <c r="AO151" s="264" t="s">
        <v>59</v>
      </c>
      <c r="AP151" s="264" t="s">
        <v>60</v>
      </c>
      <c r="AQ151" s="264" t="s">
        <v>61</v>
      </c>
      <c r="AR151" s="264" t="s">
        <v>62</v>
      </c>
      <c r="AS151" s="264" t="s">
        <v>63</v>
      </c>
      <c r="AT151" s="264" t="s">
        <v>64</v>
      </c>
      <c r="AU151" s="264" t="s">
        <v>65</v>
      </c>
      <c r="AV151" s="264" t="s">
        <v>66</v>
      </c>
      <c r="AW151" s="264" t="s">
        <v>67</v>
      </c>
      <c r="AX151" s="264" t="s">
        <v>68</v>
      </c>
      <c r="AY151" s="265" t="s">
        <v>69</v>
      </c>
      <c r="AZ151" s="264" t="s">
        <v>389</v>
      </c>
      <c r="BA151" s="264" t="s">
        <v>390</v>
      </c>
      <c r="BB151" s="264" t="s">
        <v>391</v>
      </c>
      <c r="BC151" s="264" t="s">
        <v>392</v>
      </c>
      <c r="BD151" s="264" t="s">
        <v>393</v>
      </c>
      <c r="BE151" s="264" t="s">
        <v>394</v>
      </c>
      <c r="BF151" s="264" t="s">
        <v>395</v>
      </c>
      <c r="BG151" s="264" t="s">
        <v>396</v>
      </c>
      <c r="BH151" s="264" t="s">
        <v>397</v>
      </c>
      <c r="BI151" s="264" t="s">
        <v>398</v>
      </c>
      <c r="BJ151" s="264" t="s">
        <v>399</v>
      </c>
      <c r="BK151" s="264" t="s">
        <v>400</v>
      </c>
      <c r="BL151" s="264" t="s">
        <v>401</v>
      </c>
      <c r="BM151" s="264" t="s">
        <v>402</v>
      </c>
      <c r="BN151" s="264" t="s">
        <v>70</v>
      </c>
      <c r="BO151" s="264" t="s">
        <v>71</v>
      </c>
      <c r="BP151" s="264" t="s">
        <v>72</v>
      </c>
      <c r="BQ151" s="264" t="s">
        <v>73</v>
      </c>
      <c r="BR151" s="264" t="s">
        <v>74</v>
      </c>
      <c r="BS151" s="264" t="s">
        <v>75</v>
      </c>
      <c r="BT151" s="264" t="s">
        <v>76</v>
      </c>
      <c r="BU151" s="264" t="s">
        <v>77</v>
      </c>
      <c r="BV151" s="264" t="s">
        <v>78</v>
      </c>
      <c r="BW151" s="264" t="s">
        <v>79</v>
      </c>
      <c r="BX151" s="264" t="s">
        <v>80</v>
      </c>
      <c r="BY151" s="264" t="s">
        <v>81</v>
      </c>
      <c r="BZ151" s="264" t="s">
        <v>82</v>
      </c>
      <c r="CA151" s="264" t="s">
        <v>83</v>
      </c>
      <c r="CB151" s="264" t="s">
        <v>84</v>
      </c>
      <c r="CC151" s="264" t="s">
        <v>85</v>
      </c>
      <c r="CD151" s="264" t="s">
        <v>86</v>
      </c>
      <c r="CE151" s="264" t="s">
        <v>87</v>
      </c>
      <c r="CF151" s="264" t="s">
        <v>88</v>
      </c>
      <c r="CG151" s="264" t="s">
        <v>89</v>
      </c>
      <c r="CH151" s="264" t="s">
        <v>90</v>
      </c>
      <c r="CI151" s="264" t="s">
        <v>91</v>
      </c>
      <c r="CJ151" s="264" t="s">
        <v>92</v>
      </c>
      <c r="CK151" s="264" t="s">
        <v>93</v>
      </c>
      <c r="CL151" s="264" t="s">
        <v>94</v>
      </c>
      <c r="CM151" s="264" t="s">
        <v>95</v>
      </c>
      <c r="CN151" s="264" t="s">
        <v>96</v>
      </c>
      <c r="CO151" s="264" t="s">
        <v>97</v>
      </c>
      <c r="CP151" s="265" t="s">
        <v>98</v>
      </c>
      <c r="CQ151" s="264" t="s">
        <v>99</v>
      </c>
      <c r="CR151" s="264" t="s">
        <v>100</v>
      </c>
      <c r="CS151" s="264" t="s">
        <v>101</v>
      </c>
      <c r="CT151" s="264" t="s">
        <v>102</v>
      </c>
      <c r="CU151" s="264" t="s">
        <v>103</v>
      </c>
      <c r="CV151" s="264" t="s">
        <v>104</v>
      </c>
      <c r="CW151" s="265" t="s">
        <v>105</v>
      </c>
      <c r="CX151" s="264" t="s">
        <v>106</v>
      </c>
      <c r="CY151" s="264" t="s">
        <v>107</v>
      </c>
      <c r="CZ151" s="264" t="s">
        <v>108</v>
      </c>
      <c r="DA151" s="264" t="s">
        <v>109</v>
      </c>
      <c r="DB151" s="264" t="s">
        <v>110</v>
      </c>
      <c r="DC151" s="264" t="s">
        <v>111</v>
      </c>
      <c r="DD151" s="265" t="s">
        <v>112</v>
      </c>
      <c r="DE151" s="264" t="s">
        <v>113</v>
      </c>
      <c r="DF151" s="264" t="s">
        <v>114</v>
      </c>
      <c r="DG151" s="264" t="s">
        <v>115</v>
      </c>
      <c r="DH151" s="264" t="s">
        <v>116</v>
      </c>
      <c r="DI151" s="264" t="s">
        <v>117</v>
      </c>
      <c r="DJ151" s="264" t="s">
        <v>118</v>
      </c>
      <c r="DK151" s="265" t="s">
        <v>119</v>
      </c>
      <c r="DL151" s="264" t="s">
        <v>120</v>
      </c>
      <c r="DM151" s="264" t="s">
        <v>121</v>
      </c>
      <c r="DN151" s="264" t="s">
        <v>122</v>
      </c>
      <c r="DO151" s="264" t="s">
        <v>123</v>
      </c>
      <c r="DP151" s="264" t="s">
        <v>124</v>
      </c>
      <c r="DQ151" s="264" t="s">
        <v>125</v>
      </c>
      <c r="DR151" s="264" t="s">
        <v>126</v>
      </c>
      <c r="DS151" s="264" t="s">
        <v>127</v>
      </c>
      <c r="DT151" s="264" t="s">
        <v>128</v>
      </c>
      <c r="DU151" s="264" t="s">
        <v>129</v>
      </c>
      <c r="DV151" s="264" t="s">
        <v>130</v>
      </c>
      <c r="DW151" s="264" t="s">
        <v>131</v>
      </c>
      <c r="DX151" s="264" t="s">
        <v>132</v>
      </c>
      <c r="DY151" s="264" t="s">
        <v>133</v>
      </c>
      <c r="DZ151" s="264" t="s">
        <v>134</v>
      </c>
      <c r="EA151" s="264" t="s">
        <v>135</v>
      </c>
      <c r="EB151" s="264" t="s">
        <v>136</v>
      </c>
      <c r="EC151" s="264" t="s">
        <v>137</v>
      </c>
      <c r="ED151" s="264" t="s">
        <v>138</v>
      </c>
      <c r="EE151" s="264" t="s">
        <v>139</v>
      </c>
      <c r="EF151" s="264" t="s">
        <v>140</v>
      </c>
      <c r="EG151" s="264" t="s">
        <v>141</v>
      </c>
      <c r="EH151" s="264" t="s">
        <v>142</v>
      </c>
      <c r="EI151" s="264" t="s">
        <v>143</v>
      </c>
      <c r="EJ151" s="264" t="s">
        <v>144</v>
      </c>
      <c r="EK151" s="264" t="s">
        <v>145</v>
      </c>
      <c r="EL151" s="264" t="s">
        <v>146</v>
      </c>
      <c r="EM151" s="264" t="s">
        <v>147</v>
      </c>
      <c r="EN151" s="264" t="s">
        <v>148</v>
      </c>
      <c r="EO151" s="264" t="s">
        <v>149</v>
      </c>
      <c r="EP151" s="264" t="s">
        <v>150</v>
      </c>
      <c r="EQ151" s="264" t="s">
        <v>151</v>
      </c>
      <c r="ER151" s="264" t="s">
        <v>152</v>
      </c>
      <c r="ES151" s="264" t="s">
        <v>153</v>
      </c>
      <c r="ET151" s="264" t="s">
        <v>154</v>
      </c>
      <c r="EU151" s="264" t="s">
        <v>155</v>
      </c>
      <c r="EV151" s="264" t="s">
        <v>156</v>
      </c>
      <c r="EW151" s="264" t="s">
        <v>157</v>
      </c>
      <c r="EX151" s="264" t="s">
        <v>158</v>
      </c>
      <c r="EY151" s="264" t="s">
        <v>159</v>
      </c>
      <c r="EZ151" s="264" t="s">
        <v>160</v>
      </c>
      <c r="FA151" s="264" t="s">
        <v>161</v>
      </c>
      <c r="FB151" s="264" t="s">
        <v>162</v>
      </c>
      <c r="FC151" s="264" t="s">
        <v>163</v>
      </c>
      <c r="FD151" s="264" t="s">
        <v>164</v>
      </c>
      <c r="FE151" s="264" t="s">
        <v>165</v>
      </c>
      <c r="FF151" s="264" t="s">
        <v>166</v>
      </c>
      <c r="FG151" s="264" t="s">
        <v>167</v>
      </c>
      <c r="FH151" s="264" t="s">
        <v>168</v>
      </c>
      <c r="FI151" s="264" t="s">
        <v>169</v>
      </c>
      <c r="FJ151" s="264" t="s">
        <v>170</v>
      </c>
      <c r="FK151" s="264" t="s">
        <v>171</v>
      </c>
      <c r="FL151" s="264" t="s">
        <v>172</v>
      </c>
      <c r="FM151" s="264" t="s">
        <v>173</v>
      </c>
      <c r="FN151" s="264" t="s">
        <v>174</v>
      </c>
      <c r="FO151" s="264" t="s">
        <v>175</v>
      </c>
      <c r="FP151" s="264" t="s">
        <v>176</v>
      </c>
      <c r="FQ151" s="264" t="s">
        <v>177</v>
      </c>
      <c r="FR151" s="264" t="s">
        <v>178</v>
      </c>
      <c r="FS151" s="264" t="s">
        <v>179</v>
      </c>
      <c r="FT151" s="264" t="s">
        <v>180</v>
      </c>
      <c r="FU151" s="264" t="s">
        <v>181</v>
      </c>
      <c r="FV151" s="264" t="s">
        <v>182</v>
      </c>
      <c r="FW151" s="264" t="s">
        <v>183</v>
      </c>
      <c r="FX151" s="264" t="s">
        <v>184</v>
      </c>
      <c r="FY151" s="264" t="s">
        <v>185</v>
      </c>
      <c r="FZ151" s="264" t="s">
        <v>186</v>
      </c>
      <c r="GA151" s="264" t="s">
        <v>187</v>
      </c>
      <c r="GB151" s="264" t="s">
        <v>188</v>
      </c>
      <c r="GC151" s="264" t="s">
        <v>189</v>
      </c>
      <c r="GD151" s="264" t="s">
        <v>190</v>
      </c>
      <c r="GE151" s="264" t="s">
        <v>191</v>
      </c>
      <c r="GF151" s="264" t="s">
        <v>192</v>
      </c>
      <c r="GG151" s="264" t="s">
        <v>193</v>
      </c>
      <c r="GH151" s="264" t="s">
        <v>194</v>
      </c>
      <c r="GI151" s="264" t="s">
        <v>195</v>
      </c>
      <c r="GJ151" s="264" t="s">
        <v>196</v>
      </c>
      <c r="GK151" s="264" t="s">
        <v>197</v>
      </c>
      <c r="GL151" s="264" t="s">
        <v>198</v>
      </c>
      <c r="GM151" s="264" t="s">
        <v>199</v>
      </c>
      <c r="GN151" s="264" t="s">
        <v>200</v>
      </c>
      <c r="GO151" s="264" t="s">
        <v>201</v>
      </c>
      <c r="GP151" s="264" t="s">
        <v>202</v>
      </c>
      <c r="GQ151" s="264" t="s">
        <v>203</v>
      </c>
      <c r="GR151" s="264" t="s">
        <v>204</v>
      </c>
      <c r="GS151" s="264" t="s">
        <v>205</v>
      </c>
      <c r="GT151" s="264" t="s">
        <v>206</v>
      </c>
      <c r="GU151" s="264" t="s">
        <v>207</v>
      </c>
      <c r="GV151" s="264" t="s">
        <v>208</v>
      </c>
      <c r="GW151" s="264" t="s">
        <v>209</v>
      </c>
      <c r="GX151" s="264" t="s">
        <v>210</v>
      </c>
      <c r="GY151" s="264" t="s">
        <v>211</v>
      </c>
      <c r="GZ151" s="264" t="s">
        <v>212</v>
      </c>
      <c r="HA151" s="264" t="s">
        <v>213</v>
      </c>
      <c r="HB151" s="264" t="s">
        <v>214</v>
      </c>
      <c r="HC151" s="264" t="s">
        <v>215</v>
      </c>
      <c r="HD151" s="264" t="s">
        <v>216</v>
      </c>
      <c r="HE151" s="264" t="s">
        <v>217</v>
      </c>
      <c r="HF151" s="264" t="s">
        <v>218</v>
      </c>
      <c r="HG151" s="264" t="s">
        <v>219</v>
      </c>
      <c r="HH151" s="264" t="s">
        <v>220</v>
      </c>
    </row>
    <row r="152" spans="1:216" x14ac:dyDescent="0.2">
      <c r="A152" s="263" t="s">
        <v>230</v>
      </c>
      <c r="B152" s="263">
        <f>+C152+Z152+AY152+CP152+CW152+DD152+DK152</f>
        <v>975524610</v>
      </c>
      <c r="C152" s="263">
        <f>+C85</f>
        <v>73373500</v>
      </c>
      <c r="D152" s="263">
        <f t="shared" ref="D152:Y152" si="163">+D85</f>
        <v>55846140</v>
      </c>
      <c r="E152" s="263">
        <f t="shared" si="163"/>
        <v>34652220</v>
      </c>
      <c r="F152" s="263">
        <f t="shared" si="163"/>
        <v>9370499</v>
      </c>
      <c r="G152" s="263">
        <f t="shared" si="163"/>
        <v>25281730</v>
      </c>
      <c r="H152" s="263">
        <f t="shared" si="163"/>
        <v>17273960</v>
      </c>
      <c r="I152" s="263">
        <f t="shared" si="163"/>
        <v>3744461</v>
      </c>
      <c r="J152" s="263">
        <f t="shared" si="163"/>
        <v>13529500</v>
      </c>
      <c r="K152" s="263">
        <f t="shared" si="163"/>
        <v>2418193</v>
      </c>
      <c r="L152" s="263">
        <f t="shared" si="163"/>
        <v>774768</v>
      </c>
      <c r="M152" s="263">
        <f t="shared" si="163"/>
        <v>1643425</v>
      </c>
      <c r="N152" s="263">
        <f>+N85</f>
        <v>1501764</v>
      </c>
      <c r="O152" s="263">
        <f t="shared" ref="O152:P152" si="164">+O85</f>
        <v>514896</v>
      </c>
      <c r="P152" s="263">
        <f t="shared" si="164"/>
        <v>986868</v>
      </c>
      <c r="Q152" s="263">
        <f t="shared" si="163"/>
        <v>8717296</v>
      </c>
      <c r="R152" s="263">
        <f t="shared" si="163"/>
        <v>2133076</v>
      </c>
      <c r="S152" s="263">
        <f t="shared" si="163"/>
        <v>0</v>
      </c>
      <c r="T152" s="263">
        <f t="shared" si="163"/>
        <v>5079609</v>
      </c>
      <c r="U152" s="263">
        <f t="shared" si="163"/>
        <v>2989305</v>
      </c>
      <c r="V152" s="263">
        <f t="shared" si="163"/>
        <v>2090304</v>
      </c>
      <c r="W152" s="263">
        <f t="shared" si="163"/>
        <v>3730463</v>
      </c>
      <c r="X152" s="263">
        <f t="shared" si="163"/>
        <v>3049778</v>
      </c>
      <c r="Y152" s="263">
        <f t="shared" si="163"/>
        <v>680685</v>
      </c>
      <c r="Z152" s="263">
        <f>+Z64</f>
        <v>439426100</v>
      </c>
      <c r="AA152" s="263">
        <f t="shared" ref="AA152:CO156" si="165">+AA64</f>
        <v>384892800</v>
      </c>
      <c r="AB152" s="263">
        <f t="shared" si="165"/>
        <v>7569930</v>
      </c>
      <c r="AC152" s="263">
        <f t="shared" si="165"/>
        <v>101489400</v>
      </c>
      <c r="AD152" s="263">
        <f t="shared" si="165"/>
        <v>57342370</v>
      </c>
      <c r="AE152" s="263">
        <f t="shared" si="165"/>
        <v>862635</v>
      </c>
      <c r="AF152" s="263">
        <f t="shared" si="165"/>
        <v>38426670</v>
      </c>
      <c r="AG152" s="263">
        <f t="shared" si="165"/>
        <v>16199820</v>
      </c>
      <c r="AH152" s="263">
        <f t="shared" si="165"/>
        <v>33108200</v>
      </c>
      <c r="AI152" s="263">
        <f t="shared" si="165"/>
        <v>18531490</v>
      </c>
      <c r="AJ152" s="263">
        <f t="shared" si="165"/>
        <v>91968780</v>
      </c>
      <c r="AK152" s="263">
        <f t="shared" si="165"/>
        <v>18044000</v>
      </c>
      <c r="AL152" s="263">
        <f t="shared" si="165"/>
        <v>1303741</v>
      </c>
      <c r="AM152" s="263">
        <f t="shared" si="165"/>
        <v>54279790</v>
      </c>
      <c r="AN152" s="263">
        <f t="shared" si="165"/>
        <v>176833</v>
      </c>
      <c r="AO152" s="263">
        <f t="shared" si="165"/>
        <v>13315650</v>
      </c>
      <c r="AP152" s="263">
        <f t="shared" si="165"/>
        <v>20877910</v>
      </c>
      <c r="AQ152" s="263">
        <f t="shared" si="165"/>
        <v>69169</v>
      </c>
      <c r="AR152" s="263">
        <f t="shared" si="165"/>
        <v>7106308</v>
      </c>
      <c r="AS152" s="263">
        <f t="shared" si="165"/>
        <v>819069</v>
      </c>
      <c r="AT152" s="263">
        <f t="shared" si="165"/>
        <v>2436474</v>
      </c>
      <c r="AU152" s="263">
        <f t="shared" si="165"/>
        <v>696077</v>
      </c>
      <c r="AV152" s="263">
        <f t="shared" si="165"/>
        <v>6403217</v>
      </c>
      <c r="AW152" s="263">
        <f t="shared" si="165"/>
        <v>2246631</v>
      </c>
      <c r="AX152" s="263">
        <f t="shared" si="165"/>
        <v>132461</v>
      </c>
      <c r="AY152" s="263">
        <f t="shared" si="165"/>
        <v>72672850</v>
      </c>
      <c r="AZ152" s="263">
        <f t="shared" si="165"/>
        <v>12866370</v>
      </c>
      <c r="BA152" s="263">
        <f t="shared" si="165"/>
        <v>2252185</v>
      </c>
      <c r="BB152" s="263">
        <f t="shared" si="165"/>
        <v>175171</v>
      </c>
      <c r="BC152" s="263">
        <f t="shared" si="165"/>
        <v>10259830</v>
      </c>
      <c r="BD152" s="263">
        <f t="shared" si="165"/>
        <v>179186</v>
      </c>
      <c r="BE152" s="263">
        <f t="shared" si="165"/>
        <v>0</v>
      </c>
      <c r="BF152" s="263">
        <f t="shared" si="165"/>
        <v>0</v>
      </c>
      <c r="BG152" s="263">
        <f t="shared" ref="BG152:BM164" si="166">+BG64</f>
        <v>2576594</v>
      </c>
      <c r="BH152" s="263">
        <f t="shared" si="166"/>
        <v>576530</v>
      </c>
      <c r="BI152" s="263">
        <f t="shared" si="166"/>
        <v>39347</v>
      </c>
      <c r="BJ152" s="263">
        <f t="shared" si="166"/>
        <v>1912025</v>
      </c>
      <c r="BK152" s="263">
        <f t="shared" si="166"/>
        <v>48693</v>
      </c>
      <c r="BL152" s="263">
        <f t="shared" si="166"/>
        <v>0</v>
      </c>
      <c r="BM152" s="263">
        <f t="shared" si="166"/>
        <v>0</v>
      </c>
      <c r="BN152" s="263">
        <f t="shared" si="165"/>
        <v>17633020</v>
      </c>
      <c r="BO152" s="263">
        <f t="shared" si="165"/>
        <v>30378</v>
      </c>
      <c r="BP152" s="263">
        <f t="shared" si="165"/>
        <v>143749</v>
      </c>
      <c r="BQ152" s="263">
        <f t="shared" si="165"/>
        <v>17291060</v>
      </c>
      <c r="BR152" s="263">
        <f t="shared" si="165"/>
        <v>167833</v>
      </c>
      <c r="BS152" s="263">
        <f t="shared" si="165"/>
        <v>0</v>
      </c>
      <c r="BT152" s="263">
        <f t="shared" si="165"/>
        <v>0</v>
      </c>
      <c r="BU152" s="263">
        <f t="shared" si="165"/>
        <v>13575140</v>
      </c>
      <c r="BV152" s="263">
        <f t="shared" si="165"/>
        <v>290342</v>
      </c>
      <c r="BW152" s="263">
        <f t="shared" si="165"/>
        <v>429315</v>
      </c>
      <c r="BX152" s="263">
        <f t="shared" si="165"/>
        <v>12584390</v>
      </c>
      <c r="BY152" s="263">
        <f t="shared" si="165"/>
        <v>271090</v>
      </c>
      <c r="BZ152" s="263">
        <f t="shared" si="165"/>
        <v>0</v>
      </c>
      <c r="CA152" s="263">
        <f t="shared" si="165"/>
        <v>0</v>
      </c>
      <c r="CB152" s="263">
        <f t="shared" si="165"/>
        <v>1470202</v>
      </c>
      <c r="CC152" s="263">
        <f t="shared" si="165"/>
        <v>480754</v>
      </c>
      <c r="CD152" s="263">
        <f t="shared" si="165"/>
        <v>134847</v>
      </c>
      <c r="CE152" s="263">
        <f t="shared" si="165"/>
        <v>789180</v>
      </c>
      <c r="CF152" s="263">
        <f t="shared" si="165"/>
        <v>65421</v>
      </c>
      <c r="CG152" s="263">
        <f t="shared" si="165"/>
        <v>0</v>
      </c>
      <c r="CH152" s="263">
        <f t="shared" si="165"/>
        <v>0</v>
      </c>
      <c r="CI152" s="263">
        <f t="shared" si="165"/>
        <v>24551520</v>
      </c>
      <c r="CJ152" s="263">
        <f t="shared" si="165"/>
        <v>4840725</v>
      </c>
      <c r="CK152" s="263">
        <f t="shared" si="165"/>
        <v>450188</v>
      </c>
      <c r="CL152" s="263">
        <f t="shared" si="165"/>
        <v>16297140</v>
      </c>
      <c r="CM152" s="263">
        <f t="shared" si="165"/>
        <v>336376</v>
      </c>
      <c r="CN152" s="263">
        <f t="shared" si="165"/>
        <v>0</v>
      </c>
      <c r="CO152" s="263">
        <f t="shared" si="165"/>
        <v>2627088</v>
      </c>
      <c r="CP152" s="263">
        <f>+CP85</f>
        <v>25945400</v>
      </c>
      <c r="CQ152" s="263">
        <f t="shared" ref="CQ152:DC152" si="167">+CQ85</f>
        <v>2018875</v>
      </c>
      <c r="CR152" s="263">
        <f t="shared" si="167"/>
        <v>8701485</v>
      </c>
      <c r="CS152" s="263">
        <f t="shared" si="167"/>
        <v>2819006</v>
      </c>
      <c r="CT152" s="263">
        <f t="shared" si="167"/>
        <v>6805012</v>
      </c>
      <c r="CU152" s="263">
        <f t="shared" si="167"/>
        <v>2778809</v>
      </c>
      <c r="CV152" s="263">
        <f t="shared" si="167"/>
        <v>2822213</v>
      </c>
      <c r="CW152" s="263">
        <f t="shared" si="167"/>
        <v>5928060</v>
      </c>
      <c r="CX152" s="263">
        <f t="shared" si="167"/>
        <v>0</v>
      </c>
      <c r="CY152" s="263">
        <f t="shared" si="167"/>
        <v>0</v>
      </c>
      <c r="CZ152" s="263">
        <f t="shared" si="167"/>
        <v>0</v>
      </c>
      <c r="DA152" s="263">
        <f t="shared" si="167"/>
        <v>1920073</v>
      </c>
      <c r="DB152" s="263">
        <f t="shared" si="167"/>
        <v>2785727</v>
      </c>
      <c r="DC152" s="263">
        <f t="shared" si="167"/>
        <v>836672</v>
      </c>
      <c r="DD152" s="263">
        <f>+DD64</f>
        <v>144623100</v>
      </c>
      <c r="DE152" s="263">
        <f t="shared" ref="DE152:FP153" si="168">+DE64</f>
        <v>31689620</v>
      </c>
      <c r="DF152" s="263">
        <f t="shared" si="168"/>
        <v>47566850</v>
      </c>
      <c r="DG152" s="263">
        <f t="shared" si="168"/>
        <v>61724850</v>
      </c>
      <c r="DH152" s="263">
        <f t="shared" si="168"/>
        <v>2655599</v>
      </c>
      <c r="DI152" s="263">
        <f t="shared" si="168"/>
        <v>855502</v>
      </c>
      <c r="DJ152" s="263">
        <f t="shared" si="168"/>
        <v>130680</v>
      </c>
      <c r="DK152" s="263">
        <f t="shared" si="168"/>
        <v>213555600</v>
      </c>
      <c r="DL152" s="263">
        <f t="shared" si="168"/>
        <v>120321900</v>
      </c>
      <c r="DM152" s="263">
        <f t="shared" si="168"/>
        <v>69372790</v>
      </c>
      <c r="DN152" s="263">
        <f t="shared" si="168"/>
        <v>15705770</v>
      </c>
      <c r="DO152" s="263">
        <f t="shared" si="168"/>
        <v>5694176</v>
      </c>
      <c r="DP152" s="263">
        <f t="shared" si="168"/>
        <v>5859182</v>
      </c>
      <c r="DQ152" s="263">
        <f t="shared" si="168"/>
        <v>36068300</v>
      </c>
      <c r="DR152" s="263">
        <f t="shared" si="168"/>
        <v>13480</v>
      </c>
      <c r="DS152" s="263">
        <f t="shared" si="168"/>
        <v>661306</v>
      </c>
      <c r="DT152" s="263">
        <f t="shared" si="168"/>
        <v>3913710</v>
      </c>
      <c r="DU152" s="263">
        <f t="shared" si="168"/>
        <v>1456871</v>
      </c>
      <c r="DV152" s="263">
        <f t="shared" si="168"/>
        <v>50468990</v>
      </c>
      <c r="DW152" s="263">
        <f t="shared" si="168"/>
        <v>9713940</v>
      </c>
      <c r="DX152" s="263">
        <f t="shared" si="168"/>
        <v>4661343</v>
      </c>
      <c r="DY152" s="263">
        <f t="shared" si="168"/>
        <v>3779284</v>
      </c>
      <c r="DZ152" s="263">
        <f t="shared" si="168"/>
        <v>27409390</v>
      </c>
      <c r="EA152" s="263">
        <f t="shared" si="168"/>
        <v>9424</v>
      </c>
      <c r="EB152" s="263">
        <f t="shared" si="168"/>
        <v>433862</v>
      </c>
      <c r="EC152" s="263">
        <f t="shared" si="168"/>
        <v>3220592</v>
      </c>
      <c r="ED152" s="263">
        <f t="shared" si="168"/>
        <v>1241151</v>
      </c>
      <c r="EE152" s="263">
        <f t="shared" si="168"/>
        <v>108750400</v>
      </c>
      <c r="EF152" s="263">
        <f t="shared" si="168"/>
        <v>23890440</v>
      </c>
      <c r="EG152" s="263">
        <f t="shared" si="168"/>
        <v>9963247</v>
      </c>
      <c r="EH152" s="263">
        <f t="shared" si="168"/>
        <v>8502016</v>
      </c>
      <c r="EI152" s="263">
        <f t="shared" si="168"/>
        <v>56259340</v>
      </c>
      <c r="EJ152" s="263">
        <f t="shared" si="168"/>
        <v>22904</v>
      </c>
      <c r="EK152" s="263">
        <f t="shared" si="168"/>
        <v>1037318</v>
      </c>
      <c r="EL152" s="263">
        <f t="shared" si="168"/>
        <v>6572411</v>
      </c>
      <c r="EM152" s="263">
        <f t="shared" si="168"/>
        <v>2502693</v>
      </c>
      <c r="EN152" s="263">
        <f t="shared" si="168"/>
        <v>10630780</v>
      </c>
      <c r="EO152" s="263">
        <f t="shared" si="168"/>
        <v>1414638</v>
      </c>
      <c r="EP152" s="263">
        <f t="shared" si="168"/>
        <v>358802</v>
      </c>
      <c r="EQ152" s="263">
        <f t="shared" si="168"/>
        <v>1155693</v>
      </c>
      <c r="ER152" s="263">
        <f t="shared" si="168"/>
        <v>7001587</v>
      </c>
      <c r="ES152" s="263">
        <f t="shared" si="168"/>
        <v>0</v>
      </c>
      <c r="ET152" s="263">
        <f t="shared" si="168"/>
        <v>47854</v>
      </c>
      <c r="EU152" s="263">
        <f t="shared" si="168"/>
        <v>475787</v>
      </c>
      <c r="EV152" s="263">
        <f t="shared" si="168"/>
        <v>176422</v>
      </c>
      <c r="EW152" s="263">
        <f t="shared" si="168"/>
        <v>30937730</v>
      </c>
      <c r="EX152" s="263">
        <f t="shared" si="168"/>
        <v>6065770</v>
      </c>
      <c r="EY152" s="263">
        <f t="shared" si="168"/>
        <v>1727025</v>
      </c>
      <c r="EZ152" s="263">
        <f t="shared" si="168"/>
        <v>2684868</v>
      </c>
      <c r="FA152" s="263">
        <f t="shared" si="168"/>
        <v>17667370</v>
      </c>
      <c r="FB152" s="263">
        <f t="shared" si="168"/>
        <v>119318</v>
      </c>
      <c r="FC152" s="263">
        <f t="shared" si="168"/>
        <v>454097</v>
      </c>
      <c r="FD152" s="263">
        <f t="shared" si="168"/>
        <v>1391359</v>
      </c>
      <c r="FE152" s="263">
        <f t="shared" si="168"/>
        <v>704955</v>
      </c>
      <c r="FF152" s="263">
        <f t="shared" si="168"/>
        <v>14186400</v>
      </c>
      <c r="FG152" s="263">
        <f t="shared" si="168"/>
        <v>3077101</v>
      </c>
      <c r="FH152" s="263">
        <f t="shared" si="168"/>
        <v>448813</v>
      </c>
      <c r="FI152" s="263">
        <f t="shared" si="168"/>
        <v>713441</v>
      </c>
      <c r="FJ152" s="263">
        <f t="shared" si="168"/>
        <v>2144034</v>
      </c>
      <c r="FK152" s="263">
        <f t="shared" si="168"/>
        <v>68255</v>
      </c>
      <c r="FL152" s="263">
        <f t="shared" si="168"/>
        <v>151407</v>
      </c>
      <c r="FM152" s="263">
        <f t="shared" si="168"/>
        <v>395566</v>
      </c>
      <c r="FN152" s="263">
        <f t="shared" si="168"/>
        <v>79095</v>
      </c>
      <c r="FO152" s="263">
        <f t="shared" si="168"/>
        <v>8915888</v>
      </c>
      <c r="FP152" s="263">
        <f t="shared" si="168"/>
        <v>6712693</v>
      </c>
      <c r="FQ152" s="263">
        <f t="shared" ref="FQ152:HH156" si="169">+FQ64</f>
        <v>115165</v>
      </c>
      <c r="FR152" s="263">
        <f t="shared" si="169"/>
        <v>41223</v>
      </c>
      <c r="FS152" s="263">
        <f t="shared" si="169"/>
        <v>1872033</v>
      </c>
      <c r="FT152" s="263">
        <f t="shared" si="169"/>
        <v>50321</v>
      </c>
      <c r="FU152" s="263">
        <f t="shared" si="169"/>
        <v>7358</v>
      </c>
      <c r="FV152" s="263">
        <f t="shared" si="169"/>
        <v>96820</v>
      </c>
      <c r="FW152" s="263">
        <f t="shared" si="169"/>
        <v>20277</v>
      </c>
      <c r="FX152" s="263">
        <f t="shared" si="169"/>
        <v>19892150</v>
      </c>
      <c r="FY152" s="263">
        <f t="shared" si="169"/>
        <v>3515064</v>
      </c>
      <c r="FZ152" s="263">
        <f t="shared" si="169"/>
        <v>2858123</v>
      </c>
      <c r="GA152" s="263">
        <f t="shared" si="169"/>
        <v>1770642</v>
      </c>
      <c r="GB152" s="263">
        <f t="shared" si="169"/>
        <v>11364950</v>
      </c>
      <c r="GC152" s="263">
        <f t="shared" si="169"/>
        <v>21019</v>
      </c>
      <c r="GD152" s="263">
        <f t="shared" si="169"/>
        <v>106949</v>
      </c>
      <c r="GE152" s="263">
        <f t="shared" si="169"/>
        <v>207720</v>
      </c>
      <c r="GF152" s="263">
        <f t="shared" si="169"/>
        <v>47676</v>
      </c>
      <c r="GG152" s="263">
        <f t="shared" si="169"/>
        <v>5198015</v>
      </c>
      <c r="GH152" s="263">
        <f t="shared" si="169"/>
        <v>169705</v>
      </c>
      <c r="GI152" s="263">
        <f t="shared" si="169"/>
        <v>62744</v>
      </c>
      <c r="GJ152" s="263">
        <f t="shared" si="169"/>
        <v>181554</v>
      </c>
      <c r="GK152" s="263">
        <f t="shared" si="169"/>
        <v>2388421</v>
      </c>
      <c r="GL152" s="263">
        <f t="shared" si="169"/>
        <v>2395592</v>
      </c>
      <c r="GM152" s="263">
        <f t="shared" si="169"/>
        <v>0</v>
      </c>
      <c r="GN152" s="263">
        <f t="shared" si="169"/>
        <v>0</v>
      </c>
      <c r="GO152" s="263">
        <f t="shared" si="169"/>
        <v>0</v>
      </c>
      <c r="GP152" s="263">
        <f t="shared" si="169"/>
        <v>2852816</v>
      </c>
      <c r="GQ152" s="263">
        <f t="shared" si="169"/>
        <v>23701</v>
      </c>
      <c r="GR152" s="263">
        <f t="shared" si="169"/>
        <v>1549067</v>
      </c>
      <c r="GS152" s="263">
        <f t="shared" si="169"/>
        <v>1182324</v>
      </c>
      <c r="GT152" s="263">
        <f t="shared" si="169"/>
        <v>15838</v>
      </c>
      <c r="GU152" s="263">
        <f t="shared" si="169"/>
        <v>26845</v>
      </c>
      <c r="GV152" s="263">
        <f t="shared" si="169"/>
        <v>0</v>
      </c>
      <c r="GW152" s="263">
        <f t="shared" si="169"/>
        <v>25191</v>
      </c>
      <c r="GX152" s="263">
        <f t="shared" si="169"/>
        <v>29850</v>
      </c>
      <c r="GY152" s="263">
        <f t="shared" si="169"/>
        <v>11250720</v>
      </c>
      <c r="GZ152" s="263">
        <f t="shared" si="169"/>
        <v>2840026</v>
      </c>
      <c r="HA152" s="263">
        <f t="shared" si="169"/>
        <v>1422526</v>
      </c>
      <c r="HB152" s="263">
        <f t="shared" si="169"/>
        <v>398432</v>
      </c>
      <c r="HC152" s="263">
        <f t="shared" si="169"/>
        <v>5397067</v>
      </c>
      <c r="HD152" s="263">
        <f t="shared" si="169"/>
        <v>170153</v>
      </c>
      <c r="HE152" s="263">
        <f t="shared" si="169"/>
        <v>85813</v>
      </c>
      <c r="HF152" s="263">
        <f t="shared" si="169"/>
        <v>470062</v>
      </c>
      <c r="HG152" s="263">
        <f t="shared" si="169"/>
        <v>409013</v>
      </c>
      <c r="HH152" s="263">
        <f t="shared" si="169"/>
        <v>66317460</v>
      </c>
    </row>
    <row r="153" spans="1:216" x14ac:dyDescent="0.2">
      <c r="A153" s="263" t="s">
        <v>231</v>
      </c>
      <c r="B153" s="263">
        <f>+C153+Z153+AY153+CP153+CW153+DD153+DK153</f>
        <v>73563906</v>
      </c>
      <c r="C153" s="263">
        <f t="shared" ref="C153:Y153" si="170">+C86</f>
        <v>3561969</v>
      </c>
      <c r="D153" s="263">
        <f t="shared" si="170"/>
        <v>2270368</v>
      </c>
      <c r="E153" s="263">
        <f t="shared" si="170"/>
        <v>1323523</v>
      </c>
      <c r="F153" s="263">
        <f t="shared" si="170"/>
        <v>932808</v>
      </c>
      <c r="G153" s="263">
        <f t="shared" si="170"/>
        <v>390715</v>
      </c>
      <c r="H153" s="263">
        <f t="shared" si="170"/>
        <v>769379</v>
      </c>
      <c r="I153" s="263">
        <f t="shared" si="170"/>
        <v>464747</v>
      </c>
      <c r="J153" s="263">
        <f t="shared" si="170"/>
        <v>304632</v>
      </c>
      <c r="K153" s="263">
        <f t="shared" si="170"/>
        <v>73530</v>
      </c>
      <c r="L153" s="263">
        <f t="shared" si="170"/>
        <v>67282</v>
      </c>
      <c r="M153" s="263">
        <f t="shared" si="170"/>
        <v>6248</v>
      </c>
      <c r="N153" s="263">
        <f t="shared" ref="N153:P153" si="171">+N86</f>
        <v>103936</v>
      </c>
      <c r="O153" s="263">
        <f t="shared" si="171"/>
        <v>101146</v>
      </c>
      <c r="P153" s="263">
        <f t="shared" si="171"/>
        <v>2789</v>
      </c>
      <c r="Q153" s="263">
        <f t="shared" si="170"/>
        <v>177711</v>
      </c>
      <c r="R153" s="263">
        <f t="shared" si="170"/>
        <v>59739</v>
      </c>
      <c r="S153" s="263">
        <f t="shared" si="170"/>
        <v>0</v>
      </c>
      <c r="T153" s="263">
        <f t="shared" si="170"/>
        <v>1112663</v>
      </c>
      <c r="U153" s="263">
        <f t="shared" si="170"/>
        <v>849539</v>
      </c>
      <c r="V153" s="263">
        <f t="shared" si="170"/>
        <v>263124</v>
      </c>
      <c r="W153" s="263">
        <f t="shared" si="170"/>
        <v>1227</v>
      </c>
      <c r="X153" s="263">
        <f t="shared" si="170"/>
        <v>1227</v>
      </c>
      <c r="Y153" s="263">
        <f t="shared" si="170"/>
        <v>0</v>
      </c>
      <c r="Z153" s="263">
        <f t="shared" ref="Z153:AO167" si="172">+Z65</f>
        <v>28547410</v>
      </c>
      <c r="AA153" s="263">
        <f t="shared" si="172"/>
        <v>26288660</v>
      </c>
      <c r="AB153" s="263">
        <f t="shared" si="172"/>
        <v>161186</v>
      </c>
      <c r="AC153" s="263">
        <f t="shared" si="172"/>
        <v>11666580</v>
      </c>
      <c r="AD153" s="263">
        <f t="shared" si="172"/>
        <v>2874199</v>
      </c>
      <c r="AE153" s="263">
        <f t="shared" si="172"/>
        <v>35851</v>
      </c>
      <c r="AF153" s="263">
        <f t="shared" si="172"/>
        <v>3209698</v>
      </c>
      <c r="AG153" s="263">
        <f t="shared" si="172"/>
        <v>1016826</v>
      </c>
      <c r="AH153" s="263">
        <f t="shared" si="172"/>
        <v>3467035</v>
      </c>
      <c r="AI153" s="263">
        <f t="shared" si="172"/>
        <v>562469</v>
      </c>
      <c r="AJ153" s="263">
        <f t="shared" si="172"/>
        <v>2164722</v>
      </c>
      <c r="AK153" s="263">
        <f t="shared" si="172"/>
        <v>1013426</v>
      </c>
      <c r="AL153" s="263">
        <f t="shared" si="172"/>
        <v>111075</v>
      </c>
      <c r="AM153" s="263">
        <f t="shared" si="172"/>
        <v>2258753</v>
      </c>
      <c r="AN153" s="263">
        <f t="shared" si="172"/>
        <v>0</v>
      </c>
      <c r="AO153" s="263">
        <f t="shared" si="172"/>
        <v>1385235</v>
      </c>
      <c r="AP153" s="263">
        <f t="shared" si="165"/>
        <v>113883</v>
      </c>
      <c r="AQ153" s="263">
        <f t="shared" si="165"/>
        <v>0</v>
      </c>
      <c r="AR153" s="263">
        <f t="shared" si="165"/>
        <v>601794</v>
      </c>
      <c r="AS153" s="263">
        <f t="shared" si="165"/>
        <v>0</v>
      </c>
      <c r="AT153" s="263">
        <f t="shared" si="165"/>
        <v>63792</v>
      </c>
      <c r="AU153" s="263">
        <f t="shared" si="165"/>
        <v>16121</v>
      </c>
      <c r="AV153" s="263">
        <f t="shared" si="165"/>
        <v>56550</v>
      </c>
      <c r="AW153" s="263">
        <f t="shared" si="165"/>
        <v>9063</v>
      </c>
      <c r="AX153" s="263">
        <f t="shared" si="165"/>
        <v>12315</v>
      </c>
      <c r="AY153" s="263">
        <f t="shared" si="165"/>
        <v>4981540</v>
      </c>
      <c r="AZ153" s="263">
        <f t="shared" si="165"/>
        <v>581314</v>
      </c>
      <c r="BA153" s="263">
        <f t="shared" si="165"/>
        <v>38357</v>
      </c>
      <c r="BB153" s="263">
        <f t="shared" si="165"/>
        <v>0</v>
      </c>
      <c r="BC153" s="263">
        <f t="shared" si="165"/>
        <v>504901</v>
      </c>
      <c r="BD153" s="263">
        <f t="shared" si="165"/>
        <v>38056</v>
      </c>
      <c r="BE153" s="263">
        <f t="shared" si="165"/>
        <v>0</v>
      </c>
      <c r="BF153" s="263">
        <f t="shared" si="165"/>
        <v>0</v>
      </c>
      <c r="BG153" s="263">
        <f t="shared" si="166"/>
        <v>200974</v>
      </c>
      <c r="BH153" s="263">
        <f t="shared" si="166"/>
        <v>0</v>
      </c>
      <c r="BI153" s="263">
        <f t="shared" si="166"/>
        <v>0</v>
      </c>
      <c r="BJ153" s="263">
        <f t="shared" si="166"/>
        <v>200974</v>
      </c>
      <c r="BK153" s="263">
        <f t="shared" si="166"/>
        <v>0</v>
      </c>
      <c r="BL153" s="263">
        <f t="shared" si="166"/>
        <v>0</v>
      </c>
      <c r="BM153" s="263">
        <f t="shared" si="166"/>
        <v>0</v>
      </c>
      <c r="BN153" s="263">
        <f t="shared" si="165"/>
        <v>609577</v>
      </c>
      <c r="BO153" s="263">
        <f t="shared" si="165"/>
        <v>0</v>
      </c>
      <c r="BP153" s="263">
        <f t="shared" si="165"/>
        <v>6519</v>
      </c>
      <c r="BQ153" s="263">
        <f t="shared" si="165"/>
        <v>603059</v>
      </c>
      <c r="BR153" s="263">
        <f t="shared" si="165"/>
        <v>0</v>
      </c>
      <c r="BS153" s="263">
        <f t="shared" si="165"/>
        <v>0</v>
      </c>
      <c r="BT153" s="263">
        <f t="shared" si="165"/>
        <v>0</v>
      </c>
      <c r="BU153" s="263">
        <f t="shared" si="165"/>
        <v>635565</v>
      </c>
      <c r="BV153" s="263">
        <f t="shared" si="165"/>
        <v>12252</v>
      </c>
      <c r="BW153" s="263">
        <f t="shared" si="165"/>
        <v>9974</v>
      </c>
      <c r="BX153" s="263">
        <f t="shared" si="165"/>
        <v>613340</v>
      </c>
      <c r="BY153" s="263">
        <f t="shared" si="165"/>
        <v>0</v>
      </c>
      <c r="BZ153" s="263">
        <f t="shared" si="165"/>
        <v>0</v>
      </c>
      <c r="CA153" s="263">
        <f t="shared" si="165"/>
        <v>0</v>
      </c>
      <c r="CB153" s="263">
        <f t="shared" si="165"/>
        <v>367513</v>
      </c>
      <c r="CC153" s="263">
        <f t="shared" si="165"/>
        <v>179016</v>
      </c>
      <c r="CD153" s="263">
        <f t="shared" si="165"/>
        <v>0</v>
      </c>
      <c r="CE153" s="263">
        <f t="shared" si="165"/>
        <v>182450</v>
      </c>
      <c r="CF153" s="263">
        <f t="shared" si="165"/>
        <v>6047</v>
      </c>
      <c r="CG153" s="263">
        <f t="shared" si="165"/>
        <v>0</v>
      </c>
      <c r="CH153" s="263">
        <f t="shared" si="165"/>
        <v>0</v>
      </c>
      <c r="CI153" s="263">
        <f t="shared" si="165"/>
        <v>2586596</v>
      </c>
      <c r="CJ153" s="263">
        <f t="shared" si="165"/>
        <v>594059</v>
      </c>
      <c r="CK153" s="263">
        <f t="shared" si="165"/>
        <v>68091</v>
      </c>
      <c r="CL153" s="263">
        <f t="shared" si="165"/>
        <v>1545779</v>
      </c>
      <c r="CM153" s="263">
        <f t="shared" si="165"/>
        <v>25289</v>
      </c>
      <c r="CN153" s="263">
        <f t="shared" si="165"/>
        <v>0</v>
      </c>
      <c r="CO153" s="263">
        <f t="shared" si="165"/>
        <v>353379</v>
      </c>
      <c r="CP153" s="263">
        <f t="shared" ref="CP153:DC167" si="173">+CP86</f>
        <v>3518380</v>
      </c>
      <c r="CQ153" s="263">
        <f t="shared" si="173"/>
        <v>139418</v>
      </c>
      <c r="CR153" s="263">
        <f t="shared" si="173"/>
        <v>741886</v>
      </c>
      <c r="CS153" s="263">
        <f t="shared" si="173"/>
        <v>1324271</v>
      </c>
      <c r="CT153" s="263">
        <f t="shared" si="173"/>
        <v>636779</v>
      </c>
      <c r="CU153" s="263">
        <f t="shared" si="173"/>
        <v>438169</v>
      </c>
      <c r="CV153" s="263">
        <f t="shared" si="173"/>
        <v>237858</v>
      </c>
      <c r="CW153" s="263">
        <f t="shared" si="173"/>
        <v>493847</v>
      </c>
      <c r="CX153" s="263">
        <f t="shared" si="173"/>
        <v>0</v>
      </c>
      <c r="CY153" s="263">
        <f t="shared" si="173"/>
        <v>0</v>
      </c>
      <c r="CZ153" s="263">
        <f t="shared" si="173"/>
        <v>0</v>
      </c>
      <c r="DA153" s="263">
        <f t="shared" si="173"/>
        <v>102318</v>
      </c>
      <c r="DB153" s="263">
        <f t="shared" si="173"/>
        <v>267119</v>
      </c>
      <c r="DC153" s="263">
        <f t="shared" si="173"/>
        <v>10042</v>
      </c>
      <c r="DD153" s="263">
        <f t="shared" ref="DD153:DS167" si="174">+DD65</f>
        <v>16309060</v>
      </c>
      <c r="DE153" s="263">
        <f t="shared" si="174"/>
        <v>4845923</v>
      </c>
      <c r="DF153" s="263">
        <f t="shared" si="174"/>
        <v>4471253</v>
      </c>
      <c r="DG153" s="263">
        <f t="shared" si="174"/>
        <v>6449197</v>
      </c>
      <c r="DH153" s="263">
        <f t="shared" si="174"/>
        <v>251736</v>
      </c>
      <c r="DI153" s="263">
        <f t="shared" si="174"/>
        <v>258438</v>
      </c>
      <c r="DJ153" s="263">
        <f t="shared" si="174"/>
        <v>32519</v>
      </c>
      <c r="DK153" s="263">
        <f t="shared" si="174"/>
        <v>16151700</v>
      </c>
      <c r="DL153" s="263">
        <f t="shared" si="174"/>
        <v>9100337</v>
      </c>
      <c r="DM153" s="263">
        <f t="shared" si="174"/>
        <v>5075017</v>
      </c>
      <c r="DN153" s="263">
        <f t="shared" si="174"/>
        <v>501155</v>
      </c>
      <c r="DO153" s="263">
        <f t="shared" si="174"/>
        <v>767489</v>
      </c>
      <c r="DP153" s="263">
        <f t="shared" si="174"/>
        <v>168005</v>
      </c>
      <c r="DQ153" s="263">
        <f t="shared" si="174"/>
        <v>3180006</v>
      </c>
      <c r="DR153" s="263">
        <f t="shared" si="174"/>
        <v>0</v>
      </c>
      <c r="DS153" s="263">
        <f t="shared" si="174"/>
        <v>27265</v>
      </c>
      <c r="DT153" s="263">
        <f t="shared" si="168"/>
        <v>268957</v>
      </c>
      <c r="DU153" s="263">
        <f t="shared" si="168"/>
        <v>162140</v>
      </c>
      <c r="DV153" s="263">
        <f t="shared" si="168"/>
        <v>4009327</v>
      </c>
      <c r="DW153" s="263">
        <f t="shared" si="168"/>
        <v>240103</v>
      </c>
      <c r="DX153" s="263">
        <f t="shared" si="168"/>
        <v>675827</v>
      </c>
      <c r="DY153" s="263">
        <f t="shared" si="168"/>
        <v>163299</v>
      </c>
      <c r="DZ153" s="263">
        <f t="shared" si="168"/>
        <v>2491541</v>
      </c>
      <c r="EA153" s="263">
        <f t="shared" si="168"/>
        <v>0</v>
      </c>
      <c r="EB153" s="263">
        <f t="shared" si="168"/>
        <v>18220</v>
      </c>
      <c r="EC153" s="263">
        <f t="shared" si="168"/>
        <v>248204</v>
      </c>
      <c r="ED153" s="263">
        <f t="shared" si="168"/>
        <v>172133</v>
      </c>
      <c r="EE153" s="263">
        <f t="shared" si="168"/>
        <v>8300863</v>
      </c>
      <c r="EF153" s="263">
        <f t="shared" si="168"/>
        <v>707188</v>
      </c>
      <c r="EG153" s="263">
        <f t="shared" si="168"/>
        <v>1420583</v>
      </c>
      <c r="EH153" s="263">
        <f t="shared" si="168"/>
        <v>306650</v>
      </c>
      <c r="EI153" s="263">
        <f t="shared" si="168"/>
        <v>4977748</v>
      </c>
      <c r="EJ153" s="263">
        <f t="shared" si="168"/>
        <v>0</v>
      </c>
      <c r="EK153" s="263">
        <f t="shared" si="168"/>
        <v>42915</v>
      </c>
      <c r="EL153" s="263">
        <f t="shared" si="168"/>
        <v>514190</v>
      </c>
      <c r="EM153" s="263">
        <f t="shared" si="168"/>
        <v>331589</v>
      </c>
      <c r="EN153" s="263">
        <f t="shared" si="168"/>
        <v>760006</v>
      </c>
      <c r="EO153" s="263">
        <f t="shared" si="168"/>
        <v>34071</v>
      </c>
      <c r="EP153" s="263">
        <f t="shared" si="168"/>
        <v>17592</v>
      </c>
      <c r="EQ153" s="263">
        <f t="shared" si="168"/>
        <v>16028</v>
      </c>
      <c r="ER153" s="263">
        <f t="shared" si="168"/>
        <v>687060</v>
      </c>
      <c r="ES153" s="263">
        <f t="shared" si="168"/>
        <v>0</v>
      </c>
      <c r="ET153" s="263">
        <f t="shared" si="168"/>
        <v>2570</v>
      </c>
      <c r="EU153" s="263">
        <f t="shared" si="168"/>
        <v>0</v>
      </c>
      <c r="EV153" s="263">
        <f t="shared" si="168"/>
        <v>2685</v>
      </c>
      <c r="EW153" s="263">
        <f t="shared" si="168"/>
        <v>1915965</v>
      </c>
      <c r="EX153" s="263">
        <f t="shared" si="168"/>
        <v>170785</v>
      </c>
      <c r="EY153" s="263">
        <f t="shared" si="168"/>
        <v>133625</v>
      </c>
      <c r="EZ153" s="263">
        <f t="shared" si="168"/>
        <v>120412</v>
      </c>
      <c r="FA153" s="263">
        <f t="shared" si="168"/>
        <v>1152517</v>
      </c>
      <c r="FB153" s="263">
        <f t="shared" si="168"/>
        <v>16678</v>
      </c>
      <c r="FC153" s="263">
        <f t="shared" si="168"/>
        <v>47465</v>
      </c>
      <c r="FD153" s="263">
        <f t="shared" si="168"/>
        <v>43591</v>
      </c>
      <c r="FE153" s="263">
        <f t="shared" si="168"/>
        <v>230893</v>
      </c>
      <c r="FF153" s="263">
        <f t="shared" si="168"/>
        <v>1125963</v>
      </c>
      <c r="FG153" s="263">
        <f t="shared" si="168"/>
        <v>69417</v>
      </c>
      <c r="FH153" s="263">
        <f t="shared" si="168"/>
        <v>15022</v>
      </c>
      <c r="FI153" s="263">
        <f t="shared" si="168"/>
        <v>138899</v>
      </c>
      <c r="FJ153" s="263">
        <f t="shared" si="168"/>
        <v>345154</v>
      </c>
      <c r="FK153" s="263">
        <f t="shared" si="168"/>
        <v>0</v>
      </c>
      <c r="FL153" s="263">
        <f t="shared" si="168"/>
        <v>5369</v>
      </c>
      <c r="FM153" s="263">
        <f t="shared" si="168"/>
        <v>23286</v>
      </c>
      <c r="FN153" s="263">
        <f t="shared" si="168"/>
        <v>0</v>
      </c>
      <c r="FO153" s="263">
        <f t="shared" si="168"/>
        <v>884838</v>
      </c>
      <c r="FP153" s="263">
        <f t="shared" si="168"/>
        <v>740582</v>
      </c>
      <c r="FQ153" s="263">
        <f t="shared" si="169"/>
        <v>0</v>
      </c>
      <c r="FR153" s="263">
        <f t="shared" si="169"/>
        <v>0</v>
      </c>
      <c r="FS153" s="263">
        <f t="shared" si="169"/>
        <v>136899</v>
      </c>
      <c r="FT153" s="263">
        <f t="shared" si="169"/>
        <v>0</v>
      </c>
      <c r="FU153" s="263">
        <f t="shared" si="169"/>
        <v>7358</v>
      </c>
      <c r="FV153" s="263">
        <f t="shared" si="169"/>
        <v>0</v>
      </c>
      <c r="FW153" s="263">
        <f t="shared" si="169"/>
        <v>0</v>
      </c>
      <c r="FX153" s="263">
        <f t="shared" si="169"/>
        <v>1821877</v>
      </c>
      <c r="FY153" s="263">
        <f t="shared" si="169"/>
        <v>191452</v>
      </c>
      <c r="FZ153" s="263">
        <f t="shared" si="169"/>
        <v>516947</v>
      </c>
      <c r="GA153" s="263">
        <f t="shared" si="169"/>
        <v>96696</v>
      </c>
      <c r="GB153" s="263">
        <f t="shared" si="169"/>
        <v>933415</v>
      </c>
      <c r="GC153" s="263">
        <f t="shared" si="169"/>
        <v>0</v>
      </c>
      <c r="GD153" s="263">
        <f t="shared" si="169"/>
        <v>9824</v>
      </c>
      <c r="GE153" s="263">
        <f t="shared" si="169"/>
        <v>73542</v>
      </c>
      <c r="GF153" s="263">
        <f t="shared" si="169"/>
        <v>0</v>
      </c>
      <c r="GG153" s="263">
        <f t="shared" si="169"/>
        <v>217264</v>
      </c>
      <c r="GH153" s="263">
        <f t="shared" si="169"/>
        <v>0</v>
      </c>
      <c r="GI153" s="263">
        <f t="shared" si="169"/>
        <v>0</v>
      </c>
      <c r="GJ153" s="263">
        <f t="shared" si="169"/>
        <v>0</v>
      </c>
      <c r="GK153" s="263">
        <f t="shared" si="169"/>
        <v>46408</v>
      </c>
      <c r="GL153" s="263">
        <f t="shared" si="169"/>
        <v>170856</v>
      </c>
      <c r="GM153" s="263">
        <f t="shared" si="169"/>
        <v>0</v>
      </c>
      <c r="GN153" s="263">
        <f t="shared" si="169"/>
        <v>0</v>
      </c>
      <c r="GO153" s="263">
        <f t="shared" si="169"/>
        <v>0</v>
      </c>
      <c r="GP153" s="263">
        <f t="shared" si="169"/>
        <v>180710</v>
      </c>
      <c r="GQ153" s="263">
        <f t="shared" si="169"/>
        <v>0</v>
      </c>
      <c r="GR153" s="263">
        <f t="shared" si="169"/>
        <v>157263</v>
      </c>
      <c r="GS153" s="263">
        <f t="shared" si="169"/>
        <v>23447</v>
      </c>
      <c r="GT153" s="263">
        <f t="shared" si="169"/>
        <v>0</v>
      </c>
      <c r="GU153" s="263">
        <f t="shared" si="169"/>
        <v>0</v>
      </c>
      <c r="GV153" s="263">
        <f t="shared" si="169"/>
        <v>0</v>
      </c>
      <c r="GW153" s="263">
        <f t="shared" si="169"/>
        <v>0</v>
      </c>
      <c r="GX153" s="263">
        <f t="shared" si="169"/>
        <v>0</v>
      </c>
      <c r="GY153" s="263">
        <f t="shared" si="169"/>
        <v>904748</v>
      </c>
      <c r="GZ153" s="263">
        <f t="shared" si="169"/>
        <v>47321</v>
      </c>
      <c r="HA153" s="263">
        <f t="shared" si="169"/>
        <v>146526</v>
      </c>
      <c r="HB153" s="263">
        <f t="shared" si="169"/>
        <v>53534</v>
      </c>
      <c r="HC153" s="263">
        <f t="shared" si="169"/>
        <v>569692</v>
      </c>
      <c r="HD153" s="263">
        <f t="shared" si="169"/>
        <v>35584</v>
      </c>
      <c r="HE153" s="263">
        <f t="shared" si="169"/>
        <v>0</v>
      </c>
      <c r="HF153" s="263">
        <f t="shared" si="169"/>
        <v>45922</v>
      </c>
      <c r="HG153" s="263">
        <f t="shared" si="169"/>
        <v>6169</v>
      </c>
      <c r="HH153" s="263">
        <f t="shared" si="169"/>
        <v>4272564</v>
      </c>
    </row>
    <row r="154" spans="1:216" x14ac:dyDescent="0.2">
      <c r="A154" s="263" t="s">
        <v>232</v>
      </c>
      <c r="B154" s="263">
        <f t="shared" ref="B154:B167" si="175">+C154+Z154+AY154+CP154+CW154+DD154+DK154</f>
        <v>122098027</v>
      </c>
      <c r="C154" s="263">
        <f t="shared" ref="C154:Y154" si="176">+C87</f>
        <v>8633545</v>
      </c>
      <c r="D154" s="263">
        <f t="shared" si="176"/>
        <v>6706973</v>
      </c>
      <c r="E154" s="263">
        <f t="shared" si="176"/>
        <v>4684656</v>
      </c>
      <c r="F154" s="263">
        <f t="shared" si="176"/>
        <v>1793832</v>
      </c>
      <c r="G154" s="263">
        <f t="shared" si="176"/>
        <v>2890823</v>
      </c>
      <c r="H154" s="263">
        <f t="shared" si="176"/>
        <v>1553899</v>
      </c>
      <c r="I154" s="263">
        <f t="shared" si="176"/>
        <v>747259</v>
      </c>
      <c r="J154" s="263">
        <f t="shared" si="176"/>
        <v>806641</v>
      </c>
      <c r="K154" s="263">
        <f t="shared" si="176"/>
        <v>364025</v>
      </c>
      <c r="L154" s="263">
        <f t="shared" si="176"/>
        <v>126458</v>
      </c>
      <c r="M154" s="263">
        <f t="shared" si="176"/>
        <v>237568</v>
      </c>
      <c r="N154" s="263">
        <f t="shared" ref="N154:P154" si="177">+N87</f>
        <v>104393</v>
      </c>
      <c r="O154" s="263">
        <f t="shared" si="177"/>
        <v>80571</v>
      </c>
      <c r="P154" s="263">
        <f t="shared" si="177"/>
        <v>23822</v>
      </c>
      <c r="Q154" s="263">
        <f t="shared" si="176"/>
        <v>317145</v>
      </c>
      <c r="R154" s="263">
        <f t="shared" si="176"/>
        <v>110998</v>
      </c>
      <c r="S154" s="263">
        <f t="shared" si="176"/>
        <v>0</v>
      </c>
      <c r="T154" s="263">
        <f t="shared" si="176"/>
        <v>1534669</v>
      </c>
      <c r="U154" s="263">
        <f t="shared" si="176"/>
        <v>1018700</v>
      </c>
      <c r="V154" s="263">
        <f t="shared" si="176"/>
        <v>515969</v>
      </c>
      <c r="W154" s="263">
        <f t="shared" si="176"/>
        <v>74758</v>
      </c>
      <c r="X154" s="263">
        <f t="shared" si="176"/>
        <v>50210</v>
      </c>
      <c r="Y154" s="263">
        <f t="shared" si="176"/>
        <v>24547</v>
      </c>
      <c r="Z154" s="263">
        <f t="shared" si="172"/>
        <v>45378080</v>
      </c>
      <c r="AA154" s="263">
        <f t="shared" si="165"/>
        <v>41635460</v>
      </c>
      <c r="AB154" s="263">
        <f t="shared" si="165"/>
        <v>166859</v>
      </c>
      <c r="AC154" s="263">
        <f t="shared" si="165"/>
        <v>15960040</v>
      </c>
      <c r="AD154" s="263">
        <f t="shared" si="165"/>
        <v>2733564</v>
      </c>
      <c r="AE154" s="263">
        <f t="shared" si="165"/>
        <v>9754</v>
      </c>
      <c r="AF154" s="263">
        <f t="shared" si="165"/>
        <v>4379082</v>
      </c>
      <c r="AG154" s="263">
        <f t="shared" si="165"/>
        <v>1642907</v>
      </c>
      <c r="AH154" s="263">
        <f t="shared" si="165"/>
        <v>3190032</v>
      </c>
      <c r="AI154" s="263">
        <f t="shared" si="165"/>
        <v>1144795</v>
      </c>
      <c r="AJ154" s="263">
        <f t="shared" si="165"/>
        <v>9810827</v>
      </c>
      <c r="AK154" s="263">
        <f t="shared" si="165"/>
        <v>2475059</v>
      </c>
      <c r="AL154" s="263">
        <f t="shared" si="165"/>
        <v>122545</v>
      </c>
      <c r="AM154" s="263">
        <f t="shared" si="165"/>
        <v>3688510</v>
      </c>
      <c r="AN154" s="263">
        <f t="shared" si="165"/>
        <v>4998</v>
      </c>
      <c r="AO154" s="263">
        <f t="shared" si="165"/>
        <v>1091402</v>
      </c>
      <c r="AP154" s="263">
        <f t="shared" si="165"/>
        <v>1420757</v>
      </c>
      <c r="AQ154" s="263">
        <f t="shared" si="165"/>
        <v>0</v>
      </c>
      <c r="AR154" s="263">
        <f t="shared" si="165"/>
        <v>923536</v>
      </c>
      <c r="AS154" s="263">
        <f t="shared" si="165"/>
        <v>15337</v>
      </c>
      <c r="AT154" s="263">
        <f t="shared" si="165"/>
        <v>31497</v>
      </c>
      <c r="AU154" s="263">
        <f t="shared" si="165"/>
        <v>10662</v>
      </c>
      <c r="AV154" s="263">
        <f t="shared" si="165"/>
        <v>123684</v>
      </c>
      <c r="AW154" s="263">
        <f t="shared" si="165"/>
        <v>41582</v>
      </c>
      <c r="AX154" s="263">
        <f t="shared" si="165"/>
        <v>25056</v>
      </c>
      <c r="AY154" s="263">
        <f t="shared" si="165"/>
        <v>8659994</v>
      </c>
      <c r="AZ154" s="263">
        <f t="shared" si="165"/>
        <v>784492</v>
      </c>
      <c r="BA154" s="263">
        <f t="shared" si="165"/>
        <v>242629</v>
      </c>
      <c r="BB154" s="263">
        <f t="shared" si="165"/>
        <v>0</v>
      </c>
      <c r="BC154" s="263">
        <f t="shared" si="165"/>
        <v>541864</v>
      </c>
      <c r="BD154" s="263">
        <f t="shared" si="165"/>
        <v>0</v>
      </c>
      <c r="BE154" s="263">
        <f t="shared" si="165"/>
        <v>0</v>
      </c>
      <c r="BF154" s="263">
        <f t="shared" si="165"/>
        <v>0</v>
      </c>
      <c r="BG154" s="263">
        <f t="shared" si="166"/>
        <v>839452</v>
      </c>
      <c r="BH154" s="263">
        <f t="shared" si="166"/>
        <v>229719</v>
      </c>
      <c r="BI154" s="263">
        <f t="shared" si="166"/>
        <v>0</v>
      </c>
      <c r="BJ154" s="263">
        <f t="shared" si="166"/>
        <v>609732</v>
      </c>
      <c r="BK154" s="263">
        <f t="shared" si="166"/>
        <v>0</v>
      </c>
      <c r="BL154" s="263">
        <f t="shared" si="166"/>
        <v>0</v>
      </c>
      <c r="BM154" s="263">
        <f t="shared" si="166"/>
        <v>0</v>
      </c>
      <c r="BN154" s="263">
        <f t="shared" si="165"/>
        <v>1851067</v>
      </c>
      <c r="BO154" s="263">
        <f t="shared" si="165"/>
        <v>0</v>
      </c>
      <c r="BP154" s="263">
        <f t="shared" si="165"/>
        <v>0</v>
      </c>
      <c r="BQ154" s="263">
        <f t="shared" si="165"/>
        <v>1851067</v>
      </c>
      <c r="BR154" s="263">
        <f t="shared" si="165"/>
        <v>0</v>
      </c>
      <c r="BS154" s="263">
        <f t="shared" si="165"/>
        <v>0</v>
      </c>
      <c r="BT154" s="263">
        <f t="shared" si="165"/>
        <v>0</v>
      </c>
      <c r="BU154" s="263">
        <f t="shared" si="165"/>
        <v>1576985</v>
      </c>
      <c r="BV154" s="263">
        <f t="shared" si="165"/>
        <v>42959</v>
      </c>
      <c r="BW154" s="263">
        <f t="shared" si="165"/>
        <v>125927</v>
      </c>
      <c r="BX154" s="263">
        <f t="shared" si="165"/>
        <v>1402601</v>
      </c>
      <c r="BY154" s="263">
        <f t="shared" si="165"/>
        <v>5498</v>
      </c>
      <c r="BZ154" s="263">
        <f t="shared" si="165"/>
        <v>0</v>
      </c>
      <c r="CA154" s="263">
        <f t="shared" si="165"/>
        <v>0</v>
      </c>
      <c r="CB154" s="263">
        <f t="shared" si="165"/>
        <v>78009</v>
      </c>
      <c r="CC154" s="263">
        <f t="shared" si="165"/>
        <v>0</v>
      </c>
      <c r="CD154" s="263">
        <f t="shared" si="165"/>
        <v>0</v>
      </c>
      <c r="CE154" s="263">
        <f t="shared" si="165"/>
        <v>78009</v>
      </c>
      <c r="CF154" s="263">
        <f t="shared" si="165"/>
        <v>0</v>
      </c>
      <c r="CG154" s="263">
        <f t="shared" si="165"/>
        <v>0</v>
      </c>
      <c r="CH154" s="263">
        <f t="shared" si="165"/>
        <v>0</v>
      </c>
      <c r="CI154" s="263">
        <f t="shared" si="165"/>
        <v>3529990</v>
      </c>
      <c r="CJ154" s="263">
        <f t="shared" si="165"/>
        <v>567725</v>
      </c>
      <c r="CK154" s="263">
        <f t="shared" si="165"/>
        <v>101940</v>
      </c>
      <c r="CL154" s="263">
        <f t="shared" si="165"/>
        <v>2506085</v>
      </c>
      <c r="CM154" s="263">
        <f t="shared" si="165"/>
        <v>5498</v>
      </c>
      <c r="CN154" s="263">
        <f t="shared" si="165"/>
        <v>0</v>
      </c>
      <c r="CO154" s="263">
        <f t="shared" si="165"/>
        <v>348741</v>
      </c>
      <c r="CP154" s="263">
        <f t="shared" si="173"/>
        <v>3639276</v>
      </c>
      <c r="CQ154" s="263">
        <f t="shared" si="173"/>
        <v>156991</v>
      </c>
      <c r="CR154" s="263">
        <f t="shared" si="173"/>
        <v>1267170</v>
      </c>
      <c r="CS154" s="263">
        <f t="shared" si="173"/>
        <v>41591</v>
      </c>
      <c r="CT154" s="263">
        <f t="shared" si="173"/>
        <v>985658</v>
      </c>
      <c r="CU154" s="263">
        <f t="shared" si="173"/>
        <v>745289</v>
      </c>
      <c r="CV154" s="263">
        <f t="shared" si="173"/>
        <v>442577</v>
      </c>
      <c r="CW154" s="263">
        <f t="shared" si="173"/>
        <v>107952</v>
      </c>
      <c r="CX154" s="263">
        <f t="shared" si="173"/>
        <v>0</v>
      </c>
      <c r="CY154" s="263">
        <f t="shared" si="173"/>
        <v>0</v>
      </c>
      <c r="CZ154" s="263">
        <f t="shared" si="173"/>
        <v>0</v>
      </c>
      <c r="DA154" s="263">
        <f t="shared" si="173"/>
        <v>12497</v>
      </c>
      <c r="DB154" s="263">
        <f t="shared" si="173"/>
        <v>87310</v>
      </c>
      <c r="DC154" s="263">
        <f t="shared" si="173"/>
        <v>8145</v>
      </c>
      <c r="DD154" s="263">
        <f t="shared" si="174"/>
        <v>27166840</v>
      </c>
      <c r="DE154" s="263">
        <f t="shared" ref="DE154:FP157" si="178">+DE66</f>
        <v>3802759</v>
      </c>
      <c r="DF154" s="263">
        <f t="shared" si="178"/>
        <v>8487259</v>
      </c>
      <c r="DG154" s="263">
        <f t="shared" si="178"/>
        <v>13614150</v>
      </c>
      <c r="DH154" s="263">
        <f t="shared" si="178"/>
        <v>1218005</v>
      </c>
      <c r="DI154" s="263">
        <f t="shared" si="178"/>
        <v>35493</v>
      </c>
      <c r="DJ154" s="263">
        <f t="shared" si="178"/>
        <v>9177</v>
      </c>
      <c r="DK154" s="263">
        <f t="shared" si="178"/>
        <v>28512340</v>
      </c>
      <c r="DL154" s="263">
        <f t="shared" si="178"/>
        <v>15611480</v>
      </c>
      <c r="DM154" s="263">
        <f t="shared" si="178"/>
        <v>9456379</v>
      </c>
      <c r="DN154" s="263">
        <f t="shared" si="178"/>
        <v>781425</v>
      </c>
      <c r="DO154" s="263">
        <f t="shared" si="178"/>
        <v>456294</v>
      </c>
      <c r="DP154" s="263">
        <f t="shared" si="178"/>
        <v>1150241</v>
      </c>
      <c r="DQ154" s="263">
        <f t="shared" si="178"/>
        <v>6658445</v>
      </c>
      <c r="DR154" s="263">
        <f t="shared" si="178"/>
        <v>0</v>
      </c>
      <c r="DS154" s="263">
        <f t="shared" si="178"/>
        <v>119014</v>
      </c>
      <c r="DT154" s="263">
        <f t="shared" si="178"/>
        <v>203190</v>
      </c>
      <c r="DU154" s="263">
        <f t="shared" si="178"/>
        <v>87770</v>
      </c>
      <c r="DV154" s="263">
        <f t="shared" si="178"/>
        <v>6130881</v>
      </c>
      <c r="DW154" s="263">
        <f t="shared" si="178"/>
        <v>464093</v>
      </c>
      <c r="DX154" s="263">
        <f t="shared" si="178"/>
        <v>330246</v>
      </c>
      <c r="DY154" s="263">
        <f t="shared" si="178"/>
        <v>510471</v>
      </c>
      <c r="DZ154" s="263">
        <f t="shared" si="178"/>
        <v>4384398</v>
      </c>
      <c r="EA154" s="263">
        <f t="shared" si="178"/>
        <v>0</v>
      </c>
      <c r="EB154" s="263">
        <f t="shared" si="178"/>
        <v>39754</v>
      </c>
      <c r="EC154" s="263">
        <f t="shared" si="178"/>
        <v>290637</v>
      </c>
      <c r="ED154" s="263">
        <f t="shared" si="178"/>
        <v>111283</v>
      </c>
      <c r="EE154" s="263">
        <f t="shared" si="178"/>
        <v>14348210</v>
      </c>
      <c r="EF154" s="263">
        <f t="shared" si="178"/>
        <v>1214760</v>
      </c>
      <c r="EG154" s="263">
        <f t="shared" si="178"/>
        <v>739212</v>
      </c>
      <c r="EH154" s="263">
        <f t="shared" si="178"/>
        <v>1520213</v>
      </c>
      <c r="EI154" s="263">
        <f t="shared" si="178"/>
        <v>10084490</v>
      </c>
      <c r="EJ154" s="263">
        <f t="shared" si="178"/>
        <v>0</v>
      </c>
      <c r="EK154" s="263">
        <f t="shared" si="178"/>
        <v>151771</v>
      </c>
      <c r="EL154" s="263">
        <f t="shared" si="178"/>
        <v>456786</v>
      </c>
      <c r="EM154" s="263">
        <f t="shared" si="178"/>
        <v>180981</v>
      </c>
      <c r="EN154" s="263">
        <f t="shared" si="178"/>
        <v>1160189</v>
      </c>
      <c r="EO154" s="263">
        <f t="shared" si="178"/>
        <v>30757</v>
      </c>
      <c r="EP154" s="263">
        <f t="shared" si="178"/>
        <v>47328</v>
      </c>
      <c r="EQ154" s="263">
        <f t="shared" si="178"/>
        <v>134411</v>
      </c>
      <c r="ER154" s="263">
        <f t="shared" si="178"/>
        <v>905917</v>
      </c>
      <c r="ES154" s="263">
        <f t="shared" si="178"/>
        <v>0</v>
      </c>
      <c r="ET154" s="263">
        <f t="shared" si="178"/>
        <v>6997</v>
      </c>
      <c r="EU154" s="263">
        <f t="shared" si="178"/>
        <v>16707</v>
      </c>
      <c r="EV154" s="263">
        <f t="shared" si="178"/>
        <v>18072</v>
      </c>
      <c r="EW154" s="263">
        <f t="shared" si="178"/>
        <v>4564911</v>
      </c>
      <c r="EX154" s="263">
        <f t="shared" si="178"/>
        <v>421714</v>
      </c>
      <c r="EY154" s="263">
        <f t="shared" si="178"/>
        <v>316571</v>
      </c>
      <c r="EZ154" s="263">
        <f t="shared" si="178"/>
        <v>217434</v>
      </c>
      <c r="FA154" s="263">
        <f t="shared" si="178"/>
        <v>3394964</v>
      </c>
      <c r="FB154" s="263">
        <f t="shared" si="178"/>
        <v>0</v>
      </c>
      <c r="FC154" s="263">
        <f t="shared" si="178"/>
        <v>12423</v>
      </c>
      <c r="FD154" s="263">
        <f t="shared" si="178"/>
        <v>106584</v>
      </c>
      <c r="FE154" s="263">
        <f t="shared" si="178"/>
        <v>95221</v>
      </c>
      <c r="FF154" s="263">
        <f t="shared" si="178"/>
        <v>742655</v>
      </c>
      <c r="FG154" s="263">
        <f t="shared" si="178"/>
        <v>151211</v>
      </c>
      <c r="FH154" s="263">
        <f t="shared" si="178"/>
        <v>122221</v>
      </c>
      <c r="FI154" s="263">
        <f t="shared" si="178"/>
        <v>89446</v>
      </c>
      <c r="FJ154" s="263">
        <f t="shared" si="178"/>
        <v>178775</v>
      </c>
      <c r="FK154" s="263">
        <f t="shared" si="178"/>
        <v>27988</v>
      </c>
      <c r="FL154" s="263">
        <f t="shared" si="178"/>
        <v>0</v>
      </c>
      <c r="FM154" s="263">
        <f t="shared" si="178"/>
        <v>41067</v>
      </c>
      <c r="FN154" s="263">
        <f t="shared" si="178"/>
        <v>0</v>
      </c>
      <c r="FO154" s="263">
        <f t="shared" si="178"/>
        <v>2432286</v>
      </c>
      <c r="FP154" s="263">
        <f t="shared" si="178"/>
        <v>1607608</v>
      </c>
      <c r="FQ154" s="263">
        <f t="shared" si="169"/>
        <v>36176</v>
      </c>
      <c r="FR154" s="263">
        <f t="shared" si="169"/>
        <v>0</v>
      </c>
      <c r="FS154" s="263">
        <f t="shared" si="169"/>
        <v>788501</v>
      </c>
      <c r="FT154" s="263">
        <f t="shared" si="169"/>
        <v>0</v>
      </c>
      <c r="FU154" s="263">
        <f t="shared" si="169"/>
        <v>0</v>
      </c>
      <c r="FV154" s="263">
        <f t="shared" si="169"/>
        <v>0</v>
      </c>
      <c r="FW154" s="263">
        <f t="shared" si="169"/>
        <v>0</v>
      </c>
      <c r="FX154" s="263">
        <f t="shared" si="169"/>
        <v>2379174</v>
      </c>
      <c r="FY154" s="263">
        <f t="shared" si="169"/>
        <v>337310</v>
      </c>
      <c r="FZ154" s="263">
        <f t="shared" si="169"/>
        <v>168962</v>
      </c>
      <c r="GA154" s="263">
        <f t="shared" si="169"/>
        <v>171294</v>
      </c>
      <c r="GB154" s="263">
        <f t="shared" si="169"/>
        <v>1643467</v>
      </c>
      <c r="GC154" s="263">
        <f t="shared" si="169"/>
        <v>0</v>
      </c>
      <c r="GD154" s="263">
        <f t="shared" si="169"/>
        <v>29697</v>
      </c>
      <c r="GE154" s="263">
        <f t="shared" si="169"/>
        <v>28445</v>
      </c>
      <c r="GF154" s="263">
        <f t="shared" si="169"/>
        <v>0</v>
      </c>
      <c r="GG154" s="263">
        <f t="shared" si="169"/>
        <v>946975</v>
      </c>
      <c r="GH154" s="263">
        <f t="shared" si="169"/>
        <v>12177</v>
      </c>
      <c r="GI154" s="263">
        <f t="shared" si="169"/>
        <v>15073</v>
      </c>
      <c r="GJ154" s="263">
        <f t="shared" si="169"/>
        <v>8004</v>
      </c>
      <c r="GK154" s="263">
        <f t="shared" si="169"/>
        <v>490479</v>
      </c>
      <c r="GL154" s="263">
        <f t="shared" si="169"/>
        <v>421241</v>
      </c>
      <c r="GM154" s="263">
        <f t="shared" si="169"/>
        <v>0</v>
      </c>
      <c r="GN154" s="263">
        <f t="shared" si="169"/>
        <v>0</v>
      </c>
      <c r="GO154" s="263">
        <f t="shared" si="169"/>
        <v>0</v>
      </c>
      <c r="GP154" s="263">
        <f t="shared" si="169"/>
        <v>163078</v>
      </c>
      <c r="GQ154" s="263">
        <f t="shared" si="169"/>
        <v>4484</v>
      </c>
      <c r="GR154" s="263">
        <f t="shared" si="169"/>
        <v>133404</v>
      </c>
      <c r="GS154" s="263">
        <f t="shared" si="169"/>
        <v>0</v>
      </c>
      <c r="GT154" s="263">
        <f t="shared" si="169"/>
        <v>0</v>
      </c>
      <c r="GU154" s="263">
        <f t="shared" si="169"/>
        <v>0</v>
      </c>
      <c r="GV154" s="263">
        <f t="shared" si="169"/>
        <v>0</v>
      </c>
      <c r="GW154" s="263">
        <f t="shared" si="169"/>
        <v>25191</v>
      </c>
      <c r="GX154" s="263">
        <f t="shared" si="169"/>
        <v>0</v>
      </c>
      <c r="GY154" s="263">
        <f t="shared" si="169"/>
        <v>1671787</v>
      </c>
      <c r="GZ154" s="263">
        <f t="shared" si="169"/>
        <v>416268</v>
      </c>
      <c r="HA154" s="263">
        <f t="shared" si="169"/>
        <v>240310</v>
      </c>
      <c r="HB154" s="263">
        <f t="shared" si="169"/>
        <v>34887</v>
      </c>
      <c r="HC154" s="263">
        <f t="shared" si="169"/>
        <v>848377</v>
      </c>
      <c r="HD154" s="263">
        <f t="shared" si="169"/>
        <v>56546</v>
      </c>
      <c r="HE154" s="263">
        <f t="shared" si="169"/>
        <v>0</v>
      </c>
      <c r="HF154" s="263">
        <f t="shared" si="169"/>
        <v>41924</v>
      </c>
      <c r="HG154" s="263">
        <f t="shared" si="169"/>
        <v>12684</v>
      </c>
      <c r="HH154" s="263">
        <f t="shared" si="169"/>
        <v>8238662</v>
      </c>
    </row>
    <row r="155" spans="1:216" x14ac:dyDescent="0.2">
      <c r="A155" s="263" t="s">
        <v>233</v>
      </c>
      <c r="B155" s="263">
        <f t="shared" si="175"/>
        <v>138545968</v>
      </c>
      <c r="C155" s="263">
        <f t="shared" ref="C155:Y155" si="179">+C88</f>
        <v>6685342</v>
      </c>
      <c r="D155" s="263">
        <f t="shared" si="179"/>
        <v>5062639</v>
      </c>
      <c r="E155" s="263">
        <f t="shared" si="179"/>
        <v>3654289</v>
      </c>
      <c r="F155" s="263">
        <f t="shared" si="179"/>
        <v>1709156</v>
      </c>
      <c r="G155" s="263">
        <f t="shared" si="179"/>
        <v>1945133</v>
      </c>
      <c r="H155" s="263">
        <f t="shared" si="179"/>
        <v>1260810</v>
      </c>
      <c r="I155" s="263">
        <f t="shared" si="179"/>
        <v>690309</v>
      </c>
      <c r="J155" s="263">
        <f t="shared" si="179"/>
        <v>570501</v>
      </c>
      <c r="K155" s="263">
        <f t="shared" si="179"/>
        <v>112282</v>
      </c>
      <c r="L155" s="263">
        <f t="shared" si="179"/>
        <v>112282</v>
      </c>
      <c r="M155" s="263">
        <f t="shared" si="179"/>
        <v>0</v>
      </c>
      <c r="N155" s="263">
        <f t="shared" ref="N155:P155" si="180">+N88</f>
        <v>35259</v>
      </c>
      <c r="O155" s="263">
        <f t="shared" si="180"/>
        <v>16346</v>
      </c>
      <c r="P155" s="263">
        <f t="shared" si="180"/>
        <v>18913</v>
      </c>
      <c r="Q155" s="263">
        <f t="shared" si="179"/>
        <v>1003705</v>
      </c>
      <c r="R155" s="263">
        <f t="shared" si="179"/>
        <v>478081</v>
      </c>
      <c r="S155" s="263">
        <f t="shared" si="179"/>
        <v>0</v>
      </c>
      <c r="T155" s="263">
        <f t="shared" si="179"/>
        <v>476679</v>
      </c>
      <c r="U155" s="263">
        <f t="shared" si="179"/>
        <v>92451</v>
      </c>
      <c r="V155" s="263">
        <f t="shared" si="179"/>
        <v>384228</v>
      </c>
      <c r="W155" s="263">
        <f t="shared" si="179"/>
        <v>142319</v>
      </c>
      <c r="X155" s="263">
        <f t="shared" si="179"/>
        <v>74144</v>
      </c>
      <c r="Y155" s="263">
        <f t="shared" si="179"/>
        <v>68175</v>
      </c>
      <c r="Z155" s="263">
        <f t="shared" si="172"/>
        <v>61813510</v>
      </c>
      <c r="AA155" s="263">
        <f t="shared" si="165"/>
        <v>55781000</v>
      </c>
      <c r="AB155" s="263">
        <f t="shared" si="165"/>
        <v>2645174</v>
      </c>
      <c r="AC155" s="263">
        <f t="shared" si="165"/>
        <v>19290170</v>
      </c>
      <c r="AD155" s="263">
        <f t="shared" si="165"/>
        <v>9391660</v>
      </c>
      <c r="AE155" s="263">
        <f t="shared" si="165"/>
        <v>74767</v>
      </c>
      <c r="AF155" s="263">
        <f t="shared" si="165"/>
        <v>8795526</v>
      </c>
      <c r="AG155" s="263">
        <f t="shared" si="165"/>
        <v>2298385</v>
      </c>
      <c r="AH155" s="263">
        <f t="shared" si="165"/>
        <v>3410200</v>
      </c>
      <c r="AI155" s="263">
        <f t="shared" si="165"/>
        <v>855359</v>
      </c>
      <c r="AJ155" s="263">
        <f t="shared" si="165"/>
        <v>8219614</v>
      </c>
      <c r="AK155" s="263">
        <f t="shared" si="165"/>
        <v>627387</v>
      </c>
      <c r="AL155" s="263">
        <f t="shared" si="165"/>
        <v>172761</v>
      </c>
      <c r="AM155" s="263">
        <f t="shared" si="165"/>
        <v>6032512</v>
      </c>
      <c r="AN155" s="263">
        <f t="shared" si="165"/>
        <v>74751</v>
      </c>
      <c r="AO155" s="263">
        <f t="shared" si="165"/>
        <v>2957618</v>
      </c>
      <c r="AP155" s="263">
        <f t="shared" si="165"/>
        <v>961993</v>
      </c>
      <c r="AQ155" s="263">
        <f t="shared" si="165"/>
        <v>0</v>
      </c>
      <c r="AR155" s="263">
        <f t="shared" si="165"/>
        <v>1354129</v>
      </c>
      <c r="AS155" s="263">
        <f t="shared" si="165"/>
        <v>176388</v>
      </c>
      <c r="AT155" s="263">
        <f t="shared" si="165"/>
        <v>180015</v>
      </c>
      <c r="AU155" s="263">
        <f t="shared" si="165"/>
        <v>9129</v>
      </c>
      <c r="AV155" s="263">
        <f t="shared" si="165"/>
        <v>289236</v>
      </c>
      <c r="AW155" s="263">
        <f t="shared" si="165"/>
        <v>29254</v>
      </c>
      <c r="AX155" s="263">
        <f t="shared" si="165"/>
        <v>0</v>
      </c>
      <c r="AY155" s="263">
        <f t="shared" si="165"/>
        <v>8020261</v>
      </c>
      <c r="AZ155" s="263">
        <f t="shared" si="165"/>
        <v>1310814</v>
      </c>
      <c r="BA155" s="263">
        <f t="shared" si="165"/>
        <v>414909</v>
      </c>
      <c r="BB155" s="263">
        <f t="shared" si="165"/>
        <v>66442</v>
      </c>
      <c r="BC155" s="263">
        <f t="shared" si="165"/>
        <v>824909</v>
      </c>
      <c r="BD155" s="263">
        <f t="shared" si="165"/>
        <v>4555</v>
      </c>
      <c r="BE155" s="263">
        <f t="shared" si="165"/>
        <v>0</v>
      </c>
      <c r="BF155" s="263">
        <f t="shared" si="165"/>
        <v>0</v>
      </c>
      <c r="BG155" s="263">
        <f t="shared" si="166"/>
        <v>555060</v>
      </c>
      <c r="BH155" s="263">
        <f t="shared" si="166"/>
        <v>167833</v>
      </c>
      <c r="BI155" s="263">
        <f t="shared" si="166"/>
        <v>0</v>
      </c>
      <c r="BJ155" s="263">
        <f t="shared" si="166"/>
        <v>387227</v>
      </c>
      <c r="BK155" s="263">
        <f t="shared" si="166"/>
        <v>0</v>
      </c>
      <c r="BL155" s="263">
        <f t="shared" si="166"/>
        <v>0</v>
      </c>
      <c r="BM155" s="263">
        <f t="shared" si="166"/>
        <v>0</v>
      </c>
      <c r="BN155" s="263">
        <f t="shared" si="165"/>
        <v>2674348</v>
      </c>
      <c r="BO155" s="263">
        <f t="shared" si="165"/>
        <v>0</v>
      </c>
      <c r="BP155" s="263">
        <f t="shared" si="165"/>
        <v>44404</v>
      </c>
      <c r="BQ155" s="263">
        <f t="shared" si="165"/>
        <v>2629944</v>
      </c>
      <c r="BR155" s="263">
        <f t="shared" si="165"/>
        <v>0</v>
      </c>
      <c r="BS155" s="263">
        <f t="shared" si="165"/>
        <v>0</v>
      </c>
      <c r="BT155" s="263">
        <f t="shared" si="165"/>
        <v>0</v>
      </c>
      <c r="BU155" s="263">
        <f t="shared" si="165"/>
        <v>1202907</v>
      </c>
      <c r="BV155" s="263">
        <f t="shared" si="165"/>
        <v>13037</v>
      </c>
      <c r="BW155" s="263">
        <f t="shared" si="165"/>
        <v>47593</v>
      </c>
      <c r="BX155" s="263">
        <f t="shared" si="165"/>
        <v>1142277</v>
      </c>
      <c r="BY155" s="263">
        <f t="shared" si="165"/>
        <v>0</v>
      </c>
      <c r="BZ155" s="263">
        <f t="shared" si="165"/>
        <v>0</v>
      </c>
      <c r="CA155" s="263">
        <f t="shared" si="165"/>
        <v>0</v>
      </c>
      <c r="CB155" s="263">
        <f t="shared" si="165"/>
        <v>516469</v>
      </c>
      <c r="CC155" s="263">
        <f t="shared" si="165"/>
        <v>106888</v>
      </c>
      <c r="CD155" s="263">
        <f t="shared" si="165"/>
        <v>96914</v>
      </c>
      <c r="CE155" s="263">
        <f t="shared" si="165"/>
        <v>312667</v>
      </c>
      <c r="CF155" s="263">
        <f t="shared" si="165"/>
        <v>0</v>
      </c>
      <c r="CG155" s="263">
        <f t="shared" si="165"/>
        <v>0</v>
      </c>
      <c r="CH155" s="263">
        <f t="shared" si="165"/>
        <v>0</v>
      </c>
      <c r="CI155" s="263">
        <f t="shared" si="165"/>
        <v>1760663</v>
      </c>
      <c r="CJ155" s="263">
        <f t="shared" si="165"/>
        <v>489874</v>
      </c>
      <c r="CK155" s="263">
        <f t="shared" si="165"/>
        <v>119659</v>
      </c>
      <c r="CL155" s="263">
        <f t="shared" si="165"/>
        <v>836732</v>
      </c>
      <c r="CM155" s="263">
        <f t="shared" si="165"/>
        <v>0</v>
      </c>
      <c r="CN155" s="263">
        <f t="shared" si="165"/>
        <v>0</v>
      </c>
      <c r="CO155" s="263">
        <f t="shared" si="165"/>
        <v>314398</v>
      </c>
      <c r="CP155" s="263">
        <f t="shared" si="173"/>
        <v>2691973</v>
      </c>
      <c r="CQ155" s="263">
        <f t="shared" si="173"/>
        <v>306785</v>
      </c>
      <c r="CR155" s="263">
        <f t="shared" si="173"/>
        <v>859155</v>
      </c>
      <c r="CS155" s="263">
        <f t="shared" si="173"/>
        <v>97575</v>
      </c>
      <c r="CT155" s="263">
        <f t="shared" si="173"/>
        <v>947553</v>
      </c>
      <c r="CU155" s="263">
        <f t="shared" si="173"/>
        <v>260257</v>
      </c>
      <c r="CV155" s="263">
        <f t="shared" si="173"/>
        <v>220647</v>
      </c>
      <c r="CW155" s="263">
        <f t="shared" si="173"/>
        <v>901332</v>
      </c>
      <c r="CX155" s="263">
        <f t="shared" si="173"/>
        <v>0</v>
      </c>
      <c r="CY155" s="263">
        <f t="shared" si="173"/>
        <v>0</v>
      </c>
      <c r="CZ155" s="263">
        <f t="shared" si="173"/>
        <v>0</v>
      </c>
      <c r="DA155" s="263">
        <f t="shared" si="173"/>
        <v>382157</v>
      </c>
      <c r="DB155" s="263">
        <f t="shared" si="173"/>
        <v>454125</v>
      </c>
      <c r="DC155" s="263">
        <f t="shared" si="173"/>
        <v>33920</v>
      </c>
      <c r="DD155" s="263">
        <f t="shared" si="174"/>
        <v>24742730</v>
      </c>
      <c r="DE155" s="263">
        <f t="shared" si="178"/>
        <v>3812198</v>
      </c>
      <c r="DF155" s="263">
        <f t="shared" si="178"/>
        <v>5205928</v>
      </c>
      <c r="DG155" s="263">
        <f t="shared" si="178"/>
        <v>15446340</v>
      </c>
      <c r="DH155" s="263">
        <f t="shared" si="178"/>
        <v>47369</v>
      </c>
      <c r="DI155" s="263">
        <f t="shared" si="178"/>
        <v>209802</v>
      </c>
      <c r="DJ155" s="263">
        <f t="shared" si="178"/>
        <v>21095</v>
      </c>
      <c r="DK155" s="263">
        <f t="shared" si="178"/>
        <v>33690820</v>
      </c>
      <c r="DL155" s="263">
        <f t="shared" si="178"/>
        <v>19490740</v>
      </c>
      <c r="DM155" s="263">
        <f t="shared" si="178"/>
        <v>12632330</v>
      </c>
      <c r="DN155" s="263">
        <f t="shared" si="178"/>
        <v>1107924</v>
      </c>
      <c r="DO155" s="263">
        <f t="shared" si="178"/>
        <v>1233505</v>
      </c>
      <c r="DP155" s="263">
        <f t="shared" si="178"/>
        <v>1169816</v>
      </c>
      <c r="DQ155" s="263">
        <f t="shared" si="178"/>
        <v>7894002</v>
      </c>
      <c r="DR155" s="263">
        <f t="shared" si="178"/>
        <v>0</v>
      </c>
      <c r="DS155" s="263">
        <f t="shared" si="178"/>
        <v>145145</v>
      </c>
      <c r="DT155" s="263">
        <f t="shared" si="178"/>
        <v>784883</v>
      </c>
      <c r="DU155" s="263">
        <f t="shared" si="178"/>
        <v>297058</v>
      </c>
      <c r="DV155" s="263">
        <f t="shared" si="178"/>
        <v>6755592</v>
      </c>
      <c r="DW155" s="263">
        <f t="shared" si="178"/>
        <v>754801</v>
      </c>
      <c r="DX155" s="263">
        <f t="shared" si="178"/>
        <v>988968</v>
      </c>
      <c r="DY155" s="263">
        <f t="shared" si="178"/>
        <v>402572</v>
      </c>
      <c r="DZ155" s="263">
        <f t="shared" si="178"/>
        <v>3838205</v>
      </c>
      <c r="EA155" s="263">
        <f t="shared" si="178"/>
        <v>9424</v>
      </c>
      <c r="EB155" s="263">
        <f t="shared" si="178"/>
        <v>116167</v>
      </c>
      <c r="EC155" s="263">
        <f t="shared" si="178"/>
        <v>392643</v>
      </c>
      <c r="ED155" s="263">
        <f t="shared" si="178"/>
        <v>252812</v>
      </c>
      <c r="EE155" s="263">
        <f t="shared" si="178"/>
        <v>17330100</v>
      </c>
      <c r="EF155" s="263">
        <f t="shared" si="178"/>
        <v>1764746</v>
      </c>
      <c r="EG155" s="263">
        <f t="shared" si="178"/>
        <v>2142183</v>
      </c>
      <c r="EH155" s="263">
        <f t="shared" si="178"/>
        <v>1467429</v>
      </c>
      <c r="EI155" s="263">
        <f t="shared" si="178"/>
        <v>10270340</v>
      </c>
      <c r="EJ155" s="263">
        <f t="shared" si="178"/>
        <v>9424</v>
      </c>
      <c r="EK155" s="263">
        <f t="shared" si="178"/>
        <v>235242</v>
      </c>
      <c r="EL155" s="263">
        <f t="shared" si="178"/>
        <v>962682</v>
      </c>
      <c r="EM155" s="263">
        <f t="shared" si="178"/>
        <v>478051</v>
      </c>
      <c r="EN155" s="263">
        <f t="shared" si="178"/>
        <v>1889055</v>
      </c>
      <c r="EO155" s="263">
        <f t="shared" si="178"/>
        <v>97979</v>
      </c>
      <c r="EP155" s="263">
        <f t="shared" si="178"/>
        <v>71608</v>
      </c>
      <c r="EQ155" s="263">
        <f t="shared" si="178"/>
        <v>97876</v>
      </c>
      <c r="ER155" s="263">
        <f t="shared" si="178"/>
        <v>1385560</v>
      </c>
      <c r="ES155" s="263">
        <f t="shared" si="178"/>
        <v>0</v>
      </c>
      <c r="ET155" s="263">
        <f t="shared" si="178"/>
        <v>17959</v>
      </c>
      <c r="EU155" s="263">
        <f t="shared" si="178"/>
        <v>146254</v>
      </c>
      <c r="EV155" s="263">
        <f t="shared" si="178"/>
        <v>71818</v>
      </c>
      <c r="EW155" s="263">
        <f t="shared" si="178"/>
        <v>5535064</v>
      </c>
      <c r="EX155" s="263">
        <f t="shared" si="178"/>
        <v>479154</v>
      </c>
      <c r="EY155" s="263">
        <f t="shared" si="178"/>
        <v>255212</v>
      </c>
      <c r="EZ155" s="263">
        <f t="shared" si="178"/>
        <v>481902</v>
      </c>
      <c r="FA155" s="263">
        <f t="shared" si="178"/>
        <v>3987001</v>
      </c>
      <c r="FB155" s="263">
        <f t="shared" si="178"/>
        <v>17935</v>
      </c>
      <c r="FC155" s="263">
        <f t="shared" si="178"/>
        <v>53388</v>
      </c>
      <c r="FD155" s="263">
        <f t="shared" si="178"/>
        <v>226963</v>
      </c>
      <c r="FE155" s="263">
        <f t="shared" si="178"/>
        <v>33510</v>
      </c>
      <c r="FF155" s="263">
        <f t="shared" si="178"/>
        <v>1778377</v>
      </c>
      <c r="FG155" s="263">
        <f t="shared" si="178"/>
        <v>238188</v>
      </c>
      <c r="FH155" s="263">
        <f t="shared" si="178"/>
        <v>57267</v>
      </c>
      <c r="FI155" s="263">
        <f t="shared" si="178"/>
        <v>91322</v>
      </c>
      <c r="FJ155" s="263">
        <f t="shared" si="178"/>
        <v>330201</v>
      </c>
      <c r="FK155" s="263">
        <f t="shared" si="178"/>
        <v>16221</v>
      </c>
      <c r="FL155" s="263">
        <f t="shared" si="178"/>
        <v>15913</v>
      </c>
      <c r="FM155" s="263">
        <f t="shared" si="178"/>
        <v>27739</v>
      </c>
      <c r="FN155" s="263">
        <f t="shared" si="178"/>
        <v>20783</v>
      </c>
      <c r="FO155" s="263">
        <f t="shared" si="178"/>
        <v>1913007</v>
      </c>
      <c r="FP155" s="263">
        <f t="shared" si="178"/>
        <v>1348698</v>
      </c>
      <c r="FQ155" s="263">
        <f t="shared" si="169"/>
        <v>0</v>
      </c>
      <c r="FR155" s="263">
        <f t="shared" si="169"/>
        <v>13880</v>
      </c>
      <c r="FS155" s="263">
        <f t="shared" si="169"/>
        <v>503219</v>
      </c>
      <c r="FT155" s="263">
        <f t="shared" si="169"/>
        <v>0</v>
      </c>
      <c r="FU155" s="263">
        <f t="shared" si="169"/>
        <v>0</v>
      </c>
      <c r="FV155" s="263">
        <f t="shared" si="169"/>
        <v>47211</v>
      </c>
      <c r="FW155" s="263">
        <f t="shared" si="169"/>
        <v>0</v>
      </c>
      <c r="FX155" s="263">
        <f t="shared" si="169"/>
        <v>2444558</v>
      </c>
      <c r="FY155" s="263">
        <f t="shared" si="169"/>
        <v>375236</v>
      </c>
      <c r="FZ155" s="263">
        <f t="shared" si="169"/>
        <v>178072</v>
      </c>
      <c r="GA155" s="263">
        <f t="shared" si="169"/>
        <v>257726</v>
      </c>
      <c r="GB155" s="263">
        <f t="shared" si="169"/>
        <v>1576291</v>
      </c>
      <c r="GC155" s="263">
        <f t="shared" si="169"/>
        <v>21019</v>
      </c>
      <c r="GD155" s="263">
        <f t="shared" si="169"/>
        <v>2685</v>
      </c>
      <c r="GE155" s="263">
        <f t="shared" si="169"/>
        <v>33530</v>
      </c>
      <c r="GF155" s="263">
        <f t="shared" si="169"/>
        <v>0</v>
      </c>
      <c r="GG155" s="263">
        <f t="shared" si="169"/>
        <v>785941</v>
      </c>
      <c r="GH155" s="263">
        <f t="shared" si="169"/>
        <v>0</v>
      </c>
      <c r="GI155" s="263">
        <f t="shared" si="169"/>
        <v>13217</v>
      </c>
      <c r="GJ155" s="263">
        <f t="shared" si="169"/>
        <v>25543</v>
      </c>
      <c r="GK155" s="263">
        <f t="shared" si="169"/>
        <v>237597</v>
      </c>
      <c r="GL155" s="263">
        <f t="shared" si="169"/>
        <v>509585</v>
      </c>
      <c r="GM155" s="263">
        <f t="shared" si="169"/>
        <v>0</v>
      </c>
      <c r="GN155" s="263">
        <f t="shared" si="169"/>
        <v>0</v>
      </c>
      <c r="GO155" s="263">
        <f t="shared" si="169"/>
        <v>0</v>
      </c>
      <c r="GP155" s="263">
        <f t="shared" si="169"/>
        <v>313961</v>
      </c>
      <c r="GQ155" s="263">
        <f t="shared" si="169"/>
        <v>0</v>
      </c>
      <c r="GR155" s="263">
        <f t="shared" si="169"/>
        <v>193501</v>
      </c>
      <c r="GS155" s="263">
        <f t="shared" si="169"/>
        <v>120460</v>
      </c>
      <c r="GT155" s="263">
        <f t="shared" si="169"/>
        <v>0</v>
      </c>
      <c r="GU155" s="263">
        <f t="shared" si="169"/>
        <v>0</v>
      </c>
      <c r="GV155" s="263">
        <f t="shared" si="169"/>
        <v>0</v>
      </c>
      <c r="GW155" s="263">
        <f t="shared" si="169"/>
        <v>0</v>
      </c>
      <c r="GX155" s="263">
        <f t="shared" si="169"/>
        <v>0</v>
      </c>
      <c r="GY155" s="263">
        <f t="shared" si="169"/>
        <v>1429172</v>
      </c>
      <c r="GZ155" s="263">
        <f t="shared" si="169"/>
        <v>264687</v>
      </c>
      <c r="HA155" s="263">
        <f t="shared" si="169"/>
        <v>90817</v>
      </c>
      <c r="HB155" s="263">
        <f t="shared" si="169"/>
        <v>30369</v>
      </c>
      <c r="HC155" s="263">
        <f t="shared" si="169"/>
        <v>789127</v>
      </c>
      <c r="HD155" s="263">
        <f t="shared" si="169"/>
        <v>28901</v>
      </c>
      <c r="HE155" s="263">
        <f t="shared" si="169"/>
        <v>28520</v>
      </c>
      <c r="HF155" s="263">
        <f t="shared" si="169"/>
        <v>66657</v>
      </c>
      <c r="HG155" s="263">
        <f t="shared" si="169"/>
        <v>103304</v>
      </c>
      <c r="HH155" s="263">
        <f t="shared" si="169"/>
        <v>6565889</v>
      </c>
    </row>
    <row r="156" spans="1:216" x14ac:dyDescent="0.2">
      <c r="A156" s="263" t="s">
        <v>234</v>
      </c>
      <c r="B156" s="263">
        <f t="shared" si="175"/>
        <v>227201944</v>
      </c>
      <c r="C156" s="263">
        <f t="shared" ref="C156:Y156" si="181">+C89</f>
        <v>10551320</v>
      </c>
      <c r="D156" s="263">
        <f t="shared" si="181"/>
        <v>6115785</v>
      </c>
      <c r="E156" s="263">
        <f t="shared" si="181"/>
        <v>3709369</v>
      </c>
      <c r="F156" s="263">
        <f t="shared" si="181"/>
        <v>833866</v>
      </c>
      <c r="G156" s="263">
        <f t="shared" si="181"/>
        <v>2875503</v>
      </c>
      <c r="H156" s="263">
        <f t="shared" si="181"/>
        <v>1506512</v>
      </c>
      <c r="I156" s="263">
        <f t="shared" si="181"/>
        <v>583138</v>
      </c>
      <c r="J156" s="263">
        <f t="shared" si="181"/>
        <v>923374</v>
      </c>
      <c r="K156" s="263">
        <f t="shared" si="181"/>
        <v>160746</v>
      </c>
      <c r="L156" s="263">
        <f t="shared" si="181"/>
        <v>72420</v>
      </c>
      <c r="M156" s="263">
        <f t="shared" si="181"/>
        <v>88326</v>
      </c>
      <c r="N156" s="263">
        <f t="shared" ref="N156:P156" si="182">+N89</f>
        <v>739158</v>
      </c>
      <c r="O156" s="263">
        <f t="shared" si="182"/>
        <v>271409</v>
      </c>
      <c r="P156" s="263">
        <f t="shared" si="182"/>
        <v>467749</v>
      </c>
      <c r="Q156" s="263">
        <f t="shared" si="181"/>
        <v>3933302</v>
      </c>
      <c r="R156" s="263">
        <f t="shared" si="181"/>
        <v>993005</v>
      </c>
      <c r="S156" s="263">
        <f t="shared" si="181"/>
        <v>0</v>
      </c>
      <c r="T156" s="263">
        <f t="shared" si="181"/>
        <v>341671</v>
      </c>
      <c r="U156" s="263">
        <f t="shared" si="181"/>
        <v>267287</v>
      </c>
      <c r="V156" s="263">
        <f t="shared" si="181"/>
        <v>74384</v>
      </c>
      <c r="W156" s="263">
        <f t="shared" si="181"/>
        <v>160562</v>
      </c>
      <c r="X156" s="263">
        <f t="shared" si="181"/>
        <v>147172</v>
      </c>
      <c r="Y156" s="263">
        <f t="shared" si="181"/>
        <v>13389</v>
      </c>
      <c r="Z156" s="263">
        <f t="shared" si="172"/>
        <v>120293100</v>
      </c>
      <c r="AA156" s="263">
        <f t="shared" si="165"/>
        <v>103917700</v>
      </c>
      <c r="AB156" s="263">
        <f t="shared" si="165"/>
        <v>2903387</v>
      </c>
      <c r="AC156" s="263">
        <f t="shared" si="165"/>
        <v>19893740</v>
      </c>
      <c r="AD156" s="263">
        <f t="shared" si="165"/>
        <v>16538880</v>
      </c>
      <c r="AE156" s="263">
        <f t="shared" si="165"/>
        <v>257026</v>
      </c>
      <c r="AF156" s="263">
        <f t="shared" si="165"/>
        <v>7710526</v>
      </c>
      <c r="AG156" s="263">
        <f t="shared" si="165"/>
        <v>3504135</v>
      </c>
      <c r="AH156" s="263">
        <f t="shared" si="165"/>
        <v>10161690</v>
      </c>
      <c r="AI156" s="263">
        <f t="shared" si="165"/>
        <v>1665153</v>
      </c>
      <c r="AJ156" s="263">
        <f t="shared" si="165"/>
        <v>29793950</v>
      </c>
      <c r="AK156" s="263">
        <f t="shared" si="165"/>
        <v>11293520</v>
      </c>
      <c r="AL156" s="263">
        <f t="shared" si="165"/>
        <v>179022</v>
      </c>
      <c r="AM156" s="263">
        <f t="shared" si="165"/>
        <v>16302420</v>
      </c>
      <c r="AN156" s="263">
        <f t="shared" si="165"/>
        <v>24317</v>
      </c>
      <c r="AO156" s="263">
        <f t="shared" si="165"/>
        <v>3163044</v>
      </c>
      <c r="AP156" s="263">
        <f t="shared" si="165"/>
        <v>5986412</v>
      </c>
      <c r="AQ156" s="263">
        <f t="shared" si="165"/>
        <v>0</v>
      </c>
      <c r="AR156" s="263">
        <f t="shared" si="165"/>
        <v>1506204</v>
      </c>
      <c r="AS156" s="263">
        <f t="shared" si="165"/>
        <v>236475</v>
      </c>
      <c r="AT156" s="263">
        <f t="shared" si="165"/>
        <v>806508</v>
      </c>
      <c r="AU156" s="263">
        <f t="shared" si="165"/>
        <v>155861</v>
      </c>
      <c r="AV156" s="263">
        <f t="shared" si="165"/>
        <v>2661849</v>
      </c>
      <c r="AW156" s="263">
        <f t="shared" si="165"/>
        <v>1751357</v>
      </c>
      <c r="AX156" s="263">
        <f t="shared" si="165"/>
        <v>10395</v>
      </c>
      <c r="AY156" s="263">
        <f t="shared" si="165"/>
        <v>18755120</v>
      </c>
      <c r="AZ156" s="263">
        <f t="shared" si="165"/>
        <v>4667025</v>
      </c>
      <c r="BA156" s="263">
        <f t="shared" si="165"/>
        <v>47515</v>
      </c>
      <c r="BB156" s="263">
        <f t="shared" si="165"/>
        <v>18397</v>
      </c>
      <c r="BC156" s="263">
        <f t="shared" si="165"/>
        <v>4489749</v>
      </c>
      <c r="BD156" s="263">
        <f t="shared" si="165"/>
        <v>111365</v>
      </c>
      <c r="BE156" s="263">
        <f t="shared" ref="AA156:CO160" si="183">+BE68</f>
        <v>0</v>
      </c>
      <c r="BF156" s="263">
        <f t="shared" si="183"/>
        <v>0</v>
      </c>
      <c r="BG156" s="263">
        <f t="shared" si="166"/>
        <v>198085</v>
      </c>
      <c r="BH156" s="263">
        <f t="shared" si="166"/>
        <v>0</v>
      </c>
      <c r="BI156" s="263">
        <f t="shared" si="166"/>
        <v>0</v>
      </c>
      <c r="BJ156" s="263">
        <f t="shared" si="166"/>
        <v>198085</v>
      </c>
      <c r="BK156" s="263">
        <f t="shared" si="166"/>
        <v>0</v>
      </c>
      <c r="BL156" s="263">
        <f t="shared" si="166"/>
        <v>0</v>
      </c>
      <c r="BM156" s="263">
        <f t="shared" si="166"/>
        <v>0</v>
      </c>
      <c r="BN156" s="263">
        <f t="shared" si="183"/>
        <v>6148605</v>
      </c>
      <c r="BO156" s="263">
        <f t="shared" si="183"/>
        <v>15864</v>
      </c>
      <c r="BP156" s="263">
        <f t="shared" si="183"/>
        <v>8796</v>
      </c>
      <c r="BQ156" s="263">
        <f t="shared" si="183"/>
        <v>6109022</v>
      </c>
      <c r="BR156" s="263">
        <f t="shared" si="183"/>
        <v>14922</v>
      </c>
      <c r="BS156" s="263">
        <f t="shared" si="183"/>
        <v>0</v>
      </c>
      <c r="BT156" s="263">
        <f t="shared" si="183"/>
        <v>0</v>
      </c>
      <c r="BU156" s="263">
        <f t="shared" si="183"/>
        <v>4101672</v>
      </c>
      <c r="BV156" s="263">
        <f t="shared" si="183"/>
        <v>14294</v>
      </c>
      <c r="BW156" s="263">
        <f t="shared" si="183"/>
        <v>132567</v>
      </c>
      <c r="BX156" s="263">
        <f t="shared" si="183"/>
        <v>3773724</v>
      </c>
      <c r="BY156" s="263">
        <f t="shared" si="183"/>
        <v>181087</v>
      </c>
      <c r="BZ156" s="263">
        <f t="shared" si="183"/>
        <v>0</v>
      </c>
      <c r="CA156" s="263">
        <f t="shared" si="183"/>
        <v>0</v>
      </c>
      <c r="CB156" s="263">
        <f t="shared" si="183"/>
        <v>418992</v>
      </c>
      <c r="CC156" s="263">
        <f t="shared" si="183"/>
        <v>136575</v>
      </c>
      <c r="CD156" s="263">
        <f t="shared" si="183"/>
        <v>26938</v>
      </c>
      <c r="CE156" s="263">
        <f t="shared" si="183"/>
        <v>196106</v>
      </c>
      <c r="CF156" s="263">
        <f t="shared" si="183"/>
        <v>59374</v>
      </c>
      <c r="CG156" s="263">
        <f t="shared" si="183"/>
        <v>0</v>
      </c>
      <c r="CH156" s="263">
        <f t="shared" si="183"/>
        <v>0</v>
      </c>
      <c r="CI156" s="263">
        <f t="shared" si="183"/>
        <v>3220739</v>
      </c>
      <c r="CJ156" s="263">
        <f t="shared" si="183"/>
        <v>714869</v>
      </c>
      <c r="CK156" s="263">
        <f t="shared" si="183"/>
        <v>38954</v>
      </c>
      <c r="CL156" s="263">
        <f t="shared" si="183"/>
        <v>1466109</v>
      </c>
      <c r="CM156" s="263">
        <f t="shared" si="183"/>
        <v>203959</v>
      </c>
      <c r="CN156" s="263">
        <f t="shared" si="183"/>
        <v>0</v>
      </c>
      <c r="CO156" s="263">
        <f t="shared" si="183"/>
        <v>796847</v>
      </c>
      <c r="CP156" s="263">
        <f t="shared" si="173"/>
        <v>6401571</v>
      </c>
      <c r="CQ156" s="263">
        <f t="shared" si="173"/>
        <v>489328</v>
      </c>
      <c r="CR156" s="263">
        <f t="shared" si="173"/>
        <v>2695070</v>
      </c>
      <c r="CS156" s="263">
        <f t="shared" si="173"/>
        <v>914052</v>
      </c>
      <c r="CT156" s="263">
        <f t="shared" si="173"/>
        <v>1323211</v>
      </c>
      <c r="CU156" s="263">
        <f t="shared" si="173"/>
        <v>286534</v>
      </c>
      <c r="CV156" s="263">
        <f t="shared" si="173"/>
        <v>693377</v>
      </c>
      <c r="CW156" s="263">
        <f t="shared" si="173"/>
        <v>2711583</v>
      </c>
      <c r="CX156" s="263">
        <f t="shared" si="173"/>
        <v>0</v>
      </c>
      <c r="CY156" s="263">
        <f t="shared" si="173"/>
        <v>0</v>
      </c>
      <c r="CZ156" s="263">
        <f t="shared" si="173"/>
        <v>0</v>
      </c>
      <c r="DA156" s="263">
        <f t="shared" si="173"/>
        <v>780437</v>
      </c>
      <c r="DB156" s="263">
        <f t="shared" si="173"/>
        <v>1228313</v>
      </c>
      <c r="DC156" s="263">
        <f t="shared" si="173"/>
        <v>629526</v>
      </c>
      <c r="DD156" s="263">
        <f t="shared" si="174"/>
        <v>21402440</v>
      </c>
      <c r="DE156" s="263">
        <f t="shared" si="178"/>
        <v>3877495</v>
      </c>
      <c r="DF156" s="263">
        <f t="shared" si="178"/>
        <v>6699353</v>
      </c>
      <c r="DG156" s="263">
        <f t="shared" si="178"/>
        <v>9987324</v>
      </c>
      <c r="DH156" s="263">
        <f t="shared" si="178"/>
        <v>598199</v>
      </c>
      <c r="DI156" s="263">
        <f t="shared" si="178"/>
        <v>223824</v>
      </c>
      <c r="DJ156" s="263">
        <f t="shared" si="178"/>
        <v>16247</v>
      </c>
      <c r="DK156" s="263">
        <f t="shared" si="178"/>
        <v>47086810</v>
      </c>
      <c r="DL156" s="263">
        <f t="shared" si="178"/>
        <v>27959940</v>
      </c>
      <c r="DM156" s="263">
        <f t="shared" si="178"/>
        <v>14657430</v>
      </c>
      <c r="DN156" s="263">
        <f t="shared" si="178"/>
        <v>4476791</v>
      </c>
      <c r="DO156" s="263">
        <f t="shared" si="178"/>
        <v>1022631</v>
      </c>
      <c r="DP156" s="263">
        <f t="shared" si="178"/>
        <v>1238678</v>
      </c>
      <c r="DQ156" s="263">
        <f t="shared" si="178"/>
        <v>6115889</v>
      </c>
      <c r="DR156" s="263">
        <f t="shared" si="178"/>
        <v>0</v>
      </c>
      <c r="DS156" s="263">
        <f t="shared" si="178"/>
        <v>122053</v>
      </c>
      <c r="DT156" s="263">
        <f t="shared" si="178"/>
        <v>1316113</v>
      </c>
      <c r="DU156" s="263">
        <f t="shared" si="178"/>
        <v>365279</v>
      </c>
      <c r="DV156" s="263">
        <f t="shared" si="178"/>
        <v>13079440</v>
      </c>
      <c r="DW156" s="263">
        <f t="shared" si="178"/>
        <v>3828933</v>
      </c>
      <c r="DX156" s="263">
        <f t="shared" si="178"/>
        <v>813419</v>
      </c>
      <c r="DY156" s="263">
        <f t="shared" si="178"/>
        <v>1177159</v>
      </c>
      <c r="DZ156" s="263">
        <f t="shared" si="178"/>
        <v>6068616</v>
      </c>
      <c r="EA156" s="263">
        <f t="shared" si="178"/>
        <v>0</v>
      </c>
      <c r="EB156" s="263">
        <f t="shared" si="178"/>
        <v>153091</v>
      </c>
      <c r="EC156" s="263">
        <f t="shared" si="178"/>
        <v>837637</v>
      </c>
      <c r="ED156" s="263">
        <f t="shared" si="178"/>
        <v>200584</v>
      </c>
      <c r="EE156" s="263">
        <f t="shared" si="178"/>
        <v>24726890</v>
      </c>
      <c r="EF156" s="263">
        <f t="shared" si="178"/>
        <v>7288992</v>
      </c>
      <c r="EG156" s="263">
        <f t="shared" si="178"/>
        <v>1749549</v>
      </c>
      <c r="EH156" s="263">
        <f t="shared" si="178"/>
        <v>1976433</v>
      </c>
      <c r="EI156" s="263">
        <f t="shared" si="178"/>
        <v>10804970</v>
      </c>
      <c r="EJ156" s="263">
        <f t="shared" si="178"/>
        <v>0</v>
      </c>
      <c r="EK156" s="263">
        <f t="shared" si="178"/>
        <v>252932</v>
      </c>
      <c r="EL156" s="263">
        <f t="shared" si="178"/>
        <v>2114257</v>
      </c>
      <c r="EM156" s="263">
        <f t="shared" si="178"/>
        <v>539760</v>
      </c>
      <c r="EN156" s="263">
        <f t="shared" si="178"/>
        <v>2970622</v>
      </c>
      <c r="EO156" s="263">
        <f t="shared" si="178"/>
        <v>930028</v>
      </c>
      <c r="EP156" s="263">
        <f t="shared" si="178"/>
        <v>86501</v>
      </c>
      <c r="EQ156" s="263">
        <f t="shared" si="178"/>
        <v>501348</v>
      </c>
      <c r="ER156" s="263">
        <f t="shared" si="178"/>
        <v>1315817</v>
      </c>
      <c r="ES156" s="263">
        <f t="shared" si="178"/>
        <v>0</v>
      </c>
      <c r="ET156" s="263">
        <f t="shared" si="178"/>
        <v>20327</v>
      </c>
      <c r="EU156" s="263">
        <f t="shared" si="178"/>
        <v>109404</v>
      </c>
      <c r="EV156" s="263">
        <f t="shared" si="178"/>
        <v>7197</v>
      </c>
      <c r="EW156" s="263">
        <f t="shared" si="178"/>
        <v>8123707</v>
      </c>
      <c r="EX156" s="263">
        <f t="shared" si="178"/>
        <v>2443095</v>
      </c>
      <c r="EY156" s="263">
        <f t="shared" si="178"/>
        <v>337656</v>
      </c>
      <c r="EZ156" s="263">
        <f t="shared" si="178"/>
        <v>911743</v>
      </c>
      <c r="FA156" s="263">
        <f t="shared" si="178"/>
        <v>3611111</v>
      </c>
      <c r="FB156" s="263">
        <f t="shared" si="178"/>
        <v>49635</v>
      </c>
      <c r="FC156" s="263">
        <f t="shared" si="178"/>
        <v>129677</v>
      </c>
      <c r="FD156" s="263">
        <f t="shared" si="178"/>
        <v>567705</v>
      </c>
      <c r="FE156" s="263">
        <f t="shared" si="178"/>
        <v>73084</v>
      </c>
      <c r="FF156" s="263">
        <f t="shared" si="178"/>
        <v>2051357</v>
      </c>
      <c r="FG156" s="263">
        <f t="shared" si="178"/>
        <v>275005</v>
      </c>
      <c r="FH156" s="263">
        <f t="shared" si="178"/>
        <v>74994</v>
      </c>
      <c r="FI156" s="263">
        <f t="shared" si="178"/>
        <v>41173</v>
      </c>
      <c r="FJ156" s="263">
        <f t="shared" si="178"/>
        <v>214584</v>
      </c>
      <c r="FK156" s="263">
        <f t="shared" si="178"/>
        <v>0</v>
      </c>
      <c r="FL156" s="263">
        <f t="shared" si="178"/>
        <v>24503</v>
      </c>
      <c r="FM156" s="263">
        <f t="shared" si="178"/>
        <v>49407</v>
      </c>
      <c r="FN156" s="263">
        <f t="shared" si="178"/>
        <v>5118</v>
      </c>
      <c r="FO156" s="263">
        <f t="shared" si="178"/>
        <v>1000761</v>
      </c>
      <c r="FP156" s="263">
        <f t="shared" si="178"/>
        <v>792426</v>
      </c>
      <c r="FQ156" s="263">
        <f t="shared" si="169"/>
        <v>30272</v>
      </c>
      <c r="FR156" s="263">
        <f t="shared" si="169"/>
        <v>10681</v>
      </c>
      <c r="FS156" s="263">
        <f t="shared" si="169"/>
        <v>141845</v>
      </c>
      <c r="FT156" s="263">
        <f t="shared" si="169"/>
        <v>0</v>
      </c>
      <c r="FU156" s="263">
        <f t="shared" si="169"/>
        <v>0</v>
      </c>
      <c r="FV156" s="263">
        <f t="shared" si="169"/>
        <v>25537</v>
      </c>
      <c r="FW156" s="263">
        <f t="shared" si="169"/>
        <v>0</v>
      </c>
      <c r="FX156" s="263">
        <f t="shared" si="169"/>
        <v>3656189</v>
      </c>
      <c r="FY156" s="263">
        <f t="shared" si="169"/>
        <v>832472</v>
      </c>
      <c r="FZ156" s="263">
        <f t="shared" si="169"/>
        <v>463199</v>
      </c>
      <c r="GA156" s="263">
        <f t="shared" si="169"/>
        <v>226735</v>
      </c>
      <c r="GB156" s="263">
        <f t="shared" si="169"/>
        <v>2073740</v>
      </c>
      <c r="GC156" s="263">
        <f t="shared" si="169"/>
        <v>0</v>
      </c>
      <c r="GD156" s="263">
        <f t="shared" si="169"/>
        <v>25931</v>
      </c>
      <c r="GE156" s="263">
        <f t="shared" si="169"/>
        <v>15776</v>
      </c>
      <c r="GF156" s="263">
        <f t="shared" si="169"/>
        <v>18335</v>
      </c>
      <c r="GG156" s="263">
        <f t="shared" si="169"/>
        <v>1438371</v>
      </c>
      <c r="GH156" s="263">
        <f t="shared" si="169"/>
        <v>13848</v>
      </c>
      <c r="GI156" s="263">
        <f t="shared" si="169"/>
        <v>0</v>
      </c>
      <c r="GJ156" s="263">
        <f t="shared" si="169"/>
        <v>31107</v>
      </c>
      <c r="GK156" s="263">
        <f t="shared" si="169"/>
        <v>786459</v>
      </c>
      <c r="GL156" s="263">
        <f t="shared" si="169"/>
        <v>606957</v>
      </c>
      <c r="GM156" s="263">
        <f t="shared" si="169"/>
        <v>0</v>
      </c>
      <c r="GN156" s="263">
        <f t="shared" si="169"/>
        <v>0</v>
      </c>
      <c r="GO156" s="263">
        <f t="shared" si="169"/>
        <v>0</v>
      </c>
      <c r="GP156" s="263">
        <f t="shared" si="169"/>
        <v>478360</v>
      </c>
      <c r="GQ156" s="263">
        <f t="shared" si="169"/>
        <v>0</v>
      </c>
      <c r="GR156" s="263">
        <f t="shared" si="169"/>
        <v>339476</v>
      </c>
      <c r="GS156" s="263">
        <f t="shared" si="169"/>
        <v>82189</v>
      </c>
      <c r="GT156" s="263">
        <f t="shared" si="169"/>
        <v>0</v>
      </c>
      <c r="GU156" s="263">
        <f t="shared" si="169"/>
        <v>26845</v>
      </c>
      <c r="GV156" s="263">
        <f t="shared" si="169"/>
        <v>0</v>
      </c>
      <c r="GW156" s="263">
        <f t="shared" si="169"/>
        <v>0</v>
      </c>
      <c r="GX156" s="263">
        <f t="shared" si="169"/>
        <v>29850</v>
      </c>
      <c r="GY156" s="263">
        <f t="shared" si="169"/>
        <v>2378118</v>
      </c>
      <c r="GZ156" s="263">
        <f t="shared" si="169"/>
        <v>831274</v>
      </c>
      <c r="HA156" s="263">
        <f t="shared" si="169"/>
        <v>335910</v>
      </c>
      <c r="HB156" s="263">
        <f t="shared" si="169"/>
        <v>48431</v>
      </c>
      <c r="HC156" s="263">
        <f t="shared" si="169"/>
        <v>1015713</v>
      </c>
      <c r="HD156" s="263">
        <f t="shared" si="169"/>
        <v>5598</v>
      </c>
      <c r="HE156" s="263">
        <f t="shared" si="169"/>
        <v>32619</v>
      </c>
      <c r="HF156" s="263">
        <f t="shared" si="169"/>
        <v>93381</v>
      </c>
      <c r="HG156" s="263">
        <f t="shared" si="169"/>
        <v>12223</v>
      </c>
      <c r="HH156" s="263">
        <f t="shared" si="169"/>
        <v>15482360</v>
      </c>
    </row>
    <row r="157" spans="1:216" x14ac:dyDescent="0.2">
      <c r="A157" s="263" t="s">
        <v>235</v>
      </c>
      <c r="B157" s="263">
        <f t="shared" si="175"/>
        <v>122218337</v>
      </c>
      <c r="C157" s="263">
        <f t="shared" ref="C157:Y157" si="184">+C90</f>
        <v>7521883</v>
      </c>
      <c r="D157" s="263">
        <f t="shared" si="184"/>
        <v>4837133</v>
      </c>
      <c r="E157" s="263">
        <f t="shared" si="184"/>
        <v>2786374</v>
      </c>
      <c r="F157" s="263">
        <f t="shared" si="184"/>
        <v>1181528</v>
      </c>
      <c r="G157" s="263">
        <f t="shared" si="184"/>
        <v>1604846</v>
      </c>
      <c r="H157" s="263">
        <f t="shared" si="184"/>
        <v>1467515</v>
      </c>
      <c r="I157" s="263">
        <f t="shared" si="184"/>
        <v>397800</v>
      </c>
      <c r="J157" s="263">
        <f t="shared" si="184"/>
        <v>1069715</v>
      </c>
      <c r="K157" s="263">
        <f t="shared" si="184"/>
        <v>511387</v>
      </c>
      <c r="L157" s="263">
        <f t="shared" si="184"/>
        <v>216630</v>
      </c>
      <c r="M157" s="263">
        <f t="shared" si="184"/>
        <v>294757</v>
      </c>
      <c r="N157" s="263">
        <f t="shared" ref="N157:P157" si="185">+N90</f>
        <v>71857</v>
      </c>
      <c r="O157" s="263">
        <f t="shared" si="185"/>
        <v>25775</v>
      </c>
      <c r="P157" s="263">
        <f t="shared" si="185"/>
        <v>46082</v>
      </c>
      <c r="Q157" s="263">
        <f t="shared" si="184"/>
        <v>2042145</v>
      </c>
      <c r="R157" s="263">
        <f t="shared" si="184"/>
        <v>229489</v>
      </c>
      <c r="S157" s="263">
        <f t="shared" si="184"/>
        <v>0</v>
      </c>
      <c r="T157" s="263">
        <f t="shared" si="184"/>
        <v>347814</v>
      </c>
      <c r="U157" s="263">
        <f t="shared" si="184"/>
        <v>241587</v>
      </c>
      <c r="V157" s="263">
        <f t="shared" si="184"/>
        <v>106227</v>
      </c>
      <c r="W157" s="263">
        <f t="shared" si="184"/>
        <v>294791</v>
      </c>
      <c r="X157" s="263">
        <f t="shared" si="184"/>
        <v>213004</v>
      </c>
      <c r="Y157" s="263">
        <f t="shared" si="184"/>
        <v>81787</v>
      </c>
      <c r="Z157" s="263">
        <f t="shared" si="172"/>
        <v>52981950</v>
      </c>
      <c r="AA157" s="263">
        <f t="shared" si="183"/>
        <v>44090200</v>
      </c>
      <c r="AB157" s="263">
        <f t="shared" si="183"/>
        <v>840915</v>
      </c>
      <c r="AC157" s="263">
        <f t="shared" si="183"/>
        <v>9013506</v>
      </c>
      <c r="AD157" s="263">
        <f t="shared" si="183"/>
        <v>6726621</v>
      </c>
      <c r="AE157" s="263">
        <f t="shared" si="183"/>
        <v>235249</v>
      </c>
      <c r="AF157" s="263">
        <f t="shared" si="183"/>
        <v>8034943</v>
      </c>
      <c r="AG157" s="263">
        <f t="shared" si="183"/>
        <v>3478778</v>
      </c>
      <c r="AH157" s="263">
        <f t="shared" si="183"/>
        <v>5536818</v>
      </c>
      <c r="AI157" s="263">
        <f t="shared" si="183"/>
        <v>1691618</v>
      </c>
      <c r="AJ157" s="263">
        <f t="shared" si="183"/>
        <v>7425173</v>
      </c>
      <c r="AK157" s="263">
        <f t="shared" si="183"/>
        <v>892984</v>
      </c>
      <c r="AL157" s="263">
        <f t="shared" si="183"/>
        <v>213598</v>
      </c>
      <c r="AM157" s="263">
        <f t="shared" si="183"/>
        <v>8832242</v>
      </c>
      <c r="AN157" s="263">
        <f t="shared" si="183"/>
        <v>16793</v>
      </c>
      <c r="AO157" s="263">
        <f t="shared" si="183"/>
        <v>1379299</v>
      </c>
      <c r="AP157" s="263">
        <f t="shared" si="183"/>
        <v>4037393</v>
      </c>
      <c r="AQ157" s="263">
        <f t="shared" si="183"/>
        <v>69169</v>
      </c>
      <c r="AR157" s="263">
        <f t="shared" si="183"/>
        <v>1282011</v>
      </c>
      <c r="AS157" s="263">
        <f t="shared" si="183"/>
        <v>228195</v>
      </c>
      <c r="AT157" s="263">
        <f t="shared" si="183"/>
        <v>508238</v>
      </c>
      <c r="AU157" s="263">
        <f t="shared" si="183"/>
        <v>90573</v>
      </c>
      <c r="AV157" s="263">
        <f t="shared" si="183"/>
        <v>910597</v>
      </c>
      <c r="AW157" s="263">
        <f t="shared" si="183"/>
        <v>309975</v>
      </c>
      <c r="AX157" s="263">
        <f t="shared" si="183"/>
        <v>0</v>
      </c>
      <c r="AY157" s="263">
        <f t="shared" si="183"/>
        <v>7844423</v>
      </c>
      <c r="AZ157" s="263">
        <f t="shared" si="183"/>
        <v>1593481</v>
      </c>
      <c r="BA157" s="263">
        <f t="shared" si="183"/>
        <v>8639</v>
      </c>
      <c r="BB157" s="263">
        <f t="shared" si="183"/>
        <v>27369</v>
      </c>
      <c r="BC157" s="263">
        <f t="shared" si="183"/>
        <v>1557473</v>
      </c>
      <c r="BD157" s="263">
        <f t="shared" si="183"/>
        <v>0</v>
      </c>
      <c r="BE157" s="263">
        <f t="shared" si="183"/>
        <v>0</v>
      </c>
      <c r="BF157" s="263">
        <f t="shared" si="183"/>
        <v>0</v>
      </c>
      <c r="BG157" s="263">
        <f t="shared" si="166"/>
        <v>10053</v>
      </c>
      <c r="BH157" s="263">
        <f t="shared" si="166"/>
        <v>0</v>
      </c>
      <c r="BI157" s="263">
        <f t="shared" si="166"/>
        <v>0</v>
      </c>
      <c r="BJ157" s="263">
        <f t="shared" si="166"/>
        <v>10053</v>
      </c>
      <c r="BK157" s="263">
        <f t="shared" si="166"/>
        <v>0</v>
      </c>
      <c r="BL157" s="263">
        <f t="shared" si="166"/>
        <v>0</v>
      </c>
      <c r="BM157" s="263">
        <f t="shared" si="166"/>
        <v>0</v>
      </c>
      <c r="BN157" s="263">
        <f t="shared" si="183"/>
        <v>1619219</v>
      </c>
      <c r="BO157" s="263">
        <f t="shared" si="183"/>
        <v>0</v>
      </c>
      <c r="BP157" s="263">
        <f t="shared" si="183"/>
        <v>16400</v>
      </c>
      <c r="BQ157" s="263">
        <f t="shared" si="183"/>
        <v>1577373</v>
      </c>
      <c r="BR157" s="263">
        <f t="shared" si="183"/>
        <v>25446</v>
      </c>
      <c r="BS157" s="263">
        <f t="shared" si="183"/>
        <v>0</v>
      </c>
      <c r="BT157" s="263">
        <f t="shared" si="183"/>
        <v>0</v>
      </c>
      <c r="BU157" s="263">
        <f t="shared" si="183"/>
        <v>1364850</v>
      </c>
      <c r="BV157" s="263">
        <f t="shared" si="183"/>
        <v>0</v>
      </c>
      <c r="BW157" s="263">
        <f t="shared" si="183"/>
        <v>22090</v>
      </c>
      <c r="BX157" s="263">
        <f t="shared" si="183"/>
        <v>1292654</v>
      </c>
      <c r="BY157" s="263">
        <f t="shared" si="183"/>
        <v>50106</v>
      </c>
      <c r="BZ157" s="263">
        <f t="shared" si="183"/>
        <v>0</v>
      </c>
      <c r="CA157" s="263">
        <f t="shared" si="183"/>
        <v>0</v>
      </c>
      <c r="CB157" s="263">
        <f t="shared" si="183"/>
        <v>10995</v>
      </c>
      <c r="CC157" s="263">
        <f t="shared" si="183"/>
        <v>0</v>
      </c>
      <c r="CD157" s="263">
        <f t="shared" si="183"/>
        <v>10995</v>
      </c>
      <c r="CE157" s="263">
        <f t="shared" si="183"/>
        <v>0</v>
      </c>
      <c r="CF157" s="263">
        <f t="shared" si="183"/>
        <v>0</v>
      </c>
      <c r="CG157" s="263">
        <f t="shared" si="183"/>
        <v>0</v>
      </c>
      <c r="CH157" s="263">
        <f t="shared" si="183"/>
        <v>0</v>
      </c>
      <c r="CI157" s="263">
        <f t="shared" si="183"/>
        <v>3245825</v>
      </c>
      <c r="CJ157" s="263">
        <f t="shared" si="183"/>
        <v>474389</v>
      </c>
      <c r="CK157" s="263">
        <f t="shared" si="183"/>
        <v>50311</v>
      </c>
      <c r="CL157" s="263">
        <f t="shared" si="183"/>
        <v>2266994</v>
      </c>
      <c r="CM157" s="263">
        <f t="shared" si="183"/>
        <v>33146</v>
      </c>
      <c r="CN157" s="263">
        <f t="shared" si="183"/>
        <v>0</v>
      </c>
      <c r="CO157" s="263">
        <f t="shared" si="183"/>
        <v>420985</v>
      </c>
      <c r="CP157" s="263">
        <f t="shared" si="173"/>
        <v>3267775</v>
      </c>
      <c r="CQ157" s="263">
        <f t="shared" si="173"/>
        <v>284302</v>
      </c>
      <c r="CR157" s="263">
        <f t="shared" si="173"/>
        <v>943062</v>
      </c>
      <c r="CS157" s="263">
        <f t="shared" si="173"/>
        <v>109347</v>
      </c>
      <c r="CT157" s="263">
        <f t="shared" si="173"/>
        <v>1047388</v>
      </c>
      <c r="CU157" s="263">
        <f t="shared" si="173"/>
        <v>384500</v>
      </c>
      <c r="CV157" s="263">
        <f t="shared" si="173"/>
        <v>499175</v>
      </c>
      <c r="CW157" s="263">
        <f t="shared" si="173"/>
        <v>549246</v>
      </c>
      <c r="CX157" s="263">
        <f t="shared" si="173"/>
        <v>0</v>
      </c>
      <c r="CY157" s="263">
        <f t="shared" si="173"/>
        <v>0</v>
      </c>
      <c r="CZ157" s="263">
        <f t="shared" si="173"/>
        <v>0</v>
      </c>
      <c r="DA157" s="263">
        <f t="shared" si="173"/>
        <v>298919</v>
      </c>
      <c r="DB157" s="263">
        <f t="shared" si="173"/>
        <v>133281</v>
      </c>
      <c r="DC157" s="263">
        <f t="shared" si="173"/>
        <v>110798</v>
      </c>
      <c r="DD157" s="263">
        <f t="shared" si="174"/>
        <v>13876510</v>
      </c>
      <c r="DE157" s="263">
        <f t="shared" si="178"/>
        <v>1756611</v>
      </c>
      <c r="DF157" s="263">
        <f t="shared" si="178"/>
        <v>8472983</v>
      </c>
      <c r="DG157" s="263">
        <f t="shared" si="178"/>
        <v>3449128</v>
      </c>
      <c r="DH157" s="263">
        <f t="shared" si="178"/>
        <v>133622</v>
      </c>
      <c r="DI157" s="263">
        <f t="shared" si="178"/>
        <v>27504</v>
      </c>
      <c r="DJ157" s="263">
        <f t="shared" si="178"/>
        <v>36664</v>
      </c>
      <c r="DK157" s="263">
        <f t="shared" si="178"/>
        <v>36176550</v>
      </c>
      <c r="DL157" s="263">
        <f t="shared" si="178"/>
        <v>20424130</v>
      </c>
      <c r="DM157" s="263">
        <f t="shared" si="178"/>
        <v>9896011</v>
      </c>
      <c r="DN157" s="263">
        <f t="shared" si="178"/>
        <v>1787379</v>
      </c>
      <c r="DO157" s="263">
        <f t="shared" si="178"/>
        <v>1051176</v>
      </c>
      <c r="DP157" s="263">
        <f t="shared" si="178"/>
        <v>740827</v>
      </c>
      <c r="DQ157" s="263">
        <f t="shared" si="178"/>
        <v>5301886</v>
      </c>
      <c r="DR157" s="263">
        <f t="shared" si="178"/>
        <v>13480</v>
      </c>
      <c r="DS157" s="263">
        <f t="shared" si="178"/>
        <v>53148</v>
      </c>
      <c r="DT157" s="263">
        <f t="shared" si="178"/>
        <v>669438</v>
      </c>
      <c r="DU157" s="263">
        <f t="shared" si="178"/>
        <v>278678</v>
      </c>
      <c r="DV157" s="263">
        <f t="shared" si="178"/>
        <v>10521610</v>
      </c>
      <c r="DW157" s="263">
        <f t="shared" si="178"/>
        <v>1805446</v>
      </c>
      <c r="DX157" s="263">
        <f t="shared" si="178"/>
        <v>993656</v>
      </c>
      <c r="DY157" s="263">
        <f t="shared" si="178"/>
        <v>746623</v>
      </c>
      <c r="DZ157" s="263">
        <f t="shared" si="178"/>
        <v>5624874</v>
      </c>
      <c r="EA157" s="263">
        <f t="shared" si="178"/>
        <v>0</v>
      </c>
      <c r="EB157" s="263">
        <f t="shared" si="178"/>
        <v>59679</v>
      </c>
      <c r="EC157" s="263">
        <f t="shared" si="178"/>
        <v>996581</v>
      </c>
      <c r="ED157" s="263">
        <f t="shared" si="178"/>
        <v>294747</v>
      </c>
      <c r="EE157" s="263">
        <f t="shared" si="178"/>
        <v>18829830</v>
      </c>
      <c r="EF157" s="263">
        <f t="shared" si="178"/>
        <v>3473626</v>
      </c>
      <c r="EG157" s="263">
        <f t="shared" si="178"/>
        <v>1990559</v>
      </c>
      <c r="EH157" s="263">
        <f t="shared" si="178"/>
        <v>1353953</v>
      </c>
      <c r="EI157" s="263">
        <f t="shared" si="178"/>
        <v>9801749</v>
      </c>
      <c r="EJ157" s="263">
        <f t="shared" si="178"/>
        <v>13480</v>
      </c>
      <c r="EK157" s="263">
        <f t="shared" si="178"/>
        <v>112827</v>
      </c>
      <c r="EL157" s="263">
        <f t="shared" si="178"/>
        <v>1532150</v>
      </c>
      <c r="EM157" s="263">
        <f t="shared" si="178"/>
        <v>551492</v>
      </c>
      <c r="EN157" s="263">
        <f t="shared" si="178"/>
        <v>1538820</v>
      </c>
      <c r="EO157" s="263">
        <f t="shared" si="178"/>
        <v>119199</v>
      </c>
      <c r="EP157" s="263">
        <f t="shared" si="178"/>
        <v>45191</v>
      </c>
      <c r="EQ157" s="263">
        <f t="shared" si="178"/>
        <v>135382</v>
      </c>
      <c r="ER157" s="263">
        <f t="shared" si="178"/>
        <v>1119094</v>
      </c>
      <c r="ES157" s="263">
        <f t="shared" si="178"/>
        <v>0</v>
      </c>
      <c r="ET157" s="263">
        <f t="shared" si="178"/>
        <v>0</v>
      </c>
      <c r="EU157" s="263">
        <f t="shared" si="178"/>
        <v>98020</v>
      </c>
      <c r="EV157" s="263">
        <f t="shared" si="178"/>
        <v>21933</v>
      </c>
      <c r="EW157" s="263">
        <f t="shared" si="178"/>
        <v>4576079</v>
      </c>
      <c r="EX157" s="263">
        <f t="shared" si="178"/>
        <v>360160</v>
      </c>
      <c r="EY157" s="263">
        <f t="shared" si="178"/>
        <v>434340</v>
      </c>
      <c r="EZ157" s="263">
        <f t="shared" si="178"/>
        <v>345664</v>
      </c>
      <c r="FA157" s="263">
        <f t="shared" si="178"/>
        <v>2987300</v>
      </c>
      <c r="FB157" s="263">
        <f t="shared" si="178"/>
        <v>6626</v>
      </c>
      <c r="FC157" s="263">
        <f t="shared" si="178"/>
        <v>46494</v>
      </c>
      <c r="FD157" s="263">
        <f t="shared" si="178"/>
        <v>176121</v>
      </c>
      <c r="FE157" s="263">
        <f t="shared" si="178"/>
        <v>96413</v>
      </c>
      <c r="FF157" s="263">
        <f t="shared" si="178"/>
        <v>4507269</v>
      </c>
      <c r="FG157" s="263">
        <f t="shared" si="178"/>
        <v>636083</v>
      </c>
      <c r="FH157" s="263">
        <f t="shared" si="178"/>
        <v>27245</v>
      </c>
      <c r="FI157" s="263">
        <f t="shared" si="178"/>
        <v>168181</v>
      </c>
      <c r="FJ157" s="263">
        <f t="shared" si="178"/>
        <v>477808</v>
      </c>
      <c r="FK157" s="263">
        <f t="shared" si="178"/>
        <v>5826</v>
      </c>
      <c r="FL157" s="263">
        <f t="shared" si="178"/>
        <v>12013</v>
      </c>
      <c r="FM157" s="263">
        <f t="shared" si="178"/>
        <v>75613</v>
      </c>
      <c r="FN157" s="263">
        <f t="shared" si="178"/>
        <v>0</v>
      </c>
      <c r="FO157" s="263">
        <f t="shared" si="178"/>
        <v>781320</v>
      </c>
      <c r="FP157" s="263">
        <f t="shared" ref="FP157:HH160" si="186">+FP69</f>
        <v>583640</v>
      </c>
      <c r="FQ157" s="263">
        <f t="shared" si="186"/>
        <v>6683</v>
      </c>
      <c r="FR157" s="263">
        <f t="shared" si="186"/>
        <v>16662</v>
      </c>
      <c r="FS157" s="263">
        <f t="shared" si="186"/>
        <v>166396</v>
      </c>
      <c r="FT157" s="263">
        <f t="shared" si="186"/>
        <v>0</v>
      </c>
      <c r="FU157" s="263">
        <f t="shared" si="186"/>
        <v>0</v>
      </c>
      <c r="FV157" s="263">
        <f t="shared" si="186"/>
        <v>0</v>
      </c>
      <c r="FW157" s="263">
        <f t="shared" si="186"/>
        <v>7939</v>
      </c>
      <c r="FX157" s="263">
        <f t="shared" si="186"/>
        <v>2532427</v>
      </c>
      <c r="FY157" s="263">
        <f t="shared" si="186"/>
        <v>420001</v>
      </c>
      <c r="FZ157" s="263">
        <f t="shared" si="186"/>
        <v>233958</v>
      </c>
      <c r="GA157" s="263">
        <f t="shared" si="186"/>
        <v>213816</v>
      </c>
      <c r="GB157" s="263">
        <f t="shared" si="186"/>
        <v>1628674</v>
      </c>
      <c r="GC157" s="263">
        <f t="shared" si="186"/>
        <v>0</v>
      </c>
      <c r="GD157" s="263">
        <f t="shared" si="186"/>
        <v>0</v>
      </c>
      <c r="GE157" s="263">
        <f t="shared" si="186"/>
        <v>28839</v>
      </c>
      <c r="GF157" s="263">
        <f t="shared" si="186"/>
        <v>7140</v>
      </c>
      <c r="GG157" s="263">
        <f t="shared" si="186"/>
        <v>857140</v>
      </c>
      <c r="GH157" s="263">
        <f t="shared" si="186"/>
        <v>4604</v>
      </c>
      <c r="GI157" s="263">
        <f t="shared" si="186"/>
        <v>26954</v>
      </c>
      <c r="GJ157" s="263">
        <f t="shared" si="186"/>
        <v>0</v>
      </c>
      <c r="GK157" s="263">
        <f t="shared" si="186"/>
        <v>488620</v>
      </c>
      <c r="GL157" s="263">
        <f t="shared" si="186"/>
        <v>336963</v>
      </c>
      <c r="GM157" s="263">
        <f t="shared" si="186"/>
        <v>0</v>
      </c>
      <c r="GN157" s="263">
        <f t="shared" si="186"/>
        <v>0</v>
      </c>
      <c r="GO157" s="263">
        <f t="shared" si="186"/>
        <v>0</v>
      </c>
      <c r="GP157" s="263">
        <f t="shared" si="186"/>
        <v>412667</v>
      </c>
      <c r="GQ157" s="263">
        <f t="shared" si="186"/>
        <v>0</v>
      </c>
      <c r="GR157" s="263">
        <f t="shared" si="186"/>
        <v>256048</v>
      </c>
      <c r="GS157" s="263">
        <f t="shared" si="186"/>
        <v>140782</v>
      </c>
      <c r="GT157" s="263">
        <f t="shared" si="186"/>
        <v>15838</v>
      </c>
      <c r="GU157" s="263">
        <f t="shared" si="186"/>
        <v>0</v>
      </c>
      <c r="GV157" s="263">
        <f t="shared" si="186"/>
        <v>0</v>
      </c>
      <c r="GW157" s="263">
        <f t="shared" si="186"/>
        <v>0</v>
      </c>
      <c r="GX157" s="263">
        <f t="shared" si="186"/>
        <v>0</v>
      </c>
      <c r="GY157" s="263">
        <f t="shared" si="186"/>
        <v>2085522</v>
      </c>
      <c r="GZ157" s="263">
        <f t="shared" si="186"/>
        <v>475067</v>
      </c>
      <c r="HA157" s="263">
        <f t="shared" si="186"/>
        <v>431612</v>
      </c>
      <c r="HB157" s="263">
        <f t="shared" si="186"/>
        <v>54855</v>
      </c>
      <c r="HC157" s="263">
        <f t="shared" si="186"/>
        <v>860336</v>
      </c>
      <c r="HD157" s="263">
        <f t="shared" si="186"/>
        <v>26503</v>
      </c>
      <c r="HE157" s="263">
        <f t="shared" si="186"/>
        <v>14736</v>
      </c>
      <c r="HF157" s="263">
        <f t="shared" si="186"/>
        <v>127715</v>
      </c>
      <c r="HG157" s="263">
        <f t="shared" si="186"/>
        <v>94698</v>
      </c>
      <c r="HH157" s="263">
        <f t="shared" si="186"/>
        <v>8790677</v>
      </c>
    </row>
    <row r="158" spans="1:216" x14ac:dyDescent="0.2">
      <c r="A158" s="263" t="s">
        <v>236</v>
      </c>
      <c r="B158" s="263">
        <f t="shared" si="175"/>
        <v>100444385</v>
      </c>
      <c r="C158" s="263">
        <f t="shared" ref="C158:Y158" si="187">+C91</f>
        <v>7595555</v>
      </c>
      <c r="D158" s="263">
        <f t="shared" si="187"/>
        <v>6467001</v>
      </c>
      <c r="E158" s="263">
        <f t="shared" si="187"/>
        <v>4158010</v>
      </c>
      <c r="F158" s="263">
        <f t="shared" si="187"/>
        <v>495973</v>
      </c>
      <c r="G158" s="263">
        <f t="shared" si="187"/>
        <v>3662038</v>
      </c>
      <c r="H158" s="263">
        <f t="shared" si="187"/>
        <v>2031461</v>
      </c>
      <c r="I158" s="263">
        <f t="shared" si="187"/>
        <v>214398</v>
      </c>
      <c r="J158" s="263">
        <f t="shared" si="187"/>
        <v>1817063</v>
      </c>
      <c r="K158" s="263">
        <f t="shared" si="187"/>
        <v>242003</v>
      </c>
      <c r="L158" s="263">
        <f t="shared" si="187"/>
        <v>18076</v>
      </c>
      <c r="M158" s="263">
        <f t="shared" si="187"/>
        <v>223927</v>
      </c>
      <c r="N158" s="263">
        <f t="shared" ref="N158:P158" si="188">+N91</f>
        <v>35527</v>
      </c>
      <c r="O158" s="263">
        <f t="shared" si="188"/>
        <v>5244</v>
      </c>
      <c r="P158" s="263">
        <f t="shared" si="188"/>
        <v>30282</v>
      </c>
      <c r="Q158" s="263">
        <f t="shared" si="187"/>
        <v>633845</v>
      </c>
      <c r="R158" s="263">
        <f t="shared" si="187"/>
        <v>202627</v>
      </c>
      <c r="S158" s="263">
        <f t="shared" si="187"/>
        <v>0</v>
      </c>
      <c r="T158" s="263">
        <f t="shared" si="187"/>
        <v>234843</v>
      </c>
      <c r="U158" s="263">
        <f t="shared" si="187"/>
        <v>209539</v>
      </c>
      <c r="V158" s="263">
        <f t="shared" si="187"/>
        <v>25304</v>
      </c>
      <c r="W158" s="263">
        <f t="shared" si="187"/>
        <v>259867</v>
      </c>
      <c r="X158" s="263">
        <f t="shared" si="187"/>
        <v>135010</v>
      </c>
      <c r="Y158" s="263">
        <f t="shared" si="187"/>
        <v>124857</v>
      </c>
      <c r="Z158" s="263">
        <f t="shared" si="172"/>
        <v>49457880</v>
      </c>
      <c r="AA158" s="263">
        <f t="shared" si="183"/>
        <v>40963020</v>
      </c>
      <c r="AB158" s="263">
        <f t="shared" si="183"/>
        <v>628429</v>
      </c>
      <c r="AC158" s="263">
        <f t="shared" si="183"/>
        <v>8728043</v>
      </c>
      <c r="AD158" s="263">
        <f t="shared" si="183"/>
        <v>11945800</v>
      </c>
      <c r="AE158" s="263">
        <f t="shared" si="183"/>
        <v>129496</v>
      </c>
      <c r="AF158" s="263">
        <f t="shared" si="183"/>
        <v>3197562</v>
      </c>
      <c r="AG158" s="263">
        <f t="shared" si="183"/>
        <v>1510001</v>
      </c>
      <c r="AH158" s="263">
        <f t="shared" si="183"/>
        <v>3380320</v>
      </c>
      <c r="AI158" s="263">
        <f t="shared" si="183"/>
        <v>1349544</v>
      </c>
      <c r="AJ158" s="263">
        <f t="shared" si="183"/>
        <v>8931881</v>
      </c>
      <c r="AK158" s="263">
        <f t="shared" si="183"/>
        <v>1078353</v>
      </c>
      <c r="AL158" s="263">
        <f t="shared" si="183"/>
        <v>60200</v>
      </c>
      <c r="AM158" s="263">
        <f t="shared" si="183"/>
        <v>8494869</v>
      </c>
      <c r="AN158" s="263">
        <f t="shared" si="183"/>
        <v>5931</v>
      </c>
      <c r="AO158" s="263">
        <f t="shared" si="183"/>
        <v>551327</v>
      </c>
      <c r="AP158" s="263">
        <f t="shared" si="183"/>
        <v>5012517</v>
      </c>
      <c r="AQ158" s="263">
        <f t="shared" si="183"/>
        <v>0</v>
      </c>
      <c r="AR158" s="263">
        <f t="shared" si="183"/>
        <v>528350</v>
      </c>
      <c r="AS158" s="263">
        <f t="shared" si="183"/>
        <v>95291</v>
      </c>
      <c r="AT158" s="263">
        <f t="shared" si="183"/>
        <v>586140</v>
      </c>
      <c r="AU158" s="263">
        <f t="shared" si="183"/>
        <v>186403</v>
      </c>
      <c r="AV158" s="263">
        <f t="shared" si="183"/>
        <v>1350876</v>
      </c>
      <c r="AW158" s="263">
        <f t="shared" si="183"/>
        <v>99870</v>
      </c>
      <c r="AX158" s="263">
        <f t="shared" si="183"/>
        <v>78165</v>
      </c>
      <c r="AY158" s="263">
        <f t="shared" si="183"/>
        <v>7085301</v>
      </c>
      <c r="AZ158" s="263">
        <f t="shared" si="183"/>
        <v>1800278</v>
      </c>
      <c r="BA158" s="263">
        <f t="shared" si="183"/>
        <v>19268</v>
      </c>
      <c r="BB158" s="263">
        <f t="shared" si="183"/>
        <v>40524</v>
      </c>
      <c r="BC158" s="263">
        <f t="shared" si="183"/>
        <v>1715276</v>
      </c>
      <c r="BD158" s="263">
        <f t="shared" si="183"/>
        <v>25210</v>
      </c>
      <c r="BE158" s="263">
        <f t="shared" si="183"/>
        <v>0</v>
      </c>
      <c r="BF158" s="263">
        <f t="shared" si="183"/>
        <v>0</v>
      </c>
      <c r="BG158" s="263">
        <f t="shared" si="166"/>
        <v>227217</v>
      </c>
      <c r="BH158" s="263">
        <f t="shared" si="166"/>
        <v>0</v>
      </c>
      <c r="BI158" s="263">
        <f t="shared" si="166"/>
        <v>39347</v>
      </c>
      <c r="BJ158" s="263">
        <f t="shared" si="166"/>
        <v>139177</v>
      </c>
      <c r="BK158" s="263">
        <f t="shared" si="166"/>
        <v>48693</v>
      </c>
      <c r="BL158" s="263">
        <f t="shared" si="166"/>
        <v>0</v>
      </c>
      <c r="BM158" s="263">
        <f t="shared" si="166"/>
        <v>0</v>
      </c>
      <c r="BN158" s="263">
        <f t="shared" si="183"/>
        <v>1817614</v>
      </c>
      <c r="BO158" s="263">
        <f t="shared" si="183"/>
        <v>0</v>
      </c>
      <c r="BP158" s="263">
        <f t="shared" si="183"/>
        <v>0</v>
      </c>
      <c r="BQ158" s="263">
        <f t="shared" si="183"/>
        <v>1793504</v>
      </c>
      <c r="BR158" s="263">
        <f t="shared" si="183"/>
        <v>24111</v>
      </c>
      <c r="BS158" s="263">
        <f t="shared" si="183"/>
        <v>0</v>
      </c>
      <c r="BT158" s="263">
        <f t="shared" si="183"/>
        <v>0</v>
      </c>
      <c r="BU158" s="263">
        <f t="shared" si="183"/>
        <v>1493721</v>
      </c>
      <c r="BV158" s="263">
        <f t="shared" si="183"/>
        <v>55189</v>
      </c>
      <c r="BW158" s="263">
        <f t="shared" si="183"/>
        <v>88522</v>
      </c>
      <c r="BX158" s="263">
        <f t="shared" si="183"/>
        <v>1341842</v>
      </c>
      <c r="BY158" s="263">
        <f t="shared" si="183"/>
        <v>8168</v>
      </c>
      <c r="BZ158" s="263">
        <f t="shared" si="183"/>
        <v>0</v>
      </c>
      <c r="CA158" s="263">
        <f t="shared" si="183"/>
        <v>0</v>
      </c>
      <c r="CB158" s="263">
        <f t="shared" si="183"/>
        <v>5026</v>
      </c>
      <c r="CC158" s="263">
        <f t="shared" si="183"/>
        <v>0</v>
      </c>
      <c r="CD158" s="263">
        <f t="shared" si="183"/>
        <v>0</v>
      </c>
      <c r="CE158" s="263">
        <f t="shared" si="183"/>
        <v>5026</v>
      </c>
      <c r="CF158" s="263">
        <f t="shared" si="183"/>
        <v>0</v>
      </c>
      <c r="CG158" s="263">
        <f t="shared" si="183"/>
        <v>0</v>
      </c>
      <c r="CH158" s="263">
        <f t="shared" si="183"/>
        <v>0</v>
      </c>
      <c r="CI158" s="263">
        <f t="shared" si="183"/>
        <v>1741445</v>
      </c>
      <c r="CJ158" s="263">
        <f t="shared" si="183"/>
        <v>622449</v>
      </c>
      <c r="CK158" s="263">
        <f t="shared" si="183"/>
        <v>20027</v>
      </c>
      <c r="CL158" s="263">
        <f t="shared" si="183"/>
        <v>931843</v>
      </c>
      <c r="CM158" s="263">
        <f t="shared" si="183"/>
        <v>5340</v>
      </c>
      <c r="CN158" s="263">
        <f t="shared" si="183"/>
        <v>0</v>
      </c>
      <c r="CO158" s="263">
        <f t="shared" si="183"/>
        <v>161785</v>
      </c>
      <c r="CP158" s="263">
        <f t="shared" si="173"/>
        <v>1633846</v>
      </c>
      <c r="CQ158" s="263">
        <f t="shared" si="173"/>
        <v>132723</v>
      </c>
      <c r="CR158" s="263">
        <f t="shared" si="173"/>
        <v>245808</v>
      </c>
      <c r="CS158" s="263">
        <f t="shared" si="173"/>
        <v>25998</v>
      </c>
      <c r="CT158" s="263">
        <f t="shared" si="173"/>
        <v>806769</v>
      </c>
      <c r="CU158" s="263">
        <f t="shared" si="173"/>
        <v>352086</v>
      </c>
      <c r="CV158" s="263">
        <f t="shared" si="173"/>
        <v>70462</v>
      </c>
      <c r="CW158" s="263">
        <f t="shared" si="173"/>
        <v>760073</v>
      </c>
      <c r="CX158" s="263">
        <f t="shared" si="173"/>
        <v>0</v>
      </c>
      <c r="CY158" s="263">
        <f t="shared" si="173"/>
        <v>0</v>
      </c>
      <c r="CZ158" s="263">
        <f t="shared" si="173"/>
        <v>0</v>
      </c>
      <c r="DA158" s="263">
        <f t="shared" si="173"/>
        <v>266450</v>
      </c>
      <c r="DB158" s="263">
        <f t="shared" si="173"/>
        <v>442353</v>
      </c>
      <c r="DC158" s="263">
        <f t="shared" si="173"/>
        <v>44241</v>
      </c>
      <c r="DD158" s="263">
        <f t="shared" si="174"/>
        <v>13350850</v>
      </c>
      <c r="DE158" s="263">
        <f t="shared" ref="DE158:FP161" si="189">+DE70</f>
        <v>4375589</v>
      </c>
      <c r="DF158" s="263">
        <f t="shared" si="189"/>
        <v>4323966</v>
      </c>
      <c r="DG158" s="263">
        <f t="shared" si="189"/>
        <v>4248199</v>
      </c>
      <c r="DH158" s="263">
        <f t="shared" si="189"/>
        <v>312481</v>
      </c>
      <c r="DI158" s="263">
        <f t="shared" si="189"/>
        <v>90617</v>
      </c>
      <c r="DJ158" s="263">
        <f t="shared" si="189"/>
        <v>0</v>
      </c>
      <c r="DK158" s="263">
        <f t="shared" si="189"/>
        <v>20560880</v>
      </c>
      <c r="DL158" s="263">
        <f t="shared" si="189"/>
        <v>12150350</v>
      </c>
      <c r="DM158" s="263">
        <f t="shared" si="189"/>
        <v>6483778</v>
      </c>
      <c r="DN158" s="263">
        <f t="shared" si="189"/>
        <v>2558928</v>
      </c>
      <c r="DO158" s="263">
        <f t="shared" si="189"/>
        <v>421105</v>
      </c>
      <c r="DP158" s="263">
        <f t="shared" si="189"/>
        <v>573456</v>
      </c>
      <c r="DQ158" s="263">
        <f t="shared" si="189"/>
        <v>2436050</v>
      </c>
      <c r="DR158" s="263">
        <f t="shared" si="189"/>
        <v>0</v>
      </c>
      <c r="DS158" s="263">
        <f t="shared" si="189"/>
        <v>111379</v>
      </c>
      <c r="DT158" s="263">
        <f t="shared" si="189"/>
        <v>271193</v>
      </c>
      <c r="DU158" s="263">
        <f t="shared" si="189"/>
        <v>111667</v>
      </c>
      <c r="DV158" s="263">
        <f t="shared" si="189"/>
        <v>5654864</v>
      </c>
      <c r="DW158" s="263">
        <f t="shared" si="189"/>
        <v>1613572</v>
      </c>
      <c r="DX158" s="263">
        <f t="shared" si="189"/>
        <v>526994</v>
      </c>
      <c r="DY158" s="263">
        <f t="shared" si="189"/>
        <v>557912</v>
      </c>
      <c r="DZ158" s="263">
        <f t="shared" si="189"/>
        <v>2531604</v>
      </c>
      <c r="EA158" s="263">
        <f t="shared" si="189"/>
        <v>0</v>
      </c>
      <c r="EB158" s="263">
        <f t="shared" si="189"/>
        <v>44152</v>
      </c>
      <c r="EC158" s="263">
        <f t="shared" si="189"/>
        <v>278162</v>
      </c>
      <c r="ED158" s="263">
        <f t="shared" si="189"/>
        <v>102468</v>
      </c>
      <c r="EE158" s="263">
        <f t="shared" si="189"/>
        <v>11262050</v>
      </c>
      <c r="EF158" s="263">
        <f t="shared" si="189"/>
        <v>4024713</v>
      </c>
      <c r="EG158" s="263">
        <f t="shared" si="189"/>
        <v>908574</v>
      </c>
      <c r="EH158" s="263">
        <f t="shared" si="189"/>
        <v>944284</v>
      </c>
      <c r="EI158" s="263">
        <f t="shared" si="189"/>
        <v>4521599</v>
      </c>
      <c r="EJ158" s="263">
        <f t="shared" si="189"/>
        <v>0</v>
      </c>
      <c r="EK158" s="263">
        <f t="shared" si="189"/>
        <v>155531</v>
      </c>
      <c r="EL158" s="263">
        <f t="shared" si="189"/>
        <v>523252</v>
      </c>
      <c r="EM158" s="263">
        <f t="shared" si="189"/>
        <v>184092</v>
      </c>
      <c r="EN158" s="263">
        <f t="shared" si="189"/>
        <v>820907</v>
      </c>
      <c r="EO158" s="263">
        <f t="shared" si="189"/>
        <v>125682</v>
      </c>
      <c r="EP158" s="263">
        <f t="shared" si="189"/>
        <v>28959</v>
      </c>
      <c r="EQ158" s="263">
        <f t="shared" si="189"/>
        <v>187084</v>
      </c>
      <c r="ER158" s="263">
        <f t="shared" si="189"/>
        <v>434404</v>
      </c>
      <c r="ES158" s="263">
        <f t="shared" si="189"/>
        <v>0</v>
      </c>
      <c r="ET158" s="263">
        <f t="shared" si="189"/>
        <v>0</v>
      </c>
      <c r="EU158" s="263">
        <f t="shared" si="189"/>
        <v>14736</v>
      </c>
      <c r="EV158" s="263">
        <f t="shared" si="189"/>
        <v>30043</v>
      </c>
      <c r="EW158" s="263">
        <f t="shared" si="189"/>
        <v>2732479</v>
      </c>
      <c r="EX158" s="263">
        <f t="shared" si="189"/>
        <v>1200333</v>
      </c>
      <c r="EY158" s="263">
        <f t="shared" si="189"/>
        <v>58447</v>
      </c>
      <c r="EZ158" s="263">
        <f t="shared" si="189"/>
        <v>259873</v>
      </c>
      <c r="FA158" s="263">
        <f t="shared" si="189"/>
        <v>965216</v>
      </c>
      <c r="FB158" s="263">
        <f t="shared" si="189"/>
        <v>1771</v>
      </c>
      <c r="FC158" s="263">
        <f t="shared" si="189"/>
        <v>48180</v>
      </c>
      <c r="FD158" s="263">
        <f t="shared" si="189"/>
        <v>137715</v>
      </c>
      <c r="FE158" s="263">
        <f t="shared" si="189"/>
        <v>60944</v>
      </c>
      <c r="FF158" s="263">
        <f t="shared" si="189"/>
        <v>1676432</v>
      </c>
      <c r="FG158" s="263">
        <f t="shared" si="189"/>
        <v>824020</v>
      </c>
      <c r="FH158" s="263">
        <f t="shared" si="189"/>
        <v>17021</v>
      </c>
      <c r="FI158" s="263">
        <f t="shared" si="189"/>
        <v>111490</v>
      </c>
      <c r="FJ158" s="263">
        <f t="shared" si="189"/>
        <v>395003</v>
      </c>
      <c r="FK158" s="263">
        <f t="shared" si="189"/>
        <v>0</v>
      </c>
      <c r="FL158" s="263">
        <f t="shared" si="189"/>
        <v>2285</v>
      </c>
      <c r="FM158" s="263">
        <f t="shared" si="189"/>
        <v>63172</v>
      </c>
      <c r="FN158" s="263">
        <f t="shared" si="189"/>
        <v>16618</v>
      </c>
      <c r="FO158" s="263">
        <f t="shared" si="189"/>
        <v>292992</v>
      </c>
      <c r="FP158" s="263">
        <f t="shared" si="189"/>
        <v>270551</v>
      </c>
      <c r="FQ158" s="263">
        <f t="shared" si="186"/>
        <v>0</v>
      </c>
      <c r="FR158" s="263">
        <f t="shared" si="186"/>
        <v>0</v>
      </c>
      <c r="FS158" s="263">
        <f t="shared" si="186"/>
        <v>16958</v>
      </c>
      <c r="FT158" s="263">
        <f t="shared" si="186"/>
        <v>5483</v>
      </c>
      <c r="FU158" s="263">
        <f t="shared" si="186"/>
        <v>0</v>
      </c>
      <c r="FV158" s="263">
        <f t="shared" si="186"/>
        <v>0</v>
      </c>
      <c r="FW158" s="263">
        <f t="shared" si="186"/>
        <v>0</v>
      </c>
      <c r="FX158" s="263">
        <f t="shared" si="186"/>
        <v>2116637</v>
      </c>
      <c r="FY158" s="263">
        <f t="shared" si="186"/>
        <v>644390</v>
      </c>
      <c r="FZ158" s="263">
        <f t="shared" si="186"/>
        <v>715544</v>
      </c>
      <c r="GA158" s="263">
        <f t="shared" si="186"/>
        <v>155090</v>
      </c>
      <c r="GB158" s="263">
        <f t="shared" si="186"/>
        <v>557023</v>
      </c>
      <c r="GC158" s="263">
        <f t="shared" si="186"/>
        <v>0</v>
      </c>
      <c r="GD158" s="263">
        <f t="shared" si="186"/>
        <v>29701</v>
      </c>
      <c r="GE158" s="263">
        <f t="shared" si="186"/>
        <v>11995</v>
      </c>
      <c r="GF158" s="263">
        <f t="shared" si="186"/>
        <v>2896</v>
      </c>
      <c r="GG158" s="263">
        <f t="shared" si="186"/>
        <v>653238</v>
      </c>
      <c r="GH158" s="263">
        <f t="shared" si="186"/>
        <v>42176</v>
      </c>
      <c r="GI158" s="263">
        <f t="shared" si="186"/>
        <v>7500</v>
      </c>
      <c r="GJ158" s="263">
        <f t="shared" si="186"/>
        <v>108212</v>
      </c>
      <c r="GK158" s="263">
        <f t="shared" si="186"/>
        <v>266493</v>
      </c>
      <c r="GL158" s="263">
        <f t="shared" si="186"/>
        <v>228858</v>
      </c>
      <c r="GM158" s="263">
        <f t="shared" si="186"/>
        <v>0</v>
      </c>
      <c r="GN158" s="263">
        <f t="shared" si="186"/>
        <v>0</v>
      </c>
      <c r="GO158" s="263">
        <f t="shared" si="186"/>
        <v>0</v>
      </c>
      <c r="GP158" s="263">
        <f t="shared" si="186"/>
        <v>19826</v>
      </c>
      <c r="GQ158" s="263">
        <f t="shared" si="186"/>
        <v>0</v>
      </c>
      <c r="GR158" s="263">
        <f t="shared" si="186"/>
        <v>16285</v>
      </c>
      <c r="GS158" s="263">
        <f t="shared" si="186"/>
        <v>3541</v>
      </c>
      <c r="GT158" s="263">
        <f t="shared" si="186"/>
        <v>0</v>
      </c>
      <c r="GU158" s="263">
        <f t="shared" si="186"/>
        <v>0</v>
      </c>
      <c r="GV158" s="263">
        <f t="shared" si="186"/>
        <v>0</v>
      </c>
      <c r="GW158" s="263">
        <f t="shared" si="186"/>
        <v>0</v>
      </c>
      <c r="GX158" s="263">
        <f t="shared" si="186"/>
        <v>0</v>
      </c>
      <c r="GY158" s="263">
        <f t="shared" si="186"/>
        <v>918927</v>
      </c>
      <c r="GZ158" s="263">
        <f t="shared" si="186"/>
        <v>377253</v>
      </c>
      <c r="HA158" s="263">
        <f t="shared" si="186"/>
        <v>108166</v>
      </c>
      <c r="HB158" s="263">
        <f t="shared" si="186"/>
        <v>79557</v>
      </c>
      <c r="HC158" s="263">
        <f t="shared" si="186"/>
        <v>306391</v>
      </c>
      <c r="HD158" s="263">
        <f t="shared" si="186"/>
        <v>0</v>
      </c>
      <c r="HE158" s="263">
        <f t="shared" si="186"/>
        <v>9938</v>
      </c>
      <c r="HF158" s="263">
        <f t="shared" si="186"/>
        <v>30767</v>
      </c>
      <c r="HG158" s="263">
        <f t="shared" si="186"/>
        <v>6854</v>
      </c>
      <c r="HH158" s="263">
        <f t="shared" si="186"/>
        <v>8911884</v>
      </c>
    </row>
    <row r="159" spans="1:216" x14ac:dyDescent="0.2">
      <c r="A159" s="263" t="s">
        <v>237</v>
      </c>
      <c r="B159" s="263">
        <f t="shared" si="175"/>
        <v>100627231</v>
      </c>
      <c r="C159" s="263">
        <f t="shared" ref="C159:Y159" si="190">+C92</f>
        <v>16129180</v>
      </c>
      <c r="D159" s="263">
        <f t="shared" si="190"/>
        <v>14197690</v>
      </c>
      <c r="E159" s="263">
        <f t="shared" si="190"/>
        <v>8783440</v>
      </c>
      <c r="F159" s="263">
        <f t="shared" si="190"/>
        <v>720402</v>
      </c>
      <c r="G159" s="263">
        <f t="shared" si="190"/>
        <v>8063038</v>
      </c>
      <c r="H159" s="263">
        <f t="shared" si="190"/>
        <v>4420962</v>
      </c>
      <c r="I159" s="263">
        <f t="shared" si="190"/>
        <v>158386</v>
      </c>
      <c r="J159" s="263">
        <f t="shared" si="190"/>
        <v>4262576</v>
      </c>
      <c r="K159" s="263">
        <f t="shared" si="190"/>
        <v>630419</v>
      </c>
      <c r="L159" s="263">
        <f t="shared" si="190"/>
        <v>114100</v>
      </c>
      <c r="M159" s="263">
        <f t="shared" si="190"/>
        <v>516319</v>
      </c>
      <c r="N159" s="263">
        <f t="shared" ref="N159:P159" si="191">+N92</f>
        <v>362865</v>
      </c>
      <c r="O159" s="263">
        <f t="shared" si="191"/>
        <v>0</v>
      </c>
      <c r="P159" s="263">
        <f t="shared" si="191"/>
        <v>362865</v>
      </c>
      <c r="Q159" s="263">
        <f t="shared" si="190"/>
        <v>535800</v>
      </c>
      <c r="R159" s="263">
        <f t="shared" si="190"/>
        <v>46417</v>
      </c>
      <c r="S159" s="263">
        <f t="shared" si="190"/>
        <v>0</v>
      </c>
      <c r="T159" s="263">
        <f t="shared" si="190"/>
        <v>855094</v>
      </c>
      <c r="U159" s="263">
        <f t="shared" si="190"/>
        <v>222691</v>
      </c>
      <c r="V159" s="263">
        <f t="shared" si="190"/>
        <v>632402</v>
      </c>
      <c r="W159" s="263">
        <f t="shared" si="190"/>
        <v>540598</v>
      </c>
      <c r="X159" s="263">
        <f t="shared" si="190"/>
        <v>207257</v>
      </c>
      <c r="Y159" s="263">
        <f t="shared" si="190"/>
        <v>333341</v>
      </c>
      <c r="Z159" s="263">
        <f t="shared" si="172"/>
        <v>46096200</v>
      </c>
      <c r="AA159" s="263">
        <f t="shared" si="183"/>
        <v>41893660</v>
      </c>
      <c r="AB159" s="263">
        <f t="shared" si="183"/>
        <v>129721</v>
      </c>
      <c r="AC159" s="263">
        <f t="shared" si="183"/>
        <v>6874157</v>
      </c>
      <c r="AD159" s="263">
        <f t="shared" si="183"/>
        <v>4642184</v>
      </c>
      <c r="AE159" s="263">
        <f t="shared" si="183"/>
        <v>60586</v>
      </c>
      <c r="AF159" s="263">
        <f t="shared" si="183"/>
        <v>2417532</v>
      </c>
      <c r="AG159" s="263">
        <f t="shared" si="183"/>
        <v>1804173</v>
      </c>
      <c r="AH159" s="263">
        <f t="shared" si="183"/>
        <v>2198866</v>
      </c>
      <c r="AI159" s="263">
        <f t="shared" si="183"/>
        <v>9126457</v>
      </c>
      <c r="AJ159" s="263">
        <f t="shared" si="183"/>
        <v>13763650</v>
      </c>
      <c r="AK159" s="263">
        <f t="shared" si="183"/>
        <v>534567</v>
      </c>
      <c r="AL159" s="263">
        <f t="shared" si="183"/>
        <v>341763</v>
      </c>
      <c r="AM159" s="263">
        <f t="shared" si="183"/>
        <v>4135595</v>
      </c>
      <c r="AN159" s="263">
        <f t="shared" si="183"/>
        <v>10129</v>
      </c>
      <c r="AO159" s="263">
        <f t="shared" si="183"/>
        <v>386498</v>
      </c>
      <c r="AP159" s="263">
        <f t="shared" si="183"/>
        <v>2000773</v>
      </c>
      <c r="AQ159" s="263">
        <f t="shared" si="183"/>
        <v>0</v>
      </c>
      <c r="AR159" s="263">
        <f t="shared" si="183"/>
        <v>285116</v>
      </c>
      <c r="AS159" s="263">
        <f t="shared" si="183"/>
        <v>57654</v>
      </c>
      <c r="AT159" s="263">
        <f t="shared" si="183"/>
        <v>260284</v>
      </c>
      <c r="AU159" s="263">
        <f t="shared" si="183"/>
        <v>191944</v>
      </c>
      <c r="AV159" s="263">
        <f t="shared" si="183"/>
        <v>931136</v>
      </c>
      <c r="AW159" s="263">
        <f t="shared" si="183"/>
        <v>5531</v>
      </c>
      <c r="AX159" s="263">
        <f t="shared" si="183"/>
        <v>6530</v>
      </c>
      <c r="AY159" s="263">
        <f t="shared" si="183"/>
        <v>10088900</v>
      </c>
      <c r="AZ159" s="263">
        <f t="shared" si="183"/>
        <v>629944</v>
      </c>
      <c r="BA159" s="263">
        <f t="shared" si="183"/>
        <v>271353</v>
      </c>
      <c r="BB159" s="263">
        <f t="shared" si="183"/>
        <v>7532</v>
      </c>
      <c r="BC159" s="263">
        <f t="shared" si="183"/>
        <v>351058</v>
      </c>
      <c r="BD159" s="263">
        <f t="shared" si="183"/>
        <v>0</v>
      </c>
      <c r="BE159" s="263">
        <f t="shared" si="183"/>
        <v>0</v>
      </c>
      <c r="BF159" s="263">
        <f t="shared" si="183"/>
        <v>0</v>
      </c>
      <c r="BG159" s="263">
        <f t="shared" si="166"/>
        <v>545754</v>
      </c>
      <c r="BH159" s="263">
        <f t="shared" si="166"/>
        <v>178978</v>
      </c>
      <c r="BI159" s="263">
        <f t="shared" si="166"/>
        <v>0</v>
      </c>
      <c r="BJ159" s="263">
        <f t="shared" si="166"/>
        <v>366776</v>
      </c>
      <c r="BK159" s="263">
        <f t="shared" si="166"/>
        <v>0</v>
      </c>
      <c r="BL159" s="263">
        <f t="shared" si="166"/>
        <v>0</v>
      </c>
      <c r="BM159" s="263">
        <f t="shared" si="166"/>
        <v>0</v>
      </c>
      <c r="BN159" s="263">
        <f t="shared" si="183"/>
        <v>1702644</v>
      </c>
      <c r="BO159" s="263">
        <f t="shared" si="183"/>
        <v>14514</v>
      </c>
      <c r="BP159" s="263">
        <f t="shared" si="183"/>
        <v>7629</v>
      </c>
      <c r="BQ159" s="263">
        <f t="shared" si="183"/>
        <v>1680501</v>
      </c>
      <c r="BR159" s="263">
        <f t="shared" si="183"/>
        <v>0</v>
      </c>
      <c r="BS159" s="263">
        <f t="shared" si="183"/>
        <v>0</v>
      </c>
      <c r="BT159" s="263">
        <f t="shared" si="183"/>
        <v>0</v>
      </c>
      <c r="BU159" s="263">
        <f t="shared" si="183"/>
        <v>1976613</v>
      </c>
      <c r="BV159" s="263">
        <f t="shared" si="183"/>
        <v>152611</v>
      </c>
      <c r="BW159" s="263">
        <f t="shared" si="183"/>
        <v>0</v>
      </c>
      <c r="BX159" s="263">
        <f t="shared" si="183"/>
        <v>1820861</v>
      </c>
      <c r="BY159" s="263">
        <f t="shared" si="183"/>
        <v>3141</v>
      </c>
      <c r="BZ159" s="263">
        <f t="shared" si="183"/>
        <v>0</v>
      </c>
      <c r="CA159" s="263">
        <f t="shared" si="183"/>
        <v>0</v>
      </c>
      <c r="CB159" s="263">
        <f t="shared" si="183"/>
        <v>0</v>
      </c>
      <c r="CC159" s="263">
        <f t="shared" si="183"/>
        <v>0</v>
      </c>
      <c r="CD159" s="263">
        <f t="shared" si="183"/>
        <v>0</v>
      </c>
      <c r="CE159" s="263">
        <f t="shared" si="183"/>
        <v>0</v>
      </c>
      <c r="CF159" s="263">
        <f t="shared" si="183"/>
        <v>0</v>
      </c>
      <c r="CG159" s="263">
        <f t="shared" si="183"/>
        <v>0</v>
      </c>
      <c r="CH159" s="263">
        <f t="shared" si="183"/>
        <v>0</v>
      </c>
      <c r="CI159" s="263">
        <f t="shared" si="183"/>
        <v>5233940</v>
      </c>
      <c r="CJ159" s="263">
        <f t="shared" si="183"/>
        <v>728821</v>
      </c>
      <c r="CK159" s="263">
        <f t="shared" si="183"/>
        <v>0</v>
      </c>
      <c r="CL159" s="263">
        <f t="shared" si="183"/>
        <v>4298042</v>
      </c>
      <c r="CM159" s="263">
        <f t="shared" si="183"/>
        <v>63143</v>
      </c>
      <c r="CN159" s="263">
        <f t="shared" si="183"/>
        <v>0</v>
      </c>
      <c r="CO159" s="263">
        <f t="shared" si="183"/>
        <v>143934</v>
      </c>
      <c r="CP159" s="263">
        <f t="shared" si="173"/>
        <v>2304266</v>
      </c>
      <c r="CQ159" s="263">
        <f t="shared" si="173"/>
        <v>229210</v>
      </c>
      <c r="CR159" s="263">
        <f t="shared" si="173"/>
        <v>1090011</v>
      </c>
      <c r="CS159" s="263">
        <f t="shared" si="173"/>
        <v>63823</v>
      </c>
      <c r="CT159" s="263">
        <f t="shared" si="173"/>
        <v>269183</v>
      </c>
      <c r="CU159" s="263">
        <f t="shared" si="173"/>
        <v>125135</v>
      </c>
      <c r="CV159" s="263">
        <f t="shared" si="173"/>
        <v>526902</v>
      </c>
      <c r="CW159" s="263">
        <f t="shared" si="173"/>
        <v>98078</v>
      </c>
      <c r="CX159" s="263">
        <f t="shared" si="173"/>
        <v>0</v>
      </c>
      <c r="CY159" s="263">
        <f t="shared" si="173"/>
        <v>0</v>
      </c>
      <c r="CZ159" s="263">
        <f t="shared" si="173"/>
        <v>0</v>
      </c>
      <c r="DA159" s="263">
        <f t="shared" si="173"/>
        <v>21395</v>
      </c>
      <c r="DB159" s="263">
        <f t="shared" si="173"/>
        <v>60755</v>
      </c>
      <c r="DC159" s="263">
        <f t="shared" si="173"/>
        <v>0</v>
      </c>
      <c r="DD159" s="263">
        <f t="shared" si="174"/>
        <v>9329837</v>
      </c>
      <c r="DE159" s="263">
        <f t="shared" si="189"/>
        <v>3431144</v>
      </c>
      <c r="DF159" s="263">
        <f t="shared" si="189"/>
        <v>2355155</v>
      </c>
      <c r="DG159" s="263">
        <f t="shared" si="189"/>
        <v>3538358</v>
      </c>
      <c r="DH159" s="263">
        <f t="shared" si="189"/>
        <v>5180</v>
      </c>
      <c r="DI159" s="263">
        <f t="shared" si="189"/>
        <v>0</v>
      </c>
      <c r="DJ159" s="263">
        <f t="shared" si="189"/>
        <v>0</v>
      </c>
      <c r="DK159" s="263">
        <f t="shared" si="189"/>
        <v>16580770</v>
      </c>
      <c r="DL159" s="263">
        <f t="shared" si="189"/>
        <v>8999367</v>
      </c>
      <c r="DM159" s="263">
        <f t="shared" si="189"/>
        <v>6278415</v>
      </c>
      <c r="DN159" s="263">
        <f t="shared" si="189"/>
        <v>3162837</v>
      </c>
      <c r="DO159" s="263">
        <f t="shared" si="189"/>
        <v>365981</v>
      </c>
      <c r="DP159" s="263">
        <f t="shared" si="189"/>
        <v>437049</v>
      </c>
      <c r="DQ159" s="263">
        <f t="shared" si="189"/>
        <v>1838597</v>
      </c>
      <c r="DR159" s="263">
        <f t="shared" si="189"/>
        <v>0</v>
      </c>
      <c r="DS159" s="263">
        <f t="shared" si="189"/>
        <v>57954</v>
      </c>
      <c r="DT159" s="263">
        <f t="shared" si="189"/>
        <v>287302</v>
      </c>
      <c r="DU159" s="263">
        <f t="shared" si="189"/>
        <v>128695</v>
      </c>
      <c r="DV159" s="263">
        <f t="shared" si="189"/>
        <v>2642074</v>
      </c>
      <c r="DW159" s="263">
        <f t="shared" si="189"/>
        <v>572461</v>
      </c>
      <c r="DX159" s="263">
        <f t="shared" si="189"/>
        <v>179388</v>
      </c>
      <c r="DY159" s="263">
        <f t="shared" si="189"/>
        <v>119238</v>
      </c>
      <c r="DZ159" s="263">
        <f t="shared" si="189"/>
        <v>1560018</v>
      </c>
      <c r="EA159" s="263">
        <f t="shared" si="189"/>
        <v>0</v>
      </c>
      <c r="EB159" s="263">
        <f t="shared" si="189"/>
        <v>0</v>
      </c>
      <c r="EC159" s="263">
        <f t="shared" si="189"/>
        <v>140115</v>
      </c>
      <c r="ED159" s="263">
        <f t="shared" si="189"/>
        <v>70854</v>
      </c>
      <c r="EE159" s="263">
        <f t="shared" si="189"/>
        <v>8081452</v>
      </c>
      <c r="EF159" s="263">
        <f t="shared" si="189"/>
        <v>3712872</v>
      </c>
      <c r="EG159" s="263">
        <f t="shared" si="189"/>
        <v>529718</v>
      </c>
      <c r="EH159" s="263">
        <f t="shared" si="189"/>
        <v>528928</v>
      </c>
      <c r="EI159" s="263">
        <f t="shared" si="189"/>
        <v>2724247</v>
      </c>
      <c r="EJ159" s="263">
        <f t="shared" si="189"/>
        <v>0</v>
      </c>
      <c r="EK159" s="263">
        <f t="shared" si="189"/>
        <v>57954</v>
      </c>
      <c r="EL159" s="263">
        <f t="shared" si="189"/>
        <v>328185</v>
      </c>
      <c r="EM159" s="263">
        <f t="shared" si="189"/>
        <v>199550</v>
      </c>
      <c r="EN159" s="263">
        <f t="shared" si="189"/>
        <v>830469</v>
      </c>
      <c r="EO159" s="263">
        <f t="shared" si="189"/>
        <v>22427</v>
      </c>
      <c r="EP159" s="263">
        <f t="shared" si="189"/>
        <v>15650</v>
      </c>
      <c r="EQ159" s="263">
        <f t="shared" si="189"/>
        <v>27359</v>
      </c>
      <c r="ER159" s="263">
        <f t="shared" si="189"/>
        <v>674368</v>
      </c>
      <c r="ES159" s="263">
        <f t="shared" si="189"/>
        <v>0</v>
      </c>
      <c r="ET159" s="263">
        <f t="shared" si="189"/>
        <v>0</v>
      </c>
      <c r="EU159" s="263">
        <f t="shared" si="189"/>
        <v>90665</v>
      </c>
      <c r="EV159" s="263">
        <f t="shared" si="189"/>
        <v>0</v>
      </c>
      <c r="EW159" s="263">
        <f t="shared" si="189"/>
        <v>1657241</v>
      </c>
      <c r="EX159" s="263">
        <f t="shared" si="189"/>
        <v>397704</v>
      </c>
      <c r="EY159" s="263">
        <f t="shared" si="189"/>
        <v>109279</v>
      </c>
      <c r="EZ159" s="263">
        <f t="shared" si="189"/>
        <v>216158</v>
      </c>
      <c r="FA159" s="263">
        <f t="shared" si="189"/>
        <v>686204</v>
      </c>
      <c r="FB159" s="263">
        <f t="shared" si="189"/>
        <v>11938</v>
      </c>
      <c r="FC159" s="263">
        <f t="shared" si="189"/>
        <v>42249</v>
      </c>
      <c r="FD159" s="263">
        <f t="shared" si="189"/>
        <v>88472</v>
      </c>
      <c r="FE159" s="263">
        <f t="shared" si="189"/>
        <v>105238</v>
      </c>
      <c r="FF159" s="263">
        <f t="shared" si="189"/>
        <v>1290242</v>
      </c>
      <c r="FG159" s="263">
        <f t="shared" si="189"/>
        <v>380372</v>
      </c>
      <c r="FH159" s="263">
        <f t="shared" si="189"/>
        <v>18650</v>
      </c>
      <c r="FI159" s="263">
        <f t="shared" si="189"/>
        <v>49835</v>
      </c>
      <c r="FJ159" s="263">
        <f t="shared" si="189"/>
        <v>37143</v>
      </c>
      <c r="FK159" s="263">
        <f t="shared" si="189"/>
        <v>11595</v>
      </c>
      <c r="FL159" s="263">
        <f t="shared" si="189"/>
        <v>91324</v>
      </c>
      <c r="FM159" s="263">
        <f t="shared" si="189"/>
        <v>100774</v>
      </c>
      <c r="FN159" s="263">
        <f t="shared" si="189"/>
        <v>36577</v>
      </c>
      <c r="FO159" s="263">
        <f t="shared" si="189"/>
        <v>1038888</v>
      </c>
      <c r="FP159" s="263">
        <f t="shared" si="189"/>
        <v>907438</v>
      </c>
      <c r="FQ159" s="263">
        <f t="shared" si="186"/>
        <v>42034</v>
      </c>
      <c r="FR159" s="263">
        <f t="shared" si="186"/>
        <v>0</v>
      </c>
      <c r="FS159" s="263">
        <f t="shared" si="186"/>
        <v>20507</v>
      </c>
      <c r="FT159" s="263">
        <f t="shared" si="186"/>
        <v>44837</v>
      </c>
      <c r="FU159" s="263">
        <f t="shared" si="186"/>
        <v>0</v>
      </c>
      <c r="FV159" s="263">
        <f t="shared" si="186"/>
        <v>24072</v>
      </c>
      <c r="FW159" s="263">
        <f t="shared" si="186"/>
        <v>0</v>
      </c>
      <c r="FX159" s="263">
        <f t="shared" si="186"/>
        <v>2164405</v>
      </c>
      <c r="FY159" s="263">
        <f t="shared" si="186"/>
        <v>362402</v>
      </c>
      <c r="FZ159" s="263">
        <f t="shared" si="186"/>
        <v>315204</v>
      </c>
      <c r="GA159" s="263">
        <f t="shared" si="186"/>
        <v>271966</v>
      </c>
      <c r="GB159" s="263">
        <f t="shared" si="186"/>
        <v>1183788</v>
      </c>
      <c r="GC159" s="263">
        <f t="shared" si="186"/>
        <v>0</v>
      </c>
      <c r="GD159" s="263">
        <f t="shared" si="186"/>
        <v>9110</v>
      </c>
      <c r="GE159" s="263">
        <f t="shared" si="186"/>
        <v>15595</v>
      </c>
      <c r="GF159" s="263">
        <f t="shared" si="186"/>
        <v>6340</v>
      </c>
      <c r="GG159" s="263">
        <f t="shared" si="186"/>
        <v>160338</v>
      </c>
      <c r="GH159" s="263">
        <f t="shared" si="186"/>
        <v>96900</v>
      </c>
      <c r="GI159" s="263">
        <f t="shared" si="186"/>
        <v>0</v>
      </c>
      <c r="GJ159" s="263">
        <f t="shared" si="186"/>
        <v>0</v>
      </c>
      <c r="GK159" s="263">
        <f t="shared" si="186"/>
        <v>40621</v>
      </c>
      <c r="GL159" s="263">
        <f t="shared" si="186"/>
        <v>22818</v>
      </c>
      <c r="GM159" s="263">
        <f t="shared" si="186"/>
        <v>0</v>
      </c>
      <c r="GN159" s="263">
        <f t="shared" si="186"/>
        <v>0</v>
      </c>
      <c r="GO159" s="263">
        <f t="shared" si="186"/>
        <v>0</v>
      </c>
      <c r="GP159" s="263">
        <f t="shared" si="186"/>
        <v>614932</v>
      </c>
      <c r="GQ159" s="263">
        <f t="shared" si="186"/>
        <v>7511</v>
      </c>
      <c r="GR159" s="263">
        <f t="shared" si="186"/>
        <v>358740</v>
      </c>
      <c r="GS159" s="263">
        <f t="shared" si="186"/>
        <v>248681</v>
      </c>
      <c r="GT159" s="263">
        <f t="shared" si="186"/>
        <v>0</v>
      </c>
      <c r="GU159" s="263">
        <f t="shared" si="186"/>
        <v>0</v>
      </c>
      <c r="GV159" s="263">
        <f t="shared" si="186"/>
        <v>0</v>
      </c>
      <c r="GW159" s="263">
        <f t="shared" si="186"/>
        <v>0</v>
      </c>
      <c r="GX159" s="263">
        <f t="shared" si="186"/>
        <v>0</v>
      </c>
      <c r="GY159" s="263">
        <f t="shared" si="186"/>
        <v>655360</v>
      </c>
      <c r="GZ159" s="263">
        <f t="shared" si="186"/>
        <v>120921</v>
      </c>
      <c r="HA159" s="263">
        <f t="shared" si="186"/>
        <v>9464</v>
      </c>
      <c r="HB159" s="263">
        <f t="shared" si="186"/>
        <v>24960</v>
      </c>
      <c r="HC159" s="263">
        <f t="shared" si="186"/>
        <v>273395</v>
      </c>
      <c r="HD159" s="263">
        <f t="shared" si="186"/>
        <v>3541</v>
      </c>
      <c r="HE159" s="263">
        <f t="shared" si="186"/>
        <v>0</v>
      </c>
      <c r="HF159" s="263">
        <f t="shared" si="186"/>
        <v>42915</v>
      </c>
      <c r="HG159" s="263">
        <f t="shared" si="186"/>
        <v>173080</v>
      </c>
      <c r="HH159" s="263">
        <f t="shared" si="186"/>
        <v>7417892</v>
      </c>
    </row>
    <row r="160" spans="1:216" x14ac:dyDescent="0.2">
      <c r="A160" s="263" t="s">
        <v>238</v>
      </c>
      <c r="B160" s="263">
        <f t="shared" si="175"/>
        <v>90824850</v>
      </c>
      <c r="C160" s="263">
        <f t="shared" ref="C160:Y160" si="192">+C93</f>
        <v>12694720</v>
      </c>
      <c r="D160" s="263">
        <f t="shared" si="192"/>
        <v>10188560</v>
      </c>
      <c r="E160" s="263">
        <f t="shared" si="192"/>
        <v>5552564</v>
      </c>
      <c r="F160" s="263">
        <f t="shared" si="192"/>
        <v>1702935</v>
      </c>
      <c r="G160" s="263">
        <f t="shared" si="192"/>
        <v>3849629</v>
      </c>
      <c r="H160" s="263">
        <f t="shared" si="192"/>
        <v>4263419</v>
      </c>
      <c r="I160" s="263">
        <f t="shared" si="192"/>
        <v>488424</v>
      </c>
      <c r="J160" s="263">
        <f t="shared" si="192"/>
        <v>3774994</v>
      </c>
      <c r="K160" s="263">
        <f t="shared" si="192"/>
        <v>323801</v>
      </c>
      <c r="L160" s="263">
        <f t="shared" si="192"/>
        <v>47521</v>
      </c>
      <c r="M160" s="263">
        <f t="shared" si="192"/>
        <v>276280</v>
      </c>
      <c r="N160" s="263">
        <f t="shared" ref="N160:P160" si="193">+N93</f>
        <v>48771</v>
      </c>
      <c r="O160" s="263">
        <f t="shared" si="193"/>
        <v>14405</v>
      </c>
      <c r="P160" s="263">
        <f t="shared" si="193"/>
        <v>34366</v>
      </c>
      <c r="Q160" s="263">
        <f t="shared" si="192"/>
        <v>73642</v>
      </c>
      <c r="R160" s="263">
        <f t="shared" si="192"/>
        <v>12720</v>
      </c>
      <c r="S160" s="263">
        <f t="shared" si="192"/>
        <v>0</v>
      </c>
      <c r="T160" s="263">
        <f t="shared" si="192"/>
        <v>176177</v>
      </c>
      <c r="U160" s="263">
        <f t="shared" si="192"/>
        <v>87511</v>
      </c>
      <c r="V160" s="263">
        <f t="shared" si="192"/>
        <v>88666</v>
      </c>
      <c r="W160" s="263">
        <f t="shared" si="192"/>
        <v>2256343</v>
      </c>
      <c r="X160" s="263">
        <f t="shared" si="192"/>
        <v>2221753</v>
      </c>
      <c r="Y160" s="263">
        <f t="shared" si="192"/>
        <v>34589</v>
      </c>
      <c r="Z160" s="263">
        <f t="shared" si="172"/>
        <v>34857940</v>
      </c>
      <c r="AA160" s="263">
        <f t="shared" si="183"/>
        <v>30323040</v>
      </c>
      <c r="AB160" s="263">
        <f t="shared" si="183"/>
        <v>94258</v>
      </c>
      <c r="AC160" s="263">
        <f t="shared" si="183"/>
        <v>10063220</v>
      </c>
      <c r="AD160" s="263">
        <f t="shared" si="183"/>
        <v>2489463</v>
      </c>
      <c r="AE160" s="263">
        <f t="shared" si="183"/>
        <v>59907</v>
      </c>
      <c r="AF160" s="263">
        <f t="shared" si="183"/>
        <v>681804</v>
      </c>
      <c r="AG160" s="263">
        <f t="shared" si="183"/>
        <v>944612</v>
      </c>
      <c r="AH160" s="263">
        <f t="shared" si="183"/>
        <v>1763248</v>
      </c>
      <c r="AI160" s="263">
        <f t="shared" si="183"/>
        <v>2136092</v>
      </c>
      <c r="AJ160" s="263">
        <f t="shared" si="183"/>
        <v>11858960</v>
      </c>
      <c r="AK160" s="263">
        <f t="shared" si="183"/>
        <v>128707</v>
      </c>
      <c r="AL160" s="263">
        <f t="shared" si="183"/>
        <v>102776</v>
      </c>
      <c r="AM160" s="263">
        <f t="shared" si="183"/>
        <v>4534894</v>
      </c>
      <c r="AN160" s="263">
        <f t="shared" si="183"/>
        <v>39916</v>
      </c>
      <c r="AO160" s="263">
        <f t="shared" si="183"/>
        <v>2401224</v>
      </c>
      <c r="AP160" s="263">
        <f t="shared" si="183"/>
        <v>1344184</v>
      </c>
      <c r="AQ160" s="263">
        <f t="shared" si="183"/>
        <v>0</v>
      </c>
      <c r="AR160" s="263">
        <f t="shared" si="183"/>
        <v>625168</v>
      </c>
      <c r="AS160" s="263">
        <f t="shared" si="183"/>
        <v>9729</v>
      </c>
      <c r="AT160" s="263">
        <f t="shared" si="183"/>
        <v>0</v>
      </c>
      <c r="AU160" s="263">
        <f t="shared" si="183"/>
        <v>35384</v>
      </c>
      <c r="AV160" s="263">
        <f t="shared" si="183"/>
        <v>79289</v>
      </c>
      <c r="AW160" s="263">
        <f t="shared" si="183"/>
        <v>0</v>
      </c>
      <c r="AX160" s="263">
        <f t="shared" si="183"/>
        <v>0</v>
      </c>
      <c r="AY160" s="263">
        <f t="shared" si="183"/>
        <v>7237316</v>
      </c>
      <c r="AZ160" s="263">
        <f t="shared" si="183"/>
        <v>1499023</v>
      </c>
      <c r="BA160" s="263">
        <f t="shared" si="183"/>
        <v>1209515</v>
      </c>
      <c r="BB160" s="263">
        <f t="shared" si="183"/>
        <v>14907</v>
      </c>
      <c r="BC160" s="263">
        <f t="shared" si="183"/>
        <v>274601</v>
      </c>
      <c r="BD160" s="263">
        <f t="shared" si="183"/>
        <v>0</v>
      </c>
      <c r="BE160" s="263">
        <f t="shared" si="183"/>
        <v>0</v>
      </c>
      <c r="BF160" s="263">
        <f t="shared" si="183"/>
        <v>0</v>
      </c>
      <c r="BG160" s="263">
        <f t="shared" si="166"/>
        <v>0</v>
      </c>
      <c r="BH160" s="263">
        <f t="shared" si="166"/>
        <v>0</v>
      </c>
      <c r="BI160" s="263">
        <f t="shared" si="166"/>
        <v>0</v>
      </c>
      <c r="BJ160" s="263">
        <f t="shared" si="166"/>
        <v>0</v>
      </c>
      <c r="BK160" s="263">
        <f t="shared" si="166"/>
        <v>0</v>
      </c>
      <c r="BL160" s="263">
        <f t="shared" si="166"/>
        <v>0</v>
      </c>
      <c r="BM160" s="263">
        <f t="shared" si="166"/>
        <v>0</v>
      </c>
      <c r="BN160" s="263">
        <f t="shared" si="183"/>
        <v>1209947</v>
      </c>
      <c r="BO160" s="263">
        <f t="shared" si="183"/>
        <v>0</v>
      </c>
      <c r="BP160" s="263">
        <f t="shared" si="183"/>
        <v>60002</v>
      </c>
      <c r="BQ160" s="263">
        <f t="shared" si="183"/>
        <v>1046591</v>
      </c>
      <c r="BR160" s="263">
        <f t="shared" si="183"/>
        <v>103354</v>
      </c>
      <c r="BS160" s="263">
        <f t="shared" si="183"/>
        <v>0</v>
      </c>
      <c r="BT160" s="263">
        <f t="shared" si="183"/>
        <v>0</v>
      </c>
      <c r="BU160" s="263">
        <f t="shared" si="183"/>
        <v>1222826</v>
      </c>
      <c r="BV160" s="263">
        <f t="shared" si="183"/>
        <v>0</v>
      </c>
      <c r="BW160" s="263">
        <f t="shared" si="183"/>
        <v>2641</v>
      </c>
      <c r="BX160" s="263">
        <f t="shared" si="183"/>
        <v>1197095</v>
      </c>
      <c r="BY160" s="263">
        <f t="shared" si="183"/>
        <v>23090</v>
      </c>
      <c r="BZ160" s="263">
        <f t="shared" si="183"/>
        <v>0</v>
      </c>
      <c r="CA160" s="263">
        <f t="shared" ref="AA160:CO164" si="194">+CA72</f>
        <v>0</v>
      </c>
      <c r="CB160" s="263">
        <f t="shared" si="194"/>
        <v>73196</v>
      </c>
      <c r="CC160" s="263">
        <f t="shared" si="194"/>
        <v>58274</v>
      </c>
      <c r="CD160" s="263">
        <f t="shared" si="194"/>
        <v>0</v>
      </c>
      <c r="CE160" s="263">
        <f t="shared" si="194"/>
        <v>14922</v>
      </c>
      <c r="CF160" s="263">
        <f t="shared" si="194"/>
        <v>0</v>
      </c>
      <c r="CG160" s="263">
        <f t="shared" si="194"/>
        <v>0</v>
      </c>
      <c r="CH160" s="263">
        <f t="shared" si="194"/>
        <v>0</v>
      </c>
      <c r="CI160" s="263">
        <f t="shared" si="194"/>
        <v>3232324</v>
      </c>
      <c r="CJ160" s="263">
        <f t="shared" si="194"/>
        <v>648539</v>
      </c>
      <c r="CK160" s="263">
        <f t="shared" si="194"/>
        <v>51206</v>
      </c>
      <c r="CL160" s="263">
        <f t="shared" si="194"/>
        <v>2445561</v>
      </c>
      <c r="CM160" s="263">
        <f t="shared" si="194"/>
        <v>0</v>
      </c>
      <c r="CN160" s="263">
        <f t="shared" si="194"/>
        <v>0</v>
      </c>
      <c r="CO160" s="263">
        <f t="shared" si="194"/>
        <v>87018</v>
      </c>
      <c r="CP160" s="263">
        <f t="shared" si="173"/>
        <v>2488315</v>
      </c>
      <c r="CQ160" s="263">
        <f t="shared" si="173"/>
        <v>280118</v>
      </c>
      <c r="CR160" s="263">
        <f t="shared" si="173"/>
        <v>859323</v>
      </c>
      <c r="CS160" s="263">
        <f t="shared" si="173"/>
        <v>242349</v>
      </c>
      <c r="CT160" s="263">
        <f t="shared" si="173"/>
        <v>788470</v>
      </c>
      <c r="CU160" s="263">
        <f t="shared" si="173"/>
        <v>186838</v>
      </c>
      <c r="CV160" s="263">
        <f t="shared" si="173"/>
        <v>131216</v>
      </c>
      <c r="CW160" s="263">
        <f t="shared" si="173"/>
        <v>305949</v>
      </c>
      <c r="CX160" s="263">
        <f t="shared" si="173"/>
        <v>0</v>
      </c>
      <c r="CY160" s="263">
        <f t="shared" si="173"/>
        <v>0</v>
      </c>
      <c r="CZ160" s="263">
        <f t="shared" si="173"/>
        <v>0</v>
      </c>
      <c r="DA160" s="263">
        <f t="shared" si="173"/>
        <v>55901</v>
      </c>
      <c r="DB160" s="263">
        <f t="shared" si="173"/>
        <v>112471</v>
      </c>
      <c r="DC160" s="263">
        <f>+DC93</f>
        <v>0</v>
      </c>
      <c r="DD160" s="263">
        <f t="shared" si="174"/>
        <v>18444830</v>
      </c>
      <c r="DE160" s="263">
        <f t="shared" si="189"/>
        <v>5787905</v>
      </c>
      <c r="DF160" s="263">
        <f t="shared" si="189"/>
        <v>7550957</v>
      </c>
      <c r="DG160" s="263">
        <f t="shared" si="189"/>
        <v>4992160</v>
      </c>
      <c r="DH160" s="263">
        <f t="shared" si="189"/>
        <v>89006</v>
      </c>
      <c r="DI160" s="263">
        <f t="shared" si="189"/>
        <v>9824</v>
      </c>
      <c r="DJ160" s="263">
        <f t="shared" si="189"/>
        <v>14978</v>
      </c>
      <c r="DK160" s="263">
        <f t="shared" si="189"/>
        <v>14795780</v>
      </c>
      <c r="DL160" s="263">
        <f t="shared" si="189"/>
        <v>6585601</v>
      </c>
      <c r="DM160" s="263">
        <f t="shared" si="189"/>
        <v>4893427</v>
      </c>
      <c r="DN160" s="263">
        <f t="shared" si="189"/>
        <v>1329332</v>
      </c>
      <c r="DO160" s="263">
        <f t="shared" si="189"/>
        <v>375996</v>
      </c>
      <c r="DP160" s="263">
        <f t="shared" si="189"/>
        <v>381110</v>
      </c>
      <c r="DQ160" s="263">
        <f t="shared" si="189"/>
        <v>2643422</v>
      </c>
      <c r="DR160" s="263">
        <f t="shared" si="189"/>
        <v>0</v>
      </c>
      <c r="DS160" s="263">
        <f t="shared" si="189"/>
        <v>25347</v>
      </c>
      <c r="DT160" s="263">
        <f t="shared" si="189"/>
        <v>112636</v>
      </c>
      <c r="DU160" s="263">
        <f t="shared" si="189"/>
        <v>25584</v>
      </c>
      <c r="DV160" s="263">
        <f t="shared" si="189"/>
        <v>1675209</v>
      </c>
      <c r="DW160" s="263">
        <f t="shared" si="189"/>
        <v>434532</v>
      </c>
      <c r="DX160" s="263">
        <f t="shared" si="189"/>
        <v>152846</v>
      </c>
      <c r="DY160" s="263">
        <f t="shared" si="189"/>
        <v>102011</v>
      </c>
      <c r="DZ160" s="263">
        <f t="shared" si="189"/>
        <v>910139</v>
      </c>
      <c r="EA160" s="263">
        <f t="shared" si="189"/>
        <v>0</v>
      </c>
      <c r="EB160" s="263">
        <f t="shared" si="189"/>
        <v>2799</v>
      </c>
      <c r="EC160" s="263">
        <f t="shared" si="189"/>
        <v>36612</v>
      </c>
      <c r="ED160" s="263">
        <f t="shared" si="189"/>
        <v>36270</v>
      </c>
      <c r="EE160" s="263">
        <f t="shared" si="189"/>
        <v>5870967</v>
      </c>
      <c r="EF160" s="263">
        <f t="shared" si="189"/>
        <v>1703542</v>
      </c>
      <c r="EG160" s="263">
        <f t="shared" si="189"/>
        <v>482870</v>
      </c>
      <c r="EH160" s="263">
        <f t="shared" si="189"/>
        <v>404128</v>
      </c>
      <c r="EI160" s="263">
        <f t="shared" si="189"/>
        <v>3074194</v>
      </c>
      <c r="EJ160" s="263">
        <f t="shared" si="189"/>
        <v>0</v>
      </c>
      <c r="EK160" s="263">
        <f t="shared" si="189"/>
        <v>28146</v>
      </c>
      <c r="EL160" s="263">
        <f t="shared" si="189"/>
        <v>140909</v>
      </c>
      <c r="EM160" s="263">
        <f t="shared" si="189"/>
        <v>37179</v>
      </c>
      <c r="EN160" s="263">
        <f t="shared" si="189"/>
        <v>660714</v>
      </c>
      <c r="EO160" s="263">
        <f t="shared" si="189"/>
        <v>54496</v>
      </c>
      <c r="EP160" s="263">
        <f t="shared" si="189"/>
        <v>45973</v>
      </c>
      <c r="EQ160" s="263">
        <f t="shared" si="189"/>
        <v>56204</v>
      </c>
      <c r="ER160" s="263">
        <f t="shared" si="189"/>
        <v>479367</v>
      </c>
      <c r="ES160" s="263">
        <f t="shared" si="189"/>
        <v>0</v>
      </c>
      <c r="ET160" s="263">
        <f t="shared" si="189"/>
        <v>0</v>
      </c>
      <c r="EU160" s="263">
        <f t="shared" si="189"/>
        <v>0</v>
      </c>
      <c r="EV160" s="263">
        <f t="shared" si="189"/>
        <v>24675</v>
      </c>
      <c r="EW160" s="263">
        <f t="shared" si="189"/>
        <v>1832281</v>
      </c>
      <c r="EX160" s="263">
        <f t="shared" si="189"/>
        <v>592825</v>
      </c>
      <c r="EY160" s="263">
        <f t="shared" si="189"/>
        <v>81895</v>
      </c>
      <c r="EZ160" s="263">
        <f t="shared" si="189"/>
        <v>131682</v>
      </c>
      <c r="FA160" s="263">
        <f t="shared" si="189"/>
        <v>883058</v>
      </c>
      <c r="FB160" s="263">
        <f t="shared" si="189"/>
        <v>14736</v>
      </c>
      <c r="FC160" s="263">
        <f t="shared" si="189"/>
        <v>74222</v>
      </c>
      <c r="FD160" s="263">
        <f t="shared" si="189"/>
        <v>44209</v>
      </c>
      <c r="FE160" s="263">
        <f t="shared" si="189"/>
        <v>9653</v>
      </c>
      <c r="FF160" s="263">
        <f t="shared" si="189"/>
        <v>1014106</v>
      </c>
      <c r="FG160" s="263">
        <f t="shared" si="189"/>
        <v>502807</v>
      </c>
      <c r="FH160" s="263">
        <f t="shared" si="189"/>
        <v>116393</v>
      </c>
      <c r="FI160" s="263">
        <f t="shared" si="189"/>
        <v>23097</v>
      </c>
      <c r="FJ160" s="263">
        <f t="shared" si="189"/>
        <v>165366</v>
      </c>
      <c r="FK160" s="263">
        <f t="shared" si="189"/>
        <v>6626</v>
      </c>
      <c r="FL160" s="263">
        <f t="shared" si="189"/>
        <v>0</v>
      </c>
      <c r="FM160" s="263">
        <f t="shared" si="189"/>
        <v>14508</v>
      </c>
      <c r="FN160" s="263">
        <f t="shared" si="189"/>
        <v>0</v>
      </c>
      <c r="FO160" s="263">
        <f t="shared" si="189"/>
        <v>571796</v>
      </c>
      <c r="FP160" s="263">
        <f t="shared" si="189"/>
        <v>461751</v>
      </c>
      <c r="FQ160" s="263">
        <f t="shared" si="186"/>
        <v>0</v>
      </c>
      <c r="FR160" s="263">
        <f t="shared" si="186"/>
        <v>0</v>
      </c>
      <c r="FS160" s="263">
        <f t="shared" si="186"/>
        <v>97708</v>
      </c>
      <c r="FT160" s="263">
        <f t="shared" si="186"/>
        <v>0</v>
      </c>
      <c r="FU160" s="263">
        <f t="shared" si="186"/>
        <v>0</v>
      </c>
      <c r="FV160" s="263">
        <f t="shared" si="186"/>
        <v>0</v>
      </c>
      <c r="FW160" s="263">
        <f t="shared" si="186"/>
        <v>12337</v>
      </c>
      <c r="FX160" s="263">
        <f t="shared" si="186"/>
        <v>2776881</v>
      </c>
      <c r="FY160" s="263">
        <f t="shared" si="186"/>
        <v>351801</v>
      </c>
      <c r="FZ160" s="263">
        <f t="shared" si="186"/>
        <v>266237</v>
      </c>
      <c r="GA160" s="263">
        <f t="shared" si="186"/>
        <v>377319</v>
      </c>
      <c r="GB160" s="263">
        <f t="shared" si="186"/>
        <v>1768559</v>
      </c>
      <c r="GC160" s="263">
        <f t="shared" si="186"/>
        <v>0</v>
      </c>
      <c r="GD160" s="263">
        <f t="shared" si="186"/>
        <v>0</v>
      </c>
      <c r="GE160" s="263">
        <f t="shared" si="186"/>
        <v>0</v>
      </c>
      <c r="GF160" s="263">
        <f t="shared" si="186"/>
        <v>12966</v>
      </c>
      <c r="GG160" s="263">
        <f t="shared" si="186"/>
        <v>138748</v>
      </c>
      <c r="GH160" s="263">
        <f t="shared" si="186"/>
        <v>0</v>
      </c>
      <c r="GI160" s="263">
        <f t="shared" si="186"/>
        <v>0</v>
      </c>
      <c r="GJ160" s="263">
        <f t="shared" si="186"/>
        <v>8688</v>
      </c>
      <c r="GK160" s="263">
        <f t="shared" si="186"/>
        <v>31746</v>
      </c>
      <c r="GL160" s="263">
        <f t="shared" si="186"/>
        <v>98315</v>
      </c>
      <c r="GM160" s="263">
        <f t="shared" si="186"/>
        <v>0</v>
      </c>
      <c r="GN160" s="263">
        <f t="shared" si="186"/>
        <v>0</v>
      </c>
      <c r="GO160" s="263">
        <f t="shared" si="186"/>
        <v>0</v>
      </c>
      <c r="GP160" s="263">
        <f t="shared" si="186"/>
        <v>669281</v>
      </c>
      <c r="GQ160" s="263">
        <f t="shared" si="186"/>
        <v>11707</v>
      </c>
      <c r="GR160" s="263">
        <f t="shared" si="186"/>
        <v>94350</v>
      </c>
      <c r="GS160" s="263">
        <f t="shared" si="186"/>
        <v>563225</v>
      </c>
      <c r="GT160" s="263">
        <f t="shared" si="186"/>
        <v>0</v>
      </c>
      <c r="GU160" s="263">
        <f t="shared" si="186"/>
        <v>0</v>
      </c>
      <c r="GV160" s="263">
        <f t="shared" si="186"/>
        <v>0</v>
      </c>
      <c r="GW160" s="263">
        <f t="shared" si="186"/>
        <v>0</v>
      </c>
      <c r="GX160" s="263">
        <f t="shared" si="186"/>
        <v>0</v>
      </c>
      <c r="GY160" s="263">
        <f t="shared" si="186"/>
        <v>1207090</v>
      </c>
      <c r="GZ160" s="263">
        <f t="shared" si="186"/>
        <v>307235</v>
      </c>
      <c r="HA160" s="263">
        <f t="shared" si="186"/>
        <v>59720</v>
      </c>
      <c r="HB160" s="263">
        <f t="shared" si="186"/>
        <v>71839</v>
      </c>
      <c r="HC160" s="263">
        <f t="shared" si="186"/>
        <v>734036</v>
      </c>
      <c r="HD160" s="263">
        <f t="shared" si="186"/>
        <v>13480</v>
      </c>
      <c r="HE160" s="263">
        <f t="shared" si="186"/>
        <v>0</v>
      </c>
      <c r="HF160" s="263">
        <f t="shared" si="186"/>
        <v>20781</v>
      </c>
      <c r="HG160" s="263">
        <f t="shared" si="186"/>
        <v>0</v>
      </c>
      <c r="HH160" s="263">
        <f t="shared" si="186"/>
        <v>6637539</v>
      </c>
    </row>
    <row r="161" spans="1:216" x14ac:dyDescent="0.2">
      <c r="A161" s="263" t="s">
        <v>239</v>
      </c>
      <c r="B161" s="263">
        <f t="shared" si="175"/>
        <v>34217506</v>
      </c>
      <c r="C161" s="263">
        <f t="shared" ref="C161:Y161" si="195">+C94</f>
        <v>0</v>
      </c>
      <c r="D161" s="263">
        <f t="shared" si="195"/>
        <v>0</v>
      </c>
      <c r="E161" s="263">
        <f t="shared" si="195"/>
        <v>0</v>
      </c>
      <c r="F161" s="263">
        <f t="shared" si="195"/>
        <v>0</v>
      </c>
      <c r="G161" s="263">
        <f t="shared" si="195"/>
        <v>0</v>
      </c>
      <c r="H161" s="263">
        <f t="shared" si="195"/>
        <v>0</v>
      </c>
      <c r="I161" s="263">
        <f t="shared" si="195"/>
        <v>0</v>
      </c>
      <c r="J161" s="263">
        <f t="shared" si="195"/>
        <v>0</v>
      </c>
      <c r="K161" s="263">
        <f t="shared" si="195"/>
        <v>0</v>
      </c>
      <c r="L161" s="263">
        <f t="shared" si="195"/>
        <v>0</v>
      </c>
      <c r="M161" s="263">
        <f t="shared" si="195"/>
        <v>0</v>
      </c>
      <c r="N161" s="263">
        <f t="shared" ref="N161:P161" si="196">+N94</f>
        <v>0</v>
      </c>
      <c r="O161" s="263">
        <f t="shared" si="196"/>
        <v>0</v>
      </c>
      <c r="P161" s="263">
        <f t="shared" si="196"/>
        <v>0</v>
      </c>
      <c r="Q161" s="263">
        <f t="shared" si="195"/>
        <v>0</v>
      </c>
      <c r="R161" s="263">
        <f t="shared" si="195"/>
        <v>0</v>
      </c>
      <c r="S161" s="263">
        <f t="shared" si="195"/>
        <v>0</v>
      </c>
      <c r="T161" s="263">
        <f t="shared" si="195"/>
        <v>0</v>
      </c>
      <c r="U161" s="263">
        <f t="shared" si="195"/>
        <v>0</v>
      </c>
      <c r="V161" s="263">
        <f t="shared" si="195"/>
        <v>0</v>
      </c>
      <c r="W161" s="263">
        <f t="shared" si="195"/>
        <v>0</v>
      </c>
      <c r="X161" s="263">
        <f t="shared" si="195"/>
        <v>0</v>
      </c>
      <c r="Y161" s="263">
        <f t="shared" si="195"/>
        <v>0</v>
      </c>
      <c r="Z161" s="263">
        <f t="shared" si="172"/>
        <v>159329</v>
      </c>
      <c r="AA161" s="263">
        <f t="shared" si="194"/>
        <v>147001</v>
      </c>
      <c r="AB161" s="263">
        <f t="shared" si="194"/>
        <v>0</v>
      </c>
      <c r="AC161" s="263">
        <f t="shared" si="194"/>
        <v>14660</v>
      </c>
      <c r="AD161" s="263">
        <f t="shared" si="194"/>
        <v>0</v>
      </c>
      <c r="AE161" s="263">
        <f t="shared" si="194"/>
        <v>0</v>
      </c>
      <c r="AF161" s="263">
        <f t="shared" si="194"/>
        <v>104953</v>
      </c>
      <c r="AG161" s="263">
        <f t="shared" si="194"/>
        <v>0</v>
      </c>
      <c r="AH161" s="263">
        <f t="shared" si="194"/>
        <v>0</v>
      </c>
      <c r="AI161" s="263">
        <f t="shared" si="194"/>
        <v>0</v>
      </c>
      <c r="AJ161" s="263">
        <f t="shared" si="194"/>
        <v>9396</v>
      </c>
      <c r="AK161" s="263">
        <f t="shared" si="194"/>
        <v>17992</v>
      </c>
      <c r="AL161" s="263">
        <f t="shared" si="194"/>
        <v>0</v>
      </c>
      <c r="AM161" s="263">
        <f t="shared" si="194"/>
        <v>12328</v>
      </c>
      <c r="AN161" s="263">
        <f t="shared" si="194"/>
        <v>0</v>
      </c>
      <c r="AO161" s="263">
        <f t="shared" si="194"/>
        <v>12328</v>
      </c>
      <c r="AP161" s="263">
        <f t="shared" si="194"/>
        <v>0</v>
      </c>
      <c r="AQ161" s="263">
        <f t="shared" si="194"/>
        <v>0</v>
      </c>
      <c r="AR161" s="263">
        <f t="shared" si="194"/>
        <v>0</v>
      </c>
      <c r="AS161" s="263">
        <f t="shared" si="194"/>
        <v>0</v>
      </c>
      <c r="AT161" s="263">
        <f t="shared" si="194"/>
        <v>0</v>
      </c>
      <c r="AU161" s="263">
        <f t="shared" si="194"/>
        <v>0</v>
      </c>
      <c r="AV161" s="263">
        <f t="shared" si="194"/>
        <v>0</v>
      </c>
      <c r="AW161" s="263">
        <f t="shared" si="194"/>
        <v>0</v>
      </c>
      <c r="AX161" s="263">
        <f t="shared" si="194"/>
        <v>0</v>
      </c>
      <c r="AY161" s="263">
        <f t="shared" si="194"/>
        <v>219745</v>
      </c>
      <c r="AZ161" s="263">
        <f t="shared" si="194"/>
        <v>5655</v>
      </c>
      <c r="BA161" s="263">
        <f t="shared" si="194"/>
        <v>0</v>
      </c>
      <c r="BB161" s="263">
        <f t="shared" si="194"/>
        <v>5655</v>
      </c>
      <c r="BC161" s="263">
        <f t="shared" si="194"/>
        <v>0</v>
      </c>
      <c r="BD161" s="263">
        <f t="shared" si="194"/>
        <v>0</v>
      </c>
      <c r="BE161" s="263">
        <f t="shared" si="194"/>
        <v>0</v>
      </c>
      <c r="BF161" s="263">
        <f t="shared" si="194"/>
        <v>0</v>
      </c>
      <c r="BG161" s="263">
        <f t="shared" si="166"/>
        <v>0</v>
      </c>
      <c r="BH161" s="263">
        <f t="shared" si="166"/>
        <v>0</v>
      </c>
      <c r="BI161" s="263">
        <f t="shared" si="166"/>
        <v>0</v>
      </c>
      <c r="BJ161" s="263">
        <f t="shared" si="166"/>
        <v>0</v>
      </c>
      <c r="BK161" s="263">
        <f t="shared" si="166"/>
        <v>0</v>
      </c>
      <c r="BL161" s="263">
        <f t="shared" si="166"/>
        <v>0</v>
      </c>
      <c r="BM161" s="263">
        <f t="shared" si="166"/>
        <v>0</v>
      </c>
      <c r="BN161" s="263">
        <f t="shared" si="194"/>
        <v>30394</v>
      </c>
      <c r="BO161" s="263">
        <f t="shared" si="194"/>
        <v>0</v>
      </c>
      <c r="BP161" s="263">
        <f t="shared" si="194"/>
        <v>0</v>
      </c>
      <c r="BQ161" s="263">
        <f t="shared" si="194"/>
        <v>30394</v>
      </c>
      <c r="BR161" s="263">
        <f t="shared" si="194"/>
        <v>0</v>
      </c>
      <c r="BS161" s="263">
        <f t="shared" si="194"/>
        <v>0</v>
      </c>
      <c r="BT161" s="263">
        <f t="shared" si="194"/>
        <v>0</v>
      </c>
      <c r="BU161" s="263">
        <f t="shared" si="194"/>
        <v>68719</v>
      </c>
      <c r="BV161" s="263">
        <f t="shared" si="194"/>
        <v>0</v>
      </c>
      <c r="BW161" s="263">
        <f t="shared" si="194"/>
        <v>68719</v>
      </c>
      <c r="BX161" s="263">
        <f t="shared" si="194"/>
        <v>0</v>
      </c>
      <c r="BY161" s="263">
        <f t="shared" si="194"/>
        <v>0</v>
      </c>
      <c r="BZ161" s="263">
        <f t="shared" si="194"/>
        <v>0</v>
      </c>
      <c r="CA161" s="263">
        <f t="shared" si="194"/>
        <v>0</v>
      </c>
      <c r="CB161" s="263">
        <f t="shared" si="194"/>
        <v>0</v>
      </c>
      <c r="CC161" s="263">
        <f t="shared" si="194"/>
        <v>0</v>
      </c>
      <c r="CD161" s="263">
        <f t="shared" si="194"/>
        <v>0</v>
      </c>
      <c r="CE161" s="263">
        <f t="shared" si="194"/>
        <v>0</v>
      </c>
      <c r="CF161" s="263">
        <f t="shared" si="194"/>
        <v>0</v>
      </c>
      <c r="CG161" s="263">
        <f t="shared" si="194"/>
        <v>0</v>
      </c>
      <c r="CH161" s="263">
        <f t="shared" si="194"/>
        <v>0</v>
      </c>
      <c r="CI161" s="263">
        <f t="shared" si="194"/>
        <v>114978</v>
      </c>
      <c r="CJ161" s="263">
        <f t="shared" si="194"/>
        <v>32750</v>
      </c>
      <c r="CK161" s="263">
        <f t="shared" si="194"/>
        <v>49478</v>
      </c>
      <c r="CL161" s="263">
        <f t="shared" si="194"/>
        <v>32750</v>
      </c>
      <c r="CM161" s="263">
        <f t="shared" si="194"/>
        <v>0</v>
      </c>
      <c r="CN161" s="263">
        <f t="shared" si="194"/>
        <v>0</v>
      </c>
      <c r="CO161" s="263">
        <f t="shared" si="194"/>
        <v>0</v>
      </c>
      <c r="CP161" s="263">
        <f t="shared" si="173"/>
        <v>453567</v>
      </c>
      <c r="CQ161" s="263">
        <f t="shared" si="173"/>
        <v>5691</v>
      </c>
      <c r="CR161" s="263">
        <f t="shared" si="173"/>
        <v>73698</v>
      </c>
      <c r="CS161" s="263">
        <f t="shared" si="173"/>
        <v>19415</v>
      </c>
      <c r="CT161" s="263">
        <f t="shared" si="173"/>
        <v>91048</v>
      </c>
      <c r="CU161" s="263">
        <f t="shared" si="173"/>
        <v>163853</v>
      </c>
      <c r="CV161" s="263">
        <f t="shared" si="173"/>
        <v>99863</v>
      </c>
      <c r="CW161" s="263">
        <f t="shared" si="173"/>
        <v>328655</v>
      </c>
      <c r="CX161" s="263">
        <f t="shared" si="173"/>
        <v>0</v>
      </c>
      <c r="CY161" s="263">
        <f t="shared" si="173"/>
        <v>0</v>
      </c>
      <c r="CZ161" s="263">
        <f t="shared" si="173"/>
        <v>0</v>
      </c>
      <c r="DA161" s="263">
        <f t="shared" si="173"/>
        <v>39834</v>
      </c>
      <c r="DB161" s="263">
        <f t="shared" si="173"/>
        <v>157493</v>
      </c>
      <c r="DC161" s="263">
        <f t="shared" si="173"/>
        <v>0</v>
      </c>
      <c r="DD161" s="263">
        <f t="shared" si="174"/>
        <v>10051640</v>
      </c>
      <c r="DE161" s="263">
        <f t="shared" si="189"/>
        <v>3917950</v>
      </c>
      <c r="DF161" s="263">
        <f t="shared" si="189"/>
        <v>4414089</v>
      </c>
      <c r="DG161" s="263">
        <f t="shared" si="189"/>
        <v>1700487</v>
      </c>
      <c r="DH161" s="263">
        <f t="shared" si="189"/>
        <v>19113</v>
      </c>
      <c r="DI161" s="263">
        <f t="shared" si="189"/>
        <v>0</v>
      </c>
      <c r="DJ161" s="263">
        <f t="shared" si="189"/>
        <v>0</v>
      </c>
      <c r="DK161" s="263">
        <f t="shared" si="189"/>
        <v>23004570</v>
      </c>
      <c r="DL161" s="263">
        <f t="shared" si="189"/>
        <v>7857919</v>
      </c>
      <c r="DM161" s="263">
        <f t="shared" si="189"/>
        <v>6055736</v>
      </c>
      <c r="DN161" s="263">
        <f t="shared" si="189"/>
        <v>771134</v>
      </c>
      <c r="DO161" s="263">
        <f t="shared" si="189"/>
        <v>443975</v>
      </c>
      <c r="DP161" s="263">
        <f t="shared" si="189"/>
        <v>481739</v>
      </c>
      <c r="DQ161" s="263">
        <f t="shared" si="189"/>
        <v>3599706</v>
      </c>
      <c r="DR161" s="263">
        <f t="shared" si="189"/>
        <v>0</v>
      </c>
      <c r="DS161" s="263">
        <f t="shared" si="189"/>
        <v>73595</v>
      </c>
      <c r="DT161" s="263">
        <f t="shared" si="189"/>
        <v>494251</v>
      </c>
      <c r="DU161" s="263">
        <f t="shared" si="189"/>
        <v>191335</v>
      </c>
      <c r="DV161" s="263">
        <f t="shared" si="189"/>
        <v>1713195</v>
      </c>
      <c r="DW161" s="263">
        <f t="shared" si="189"/>
        <v>240962</v>
      </c>
      <c r="DX161" s="263">
        <f t="shared" si="189"/>
        <v>80326</v>
      </c>
      <c r="DY161" s="263">
        <f t="shared" si="189"/>
        <v>196816</v>
      </c>
      <c r="DZ161" s="263">
        <f t="shared" si="189"/>
        <v>939988</v>
      </c>
      <c r="EA161" s="263">
        <f t="shared" si="189"/>
        <v>0</v>
      </c>
      <c r="EB161" s="263">
        <f t="shared" si="189"/>
        <v>0</v>
      </c>
      <c r="EC161" s="263">
        <f t="shared" si="189"/>
        <v>231817</v>
      </c>
      <c r="ED161" s="263">
        <f t="shared" si="189"/>
        <v>23286</v>
      </c>
      <c r="EE161" s="263">
        <f t="shared" si="189"/>
        <v>6844124</v>
      </c>
      <c r="EF161" s="263">
        <f t="shared" si="189"/>
        <v>941239</v>
      </c>
      <c r="EG161" s="263">
        <f t="shared" si="189"/>
        <v>485340</v>
      </c>
      <c r="EH161" s="263">
        <f t="shared" si="189"/>
        <v>516917</v>
      </c>
      <c r="EI161" s="263">
        <f t="shared" si="189"/>
        <v>3997312</v>
      </c>
      <c r="EJ161" s="263">
        <f t="shared" si="189"/>
        <v>0</v>
      </c>
      <c r="EK161" s="263">
        <f t="shared" si="189"/>
        <v>63804</v>
      </c>
      <c r="EL161" s="263">
        <f t="shared" si="189"/>
        <v>647138</v>
      </c>
      <c r="EM161" s="263">
        <f t="shared" si="189"/>
        <v>192375</v>
      </c>
      <c r="EN161" s="263">
        <f t="shared" si="189"/>
        <v>868832</v>
      </c>
      <c r="EO161" s="263">
        <f t="shared" si="189"/>
        <v>77255</v>
      </c>
      <c r="EP161" s="263">
        <f t="shared" si="189"/>
        <v>38961</v>
      </c>
      <c r="EQ161" s="263">
        <f t="shared" si="189"/>
        <v>154555</v>
      </c>
      <c r="ER161" s="263">
        <f t="shared" si="189"/>
        <v>495661</v>
      </c>
      <c r="ES161" s="263">
        <f t="shared" si="189"/>
        <v>0</v>
      </c>
      <c r="ET161" s="263">
        <f t="shared" si="189"/>
        <v>9792</v>
      </c>
      <c r="EU161" s="263">
        <f t="shared" si="189"/>
        <v>70362</v>
      </c>
      <c r="EV161" s="263">
        <f t="shared" si="189"/>
        <v>22246</v>
      </c>
      <c r="EW161" s="263">
        <f t="shared" si="189"/>
        <v>4892583</v>
      </c>
      <c r="EX161" s="263">
        <f t="shared" si="189"/>
        <v>818186</v>
      </c>
      <c r="EY161" s="263">
        <f t="shared" si="189"/>
        <v>228909</v>
      </c>
      <c r="EZ161" s="263">
        <f t="shared" si="189"/>
        <v>426982</v>
      </c>
      <c r="FA161" s="263">
        <f t="shared" si="189"/>
        <v>2805091</v>
      </c>
      <c r="FB161" s="263">
        <f t="shared" si="189"/>
        <v>6511</v>
      </c>
      <c r="FC161" s="263">
        <f t="shared" si="189"/>
        <v>70649</v>
      </c>
      <c r="FD161" s="263">
        <f t="shared" si="189"/>
        <v>313912</v>
      </c>
      <c r="FE161" s="263">
        <f t="shared" si="189"/>
        <v>99382</v>
      </c>
      <c r="FF161" s="263">
        <f t="shared" si="189"/>
        <v>5500490</v>
      </c>
      <c r="FG161" s="263">
        <f t="shared" si="189"/>
        <v>219003</v>
      </c>
      <c r="FH161" s="263">
        <f t="shared" si="189"/>
        <v>34964</v>
      </c>
      <c r="FI161" s="263">
        <f t="shared" si="189"/>
        <v>40931</v>
      </c>
      <c r="FJ161" s="263">
        <f t="shared" si="189"/>
        <v>469902</v>
      </c>
      <c r="FK161" s="263">
        <f t="shared" si="189"/>
        <v>0</v>
      </c>
      <c r="FL161" s="263">
        <f t="shared" si="189"/>
        <v>15913</v>
      </c>
      <c r="FM161" s="263">
        <f t="shared" si="189"/>
        <v>37544</v>
      </c>
      <c r="FN161" s="263">
        <f t="shared" si="189"/>
        <v>20783</v>
      </c>
      <c r="FO161" s="263">
        <f t="shared" si="189"/>
        <v>183889</v>
      </c>
      <c r="FP161" s="263">
        <f t="shared" ref="FP161:HH164" si="197">+FP73</f>
        <v>165489</v>
      </c>
      <c r="FQ161" s="263">
        <f t="shared" si="197"/>
        <v>0</v>
      </c>
      <c r="FR161" s="263">
        <f t="shared" si="197"/>
        <v>0</v>
      </c>
      <c r="FS161" s="263">
        <f t="shared" si="197"/>
        <v>18400</v>
      </c>
      <c r="FT161" s="263">
        <f t="shared" si="197"/>
        <v>0</v>
      </c>
      <c r="FU161" s="263">
        <f t="shared" si="197"/>
        <v>0</v>
      </c>
      <c r="FV161" s="263">
        <f t="shared" si="197"/>
        <v>0</v>
      </c>
      <c r="FW161" s="263">
        <f t="shared" si="197"/>
        <v>0</v>
      </c>
      <c r="FX161" s="263">
        <f t="shared" si="197"/>
        <v>2522673</v>
      </c>
      <c r="FY161" s="263">
        <f t="shared" si="197"/>
        <v>278702</v>
      </c>
      <c r="FZ161" s="263">
        <f t="shared" si="197"/>
        <v>326310</v>
      </c>
      <c r="GA161" s="263">
        <f t="shared" si="197"/>
        <v>166975</v>
      </c>
      <c r="GB161" s="263">
        <f t="shared" si="197"/>
        <v>1711178</v>
      </c>
      <c r="GC161" s="263">
        <f t="shared" si="197"/>
        <v>0</v>
      </c>
      <c r="GD161" s="263">
        <f t="shared" si="197"/>
        <v>14047</v>
      </c>
      <c r="GE161" s="263">
        <f t="shared" si="197"/>
        <v>25460</v>
      </c>
      <c r="GF161" s="263">
        <f t="shared" si="197"/>
        <v>0</v>
      </c>
      <c r="GG161" s="263">
        <f t="shared" si="197"/>
        <v>643261</v>
      </c>
      <c r="GH161" s="263">
        <f t="shared" si="197"/>
        <v>2859</v>
      </c>
      <c r="GI161" s="263">
        <f t="shared" si="197"/>
        <v>3564</v>
      </c>
      <c r="GJ161" s="263">
        <f t="shared" si="197"/>
        <v>0</v>
      </c>
      <c r="GK161" s="263">
        <f t="shared" si="197"/>
        <v>123715</v>
      </c>
      <c r="GL161" s="263">
        <f t="shared" si="197"/>
        <v>513123</v>
      </c>
      <c r="GM161" s="263">
        <f t="shared" si="197"/>
        <v>0</v>
      </c>
      <c r="GN161" s="263">
        <f t="shared" si="197"/>
        <v>0</v>
      </c>
      <c r="GO161" s="263">
        <f t="shared" si="197"/>
        <v>0</v>
      </c>
      <c r="GP161" s="263">
        <f t="shared" si="197"/>
        <v>19233</v>
      </c>
      <c r="GQ161" s="263">
        <f t="shared" si="197"/>
        <v>0</v>
      </c>
      <c r="GR161" s="263">
        <f t="shared" si="197"/>
        <v>0</v>
      </c>
      <c r="GS161" s="263">
        <f t="shared" si="197"/>
        <v>19233</v>
      </c>
      <c r="GT161" s="263">
        <f t="shared" si="197"/>
        <v>0</v>
      </c>
      <c r="GU161" s="263">
        <f t="shared" si="197"/>
        <v>0</v>
      </c>
      <c r="GV161" s="263">
        <f t="shared" si="197"/>
        <v>0</v>
      </c>
      <c r="GW161" s="263">
        <f t="shared" si="197"/>
        <v>0</v>
      </c>
      <c r="GX161" s="263">
        <f t="shared" si="197"/>
        <v>0</v>
      </c>
      <c r="GY161" s="263">
        <f t="shared" si="197"/>
        <v>1384523</v>
      </c>
      <c r="GZ161" s="263">
        <f t="shared" si="197"/>
        <v>113853</v>
      </c>
      <c r="HA161" s="263">
        <f t="shared" si="197"/>
        <v>63250</v>
      </c>
      <c r="HB161" s="263">
        <f t="shared" si="197"/>
        <v>50594</v>
      </c>
      <c r="HC161" s="263">
        <f t="shared" si="197"/>
        <v>1069793</v>
      </c>
      <c r="HD161" s="263">
        <f t="shared" si="197"/>
        <v>20505</v>
      </c>
      <c r="HE161" s="263">
        <f t="shared" si="197"/>
        <v>19096</v>
      </c>
      <c r="HF161" s="263">
        <f t="shared" si="197"/>
        <v>5757</v>
      </c>
      <c r="HG161" s="263">
        <f t="shared" si="197"/>
        <v>41674</v>
      </c>
      <c r="HH161" s="263">
        <f t="shared" si="197"/>
        <v>81135</v>
      </c>
    </row>
    <row r="162" spans="1:216" x14ac:dyDescent="0.2">
      <c r="A162" s="263" t="s">
        <v>240</v>
      </c>
      <c r="B162" s="263">
        <f t="shared" si="175"/>
        <v>41972236</v>
      </c>
      <c r="C162" s="263">
        <f t="shared" ref="C162:Y162" si="198">+C95</f>
        <v>1577760</v>
      </c>
      <c r="D162" s="263">
        <f t="shared" si="198"/>
        <v>823584</v>
      </c>
      <c r="E162" s="263">
        <f t="shared" si="198"/>
        <v>379445</v>
      </c>
      <c r="F162" s="263">
        <f t="shared" si="198"/>
        <v>104360</v>
      </c>
      <c r="G162" s="263">
        <f t="shared" si="198"/>
        <v>275086</v>
      </c>
      <c r="H162" s="263">
        <f t="shared" si="198"/>
        <v>310601</v>
      </c>
      <c r="I162" s="263">
        <f t="shared" si="198"/>
        <v>41675</v>
      </c>
      <c r="J162" s="263">
        <f t="shared" si="198"/>
        <v>268927</v>
      </c>
      <c r="K162" s="263">
        <f t="shared" si="198"/>
        <v>48537</v>
      </c>
      <c r="L162" s="263">
        <f t="shared" si="198"/>
        <v>17295</v>
      </c>
      <c r="M162" s="263">
        <f t="shared" si="198"/>
        <v>31242</v>
      </c>
      <c r="N162" s="263">
        <f t="shared" ref="N162:P162" si="199">+N95</f>
        <v>85001</v>
      </c>
      <c r="O162" s="263">
        <f t="shared" si="199"/>
        <v>0</v>
      </c>
      <c r="P162" s="263">
        <f t="shared" si="199"/>
        <v>85001</v>
      </c>
      <c r="Q162" s="263">
        <f t="shared" si="198"/>
        <v>665689</v>
      </c>
      <c r="R162" s="263">
        <f t="shared" si="198"/>
        <v>78797</v>
      </c>
      <c r="S162" s="263">
        <f t="shared" si="198"/>
        <v>0</v>
      </c>
      <c r="T162" s="263">
        <f t="shared" si="198"/>
        <v>71248</v>
      </c>
      <c r="U162" s="263">
        <f t="shared" si="198"/>
        <v>33362</v>
      </c>
      <c r="V162" s="263">
        <f t="shared" si="198"/>
        <v>37886</v>
      </c>
      <c r="W162" s="263">
        <f t="shared" si="198"/>
        <v>17239</v>
      </c>
      <c r="X162" s="263">
        <f t="shared" si="198"/>
        <v>9317</v>
      </c>
      <c r="Y162" s="263">
        <f t="shared" si="198"/>
        <v>7922</v>
      </c>
      <c r="Z162" s="263">
        <f t="shared" si="172"/>
        <v>13149280</v>
      </c>
      <c r="AA162" s="263">
        <f t="shared" si="194"/>
        <v>12600040</v>
      </c>
      <c r="AB162" s="263">
        <f t="shared" si="194"/>
        <v>730512</v>
      </c>
      <c r="AC162" s="263">
        <f t="shared" si="194"/>
        <v>3279077</v>
      </c>
      <c r="AD162" s="263">
        <f t="shared" si="194"/>
        <v>1829968</v>
      </c>
      <c r="AE162" s="263">
        <f t="shared" si="194"/>
        <v>45846</v>
      </c>
      <c r="AF162" s="263">
        <f t="shared" si="194"/>
        <v>977956</v>
      </c>
      <c r="AG162" s="263">
        <f t="shared" si="194"/>
        <v>1808050</v>
      </c>
      <c r="AH162" s="263">
        <f t="shared" si="194"/>
        <v>992212</v>
      </c>
      <c r="AI162" s="263">
        <f t="shared" si="194"/>
        <v>422783</v>
      </c>
      <c r="AJ162" s="263">
        <f t="shared" si="194"/>
        <v>2190578</v>
      </c>
      <c r="AK162" s="263">
        <f t="shared" si="194"/>
        <v>277010</v>
      </c>
      <c r="AL162" s="263">
        <f t="shared" si="194"/>
        <v>46046</v>
      </c>
      <c r="AM162" s="263">
        <f t="shared" si="194"/>
        <v>495129</v>
      </c>
      <c r="AN162" s="263">
        <f t="shared" si="194"/>
        <v>23523</v>
      </c>
      <c r="AO162" s="263">
        <f t="shared" si="194"/>
        <v>176588</v>
      </c>
      <c r="AP162" s="263">
        <f t="shared" si="194"/>
        <v>148664</v>
      </c>
      <c r="AQ162" s="263">
        <f t="shared" si="194"/>
        <v>0</v>
      </c>
      <c r="AR162" s="263">
        <f t="shared" si="194"/>
        <v>119774</v>
      </c>
      <c r="AS162" s="263">
        <f t="shared" si="194"/>
        <v>5989</v>
      </c>
      <c r="AT162" s="263">
        <f t="shared" si="194"/>
        <v>0</v>
      </c>
      <c r="AU162" s="263">
        <f t="shared" si="194"/>
        <v>0</v>
      </c>
      <c r="AV162" s="263">
        <f t="shared" si="194"/>
        <v>15060</v>
      </c>
      <c r="AW162" s="263">
        <f t="shared" si="194"/>
        <v>5531</v>
      </c>
      <c r="AX162" s="263">
        <f t="shared" si="194"/>
        <v>0</v>
      </c>
      <c r="AY162" s="263">
        <f t="shared" si="194"/>
        <v>5856098</v>
      </c>
      <c r="AZ162" s="263">
        <f t="shared" si="194"/>
        <v>532470</v>
      </c>
      <c r="BA162" s="263">
        <f t="shared" si="194"/>
        <v>97621</v>
      </c>
      <c r="BB162" s="263">
        <f t="shared" si="194"/>
        <v>35726</v>
      </c>
      <c r="BC162" s="263">
        <f t="shared" si="194"/>
        <v>348074</v>
      </c>
      <c r="BD162" s="263">
        <f t="shared" si="194"/>
        <v>51049</v>
      </c>
      <c r="BE162" s="263">
        <f t="shared" si="194"/>
        <v>0</v>
      </c>
      <c r="BF162" s="263">
        <f t="shared" si="194"/>
        <v>0</v>
      </c>
      <c r="BG162" s="263">
        <f t="shared" si="166"/>
        <v>94872</v>
      </c>
      <c r="BH162" s="263">
        <f t="shared" si="166"/>
        <v>20498</v>
      </c>
      <c r="BI162" s="263">
        <f t="shared" si="166"/>
        <v>0</v>
      </c>
      <c r="BJ162" s="263">
        <f t="shared" si="166"/>
        <v>74374</v>
      </c>
      <c r="BK162" s="263">
        <f t="shared" si="166"/>
        <v>0</v>
      </c>
      <c r="BL162" s="263">
        <f t="shared" si="166"/>
        <v>0</v>
      </c>
      <c r="BM162" s="263">
        <f t="shared" si="166"/>
        <v>0</v>
      </c>
      <c r="BN162" s="263">
        <f t="shared" si="194"/>
        <v>1942252</v>
      </c>
      <c r="BO162" s="263">
        <f t="shared" si="194"/>
        <v>30378</v>
      </c>
      <c r="BP162" s="263">
        <f t="shared" si="194"/>
        <v>101345</v>
      </c>
      <c r="BQ162" s="263">
        <f t="shared" si="194"/>
        <v>1671284</v>
      </c>
      <c r="BR162" s="263">
        <f t="shared" si="194"/>
        <v>139245</v>
      </c>
      <c r="BS162" s="263">
        <f t="shared" si="194"/>
        <v>0</v>
      </c>
      <c r="BT162" s="263">
        <f t="shared" si="194"/>
        <v>0</v>
      </c>
      <c r="BU162" s="263">
        <f t="shared" si="194"/>
        <v>1162359</v>
      </c>
      <c r="BV162" s="263">
        <f t="shared" si="194"/>
        <v>0</v>
      </c>
      <c r="BW162" s="263">
        <f t="shared" si="194"/>
        <v>176155</v>
      </c>
      <c r="BX162" s="263">
        <f t="shared" si="194"/>
        <v>900853</v>
      </c>
      <c r="BY162" s="263">
        <f t="shared" si="194"/>
        <v>85351</v>
      </c>
      <c r="BZ162" s="263">
        <f t="shared" si="194"/>
        <v>0</v>
      </c>
      <c r="CA162" s="263">
        <f t="shared" si="194"/>
        <v>0</v>
      </c>
      <c r="CB162" s="263">
        <f t="shared" si="194"/>
        <v>107360</v>
      </c>
      <c r="CC162" s="263">
        <f t="shared" si="194"/>
        <v>38247</v>
      </c>
      <c r="CD162" s="263">
        <f t="shared" si="194"/>
        <v>21519</v>
      </c>
      <c r="CE162" s="263">
        <f t="shared" si="194"/>
        <v>14922</v>
      </c>
      <c r="CF162" s="263">
        <f t="shared" si="194"/>
        <v>32671</v>
      </c>
      <c r="CG162" s="263">
        <f t="shared" si="194"/>
        <v>0</v>
      </c>
      <c r="CH162" s="263">
        <f t="shared" si="194"/>
        <v>0</v>
      </c>
      <c r="CI162" s="263">
        <f t="shared" si="194"/>
        <v>2016785</v>
      </c>
      <c r="CJ162" s="263">
        <f t="shared" si="194"/>
        <v>509316</v>
      </c>
      <c r="CK162" s="263">
        <f t="shared" si="194"/>
        <v>48536</v>
      </c>
      <c r="CL162" s="263">
        <f t="shared" si="194"/>
        <v>991873</v>
      </c>
      <c r="CM162" s="263">
        <f t="shared" si="194"/>
        <v>146553</v>
      </c>
      <c r="CN162" s="263">
        <f t="shared" si="194"/>
        <v>0</v>
      </c>
      <c r="CO162" s="263">
        <f t="shared" si="194"/>
        <v>320508</v>
      </c>
      <c r="CP162" s="263">
        <f t="shared" si="173"/>
        <v>1495711</v>
      </c>
      <c r="CQ162" s="263">
        <f t="shared" si="173"/>
        <v>105721</v>
      </c>
      <c r="CR162" s="263">
        <f t="shared" si="173"/>
        <v>343941</v>
      </c>
      <c r="CS162" s="263">
        <f t="shared" si="173"/>
        <v>453902</v>
      </c>
      <c r="CT162" s="263">
        <f t="shared" si="173"/>
        <v>262879</v>
      </c>
      <c r="CU162" s="263">
        <f t="shared" si="173"/>
        <v>224106</v>
      </c>
      <c r="CV162" s="263">
        <f t="shared" si="173"/>
        <v>105163</v>
      </c>
      <c r="CW162" s="263">
        <f t="shared" si="173"/>
        <v>395211</v>
      </c>
      <c r="CX162" s="263">
        <f t="shared" si="173"/>
        <v>0</v>
      </c>
      <c r="CY162" s="263">
        <f t="shared" si="173"/>
        <v>0</v>
      </c>
      <c r="CZ162" s="263">
        <f t="shared" si="173"/>
        <v>0</v>
      </c>
      <c r="DA162" s="263">
        <f t="shared" si="173"/>
        <v>125917</v>
      </c>
      <c r="DB162" s="263">
        <f t="shared" si="173"/>
        <v>157605</v>
      </c>
      <c r="DC162" s="263">
        <f t="shared" si="173"/>
        <v>59583</v>
      </c>
      <c r="DD162" s="263">
        <f t="shared" si="174"/>
        <v>6814846</v>
      </c>
      <c r="DE162" s="263">
        <f t="shared" ref="DE162:FP165" si="200">+DE74</f>
        <v>1663023</v>
      </c>
      <c r="DF162" s="263">
        <f t="shared" si="200"/>
        <v>2790187</v>
      </c>
      <c r="DG162" s="263">
        <f t="shared" si="200"/>
        <v>2286710</v>
      </c>
      <c r="DH162" s="263">
        <f t="shared" si="200"/>
        <v>52434</v>
      </c>
      <c r="DI162" s="263">
        <f t="shared" si="200"/>
        <v>9443</v>
      </c>
      <c r="DJ162" s="263">
        <f t="shared" si="200"/>
        <v>13048</v>
      </c>
      <c r="DK162" s="263">
        <f t="shared" si="200"/>
        <v>12683330</v>
      </c>
      <c r="DL162" s="263">
        <f t="shared" si="200"/>
        <v>6191655</v>
      </c>
      <c r="DM162" s="263">
        <f t="shared" si="200"/>
        <v>4639315</v>
      </c>
      <c r="DN162" s="263">
        <f t="shared" si="200"/>
        <v>718028</v>
      </c>
      <c r="DO162" s="263">
        <f t="shared" si="200"/>
        <v>617924</v>
      </c>
      <c r="DP162" s="263">
        <f t="shared" si="200"/>
        <v>565529</v>
      </c>
      <c r="DQ162" s="263">
        <f t="shared" si="200"/>
        <v>2273293</v>
      </c>
      <c r="DR162" s="263">
        <f t="shared" si="200"/>
        <v>13480</v>
      </c>
      <c r="DS162" s="263">
        <f t="shared" si="200"/>
        <v>60373</v>
      </c>
      <c r="DT162" s="263">
        <f t="shared" si="200"/>
        <v>263422</v>
      </c>
      <c r="DU162" s="263">
        <f t="shared" si="200"/>
        <v>127267</v>
      </c>
      <c r="DV162" s="263">
        <f t="shared" si="200"/>
        <v>1467520</v>
      </c>
      <c r="DW162" s="263">
        <f t="shared" si="200"/>
        <v>396034</v>
      </c>
      <c r="DX162" s="263">
        <f t="shared" si="200"/>
        <v>260426</v>
      </c>
      <c r="DY162" s="263">
        <f t="shared" si="200"/>
        <v>127425</v>
      </c>
      <c r="DZ162" s="263">
        <f t="shared" si="200"/>
        <v>529807</v>
      </c>
      <c r="EA162" s="263">
        <f t="shared" si="200"/>
        <v>0</v>
      </c>
      <c r="EB162" s="263">
        <f t="shared" si="200"/>
        <v>16678</v>
      </c>
      <c r="EC162" s="263">
        <f t="shared" si="200"/>
        <v>94221</v>
      </c>
      <c r="ED162" s="263">
        <f t="shared" si="200"/>
        <v>42929</v>
      </c>
      <c r="EE162" s="263">
        <f t="shared" si="200"/>
        <v>5806315</v>
      </c>
      <c r="EF162" s="263">
        <f t="shared" si="200"/>
        <v>1082407</v>
      </c>
      <c r="EG162" s="263">
        <f t="shared" si="200"/>
        <v>862300</v>
      </c>
      <c r="EH162" s="263">
        <f t="shared" si="200"/>
        <v>599253</v>
      </c>
      <c r="EI162" s="263">
        <f t="shared" si="200"/>
        <v>2660092</v>
      </c>
      <c r="EJ162" s="263">
        <f t="shared" si="200"/>
        <v>13480</v>
      </c>
      <c r="EK162" s="263">
        <f t="shared" si="200"/>
        <v>75167</v>
      </c>
      <c r="EL162" s="263">
        <f t="shared" si="200"/>
        <v>343420</v>
      </c>
      <c r="EM162" s="263">
        <f t="shared" si="200"/>
        <v>170196</v>
      </c>
      <c r="EN162" s="263">
        <f t="shared" si="200"/>
        <v>231523</v>
      </c>
      <c r="EO162" s="263">
        <f t="shared" si="200"/>
        <v>10293</v>
      </c>
      <c r="EP162" s="263">
        <f t="shared" si="200"/>
        <v>0</v>
      </c>
      <c r="EQ162" s="263">
        <f t="shared" si="200"/>
        <v>89075</v>
      </c>
      <c r="ER162" s="263">
        <f t="shared" si="200"/>
        <v>121646</v>
      </c>
      <c r="ES162" s="263">
        <f t="shared" si="200"/>
        <v>0</v>
      </c>
      <c r="ET162" s="263">
        <f t="shared" si="200"/>
        <v>0</v>
      </c>
      <c r="EU162" s="263">
        <f t="shared" si="200"/>
        <v>10510</v>
      </c>
      <c r="EV162" s="263">
        <f t="shared" si="200"/>
        <v>0</v>
      </c>
      <c r="EW162" s="263">
        <f t="shared" si="200"/>
        <v>1711908</v>
      </c>
      <c r="EX162" s="263">
        <f t="shared" si="200"/>
        <v>195090</v>
      </c>
      <c r="EY162" s="263">
        <f t="shared" si="200"/>
        <v>140565</v>
      </c>
      <c r="EZ162" s="263">
        <f t="shared" si="200"/>
        <v>200947</v>
      </c>
      <c r="FA162" s="263">
        <f t="shared" si="200"/>
        <v>979509</v>
      </c>
      <c r="FB162" s="263">
        <f t="shared" si="200"/>
        <v>1771</v>
      </c>
      <c r="FC162" s="263">
        <f t="shared" si="200"/>
        <v>61201</v>
      </c>
      <c r="FD162" s="263">
        <f t="shared" si="200"/>
        <v>103240</v>
      </c>
      <c r="FE162" s="263">
        <f t="shared" si="200"/>
        <v>29587</v>
      </c>
      <c r="FF162" s="263">
        <f t="shared" si="200"/>
        <v>406441</v>
      </c>
      <c r="FG162" s="263">
        <f t="shared" si="200"/>
        <v>121488</v>
      </c>
      <c r="FH162" s="263">
        <f t="shared" si="200"/>
        <v>5141</v>
      </c>
      <c r="FI162" s="263">
        <f t="shared" si="200"/>
        <v>30187</v>
      </c>
      <c r="FJ162" s="263">
        <f t="shared" si="200"/>
        <v>120011</v>
      </c>
      <c r="FK162" s="263">
        <f t="shared" si="200"/>
        <v>0</v>
      </c>
      <c r="FL162" s="263">
        <f t="shared" si="200"/>
        <v>4798</v>
      </c>
      <c r="FM162" s="263">
        <f t="shared" si="200"/>
        <v>0</v>
      </c>
      <c r="FN162" s="263">
        <f t="shared" si="200"/>
        <v>0</v>
      </c>
      <c r="FO162" s="263">
        <f t="shared" si="200"/>
        <v>69621</v>
      </c>
      <c r="FP162" s="263">
        <f t="shared" si="200"/>
        <v>41959</v>
      </c>
      <c r="FQ162" s="263">
        <f t="shared" si="197"/>
        <v>0</v>
      </c>
      <c r="FR162" s="263">
        <f t="shared" si="197"/>
        <v>0</v>
      </c>
      <c r="FS162" s="263">
        <f t="shared" si="197"/>
        <v>27662</v>
      </c>
      <c r="FT162" s="263">
        <f t="shared" si="197"/>
        <v>0</v>
      </c>
      <c r="FU162" s="263">
        <f t="shared" si="197"/>
        <v>0</v>
      </c>
      <c r="FV162" s="263">
        <f t="shared" si="197"/>
        <v>0</v>
      </c>
      <c r="FW162" s="263">
        <f t="shared" si="197"/>
        <v>0</v>
      </c>
      <c r="FX162" s="263">
        <f t="shared" si="197"/>
        <v>1679157</v>
      </c>
      <c r="FY162" s="263">
        <f t="shared" si="197"/>
        <v>143193</v>
      </c>
      <c r="FZ162" s="263">
        <f t="shared" si="197"/>
        <v>162774</v>
      </c>
      <c r="GA162" s="263">
        <f t="shared" si="197"/>
        <v>151436</v>
      </c>
      <c r="GB162" s="263">
        <f t="shared" si="197"/>
        <v>1144331</v>
      </c>
      <c r="GC162" s="263">
        <f t="shared" si="197"/>
        <v>0</v>
      </c>
      <c r="GD162" s="263">
        <f t="shared" si="197"/>
        <v>24561</v>
      </c>
      <c r="GE162" s="263">
        <f t="shared" si="197"/>
        <v>37783</v>
      </c>
      <c r="GF162" s="263">
        <f t="shared" si="197"/>
        <v>15079</v>
      </c>
      <c r="GG162" s="263">
        <f t="shared" si="197"/>
        <v>1022978</v>
      </c>
      <c r="GH162" s="263">
        <f t="shared" si="197"/>
        <v>0</v>
      </c>
      <c r="GI162" s="263">
        <f t="shared" si="197"/>
        <v>15073</v>
      </c>
      <c r="GJ162" s="263">
        <f t="shared" si="197"/>
        <v>4381</v>
      </c>
      <c r="GK162" s="263">
        <f t="shared" si="197"/>
        <v>201042</v>
      </c>
      <c r="GL162" s="263">
        <f t="shared" si="197"/>
        <v>802481</v>
      </c>
      <c r="GM162" s="263">
        <f t="shared" si="197"/>
        <v>0</v>
      </c>
      <c r="GN162" s="263">
        <f t="shared" si="197"/>
        <v>0</v>
      </c>
      <c r="GO162" s="263">
        <f t="shared" si="197"/>
        <v>0</v>
      </c>
      <c r="GP162" s="263">
        <f t="shared" si="197"/>
        <v>239397</v>
      </c>
      <c r="GQ162" s="263">
        <f t="shared" si="197"/>
        <v>0</v>
      </c>
      <c r="GR162" s="263">
        <f t="shared" si="197"/>
        <v>37181</v>
      </c>
      <c r="GS162" s="263">
        <f t="shared" si="197"/>
        <v>202216</v>
      </c>
      <c r="GT162" s="263">
        <f t="shared" si="197"/>
        <v>0</v>
      </c>
      <c r="GU162" s="263">
        <f t="shared" si="197"/>
        <v>0</v>
      </c>
      <c r="GV162" s="263">
        <f t="shared" si="197"/>
        <v>0</v>
      </c>
      <c r="GW162" s="263">
        <f t="shared" si="197"/>
        <v>0</v>
      </c>
      <c r="GX162" s="263">
        <f t="shared" si="197"/>
        <v>0</v>
      </c>
      <c r="GY162" s="263">
        <f t="shared" si="197"/>
        <v>1362178</v>
      </c>
      <c r="GZ162" s="263">
        <f t="shared" si="197"/>
        <v>205236</v>
      </c>
      <c r="HA162" s="263">
        <f t="shared" si="197"/>
        <v>404156</v>
      </c>
      <c r="HB162" s="263">
        <f t="shared" si="197"/>
        <v>39803</v>
      </c>
      <c r="HC162" s="263">
        <f t="shared" si="197"/>
        <v>617254</v>
      </c>
      <c r="HD162" s="263">
        <f t="shared" si="197"/>
        <v>33357</v>
      </c>
      <c r="HE162" s="263">
        <f t="shared" si="197"/>
        <v>5598</v>
      </c>
      <c r="HF162" s="263">
        <f t="shared" si="197"/>
        <v>31929</v>
      </c>
      <c r="HG162" s="263">
        <f t="shared" si="197"/>
        <v>4055</v>
      </c>
      <c r="HH162" s="263">
        <f t="shared" si="197"/>
        <v>5803931</v>
      </c>
    </row>
    <row r="163" spans="1:216" x14ac:dyDescent="0.2">
      <c r="A163" s="263" t="s">
        <v>241</v>
      </c>
      <c r="B163" s="263">
        <f t="shared" si="175"/>
        <v>112614790</v>
      </c>
      <c r="C163" s="263">
        <f t="shared" ref="C163:Y163" si="201">+C96</f>
        <v>5530731</v>
      </c>
      <c r="D163" s="263">
        <f t="shared" si="201"/>
        <v>3532294</v>
      </c>
      <c r="E163" s="263">
        <f t="shared" si="201"/>
        <v>1598157</v>
      </c>
      <c r="F163" s="263">
        <f t="shared" si="201"/>
        <v>395518</v>
      </c>
      <c r="G163" s="263">
        <f t="shared" si="201"/>
        <v>1202639</v>
      </c>
      <c r="H163" s="263">
        <f t="shared" si="201"/>
        <v>1284883</v>
      </c>
      <c r="I163" s="263">
        <f t="shared" si="201"/>
        <v>448730</v>
      </c>
      <c r="J163" s="263">
        <f t="shared" si="201"/>
        <v>836153</v>
      </c>
      <c r="K163" s="263">
        <f t="shared" si="201"/>
        <v>307622</v>
      </c>
      <c r="L163" s="263">
        <f t="shared" si="201"/>
        <v>48202</v>
      </c>
      <c r="M163" s="263">
        <f t="shared" si="201"/>
        <v>259420</v>
      </c>
      <c r="N163" s="263">
        <f t="shared" ref="N163:P163" si="202">+N96</f>
        <v>341631</v>
      </c>
      <c r="O163" s="263">
        <f t="shared" si="202"/>
        <v>176718</v>
      </c>
      <c r="P163" s="263">
        <f t="shared" si="202"/>
        <v>164913</v>
      </c>
      <c r="Q163" s="263">
        <f t="shared" si="201"/>
        <v>1541643</v>
      </c>
      <c r="R163" s="263">
        <f t="shared" si="201"/>
        <v>310936</v>
      </c>
      <c r="S163" s="263">
        <f t="shared" si="201"/>
        <v>0</v>
      </c>
      <c r="T163" s="263">
        <f t="shared" si="201"/>
        <v>129701</v>
      </c>
      <c r="U163" s="263">
        <f t="shared" si="201"/>
        <v>42729</v>
      </c>
      <c r="V163" s="263">
        <f t="shared" si="201"/>
        <v>86972</v>
      </c>
      <c r="W163" s="263">
        <f t="shared" si="201"/>
        <v>327093</v>
      </c>
      <c r="X163" s="263">
        <f t="shared" si="201"/>
        <v>256240</v>
      </c>
      <c r="Y163" s="263">
        <f t="shared" si="201"/>
        <v>70852</v>
      </c>
      <c r="Z163" s="263">
        <f t="shared" si="172"/>
        <v>44982430</v>
      </c>
      <c r="AA163" s="263">
        <f t="shared" si="194"/>
        <v>41573040</v>
      </c>
      <c r="AB163" s="263">
        <f t="shared" si="194"/>
        <v>1125941</v>
      </c>
      <c r="AC163" s="263">
        <f t="shared" si="194"/>
        <v>10039370</v>
      </c>
      <c r="AD163" s="263">
        <f t="shared" si="194"/>
        <v>7302840</v>
      </c>
      <c r="AE163" s="263">
        <f t="shared" si="194"/>
        <v>170458</v>
      </c>
      <c r="AF163" s="263">
        <f t="shared" si="194"/>
        <v>4183105</v>
      </c>
      <c r="AG163" s="263">
        <f t="shared" si="194"/>
        <v>2498548</v>
      </c>
      <c r="AH163" s="263">
        <f t="shared" si="194"/>
        <v>4045766</v>
      </c>
      <c r="AI163" s="263">
        <f t="shared" si="194"/>
        <v>1576963</v>
      </c>
      <c r="AJ163" s="263">
        <f t="shared" si="194"/>
        <v>8476153</v>
      </c>
      <c r="AK163" s="263">
        <f t="shared" si="194"/>
        <v>1789411</v>
      </c>
      <c r="AL163" s="263">
        <f t="shared" si="194"/>
        <v>347802</v>
      </c>
      <c r="AM163" s="263">
        <f t="shared" si="194"/>
        <v>3385669</v>
      </c>
      <c r="AN163" s="263">
        <f t="shared" si="194"/>
        <v>40100</v>
      </c>
      <c r="AO163" s="263">
        <f t="shared" si="194"/>
        <v>663205</v>
      </c>
      <c r="AP163" s="263">
        <f t="shared" si="194"/>
        <v>1609102</v>
      </c>
      <c r="AQ163" s="263">
        <f t="shared" si="194"/>
        <v>0</v>
      </c>
      <c r="AR163" s="263">
        <f t="shared" si="194"/>
        <v>515389</v>
      </c>
      <c r="AS163" s="263">
        <f t="shared" si="194"/>
        <v>31719</v>
      </c>
      <c r="AT163" s="263">
        <f t="shared" si="194"/>
        <v>129343</v>
      </c>
      <c r="AU163" s="263">
        <f t="shared" si="194"/>
        <v>30320</v>
      </c>
      <c r="AV163" s="263">
        <f t="shared" si="194"/>
        <v>237348</v>
      </c>
      <c r="AW163" s="263">
        <f t="shared" si="194"/>
        <v>104087</v>
      </c>
      <c r="AX163" s="263">
        <f t="shared" si="194"/>
        <v>25056</v>
      </c>
      <c r="AY163" s="263">
        <f t="shared" si="194"/>
        <v>10441930</v>
      </c>
      <c r="AZ163" s="263">
        <f t="shared" si="194"/>
        <v>700113</v>
      </c>
      <c r="BA163" s="263">
        <f t="shared" si="194"/>
        <v>48379</v>
      </c>
      <c r="BB163" s="263">
        <f t="shared" si="194"/>
        <v>4436</v>
      </c>
      <c r="BC163" s="263">
        <f t="shared" si="194"/>
        <v>613056</v>
      </c>
      <c r="BD163" s="263">
        <f t="shared" si="194"/>
        <v>34242</v>
      </c>
      <c r="BE163" s="263">
        <f t="shared" si="194"/>
        <v>0</v>
      </c>
      <c r="BF163" s="263">
        <f t="shared" si="194"/>
        <v>0</v>
      </c>
      <c r="BG163" s="263">
        <f t="shared" si="166"/>
        <v>56232</v>
      </c>
      <c r="BH163" s="263">
        <f t="shared" si="166"/>
        <v>0</v>
      </c>
      <c r="BI163" s="263">
        <f t="shared" si="166"/>
        <v>0</v>
      </c>
      <c r="BJ163" s="263">
        <f t="shared" si="166"/>
        <v>56232</v>
      </c>
      <c r="BK163" s="263">
        <f t="shared" si="166"/>
        <v>0</v>
      </c>
      <c r="BL163" s="263">
        <f t="shared" si="166"/>
        <v>0</v>
      </c>
      <c r="BM163" s="263">
        <f t="shared" si="166"/>
        <v>0</v>
      </c>
      <c r="BN163" s="263">
        <f t="shared" si="194"/>
        <v>2910817</v>
      </c>
      <c r="BO163" s="263">
        <f t="shared" si="194"/>
        <v>0</v>
      </c>
      <c r="BP163" s="263">
        <f t="shared" si="194"/>
        <v>26231</v>
      </c>
      <c r="BQ163" s="263">
        <f t="shared" si="194"/>
        <v>2867779</v>
      </c>
      <c r="BR163" s="263">
        <f t="shared" si="194"/>
        <v>16807</v>
      </c>
      <c r="BS163" s="263">
        <f t="shared" si="194"/>
        <v>0</v>
      </c>
      <c r="BT163" s="263">
        <f t="shared" si="194"/>
        <v>0</v>
      </c>
      <c r="BU163" s="263">
        <f t="shared" si="194"/>
        <v>3042938</v>
      </c>
      <c r="BV163" s="263">
        <f t="shared" si="194"/>
        <v>13037</v>
      </c>
      <c r="BW163" s="263">
        <f t="shared" si="194"/>
        <v>101098</v>
      </c>
      <c r="BX163" s="263">
        <f t="shared" si="194"/>
        <v>2893462</v>
      </c>
      <c r="BY163" s="263">
        <f t="shared" si="194"/>
        <v>35341</v>
      </c>
      <c r="BZ163" s="263">
        <f t="shared" si="194"/>
        <v>0</v>
      </c>
      <c r="CA163" s="263">
        <f t="shared" si="194"/>
        <v>0</v>
      </c>
      <c r="CB163" s="263">
        <f t="shared" si="194"/>
        <v>123459</v>
      </c>
      <c r="CC163" s="263">
        <f t="shared" si="194"/>
        <v>95658</v>
      </c>
      <c r="CD163" s="263">
        <f t="shared" si="194"/>
        <v>12252</v>
      </c>
      <c r="CE163" s="263">
        <f t="shared" si="194"/>
        <v>15550</v>
      </c>
      <c r="CF163" s="263">
        <f t="shared" si="194"/>
        <v>0</v>
      </c>
      <c r="CG163" s="263">
        <f t="shared" si="194"/>
        <v>0</v>
      </c>
      <c r="CH163" s="263">
        <f t="shared" si="194"/>
        <v>0</v>
      </c>
      <c r="CI163" s="263">
        <f t="shared" si="194"/>
        <v>3608370</v>
      </c>
      <c r="CJ163" s="263">
        <f t="shared" si="194"/>
        <v>601205</v>
      </c>
      <c r="CK163" s="263">
        <f t="shared" si="194"/>
        <v>118198</v>
      </c>
      <c r="CL163" s="263">
        <f t="shared" si="194"/>
        <v>1905919</v>
      </c>
      <c r="CM163" s="263">
        <f t="shared" si="194"/>
        <v>49478</v>
      </c>
      <c r="CN163" s="263">
        <f t="shared" si="194"/>
        <v>0</v>
      </c>
      <c r="CO163" s="263">
        <f t="shared" si="194"/>
        <v>933571</v>
      </c>
      <c r="CP163" s="263">
        <f t="shared" si="173"/>
        <v>4025617</v>
      </c>
      <c r="CQ163" s="263">
        <f t="shared" si="173"/>
        <v>235152</v>
      </c>
      <c r="CR163" s="263">
        <f t="shared" si="173"/>
        <v>985853</v>
      </c>
      <c r="CS163" s="263">
        <f t="shared" si="173"/>
        <v>265194</v>
      </c>
      <c r="CT163" s="263">
        <f t="shared" si="173"/>
        <v>1464051</v>
      </c>
      <c r="CU163" s="263">
        <f t="shared" si="173"/>
        <v>562300</v>
      </c>
      <c r="CV163" s="263">
        <f t="shared" si="173"/>
        <v>513066</v>
      </c>
      <c r="CW163" s="263">
        <f t="shared" si="173"/>
        <v>852572</v>
      </c>
      <c r="CX163" s="263">
        <f t="shared" si="173"/>
        <v>0</v>
      </c>
      <c r="CY163" s="263">
        <f t="shared" si="173"/>
        <v>0</v>
      </c>
      <c r="CZ163" s="263">
        <f t="shared" si="173"/>
        <v>0</v>
      </c>
      <c r="DA163" s="263">
        <f t="shared" si="173"/>
        <v>216435</v>
      </c>
      <c r="DB163" s="263">
        <f t="shared" si="173"/>
        <v>564532</v>
      </c>
      <c r="DC163" s="263">
        <f t="shared" si="173"/>
        <v>8034</v>
      </c>
      <c r="DD163" s="263">
        <f t="shared" si="174"/>
        <v>17233210</v>
      </c>
      <c r="DE163" s="263">
        <f t="shared" si="200"/>
        <v>4032855</v>
      </c>
      <c r="DF163" s="263">
        <f t="shared" si="200"/>
        <v>5673146</v>
      </c>
      <c r="DG163" s="263">
        <f t="shared" si="200"/>
        <v>6863287</v>
      </c>
      <c r="DH163" s="263">
        <f t="shared" si="200"/>
        <v>395166</v>
      </c>
      <c r="DI163" s="263">
        <f t="shared" si="200"/>
        <v>256381</v>
      </c>
      <c r="DJ163" s="263">
        <f t="shared" si="200"/>
        <v>12375</v>
      </c>
      <c r="DK163" s="263">
        <f t="shared" si="200"/>
        <v>29548300</v>
      </c>
      <c r="DL163" s="263">
        <f t="shared" si="200"/>
        <v>17562080</v>
      </c>
      <c r="DM163" s="263">
        <f t="shared" si="200"/>
        <v>10077950</v>
      </c>
      <c r="DN163" s="263">
        <f t="shared" si="200"/>
        <v>2313493</v>
      </c>
      <c r="DO163" s="263">
        <f t="shared" si="200"/>
        <v>1394129</v>
      </c>
      <c r="DP163" s="263">
        <f t="shared" si="200"/>
        <v>1002130</v>
      </c>
      <c r="DQ163" s="263">
        <f t="shared" si="200"/>
        <v>4285483</v>
      </c>
      <c r="DR163" s="263">
        <f t="shared" si="200"/>
        <v>0</v>
      </c>
      <c r="DS163" s="263">
        <f t="shared" si="200"/>
        <v>96985</v>
      </c>
      <c r="DT163" s="263">
        <f t="shared" si="200"/>
        <v>707039</v>
      </c>
      <c r="DU163" s="263">
        <f t="shared" si="200"/>
        <v>278687</v>
      </c>
      <c r="DV163" s="263">
        <f t="shared" si="200"/>
        <v>7440557</v>
      </c>
      <c r="DW163" s="263">
        <f t="shared" si="200"/>
        <v>1685135</v>
      </c>
      <c r="DX163" s="263">
        <f t="shared" si="200"/>
        <v>627205</v>
      </c>
      <c r="DY163" s="263">
        <f t="shared" si="200"/>
        <v>695025</v>
      </c>
      <c r="DZ163" s="263">
        <f t="shared" si="200"/>
        <v>3556382</v>
      </c>
      <c r="EA163" s="263">
        <f t="shared" si="200"/>
        <v>0</v>
      </c>
      <c r="EB163" s="263">
        <f t="shared" si="200"/>
        <v>165688</v>
      </c>
      <c r="EC163" s="263">
        <f t="shared" si="200"/>
        <v>518750</v>
      </c>
      <c r="ED163" s="263">
        <f t="shared" si="200"/>
        <v>192372</v>
      </c>
      <c r="EE163" s="263">
        <f t="shared" si="200"/>
        <v>16398250</v>
      </c>
      <c r="EF163" s="263">
        <f t="shared" si="200"/>
        <v>3794854</v>
      </c>
      <c r="EG163" s="263">
        <f t="shared" si="200"/>
        <v>1969643</v>
      </c>
      <c r="EH163" s="263">
        <f t="shared" si="200"/>
        <v>1629285</v>
      </c>
      <c r="EI163" s="263">
        <f t="shared" si="200"/>
        <v>7129261</v>
      </c>
      <c r="EJ163" s="263">
        <f t="shared" si="200"/>
        <v>0</v>
      </c>
      <c r="EK163" s="263">
        <f t="shared" si="200"/>
        <v>262674</v>
      </c>
      <c r="EL163" s="263">
        <f t="shared" si="200"/>
        <v>1141477</v>
      </c>
      <c r="EM163" s="263">
        <f t="shared" si="200"/>
        <v>471058</v>
      </c>
      <c r="EN163" s="263">
        <f t="shared" si="200"/>
        <v>1058440</v>
      </c>
      <c r="EO163" s="263">
        <f t="shared" si="200"/>
        <v>181384</v>
      </c>
      <c r="EP163" s="263">
        <f t="shared" si="200"/>
        <v>48493</v>
      </c>
      <c r="EQ163" s="263">
        <f t="shared" si="200"/>
        <v>74381</v>
      </c>
      <c r="ER163" s="263">
        <f t="shared" si="200"/>
        <v>687748</v>
      </c>
      <c r="ES163" s="263">
        <f t="shared" si="200"/>
        <v>0</v>
      </c>
      <c r="ET163" s="263">
        <f t="shared" si="200"/>
        <v>0</v>
      </c>
      <c r="EU163" s="263">
        <f t="shared" si="200"/>
        <v>66434</v>
      </c>
      <c r="EV163" s="263">
        <f t="shared" si="200"/>
        <v>0</v>
      </c>
      <c r="EW163" s="263">
        <f t="shared" si="200"/>
        <v>3307365</v>
      </c>
      <c r="EX163" s="263">
        <f t="shared" si="200"/>
        <v>802533</v>
      </c>
      <c r="EY163" s="263">
        <f t="shared" si="200"/>
        <v>334498</v>
      </c>
      <c r="EZ163" s="263">
        <f t="shared" si="200"/>
        <v>360237</v>
      </c>
      <c r="FA163" s="263">
        <f t="shared" si="200"/>
        <v>1323192</v>
      </c>
      <c r="FB163" s="263">
        <f t="shared" si="200"/>
        <v>24561</v>
      </c>
      <c r="FC163" s="263">
        <f t="shared" si="200"/>
        <v>43486</v>
      </c>
      <c r="FD163" s="263">
        <f t="shared" si="200"/>
        <v>299782</v>
      </c>
      <c r="FE163" s="263">
        <f t="shared" si="200"/>
        <v>119075</v>
      </c>
      <c r="FF163" s="263">
        <f t="shared" si="200"/>
        <v>1344959</v>
      </c>
      <c r="FG163" s="263">
        <f t="shared" si="200"/>
        <v>458537</v>
      </c>
      <c r="FH163" s="263">
        <f t="shared" si="200"/>
        <v>157301</v>
      </c>
      <c r="FI163" s="263">
        <f t="shared" si="200"/>
        <v>130742</v>
      </c>
      <c r="FJ163" s="263">
        <f t="shared" si="200"/>
        <v>252985</v>
      </c>
      <c r="FK163" s="263">
        <f t="shared" si="200"/>
        <v>56661</v>
      </c>
      <c r="FL163" s="263">
        <f t="shared" si="200"/>
        <v>32214</v>
      </c>
      <c r="FM163" s="263">
        <f t="shared" si="200"/>
        <v>161010</v>
      </c>
      <c r="FN163" s="263">
        <f t="shared" si="200"/>
        <v>4455</v>
      </c>
      <c r="FO163" s="263">
        <f t="shared" si="200"/>
        <v>158671</v>
      </c>
      <c r="FP163" s="263">
        <f t="shared" si="200"/>
        <v>125143</v>
      </c>
      <c r="FQ163" s="263">
        <f t="shared" si="197"/>
        <v>0</v>
      </c>
      <c r="FR163" s="263">
        <f t="shared" si="197"/>
        <v>0</v>
      </c>
      <c r="FS163" s="263">
        <f t="shared" si="197"/>
        <v>33528</v>
      </c>
      <c r="FT163" s="263">
        <f t="shared" si="197"/>
        <v>0</v>
      </c>
      <c r="FU163" s="263">
        <f t="shared" si="197"/>
        <v>0</v>
      </c>
      <c r="FV163" s="263">
        <f t="shared" si="197"/>
        <v>0</v>
      </c>
      <c r="FW163" s="263">
        <f t="shared" si="197"/>
        <v>0</v>
      </c>
      <c r="FX163" s="263">
        <f t="shared" si="197"/>
        <v>4101823</v>
      </c>
      <c r="FY163" s="263">
        <f t="shared" si="197"/>
        <v>852626</v>
      </c>
      <c r="FZ163" s="263">
        <f t="shared" si="197"/>
        <v>916548</v>
      </c>
      <c r="GA163" s="263">
        <f t="shared" si="197"/>
        <v>188403</v>
      </c>
      <c r="GB163" s="263">
        <f t="shared" si="197"/>
        <v>2031835</v>
      </c>
      <c r="GC163" s="263">
        <f t="shared" si="197"/>
        <v>0</v>
      </c>
      <c r="GD163" s="263">
        <f t="shared" si="197"/>
        <v>19706</v>
      </c>
      <c r="GE163" s="263">
        <f t="shared" si="197"/>
        <v>79414</v>
      </c>
      <c r="GF163" s="263">
        <f t="shared" si="197"/>
        <v>13291</v>
      </c>
      <c r="GG163" s="263">
        <f t="shared" si="197"/>
        <v>838151</v>
      </c>
      <c r="GH163" s="263">
        <f t="shared" si="197"/>
        <v>52719</v>
      </c>
      <c r="GI163" s="263">
        <f t="shared" si="197"/>
        <v>26954</v>
      </c>
      <c r="GJ163" s="263">
        <f t="shared" si="197"/>
        <v>4773</v>
      </c>
      <c r="GK163" s="263">
        <f t="shared" si="197"/>
        <v>429956</v>
      </c>
      <c r="GL163" s="263">
        <f t="shared" si="197"/>
        <v>323749</v>
      </c>
      <c r="GM163" s="263">
        <f t="shared" si="197"/>
        <v>0</v>
      </c>
      <c r="GN163" s="263">
        <f t="shared" si="197"/>
        <v>0</v>
      </c>
      <c r="GO163" s="263">
        <f t="shared" si="197"/>
        <v>0</v>
      </c>
      <c r="GP163" s="263">
        <f t="shared" si="197"/>
        <v>29530</v>
      </c>
      <c r="GQ163" s="263">
        <f t="shared" si="197"/>
        <v>2685</v>
      </c>
      <c r="GR163" s="263">
        <f t="shared" si="197"/>
        <v>0</v>
      </c>
      <c r="GS163" s="263">
        <f t="shared" si="197"/>
        <v>0</v>
      </c>
      <c r="GT163" s="263">
        <f t="shared" si="197"/>
        <v>0</v>
      </c>
      <c r="GU163" s="263">
        <f t="shared" si="197"/>
        <v>26845</v>
      </c>
      <c r="GV163" s="263">
        <f t="shared" si="197"/>
        <v>0</v>
      </c>
      <c r="GW163" s="263">
        <f t="shared" si="197"/>
        <v>0</v>
      </c>
      <c r="GX163" s="263">
        <f t="shared" si="197"/>
        <v>0</v>
      </c>
      <c r="GY163" s="263">
        <f t="shared" si="197"/>
        <v>2205721</v>
      </c>
      <c r="GZ163" s="263">
        <f t="shared" si="197"/>
        <v>588464</v>
      </c>
      <c r="HA163" s="263">
        <f t="shared" si="197"/>
        <v>388210</v>
      </c>
      <c r="HB163" s="263">
        <f t="shared" si="197"/>
        <v>73567</v>
      </c>
      <c r="HC163" s="263">
        <f t="shared" si="197"/>
        <v>943908</v>
      </c>
      <c r="HD163" s="263">
        <f t="shared" si="197"/>
        <v>30786</v>
      </c>
      <c r="HE163" s="263">
        <f t="shared" si="197"/>
        <v>28844</v>
      </c>
      <c r="HF163" s="263">
        <f t="shared" si="197"/>
        <v>83106</v>
      </c>
      <c r="HG163" s="263">
        <f t="shared" si="197"/>
        <v>40505</v>
      </c>
      <c r="HH163" s="263">
        <f t="shared" si="197"/>
        <v>10972590</v>
      </c>
    </row>
    <row r="164" spans="1:216" x14ac:dyDescent="0.2">
      <c r="A164" s="263" t="s">
        <v>242</v>
      </c>
      <c r="B164" s="263">
        <f t="shared" si="175"/>
        <v>302110942</v>
      </c>
      <c r="C164" s="263">
        <f t="shared" ref="C164:Y164" si="203">+C97</f>
        <v>16775540</v>
      </c>
      <c r="D164" s="263">
        <f t="shared" si="203"/>
        <v>11701250</v>
      </c>
      <c r="E164" s="263">
        <f t="shared" si="203"/>
        <v>6748620</v>
      </c>
      <c r="F164" s="263">
        <f t="shared" si="203"/>
        <v>1893807</v>
      </c>
      <c r="G164" s="263">
        <f t="shared" si="203"/>
        <v>4854813</v>
      </c>
      <c r="H164" s="263">
        <f t="shared" si="203"/>
        <v>3626639</v>
      </c>
      <c r="I164" s="263">
        <f t="shared" si="203"/>
        <v>1157918</v>
      </c>
      <c r="J164" s="263">
        <f t="shared" si="203"/>
        <v>2468721</v>
      </c>
      <c r="K164" s="263">
        <f t="shared" si="203"/>
        <v>885108</v>
      </c>
      <c r="L164" s="263">
        <f t="shared" si="203"/>
        <v>241333</v>
      </c>
      <c r="M164" s="263">
        <f t="shared" si="203"/>
        <v>643775</v>
      </c>
      <c r="N164" s="263">
        <f t="shared" ref="N164:P164" si="204">+N97</f>
        <v>440881</v>
      </c>
      <c r="O164" s="263">
        <f t="shared" si="204"/>
        <v>159094</v>
      </c>
      <c r="P164" s="263">
        <f t="shared" si="204"/>
        <v>281786</v>
      </c>
      <c r="Q164" s="263">
        <f t="shared" si="203"/>
        <v>3109651</v>
      </c>
      <c r="R164" s="263">
        <f t="shared" si="203"/>
        <v>1076667</v>
      </c>
      <c r="S164" s="263">
        <f t="shared" si="203"/>
        <v>0</v>
      </c>
      <c r="T164" s="263">
        <f t="shared" si="203"/>
        <v>924281</v>
      </c>
      <c r="U164" s="263">
        <f t="shared" si="203"/>
        <v>624818</v>
      </c>
      <c r="V164" s="263">
        <f t="shared" si="203"/>
        <v>299463</v>
      </c>
      <c r="W164" s="263">
        <f t="shared" si="203"/>
        <v>1040359</v>
      </c>
      <c r="X164" s="263">
        <f t="shared" si="203"/>
        <v>792431</v>
      </c>
      <c r="Y164" s="263">
        <f t="shared" si="203"/>
        <v>247928</v>
      </c>
      <c r="Z164" s="263">
        <f t="shared" si="172"/>
        <v>136890100</v>
      </c>
      <c r="AA164" s="263">
        <f t="shared" si="194"/>
        <v>123989100</v>
      </c>
      <c r="AB164" s="263">
        <f t="shared" si="194"/>
        <v>3003797</v>
      </c>
      <c r="AC164" s="263">
        <f t="shared" si="194"/>
        <v>38761000</v>
      </c>
      <c r="AD164" s="263">
        <f t="shared" si="194"/>
        <v>15878360</v>
      </c>
      <c r="AE164" s="263">
        <f t="shared" si="194"/>
        <v>465862</v>
      </c>
      <c r="AF164" s="263">
        <f t="shared" si="194"/>
        <v>15893560</v>
      </c>
      <c r="AG164" s="263">
        <f t="shared" si="194"/>
        <v>5817711</v>
      </c>
      <c r="AH164" s="263">
        <f t="shared" si="194"/>
        <v>10847620</v>
      </c>
      <c r="AI164" s="263">
        <f t="shared" si="194"/>
        <v>3199031</v>
      </c>
      <c r="AJ164" s="263">
        <f t="shared" si="194"/>
        <v>24881740</v>
      </c>
      <c r="AK164" s="263">
        <f t="shared" si="194"/>
        <v>4889413</v>
      </c>
      <c r="AL164" s="263">
        <f t="shared" si="194"/>
        <v>327651</v>
      </c>
      <c r="AM164" s="263">
        <f t="shared" si="194"/>
        <v>12859390</v>
      </c>
      <c r="AN164" s="263">
        <f t="shared" si="194"/>
        <v>71968</v>
      </c>
      <c r="AO164" s="263">
        <f t="shared" si="194"/>
        <v>2979986</v>
      </c>
      <c r="AP164" s="263">
        <f t="shared" si="194"/>
        <v>5126572</v>
      </c>
      <c r="AQ164" s="263">
        <f t="shared" si="194"/>
        <v>0</v>
      </c>
      <c r="AR164" s="263">
        <f t="shared" si="194"/>
        <v>1928344</v>
      </c>
      <c r="AS164" s="263">
        <f t="shared" si="194"/>
        <v>204311</v>
      </c>
      <c r="AT164" s="263">
        <f t="shared" si="194"/>
        <v>656711</v>
      </c>
      <c r="AU164" s="263">
        <f t="shared" si="194"/>
        <v>240760</v>
      </c>
      <c r="AV164" s="263">
        <f t="shared" si="194"/>
        <v>1272024</v>
      </c>
      <c r="AW164" s="263">
        <f t="shared" si="194"/>
        <v>315874</v>
      </c>
      <c r="AX164" s="263">
        <f t="shared" si="194"/>
        <v>62839</v>
      </c>
      <c r="AY164" s="263">
        <f t="shared" si="194"/>
        <v>20445790</v>
      </c>
      <c r="AZ164" s="263">
        <f t="shared" si="194"/>
        <v>3211629</v>
      </c>
      <c r="BA164" s="263">
        <f t="shared" si="194"/>
        <v>358325</v>
      </c>
      <c r="BB164" s="263">
        <f t="shared" si="194"/>
        <v>37839</v>
      </c>
      <c r="BC164" s="263">
        <f t="shared" si="194"/>
        <v>2785700</v>
      </c>
      <c r="BD164" s="263">
        <f t="shared" si="194"/>
        <v>29765</v>
      </c>
      <c r="BE164" s="263">
        <f t="shared" si="194"/>
        <v>0</v>
      </c>
      <c r="BF164" s="263">
        <f t="shared" si="194"/>
        <v>0</v>
      </c>
      <c r="BG164" s="263">
        <f t="shared" si="166"/>
        <v>279276</v>
      </c>
      <c r="BH164" s="263">
        <f t="shared" si="166"/>
        <v>73824</v>
      </c>
      <c r="BI164" s="263">
        <f t="shared" si="166"/>
        <v>39347</v>
      </c>
      <c r="BJ164" s="263">
        <f t="shared" si="166"/>
        <v>117412</v>
      </c>
      <c r="BK164" s="263">
        <f t="shared" si="166"/>
        <v>48693</v>
      </c>
      <c r="BL164" s="263">
        <f t="shared" si="166"/>
        <v>0</v>
      </c>
      <c r="BM164" s="263">
        <f t="shared" si="166"/>
        <v>0</v>
      </c>
      <c r="BN164" s="263">
        <f t="shared" si="194"/>
        <v>6664742</v>
      </c>
      <c r="BO164" s="263">
        <f t="shared" si="194"/>
        <v>0</v>
      </c>
      <c r="BP164" s="263">
        <f t="shared" si="194"/>
        <v>8544</v>
      </c>
      <c r="BQ164" s="263">
        <f t="shared" si="194"/>
        <v>6644418</v>
      </c>
      <c r="BR164" s="263">
        <f t="shared" si="194"/>
        <v>11780</v>
      </c>
      <c r="BS164" s="263">
        <f t="shared" si="194"/>
        <v>0</v>
      </c>
      <c r="BT164" s="263">
        <f t="shared" si="194"/>
        <v>0</v>
      </c>
      <c r="BU164" s="263">
        <f t="shared" si="194"/>
        <v>4023787</v>
      </c>
      <c r="BV164" s="263">
        <f t="shared" si="194"/>
        <v>47750</v>
      </c>
      <c r="BW164" s="263">
        <f t="shared" si="194"/>
        <v>22444</v>
      </c>
      <c r="BX164" s="263">
        <f t="shared" si="194"/>
        <v>3824243</v>
      </c>
      <c r="BY164" s="263">
        <f t="shared" si="194"/>
        <v>129350</v>
      </c>
      <c r="BZ164" s="263">
        <f t="shared" si="194"/>
        <v>0</v>
      </c>
      <c r="CA164" s="263">
        <f t="shared" si="194"/>
        <v>0</v>
      </c>
      <c r="CB164" s="263">
        <f t="shared" si="194"/>
        <v>592040</v>
      </c>
      <c r="CC164" s="263">
        <f t="shared" si="194"/>
        <v>246762</v>
      </c>
      <c r="CD164" s="263">
        <f t="shared" si="194"/>
        <v>101077</v>
      </c>
      <c r="CE164" s="263">
        <f t="shared" si="194"/>
        <v>211452</v>
      </c>
      <c r="CF164" s="263">
        <f t="shared" si="194"/>
        <v>32750</v>
      </c>
      <c r="CG164" s="263">
        <f t="shared" si="194"/>
        <v>0</v>
      </c>
      <c r="CH164" s="263">
        <f t="shared" si="194"/>
        <v>0</v>
      </c>
      <c r="CI164" s="263">
        <f t="shared" si="194"/>
        <v>5674317</v>
      </c>
      <c r="CJ164" s="263">
        <f t="shared" si="194"/>
        <v>1331124</v>
      </c>
      <c r="CK164" s="263">
        <f t="shared" si="194"/>
        <v>137435</v>
      </c>
      <c r="CL164" s="263">
        <f t="shared" si="194"/>
        <v>3300899</v>
      </c>
      <c r="CM164" s="263">
        <f t="shared" si="194"/>
        <v>35891</v>
      </c>
      <c r="CN164" s="263">
        <f t="shared" si="194"/>
        <v>0</v>
      </c>
      <c r="CO164" s="263">
        <f t="shared" si="194"/>
        <v>868968</v>
      </c>
      <c r="CP164" s="263">
        <f t="shared" si="173"/>
        <v>8503489</v>
      </c>
      <c r="CQ164" s="263">
        <f t="shared" si="173"/>
        <v>603891</v>
      </c>
      <c r="CR164" s="263">
        <f t="shared" si="173"/>
        <v>2081387</v>
      </c>
      <c r="CS164" s="263">
        <f t="shared" si="173"/>
        <v>537697</v>
      </c>
      <c r="CT164" s="263">
        <f t="shared" si="173"/>
        <v>3039485</v>
      </c>
      <c r="CU164" s="263">
        <f t="shared" si="173"/>
        <v>957791</v>
      </c>
      <c r="CV164" s="263">
        <f t="shared" si="173"/>
        <v>1283238</v>
      </c>
      <c r="CW164" s="263">
        <f t="shared" si="173"/>
        <v>1525893</v>
      </c>
      <c r="CX164" s="263">
        <f t="shared" si="173"/>
        <v>0</v>
      </c>
      <c r="CY164" s="263">
        <f t="shared" si="173"/>
        <v>0</v>
      </c>
      <c r="CZ164" s="263">
        <f t="shared" si="173"/>
        <v>0</v>
      </c>
      <c r="DA164" s="263">
        <f t="shared" si="173"/>
        <v>679123</v>
      </c>
      <c r="DB164" s="263">
        <f t="shared" si="173"/>
        <v>593263</v>
      </c>
      <c r="DC164" s="263">
        <f t="shared" si="173"/>
        <v>222488</v>
      </c>
      <c r="DD164" s="263">
        <f t="shared" si="174"/>
        <v>41815050</v>
      </c>
      <c r="DE164" s="263">
        <f t="shared" si="200"/>
        <v>7933265</v>
      </c>
      <c r="DF164" s="263">
        <f t="shared" si="200"/>
        <v>12124070</v>
      </c>
      <c r="DG164" s="263">
        <f t="shared" si="200"/>
        <v>19602580</v>
      </c>
      <c r="DH164" s="263">
        <f t="shared" si="200"/>
        <v>1620378</v>
      </c>
      <c r="DI164" s="263">
        <f t="shared" si="200"/>
        <v>456273</v>
      </c>
      <c r="DJ164" s="263">
        <f t="shared" si="200"/>
        <v>78474</v>
      </c>
      <c r="DK164" s="263">
        <f t="shared" si="200"/>
        <v>76155080</v>
      </c>
      <c r="DL164" s="263">
        <f t="shared" si="200"/>
        <v>49084600</v>
      </c>
      <c r="DM164" s="263">
        <f t="shared" si="200"/>
        <v>25393090</v>
      </c>
      <c r="DN164" s="263">
        <f t="shared" si="200"/>
        <v>4466165</v>
      </c>
      <c r="DO164" s="263">
        <f t="shared" si="200"/>
        <v>2078410</v>
      </c>
      <c r="DP164" s="263">
        <f t="shared" si="200"/>
        <v>1805879</v>
      </c>
      <c r="DQ164" s="263">
        <f t="shared" si="200"/>
        <v>14624060</v>
      </c>
      <c r="DR164" s="263">
        <f t="shared" si="200"/>
        <v>0</v>
      </c>
      <c r="DS164" s="263">
        <f t="shared" si="200"/>
        <v>303783</v>
      </c>
      <c r="DT164" s="263">
        <f t="shared" si="200"/>
        <v>1553402</v>
      </c>
      <c r="DU164" s="263">
        <f t="shared" si="200"/>
        <v>561385</v>
      </c>
      <c r="DV164" s="263">
        <f t="shared" si="200"/>
        <v>23499000</v>
      </c>
      <c r="DW164" s="263">
        <f t="shared" si="200"/>
        <v>4957373</v>
      </c>
      <c r="DX164" s="263">
        <f t="shared" si="200"/>
        <v>2263209</v>
      </c>
      <c r="DY164" s="263">
        <f t="shared" si="200"/>
        <v>1904405</v>
      </c>
      <c r="DZ164" s="263">
        <f t="shared" si="200"/>
        <v>11958740</v>
      </c>
      <c r="EA164" s="263">
        <f t="shared" si="200"/>
        <v>9424</v>
      </c>
      <c r="EB164" s="263">
        <f t="shared" si="200"/>
        <v>225478</v>
      </c>
      <c r="EC164" s="263">
        <f t="shared" si="200"/>
        <v>1491567</v>
      </c>
      <c r="ED164" s="263">
        <f t="shared" si="200"/>
        <v>688798</v>
      </c>
      <c r="EE164" s="263">
        <f t="shared" si="200"/>
        <v>45772880</v>
      </c>
      <c r="EF164" s="263">
        <f t="shared" si="200"/>
        <v>8609454</v>
      </c>
      <c r="EG164" s="263">
        <f t="shared" si="200"/>
        <v>4198039</v>
      </c>
      <c r="EH164" s="263">
        <f t="shared" si="200"/>
        <v>3298229</v>
      </c>
      <c r="EI164" s="263">
        <f t="shared" si="200"/>
        <v>25158360</v>
      </c>
      <c r="EJ164" s="263">
        <f t="shared" si="200"/>
        <v>9424</v>
      </c>
      <c r="EK164" s="263">
        <f t="shared" si="200"/>
        <v>490085</v>
      </c>
      <c r="EL164" s="263">
        <f t="shared" si="200"/>
        <v>2862285</v>
      </c>
      <c r="EM164" s="263">
        <f t="shared" si="200"/>
        <v>1147008</v>
      </c>
      <c r="EN164" s="263">
        <f t="shared" si="200"/>
        <v>2979971</v>
      </c>
      <c r="EO164" s="263">
        <f t="shared" si="200"/>
        <v>811742</v>
      </c>
      <c r="EP164" s="263">
        <f t="shared" si="200"/>
        <v>138440</v>
      </c>
      <c r="EQ164" s="263">
        <f t="shared" si="200"/>
        <v>445120</v>
      </c>
      <c r="ER164" s="263">
        <f t="shared" si="200"/>
        <v>1313295</v>
      </c>
      <c r="ES164" s="263">
        <f t="shared" si="200"/>
        <v>0</v>
      </c>
      <c r="ET164" s="263">
        <f t="shared" si="200"/>
        <v>31065</v>
      </c>
      <c r="EU164" s="263">
        <f t="shared" si="200"/>
        <v>146442</v>
      </c>
      <c r="EV164" s="263">
        <f t="shared" si="200"/>
        <v>93866</v>
      </c>
      <c r="EW164" s="263">
        <f t="shared" si="200"/>
        <v>9990488</v>
      </c>
      <c r="EX164" s="263">
        <f t="shared" si="200"/>
        <v>1717751</v>
      </c>
      <c r="EY164" s="263">
        <f t="shared" si="200"/>
        <v>489933</v>
      </c>
      <c r="EZ164" s="263">
        <f t="shared" si="200"/>
        <v>805221</v>
      </c>
      <c r="FA164" s="263">
        <f t="shared" si="200"/>
        <v>6078593</v>
      </c>
      <c r="FB164" s="263">
        <f t="shared" si="200"/>
        <v>86476</v>
      </c>
      <c r="FC164" s="263">
        <f t="shared" si="200"/>
        <v>193044</v>
      </c>
      <c r="FD164" s="263">
        <f t="shared" si="200"/>
        <v>342570</v>
      </c>
      <c r="FE164" s="263">
        <f t="shared" si="200"/>
        <v>276901</v>
      </c>
      <c r="FF164" s="263">
        <f t="shared" si="200"/>
        <v>2380591</v>
      </c>
      <c r="FG164" s="263">
        <f t="shared" si="200"/>
        <v>1106961</v>
      </c>
      <c r="FH164" s="263">
        <f t="shared" si="200"/>
        <v>113407</v>
      </c>
      <c r="FI164" s="263">
        <f t="shared" si="200"/>
        <v>291923</v>
      </c>
      <c r="FJ164" s="263">
        <f t="shared" si="200"/>
        <v>416349</v>
      </c>
      <c r="FK164" s="263">
        <f t="shared" si="200"/>
        <v>11595</v>
      </c>
      <c r="FL164" s="263">
        <f t="shared" si="200"/>
        <v>50485</v>
      </c>
      <c r="FM164" s="263">
        <f t="shared" si="200"/>
        <v>149243</v>
      </c>
      <c r="FN164" s="263">
        <f t="shared" si="200"/>
        <v>41694</v>
      </c>
      <c r="FO164" s="263">
        <f t="shared" si="200"/>
        <v>2758608</v>
      </c>
      <c r="FP164" s="263">
        <f t="shared" si="200"/>
        <v>1778580</v>
      </c>
      <c r="FQ164" s="263">
        <f t="shared" si="197"/>
        <v>16507</v>
      </c>
      <c r="FR164" s="263">
        <f t="shared" si="197"/>
        <v>16662</v>
      </c>
      <c r="FS164" s="263">
        <f t="shared" si="197"/>
        <v>908704</v>
      </c>
      <c r="FT164" s="263">
        <f t="shared" si="197"/>
        <v>5483</v>
      </c>
      <c r="FU164" s="263">
        <f t="shared" si="197"/>
        <v>0</v>
      </c>
      <c r="FV164" s="263">
        <f t="shared" si="197"/>
        <v>12394</v>
      </c>
      <c r="FW164" s="263">
        <f t="shared" si="197"/>
        <v>20277</v>
      </c>
      <c r="FX164" s="263">
        <f t="shared" si="197"/>
        <v>6460459</v>
      </c>
      <c r="FY164" s="263">
        <f t="shared" si="197"/>
        <v>1503872</v>
      </c>
      <c r="FZ164" s="263">
        <f t="shared" si="197"/>
        <v>1140672</v>
      </c>
      <c r="GA164" s="263">
        <f t="shared" si="197"/>
        <v>507129</v>
      </c>
      <c r="GB164" s="263">
        <f t="shared" si="197"/>
        <v>3187890</v>
      </c>
      <c r="GC164" s="263">
        <f t="shared" si="197"/>
        <v>21019</v>
      </c>
      <c r="GD164" s="263">
        <f t="shared" si="197"/>
        <v>38811</v>
      </c>
      <c r="GE164" s="263">
        <f t="shared" si="197"/>
        <v>41759</v>
      </c>
      <c r="GF164" s="263">
        <f t="shared" si="197"/>
        <v>19306</v>
      </c>
      <c r="GG164" s="263">
        <f t="shared" si="197"/>
        <v>2086289</v>
      </c>
      <c r="GH164" s="263">
        <f t="shared" si="197"/>
        <v>114127</v>
      </c>
      <c r="GI164" s="263">
        <f t="shared" si="197"/>
        <v>17152</v>
      </c>
      <c r="GJ164" s="263">
        <f t="shared" si="197"/>
        <v>145429</v>
      </c>
      <c r="GK164" s="263">
        <f t="shared" si="197"/>
        <v>1213332</v>
      </c>
      <c r="GL164" s="263">
        <f t="shared" si="197"/>
        <v>596249</v>
      </c>
      <c r="GM164" s="263">
        <f t="shared" si="197"/>
        <v>0</v>
      </c>
      <c r="GN164" s="263">
        <f t="shared" si="197"/>
        <v>0</v>
      </c>
      <c r="GO164" s="263">
        <f t="shared" si="197"/>
        <v>0</v>
      </c>
      <c r="GP164" s="263">
        <f t="shared" si="197"/>
        <v>377725</v>
      </c>
      <c r="GQ164" s="263">
        <f t="shared" si="197"/>
        <v>0</v>
      </c>
      <c r="GR164" s="263">
        <f t="shared" si="197"/>
        <v>269245</v>
      </c>
      <c r="GS164" s="263">
        <f t="shared" si="197"/>
        <v>108479</v>
      </c>
      <c r="GT164" s="263">
        <f t="shared" si="197"/>
        <v>0</v>
      </c>
      <c r="GU164" s="263">
        <f t="shared" si="197"/>
        <v>0</v>
      </c>
      <c r="GV164" s="263">
        <f t="shared" si="197"/>
        <v>0</v>
      </c>
      <c r="GW164" s="263">
        <f t="shared" si="197"/>
        <v>0</v>
      </c>
      <c r="GX164" s="263">
        <f t="shared" si="197"/>
        <v>0</v>
      </c>
      <c r="GY164" s="263">
        <f t="shared" si="197"/>
        <v>3016320</v>
      </c>
      <c r="GZ164" s="263">
        <f t="shared" si="197"/>
        <v>881120</v>
      </c>
      <c r="HA164" s="263">
        <f t="shared" si="197"/>
        <v>248756</v>
      </c>
      <c r="HB164" s="263">
        <f t="shared" si="197"/>
        <v>136599</v>
      </c>
      <c r="HC164" s="263">
        <f t="shared" si="197"/>
        <v>1180799</v>
      </c>
      <c r="HD164" s="263">
        <f t="shared" si="197"/>
        <v>32157</v>
      </c>
      <c r="HE164" s="263">
        <f t="shared" si="197"/>
        <v>22109</v>
      </c>
      <c r="HF164" s="263">
        <f t="shared" si="197"/>
        <v>228044</v>
      </c>
      <c r="HG164" s="263">
        <f t="shared" si="197"/>
        <v>278227</v>
      </c>
      <c r="HH164" s="263">
        <f t="shared" si="197"/>
        <v>22843790</v>
      </c>
    </row>
    <row r="165" spans="1:216" x14ac:dyDescent="0.2">
      <c r="A165" s="263" t="s">
        <v>243</v>
      </c>
      <c r="B165" s="263">
        <f t="shared" si="175"/>
        <v>484609258</v>
      </c>
      <c r="C165" s="263">
        <f t="shared" ref="C165:Y165" si="205">+C98</f>
        <v>49489480</v>
      </c>
      <c r="D165" s="263">
        <f t="shared" si="205"/>
        <v>39789010</v>
      </c>
      <c r="E165" s="263">
        <f t="shared" si="205"/>
        <v>25926000</v>
      </c>
      <c r="F165" s="263">
        <f t="shared" si="205"/>
        <v>6976815</v>
      </c>
      <c r="G165" s="263">
        <f t="shared" si="205"/>
        <v>18949190</v>
      </c>
      <c r="H165" s="263">
        <f t="shared" si="205"/>
        <v>12051830</v>
      </c>
      <c r="I165" s="263">
        <f t="shared" si="205"/>
        <v>2096138</v>
      </c>
      <c r="J165" s="263">
        <f t="shared" si="205"/>
        <v>9955696</v>
      </c>
      <c r="K165" s="263">
        <f t="shared" si="205"/>
        <v>1176926</v>
      </c>
      <c r="L165" s="263">
        <f t="shared" si="205"/>
        <v>467938</v>
      </c>
      <c r="M165" s="263">
        <f t="shared" si="205"/>
        <v>708987</v>
      </c>
      <c r="N165" s="263">
        <f t="shared" ref="N165:P165" si="206">+N98</f>
        <v>634252</v>
      </c>
      <c r="O165" s="263">
        <f t="shared" si="206"/>
        <v>179084</v>
      </c>
      <c r="P165" s="263">
        <f t="shared" si="206"/>
        <v>455168</v>
      </c>
      <c r="Q165" s="263">
        <f t="shared" si="205"/>
        <v>3400313</v>
      </c>
      <c r="R165" s="263">
        <f t="shared" si="205"/>
        <v>666677</v>
      </c>
      <c r="S165" s="263">
        <f t="shared" si="205"/>
        <v>0</v>
      </c>
      <c r="T165" s="263">
        <f t="shared" si="205"/>
        <v>3954378</v>
      </c>
      <c r="U165" s="263">
        <f t="shared" si="205"/>
        <v>2288396</v>
      </c>
      <c r="V165" s="263">
        <f t="shared" si="205"/>
        <v>1665983</v>
      </c>
      <c r="W165" s="263">
        <f t="shared" si="205"/>
        <v>2345773</v>
      </c>
      <c r="X165" s="263">
        <f t="shared" si="205"/>
        <v>1991790</v>
      </c>
      <c r="Y165" s="263">
        <f t="shared" si="205"/>
        <v>353983</v>
      </c>
      <c r="Z165" s="263">
        <f t="shared" si="172"/>
        <v>244245000</v>
      </c>
      <c r="AA165" s="263">
        <f t="shared" ref="AA165:CO167" si="207">+AA77</f>
        <v>206583600</v>
      </c>
      <c r="AB165" s="263">
        <f t="shared" si="207"/>
        <v>2709681</v>
      </c>
      <c r="AC165" s="263">
        <f t="shared" si="207"/>
        <v>49395350</v>
      </c>
      <c r="AD165" s="263">
        <f t="shared" si="207"/>
        <v>32331200</v>
      </c>
      <c r="AE165" s="263">
        <f t="shared" si="207"/>
        <v>180470</v>
      </c>
      <c r="AF165" s="263">
        <f t="shared" si="207"/>
        <v>17267100</v>
      </c>
      <c r="AG165" s="263">
        <f t="shared" si="207"/>
        <v>6075508</v>
      </c>
      <c r="AH165" s="263">
        <f t="shared" si="207"/>
        <v>17222610</v>
      </c>
      <c r="AI165" s="263">
        <f t="shared" si="207"/>
        <v>13332710</v>
      </c>
      <c r="AJ165" s="263">
        <f t="shared" si="207"/>
        <v>56410910</v>
      </c>
      <c r="AK165" s="263">
        <f t="shared" si="207"/>
        <v>11070180</v>
      </c>
      <c r="AL165" s="263">
        <f t="shared" si="207"/>
        <v>582242</v>
      </c>
      <c r="AM165" s="263">
        <f t="shared" si="207"/>
        <v>37527280</v>
      </c>
      <c r="AN165" s="263">
        <f t="shared" si="207"/>
        <v>41243</v>
      </c>
      <c r="AO165" s="263">
        <f t="shared" si="207"/>
        <v>9483538</v>
      </c>
      <c r="AP165" s="263">
        <f t="shared" si="207"/>
        <v>13993570</v>
      </c>
      <c r="AQ165" s="263">
        <f t="shared" si="207"/>
        <v>69169</v>
      </c>
      <c r="AR165" s="263">
        <f t="shared" si="207"/>
        <v>4542801</v>
      </c>
      <c r="AS165" s="263">
        <f t="shared" si="207"/>
        <v>577049</v>
      </c>
      <c r="AT165" s="263">
        <f t="shared" si="207"/>
        <v>1650420</v>
      </c>
      <c r="AU165" s="263">
        <f t="shared" si="207"/>
        <v>424998</v>
      </c>
      <c r="AV165" s="263">
        <f t="shared" si="207"/>
        <v>4878785</v>
      </c>
      <c r="AW165" s="263">
        <f t="shared" si="207"/>
        <v>1821139</v>
      </c>
      <c r="AX165" s="263">
        <f t="shared" si="207"/>
        <v>44567</v>
      </c>
      <c r="AY165" s="263">
        <f t="shared" si="207"/>
        <v>35709280</v>
      </c>
      <c r="AZ165" s="263">
        <f t="shared" si="207"/>
        <v>8416504</v>
      </c>
      <c r="BA165" s="263">
        <f t="shared" si="207"/>
        <v>1747861</v>
      </c>
      <c r="BB165" s="263">
        <f t="shared" si="207"/>
        <v>91515</v>
      </c>
      <c r="BC165" s="263">
        <f t="shared" si="207"/>
        <v>6513000</v>
      </c>
      <c r="BD165" s="263">
        <f t="shared" si="207"/>
        <v>64130</v>
      </c>
      <c r="BE165" s="263">
        <f t="shared" si="207"/>
        <v>0</v>
      </c>
      <c r="BF165" s="263">
        <f t="shared" si="207"/>
        <v>0</v>
      </c>
      <c r="BG165" s="263">
        <f t="shared" ref="BG165:BM165" si="208">+BG77</f>
        <v>2146214</v>
      </c>
      <c r="BH165" s="263">
        <f t="shared" si="208"/>
        <v>482207</v>
      </c>
      <c r="BI165" s="263">
        <f t="shared" si="208"/>
        <v>0</v>
      </c>
      <c r="BJ165" s="263">
        <f t="shared" si="208"/>
        <v>1664007</v>
      </c>
      <c r="BK165" s="263">
        <f t="shared" si="208"/>
        <v>0</v>
      </c>
      <c r="BL165" s="263">
        <f t="shared" si="208"/>
        <v>0</v>
      </c>
      <c r="BM165" s="263">
        <f t="shared" si="208"/>
        <v>0</v>
      </c>
      <c r="BN165" s="263">
        <f t="shared" si="207"/>
        <v>6084816</v>
      </c>
      <c r="BO165" s="263">
        <f t="shared" si="207"/>
        <v>0</v>
      </c>
      <c r="BP165" s="263">
        <f t="shared" si="207"/>
        <v>7629</v>
      </c>
      <c r="BQ165" s="263">
        <f t="shared" si="207"/>
        <v>6077187</v>
      </c>
      <c r="BR165" s="263">
        <f t="shared" si="207"/>
        <v>0</v>
      </c>
      <c r="BS165" s="263">
        <f t="shared" si="207"/>
        <v>0</v>
      </c>
      <c r="BT165" s="263">
        <f t="shared" si="207"/>
        <v>0</v>
      </c>
      <c r="BU165" s="263">
        <f t="shared" si="207"/>
        <v>5277335</v>
      </c>
      <c r="BV165" s="263">
        <f t="shared" si="207"/>
        <v>229555</v>
      </c>
      <c r="BW165" s="263">
        <f t="shared" si="207"/>
        <v>60899</v>
      </c>
      <c r="BX165" s="263">
        <f t="shared" si="207"/>
        <v>4965834</v>
      </c>
      <c r="BY165" s="263">
        <f t="shared" si="207"/>
        <v>21048</v>
      </c>
      <c r="BZ165" s="263">
        <f t="shared" si="207"/>
        <v>0</v>
      </c>
      <c r="CA165" s="263">
        <f t="shared" si="207"/>
        <v>0</v>
      </c>
      <c r="CB165" s="263">
        <f t="shared" si="207"/>
        <v>647343</v>
      </c>
      <c r="CC165" s="263">
        <f t="shared" si="207"/>
        <v>100087</v>
      </c>
      <c r="CD165" s="263">
        <f t="shared" si="207"/>
        <v>0</v>
      </c>
      <c r="CE165" s="263">
        <f t="shared" si="207"/>
        <v>547256</v>
      </c>
      <c r="CF165" s="263">
        <f t="shared" si="207"/>
        <v>0</v>
      </c>
      <c r="CG165" s="263">
        <f t="shared" si="207"/>
        <v>0</v>
      </c>
      <c r="CH165" s="263">
        <f t="shared" si="207"/>
        <v>0</v>
      </c>
      <c r="CI165" s="263">
        <f t="shared" si="207"/>
        <v>13137070</v>
      </c>
      <c r="CJ165" s="263">
        <f t="shared" si="207"/>
        <v>2366331</v>
      </c>
      <c r="CK165" s="263">
        <f t="shared" si="207"/>
        <v>96542</v>
      </c>
      <c r="CL165" s="263">
        <f t="shared" si="207"/>
        <v>10065710</v>
      </c>
      <c r="CM165" s="263">
        <f t="shared" si="207"/>
        <v>104454</v>
      </c>
      <c r="CN165" s="263">
        <f t="shared" si="207"/>
        <v>0</v>
      </c>
      <c r="CO165" s="263">
        <f t="shared" si="207"/>
        <v>504041</v>
      </c>
      <c r="CP165" s="263">
        <f t="shared" si="173"/>
        <v>11467020</v>
      </c>
      <c r="CQ165" s="263">
        <f t="shared" si="173"/>
        <v>1068421</v>
      </c>
      <c r="CR165" s="263">
        <f t="shared" si="173"/>
        <v>5216607</v>
      </c>
      <c r="CS165" s="263">
        <f t="shared" si="173"/>
        <v>1542797</v>
      </c>
      <c r="CT165" s="263">
        <f t="shared" si="173"/>
        <v>1947549</v>
      </c>
      <c r="CU165" s="263">
        <f t="shared" si="173"/>
        <v>870759</v>
      </c>
      <c r="CV165" s="263">
        <f t="shared" si="173"/>
        <v>820884</v>
      </c>
      <c r="CW165" s="263">
        <f t="shared" si="173"/>
        <v>2825728</v>
      </c>
      <c r="CX165" s="263">
        <f t="shared" si="173"/>
        <v>0</v>
      </c>
      <c r="CY165" s="263">
        <f t="shared" si="173"/>
        <v>0</v>
      </c>
      <c r="CZ165" s="263">
        <f t="shared" si="173"/>
        <v>0</v>
      </c>
      <c r="DA165" s="263">
        <f t="shared" si="173"/>
        <v>858765</v>
      </c>
      <c r="DB165" s="263">
        <f t="shared" si="173"/>
        <v>1312834</v>
      </c>
      <c r="DC165" s="263">
        <f t="shared" si="173"/>
        <v>546568</v>
      </c>
      <c r="DD165" s="263">
        <f t="shared" si="174"/>
        <v>68708370</v>
      </c>
      <c r="DE165" s="263">
        <f t="shared" si="200"/>
        <v>14142530</v>
      </c>
      <c r="DF165" s="263">
        <f t="shared" si="200"/>
        <v>22565360</v>
      </c>
      <c r="DG165" s="263">
        <f t="shared" si="200"/>
        <v>31271790</v>
      </c>
      <c r="DH165" s="263">
        <f t="shared" si="200"/>
        <v>568507</v>
      </c>
      <c r="DI165" s="263">
        <f t="shared" si="200"/>
        <v>133404</v>
      </c>
      <c r="DJ165" s="263">
        <f t="shared" si="200"/>
        <v>26783</v>
      </c>
      <c r="DK165" s="263">
        <f t="shared" si="200"/>
        <v>72164380</v>
      </c>
      <c r="DL165" s="263">
        <f t="shared" si="200"/>
        <v>39625680</v>
      </c>
      <c r="DM165" s="263">
        <f t="shared" si="200"/>
        <v>23206710</v>
      </c>
      <c r="DN165" s="263">
        <f t="shared" si="200"/>
        <v>7436951</v>
      </c>
      <c r="DO165" s="263">
        <f t="shared" si="200"/>
        <v>1159738</v>
      </c>
      <c r="DP165" s="263">
        <f t="shared" si="200"/>
        <v>2003906</v>
      </c>
      <c r="DQ165" s="263">
        <f t="shared" si="200"/>
        <v>11285750</v>
      </c>
      <c r="DR165" s="263">
        <f t="shared" si="200"/>
        <v>0</v>
      </c>
      <c r="DS165" s="263">
        <f t="shared" si="200"/>
        <v>126569</v>
      </c>
      <c r="DT165" s="263">
        <f t="shared" si="200"/>
        <v>895597</v>
      </c>
      <c r="DU165" s="263">
        <f t="shared" si="200"/>
        <v>298197</v>
      </c>
      <c r="DV165" s="263">
        <f t="shared" si="200"/>
        <v>16348720</v>
      </c>
      <c r="DW165" s="263">
        <f t="shared" si="200"/>
        <v>2434437</v>
      </c>
      <c r="DX165" s="263">
        <f t="shared" si="200"/>
        <v>1430177</v>
      </c>
      <c r="DY165" s="263">
        <f t="shared" si="200"/>
        <v>855614</v>
      </c>
      <c r="DZ165" s="263">
        <f t="shared" si="200"/>
        <v>10424470</v>
      </c>
      <c r="EA165" s="263">
        <f t="shared" si="200"/>
        <v>0</v>
      </c>
      <c r="EB165" s="263">
        <f t="shared" si="200"/>
        <v>26017</v>
      </c>
      <c r="EC165" s="263">
        <f t="shared" si="200"/>
        <v>884237</v>
      </c>
      <c r="ED165" s="263">
        <f t="shared" si="200"/>
        <v>293766</v>
      </c>
      <c r="EE165" s="263">
        <f t="shared" si="200"/>
        <v>33928800</v>
      </c>
      <c r="EF165" s="263">
        <f t="shared" si="200"/>
        <v>9462485</v>
      </c>
      <c r="EG165" s="263">
        <f t="shared" si="200"/>
        <v>2447926</v>
      </c>
      <c r="EH165" s="263">
        <f t="shared" si="200"/>
        <v>2458333</v>
      </c>
      <c r="EI165" s="263">
        <f t="shared" si="200"/>
        <v>17314320</v>
      </c>
      <c r="EJ165" s="263">
        <f t="shared" si="200"/>
        <v>0</v>
      </c>
      <c r="EK165" s="263">
        <f t="shared" si="200"/>
        <v>145589</v>
      </c>
      <c r="EL165" s="263">
        <f t="shared" si="200"/>
        <v>1578090</v>
      </c>
      <c r="EM165" s="263">
        <f t="shared" si="200"/>
        <v>522057</v>
      </c>
      <c r="EN165" s="263">
        <f t="shared" si="200"/>
        <v>5492016</v>
      </c>
      <c r="EO165" s="263">
        <f t="shared" si="200"/>
        <v>333964</v>
      </c>
      <c r="EP165" s="263">
        <f t="shared" si="200"/>
        <v>132907</v>
      </c>
      <c r="EQ165" s="263">
        <f t="shared" si="200"/>
        <v>392562</v>
      </c>
      <c r="ER165" s="263">
        <f t="shared" si="200"/>
        <v>4383238</v>
      </c>
      <c r="ES165" s="263">
        <f t="shared" si="200"/>
        <v>0</v>
      </c>
      <c r="ET165" s="263">
        <f t="shared" si="200"/>
        <v>6997</v>
      </c>
      <c r="EU165" s="263">
        <f t="shared" si="200"/>
        <v>182038</v>
      </c>
      <c r="EV165" s="263">
        <f t="shared" si="200"/>
        <v>60310</v>
      </c>
      <c r="EW165" s="263">
        <f t="shared" si="200"/>
        <v>11035380</v>
      </c>
      <c r="EX165" s="263">
        <f t="shared" si="200"/>
        <v>2532210</v>
      </c>
      <c r="EY165" s="263">
        <f t="shared" si="200"/>
        <v>533121</v>
      </c>
      <c r="EZ165" s="263">
        <f t="shared" si="200"/>
        <v>891481</v>
      </c>
      <c r="FA165" s="263">
        <f t="shared" si="200"/>
        <v>6480987</v>
      </c>
      <c r="FB165" s="263">
        <f t="shared" si="200"/>
        <v>0</v>
      </c>
      <c r="FC165" s="263">
        <f t="shared" si="200"/>
        <v>85717</v>
      </c>
      <c r="FD165" s="263">
        <f t="shared" si="200"/>
        <v>331856</v>
      </c>
      <c r="FE165" s="263">
        <f t="shared" si="200"/>
        <v>180010</v>
      </c>
      <c r="FF165" s="263">
        <f t="shared" si="200"/>
        <v>4553921</v>
      </c>
      <c r="FG165" s="263">
        <f t="shared" si="200"/>
        <v>1171113</v>
      </c>
      <c r="FH165" s="263">
        <f t="shared" si="200"/>
        <v>138002</v>
      </c>
      <c r="FI165" s="263">
        <f t="shared" si="200"/>
        <v>219659</v>
      </c>
      <c r="FJ165" s="263">
        <f t="shared" si="200"/>
        <v>884786</v>
      </c>
      <c r="FK165" s="263">
        <f t="shared" si="200"/>
        <v>0</v>
      </c>
      <c r="FL165" s="263">
        <f t="shared" si="200"/>
        <v>47997</v>
      </c>
      <c r="FM165" s="263">
        <f t="shared" si="200"/>
        <v>47768</v>
      </c>
      <c r="FN165" s="263">
        <f t="shared" si="200"/>
        <v>12163</v>
      </c>
      <c r="FO165" s="263">
        <f t="shared" si="200"/>
        <v>5745100</v>
      </c>
      <c r="FP165" s="263">
        <f t="shared" ref="FP165:HH167" si="209">+FP77</f>
        <v>4601523</v>
      </c>
      <c r="FQ165" s="263">
        <f t="shared" si="209"/>
        <v>98658</v>
      </c>
      <c r="FR165" s="263">
        <f t="shared" si="209"/>
        <v>24561</v>
      </c>
      <c r="FS165" s="263">
        <f t="shared" si="209"/>
        <v>883739</v>
      </c>
      <c r="FT165" s="263">
        <f t="shared" si="209"/>
        <v>44837</v>
      </c>
      <c r="FU165" s="263">
        <f t="shared" si="209"/>
        <v>7358</v>
      </c>
      <c r="FV165" s="263">
        <f t="shared" si="209"/>
        <v>84425</v>
      </c>
      <c r="FW165" s="263">
        <f t="shared" si="209"/>
        <v>0</v>
      </c>
      <c r="FX165" s="263">
        <f t="shared" si="209"/>
        <v>5128036</v>
      </c>
      <c r="FY165" s="263">
        <f t="shared" si="209"/>
        <v>736670</v>
      </c>
      <c r="FZ165" s="263">
        <f t="shared" si="209"/>
        <v>311820</v>
      </c>
      <c r="GA165" s="263">
        <f t="shared" si="209"/>
        <v>756698</v>
      </c>
      <c r="GB165" s="263">
        <f t="shared" si="209"/>
        <v>3289719</v>
      </c>
      <c r="GC165" s="263">
        <f t="shared" si="209"/>
        <v>0</v>
      </c>
      <c r="GD165" s="263">
        <f t="shared" si="209"/>
        <v>9824</v>
      </c>
      <c r="GE165" s="263">
        <f t="shared" si="209"/>
        <v>23304</v>
      </c>
      <c r="GF165" s="263">
        <f t="shared" si="209"/>
        <v>0</v>
      </c>
      <c r="GG165" s="263">
        <f t="shared" si="209"/>
        <v>607336</v>
      </c>
      <c r="GH165" s="263">
        <f t="shared" si="209"/>
        <v>0</v>
      </c>
      <c r="GI165" s="263">
        <f t="shared" si="209"/>
        <v>0</v>
      </c>
      <c r="GJ165" s="263">
        <f t="shared" si="209"/>
        <v>26971</v>
      </c>
      <c r="GK165" s="263">
        <f t="shared" si="209"/>
        <v>420375</v>
      </c>
      <c r="GL165" s="263">
        <f t="shared" si="209"/>
        <v>159990</v>
      </c>
      <c r="GM165" s="263">
        <f t="shared" si="209"/>
        <v>0</v>
      </c>
      <c r="GN165" s="263">
        <f t="shared" si="209"/>
        <v>0</v>
      </c>
      <c r="GO165" s="263">
        <f t="shared" si="209"/>
        <v>0</v>
      </c>
      <c r="GP165" s="263">
        <f t="shared" si="209"/>
        <v>2186933</v>
      </c>
      <c r="GQ165" s="263">
        <f t="shared" si="209"/>
        <v>21017</v>
      </c>
      <c r="GR165" s="263">
        <f t="shared" si="209"/>
        <v>1242641</v>
      </c>
      <c r="GS165" s="263">
        <f t="shared" si="209"/>
        <v>852397</v>
      </c>
      <c r="GT165" s="263">
        <f t="shared" si="209"/>
        <v>15838</v>
      </c>
      <c r="GU165" s="263">
        <f t="shared" si="209"/>
        <v>0</v>
      </c>
      <c r="GV165" s="263">
        <f t="shared" si="209"/>
        <v>0</v>
      </c>
      <c r="GW165" s="263">
        <f t="shared" si="209"/>
        <v>25191</v>
      </c>
      <c r="GX165" s="263">
        <f t="shared" si="209"/>
        <v>29850</v>
      </c>
      <c r="GY165" s="263">
        <f t="shared" si="209"/>
        <v>3281981</v>
      </c>
      <c r="GZ165" s="263">
        <f t="shared" si="209"/>
        <v>1051353</v>
      </c>
      <c r="HA165" s="263">
        <f t="shared" si="209"/>
        <v>318154</v>
      </c>
      <c r="HB165" s="263">
        <f t="shared" si="209"/>
        <v>97869</v>
      </c>
      <c r="HC165" s="263">
        <f t="shared" si="209"/>
        <v>1585313</v>
      </c>
      <c r="HD165" s="263">
        <f t="shared" si="209"/>
        <v>53348</v>
      </c>
      <c r="HE165" s="263">
        <f t="shared" si="209"/>
        <v>10167</v>
      </c>
      <c r="HF165" s="263">
        <f t="shared" si="209"/>
        <v>121227</v>
      </c>
      <c r="HG165" s="263">
        <f t="shared" si="209"/>
        <v>44552</v>
      </c>
      <c r="HH165" s="263">
        <f t="shared" si="209"/>
        <v>26616020</v>
      </c>
    </row>
    <row r="166" spans="1:216" x14ac:dyDescent="0.2">
      <c r="A166" s="263" t="s">
        <v>244</v>
      </c>
      <c r="B166" s="263">
        <f t="shared" si="175"/>
        <v>582077077</v>
      </c>
      <c r="C166" s="263">
        <f t="shared" ref="C166:Y166" si="210">+C99</f>
        <v>42804000</v>
      </c>
      <c r="D166" s="263">
        <f t="shared" si="210"/>
        <v>36626880</v>
      </c>
      <c r="E166" s="263">
        <f t="shared" si="210"/>
        <v>23967160</v>
      </c>
      <c r="F166" s="263">
        <f t="shared" si="210"/>
        <v>5286070</v>
      </c>
      <c r="G166" s="263">
        <f t="shared" si="210"/>
        <v>18681090</v>
      </c>
      <c r="H166" s="263">
        <f t="shared" si="210"/>
        <v>11063180</v>
      </c>
      <c r="I166" s="263">
        <f t="shared" si="210"/>
        <v>1769263</v>
      </c>
      <c r="J166" s="263">
        <f t="shared" si="210"/>
        <v>9293912</v>
      </c>
      <c r="K166" s="263">
        <f t="shared" si="210"/>
        <v>872740</v>
      </c>
      <c r="L166" s="263">
        <f t="shared" si="210"/>
        <v>295243</v>
      </c>
      <c r="M166" s="263">
        <f t="shared" si="210"/>
        <v>577497</v>
      </c>
      <c r="N166" s="263">
        <f t="shared" ref="N166:P166" si="211">+N99</f>
        <v>723810</v>
      </c>
      <c r="O166" s="263">
        <f t="shared" si="211"/>
        <v>205349</v>
      </c>
      <c r="P166" s="263">
        <f t="shared" si="211"/>
        <v>518461</v>
      </c>
      <c r="Q166" s="263">
        <f t="shared" si="210"/>
        <v>2977157</v>
      </c>
      <c r="R166" s="263">
        <f t="shared" si="210"/>
        <v>952190</v>
      </c>
      <c r="S166" s="263">
        <f t="shared" si="210"/>
        <v>0</v>
      </c>
      <c r="T166" s="263">
        <f t="shared" si="210"/>
        <v>1094084</v>
      </c>
      <c r="U166" s="263">
        <f t="shared" si="210"/>
        <v>894194</v>
      </c>
      <c r="V166" s="263">
        <f t="shared" si="210"/>
        <v>199890</v>
      </c>
      <c r="W166" s="263">
        <f t="shared" si="210"/>
        <v>2105879</v>
      </c>
      <c r="X166" s="263">
        <f t="shared" si="210"/>
        <v>1701574</v>
      </c>
      <c r="Y166" s="263">
        <f t="shared" si="210"/>
        <v>404305</v>
      </c>
      <c r="Z166" s="263">
        <f t="shared" si="172"/>
        <v>292950600</v>
      </c>
      <c r="AA166" s="263">
        <f t="shared" si="207"/>
        <v>262096400</v>
      </c>
      <c r="AB166" s="263">
        <f t="shared" si="207"/>
        <v>5144232</v>
      </c>
      <c r="AC166" s="263">
        <f t="shared" si="207"/>
        <v>77612150</v>
      </c>
      <c r="AD166" s="263">
        <f t="shared" si="207"/>
        <v>37392580</v>
      </c>
      <c r="AE166" s="263">
        <f t="shared" si="207"/>
        <v>663166</v>
      </c>
      <c r="AF166" s="263">
        <f t="shared" si="207"/>
        <v>23768550</v>
      </c>
      <c r="AG166" s="263">
        <f t="shared" si="207"/>
        <v>11065070</v>
      </c>
      <c r="AH166" s="263">
        <f t="shared" si="207"/>
        <v>21323790</v>
      </c>
      <c r="AI166" s="263">
        <f t="shared" si="207"/>
        <v>11619630</v>
      </c>
      <c r="AJ166" s="263">
        <f t="shared" si="207"/>
        <v>59354650</v>
      </c>
      <c r="AK166" s="263">
        <f t="shared" si="207"/>
        <v>13323510</v>
      </c>
      <c r="AL166" s="263">
        <f t="shared" si="207"/>
        <v>805633</v>
      </c>
      <c r="AM166" s="263">
        <f t="shared" si="207"/>
        <v>30719750</v>
      </c>
      <c r="AN166" s="263">
        <f t="shared" si="207"/>
        <v>136984</v>
      </c>
      <c r="AO166" s="263">
        <f t="shared" si="207"/>
        <v>9080386</v>
      </c>
      <c r="AP166" s="263">
        <f t="shared" si="207"/>
        <v>11519000</v>
      </c>
      <c r="AQ166" s="263">
        <f t="shared" si="207"/>
        <v>69169</v>
      </c>
      <c r="AR166" s="263">
        <f t="shared" si="207"/>
        <v>3840475</v>
      </c>
      <c r="AS166" s="263">
        <f t="shared" si="207"/>
        <v>455440</v>
      </c>
      <c r="AT166" s="263">
        <f t="shared" si="207"/>
        <v>723254</v>
      </c>
      <c r="AU166" s="263">
        <f t="shared" si="207"/>
        <v>319690</v>
      </c>
      <c r="AV166" s="263">
        <f t="shared" si="207"/>
        <v>3633386</v>
      </c>
      <c r="AW166" s="263">
        <f t="shared" si="207"/>
        <v>916903</v>
      </c>
      <c r="AX166" s="263">
        <f t="shared" si="207"/>
        <v>25056</v>
      </c>
      <c r="AY166" s="263">
        <f t="shared" si="207"/>
        <v>50615500</v>
      </c>
      <c r="AZ166" s="263">
        <f t="shared" si="207"/>
        <v>10329010</v>
      </c>
      <c r="BA166" s="263">
        <f t="shared" si="207"/>
        <v>2070764</v>
      </c>
      <c r="BB166" s="263">
        <f t="shared" si="207"/>
        <v>137974</v>
      </c>
      <c r="BC166" s="263">
        <f t="shared" si="207"/>
        <v>7998536</v>
      </c>
      <c r="BD166" s="263">
        <f t="shared" si="207"/>
        <v>121732</v>
      </c>
      <c r="BE166" s="263">
        <f t="shared" si="207"/>
        <v>0</v>
      </c>
      <c r="BF166" s="263">
        <f t="shared" si="207"/>
        <v>0</v>
      </c>
      <c r="BG166" s="263">
        <f t="shared" ref="BG166:BM166" si="212">+BG78</f>
        <v>2204053</v>
      </c>
      <c r="BH166" s="263">
        <f t="shared" si="212"/>
        <v>576530</v>
      </c>
      <c r="BI166" s="263">
        <f t="shared" si="212"/>
        <v>0</v>
      </c>
      <c r="BJ166" s="263">
        <f t="shared" si="212"/>
        <v>1578831</v>
      </c>
      <c r="BK166" s="263">
        <f t="shared" si="212"/>
        <v>48693</v>
      </c>
      <c r="BL166" s="263">
        <f t="shared" si="212"/>
        <v>0</v>
      </c>
      <c r="BM166" s="263">
        <f t="shared" si="212"/>
        <v>0</v>
      </c>
      <c r="BN166" s="263">
        <f t="shared" si="207"/>
        <v>12525290</v>
      </c>
      <c r="BO166" s="263">
        <f t="shared" si="207"/>
        <v>14514</v>
      </c>
      <c r="BP166" s="263">
        <f t="shared" si="207"/>
        <v>66407</v>
      </c>
      <c r="BQ166" s="263">
        <f t="shared" si="207"/>
        <v>12317450</v>
      </c>
      <c r="BR166" s="263">
        <f t="shared" si="207"/>
        <v>126915</v>
      </c>
      <c r="BS166" s="263">
        <f t="shared" si="207"/>
        <v>0</v>
      </c>
      <c r="BT166" s="263">
        <f t="shared" si="207"/>
        <v>0</v>
      </c>
      <c r="BU166" s="263">
        <f t="shared" si="207"/>
        <v>10311750</v>
      </c>
      <c r="BV166" s="263">
        <f t="shared" si="207"/>
        <v>290342</v>
      </c>
      <c r="BW166" s="263">
        <f t="shared" si="207"/>
        <v>302025</v>
      </c>
      <c r="BX166" s="263">
        <f t="shared" si="207"/>
        <v>9569322</v>
      </c>
      <c r="BY166" s="263">
        <f t="shared" si="207"/>
        <v>150065</v>
      </c>
      <c r="BZ166" s="263">
        <f t="shared" si="207"/>
        <v>0</v>
      </c>
      <c r="CA166" s="263">
        <f t="shared" si="207"/>
        <v>0</v>
      </c>
      <c r="CB166" s="263">
        <f t="shared" si="207"/>
        <v>1360760</v>
      </c>
      <c r="CC166" s="263">
        <f t="shared" si="207"/>
        <v>451774</v>
      </c>
      <c r="CD166" s="263">
        <f t="shared" si="207"/>
        <v>128015</v>
      </c>
      <c r="CE166" s="263">
        <f t="shared" si="207"/>
        <v>721599</v>
      </c>
      <c r="CF166" s="263">
        <f t="shared" si="207"/>
        <v>59374</v>
      </c>
      <c r="CG166" s="263">
        <f t="shared" si="207"/>
        <v>0</v>
      </c>
      <c r="CH166" s="263">
        <f t="shared" si="207"/>
        <v>0</v>
      </c>
      <c r="CI166" s="263">
        <f t="shared" si="207"/>
        <v>13884650</v>
      </c>
      <c r="CJ166" s="263">
        <f t="shared" si="207"/>
        <v>3096955</v>
      </c>
      <c r="CK166" s="263">
        <f t="shared" si="207"/>
        <v>223685</v>
      </c>
      <c r="CL166" s="263">
        <f t="shared" si="207"/>
        <v>9295462</v>
      </c>
      <c r="CM166" s="263">
        <f t="shared" si="207"/>
        <v>203728</v>
      </c>
      <c r="CN166" s="263">
        <f t="shared" si="207"/>
        <v>0</v>
      </c>
      <c r="CO166" s="263">
        <f t="shared" si="207"/>
        <v>1064818</v>
      </c>
      <c r="CP166" s="263">
        <f t="shared" si="173"/>
        <v>9809182</v>
      </c>
      <c r="CQ166" s="263">
        <f t="shared" si="173"/>
        <v>570948</v>
      </c>
      <c r="CR166" s="263">
        <f t="shared" si="173"/>
        <v>3862433</v>
      </c>
      <c r="CS166" s="263">
        <f t="shared" si="173"/>
        <v>734187</v>
      </c>
      <c r="CT166" s="263">
        <f t="shared" si="173"/>
        <v>2549069</v>
      </c>
      <c r="CU166" s="263">
        <f t="shared" si="173"/>
        <v>1159915</v>
      </c>
      <c r="CV166" s="263">
        <f t="shared" si="173"/>
        <v>932630</v>
      </c>
      <c r="CW166" s="263">
        <f t="shared" si="173"/>
        <v>3135805</v>
      </c>
      <c r="CX166" s="263">
        <f t="shared" si="173"/>
        <v>0</v>
      </c>
      <c r="CY166" s="263">
        <f t="shared" si="173"/>
        <v>0</v>
      </c>
      <c r="CZ166" s="263">
        <f t="shared" si="173"/>
        <v>0</v>
      </c>
      <c r="DA166" s="263">
        <f t="shared" si="173"/>
        <v>745457</v>
      </c>
      <c r="DB166" s="263">
        <f t="shared" si="173"/>
        <v>2068333</v>
      </c>
      <c r="DC166" s="263">
        <f t="shared" si="173"/>
        <v>49429</v>
      </c>
      <c r="DD166" s="263">
        <f t="shared" si="174"/>
        <v>74678290</v>
      </c>
      <c r="DE166" s="263">
        <f t="shared" ref="DE166:FP167" si="213">+DE78</f>
        <v>14963090</v>
      </c>
      <c r="DF166" s="263">
        <f t="shared" si="213"/>
        <v>24884270</v>
      </c>
      <c r="DG166" s="263">
        <f t="shared" si="213"/>
        <v>33472330</v>
      </c>
      <c r="DH166" s="263">
        <f t="shared" si="213"/>
        <v>1109425</v>
      </c>
      <c r="DI166" s="263">
        <f t="shared" si="213"/>
        <v>194052</v>
      </c>
      <c r="DJ166" s="263">
        <f t="shared" si="213"/>
        <v>55124</v>
      </c>
      <c r="DK166" s="263">
        <f t="shared" si="213"/>
        <v>108083700</v>
      </c>
      <c r="DL166" s="263">
        <f t="shared" si="213"/>
        <v>59517770</v>
      </c>
      <c r="DM166" s="263">
        <f t="shared" si="213"/>
        <v>37229560</v>
      </c>
      <c r="DN166" s="263">
        <f t="shared" si="213"/>
        <v>7867290</v>
      </c>
      <c r="DO166" s="263">
        <f t="shared" si="213"/>
        <v>2987513</v>
      </c>
      <c r="DP166" s="263">
        <f t="shared" si="213"/>
        <v>2097864</v>
      </c>
      <c r="DQ166" s="263">
        <f t="shared" si="213"/>
        <v>21424310</v>
      </c>
      <c r="DR166" s="263">
        <f t="shared" si="213"/>
        <v>13480</v>
      </c>
      <c r="DS166" s="263">
        <f t="shared" si="213"/>
        <v>363098</v>
      </c>
      <c r="DT166" s="263">
        <f t="shared" si="213"/>
        <v>1810031</v>
      </c>
      <c r="DU166" s="263">
        <f t="shared" si="213"/>
        <v>665971</v>
      </c>
      <c r="DV166" s="263">
        <f t="shared" si="213"/>
        <v>22086240</v>
      </c>
      <c r="DW166" s="263">
        <f t="shared" si="213"/>
        <v>3097625</v>
      </c>
      <c r="DX166" s="263">
        <f t="shared" si="213"/>
        <v>2261519</v>
      </c>
      <c r="DY166" s="263">
        <f t="shared" si="213"/>
        <v>1736465</v>
      </c>
      <c r="DZ166" s="263">
        <f t="shared" si="213"/>
        <v>13120820</v>
      </c>
      <c r="EA166" s="263">
        <f t="shared" si="213"/>
        <v>9424</v>
      </c>
      <c r="EB166" s="263">
        <f t="shared" si="213"/>
        <v>136348</v>
      </c>
      <c r="EC166" s="263">
        <f t="shared" si="213"/>
        <v>1087135</v>
      </c>
      <c r="ED166" s="263">
        <f t="shared" si="213"/>
        <v>636912</v>
      </c>
      <c r="EE166" s="263">
        <f t="shared" si="213"/>
        <v>54990880</v>
      </c>
      <c r="EF166" s="263">
        <f t="shared" si="213"/>
        <v>10579880</v>
      </c>
      <c r="EG166" s="263">
        <f t="shared" si="213"/>
        <v>5068324</v>
      </c>
      <c r="EH166" s="263">
        <f t="shared" si="213"/>
        <v>3303241</v>
      </c>
      <c r="EI166" s="263">
        <f t="shared" si="213"/>
        <v>31573090</v>
      </c>
      <c r="EJ166" s="263">
        <f t="shared" si="213"/>
        <v>22904</v>
      </c>
      <c r="EK166" s="263">
        <f t="shared" si="213"/>
        <v>456143</v>
      </c>
      <c r="EL166" s="263">
        <f t="shared" si="213"/>
        <v>2771036</v>
      </c>
      <c r="EM166" s="263">
        <f t="shared" si="213"/>
        <v>1216266</v>
      </c>
      <c r="EN166" s="263">
        <f t="shared" si="213"/>
        <v>4173219</v>
      </c>
      <c r="EO166" s="263">
        <f t="shared" si="213"/>
        <v>379490</v>
      </c>
      <c r="EP166" s="263">
        <f t="shared" si="213"/>
        <v>170141</v>
      </c>
      <c r="EQ166" s="263">
        <f t="shared" si="213"/>
        <v>511748</v>
      </c>
      <c r="ER166" s="263">
        <f t="shared" si="213"/>
        <v>2854534</v>
      </c>
      <c r="ES166" s="263">
        <f t="shared" si="213"/>
        <v>0</v>
      </c>
      <c r="ET166" s="263">
        <f t="shared" si="213"/>
        <v>35193</v>
      </c>
      <c r="EU166" s="263">
        <f t="shared" si="213"/>
        <v>154403</v>
      </c>
      <c r="EV166" s="263">
        <f t="shared" si="213"/>
        <v>67711</v>
      </c>
      <c r="EW166" s="263">
        <f t="shared" si="213"/>
        <v>17307990</v>
      </c>
      <c r="EX166" s="263">
        <f t="shared" si="213"/>
        <v>2790371</v>
      </c>
      <c r="EY166" s="263">
        <f t="shared" si="213"/>
        <v>1024447</v>
      </c>
      <c r="EZ166" s="263">
        <f t="shared" si="213"/>
        <v>1355757</v>
      </c>
      <c r="FA166" s="263">
        <f t="shared" si="213"/>
        <v>10899650</v>
      </c>
      <c r="FB166" s="263">
        <f t="shared" si="213"/>
        <v>20391</v>
      </c>
      <c r="FC166" s="263">
        <f t="shared" si="213"/>
        <v>231294</v>
      </c>
      <c r="FD166" s="263">
        <f t="shared" si="213"/>
        <v>636716</v>
      </c>
      <c r="FE166" s="263">
        <f t="shared" si="213"/>
        <v>226411</v>
      </c>
      <c r="FF166" s="263">
        <f t="shared" si="213"/>
        <v>6448649</v>
      </c>
      <c r="FG166" s="263">
        <f t="shared" si="213"/>
        <v>1327751</v>
      </c>
      <c r="FH166" s="263">
        <f t="shared" si="213"/>
        <v>156005</v>
      </c>
      <c r="FI166" s="263">
        <f t="shared" si="213"/>
        <v>219424</v>
      </c>
      <c r="FJ166" s="263">
        <f t="shared" si="213"/>
        <v>1098467</v>
      </c>
      <c r="FK166" s="263">
        <f t="shared" si="213"/>
        <v>27988</v>
      </c>
      <c r="FL166" s="263">
        <f t="shared" si="213"/>
        <v>22612</v>
      </c>
      <c r="FM166" s="263">
        <f t="shared" si="213"/>
        <v>127149</v>
      </c>
      <c r="FN166" s="263">
        <f t="shared" si="213"/>
        <v>57360</v>
      </c>
      <c r="FO166" s="263">
        <f t="shared" si="213"/>
        <v>3899930</v>
      </c>
      <c r="FP166" s="263">
        <f t="shared" si="213"/>
        <v>2677321</v>
      </c>
      <c r="FQ166" s="263">
        <f t="shared" si="209"/>
        <v>58488</v>
      </c>
      <c r="FR166" s="263">
        <f t="shared" si="209"/>
        <v>41223</v>
      </c>
      <c r="FS166" s="263">
        <f t="shared" si="209"/>
        <v>1053694</v>
      </c>
      <c r="FT166" s="263">
        <f t="shared" si="209"/>
        <v>44837</v>
      </c>
      <c r="FU166" s="263">
        <f t="shared" si="209"/>
        <v>0</v>
      </c>
      <c r="FV166" s="263">
        <f t="shared" si="209"/>
        <v>12029</v>
      </c>
      <c r="FW166" s="263">
        <f t="shared" si="209"/>
        <v>12337</v>
      </c>
      <c r="FX166" s="263">
        <f t="shared" si="209"/>
        <v>11544660</v>
      </c>
      <c r="FY166" s="263">
        <f t="shared" si="209"/>
        <v>1370444</v>
      </c>
      <c r="FZ166" s="263">
        <f t="shared" si="209"/>
        <v>1572393</v>
      </c>
      <c r="GA166" s="263">
        <f t="shared" si="209"/>
        <v>1165390</v>
      </c>
      <c r="GB166" s="263">
        <f t="shared" si="209"/>
        <v>7274741</v>
      </c>
      <c r="GC166" s="263">
        <f t="shared" si="209"/>
        <v>21019</v>
      </c>
      <c r="GD166" s="263">
        <f t="shared" si="209"/>
        <v>26845</v>
      </c>
      <c r="GE166" s="263">
        <f t="shared" si="209"/>
        <v>95439</v>
      </c>
      <c r="GF166" s="263">
        <f t="shared" si="209"/>
        <v>18392</v>
      </c>
      <c r="GG166" s="263">
        <f t="shared" si="209"/>
        <v>3648179</v>
      </c>
      <c r="GH166" s="263">
        <f t="shared" si="209"/>
        <v>133432</v>
      </c>
      <c r="GI166" s="263">
        <f t="shared" si="209"/>
        <v>62744</v>
      </c>
      <c r="GJ166" s="263">
        <f t="shared" si="209"/>
        <v>85682</v>
      </c>
      <c r="GK166" s="263">
        <f t="shared" si="209"/>
        <v>1688019</v>
      </c>
      <c r="GL166" s="263">
        <f t="shared" si="209"/>
        <v>1678302</v>
      </c>
      <c r="GM166" s="263">
        <f t="shared" si="209"/>
        <v>0</v>
      </c>
      <c r="GN166" s="263">
        <f t="shared" si="209"/>
        <v>0</v>
      </c>
      <c r="GO166" s="263">
        <f t="shared" si="209"/>
        <v>0</v>
      </c>
      <c r="GP166" s="263">
        <f t="shared" si="209"/>
        <v>1593014</v>
      </c>
      <c r="GQ166" s="263">
        <f t="shared" si="209"/>
        <v>4826</v>
      </c>
      <c r="GR166" s="263">
        <f t="shared" si="209"/>
        <v>1195917</v>
      </c>
      <c r="GS166" s="263">
        <f t="shared" si="209"/>
        <v>392270</v>
      </c>
      <c r="GT166" s="263">
        <f t="shared" si="209"/>
        <v>0</v>
      </c>
      <c r="GU166" s="263">
        <f t="shared" si="209"/>
        <v>0</v>
      </c>
      <c r="GV166" s="263">
        <f t="shared" si="209"/>
        <v>0</v>
      </c>
      <c r="GW166" s="263">
        <f t="shared" si="209"/>
        <v>0</v>
      </c>
      <c r="GX166" s="263">
        <f t="shared" si="209"/>
        <v>0</v>
      </c>
      <c r="GY166" s="263">
        <f t="shared" si="209"/>
        <v>4123488</v>
      </c>
      <c r="GZ166" s="263">
        <f t="shared" si="209"/>
        <v>843804</v>
      </c>
      <c r="HA166" s="263">
        <f t="shared" si="209"/>
        <v>295360</v>
      </c>
      <c r="HB166" s="263">
        <f t="shared" si="209"/>
        <v>108993</v>
      </c>
      <c r="HC166" s="263">
        <f t="shared" si="209"/>
        <v>2274454</v>
      </c>
      <c r="HD166" s="263">
        <f t="shared" si="209"/>
        <v>70026</v>
      </c>
      <c r="HE166" s="263">
        <f t="shared" si="209"/>
        <v>8967</v>
      </c>
      <c r="HF166" s="263">
        <f t="shared" si="209"/>
        <v>210946</v>
      </c>
      <c r="HG166" s="263">
        <f t="shared" si="209"/>
        <v>278667</v>
      </c>
      <c r="HH166" s="263">
        <f t="shared" si="209"/>
        <v>39454460</v>
      </c>
    </row>
    <row r="167" spans="1:216" x14ac:dyDescent="0.2">
      <c r="A167" s="263" t="s">
        <v>245</v>
      </c>
      <c r="B167" s="263">
        <f t="shared" si="175"/>
        <v>393447645</v>
      </c>
      <c r="C167" s="263">
        <f t="shared" ref="C167:Y167" si="214">+C100</f>
        <v>30569510</v>
      </c>
      <c r="D167" s="263">
        <f t="shared" si="214"/>
        <v>19219260</v>
      </c>
      <c r="E167" s="263">
        <f t="shared" si="214"/>
        <v>10685070</v>
      </c>
      <c r="F167" s="263">
        <f t="shared" si="214"/>
        <v>4084430</v>
      </c>
      <c r="G167" s="263">
        <f t="shared" si="214"/>
        <v>6600639</v>
      </c>
      <c r="H167" s="263">
        <f t="shared" si="214"/>
        <v>6210783</v>
      </c>
      <c r="I167" s="263">
        <f t="shared" si="214"/>
        <v>1975198</v>
      </c>
      <c r="J167" s="263">
        <f t="shared" si="214"/>
        <v>4235585</v>
      </c>
      <c r="K167" s="263">
        <f t="shared" si="214"/>
        <v>1545453</v>
      </c>
      <c r="L167" s="263">
        <f t="shared" si="214"/>
        <v>479526</v>
      </c>
      <c r="M167" s="263">
        <f t="shared" si="214"/>
        <v>1065927</v>
      </c>
      <c r="N167" s="263">
        <f t="shared" ref="N167:P167" si="215">+N100</f>
        <v>777954</v>
      </c>
      <c r="O167" s="263">
        <f t="shared" si="215"/>
        <v>309547</v>
      </c>
      <c r="P167" s="263">
        <f t="shared" si="215"/>
        <v>468407</v>
      </c>
      <c r="Q167" s="263">
        <f t="shared" si="214"/>
        <v>5740139</v>
      </c>
      <c r="R167" s="263">
        <f t="shared" si="214"/>
        <v>1180887</v>
      </c>
      <c r="S167" s="263">
        <f t="shared" si="214"/>
        <v>0</v>
      </c>
      <c r="T167" s="263">
        <f t="shared" si="214"/>
        <v>3985525</v>
      </c>
      <c r="U167" s="263">
        <f t="shared" si="214"/>
        <v>2095111</v>
      </c>
      <c r="V167" s="263">
        <f t="shared" si="214"/>
        <v>1890414</v>
      </c>
      <c r="W167" s="263">
        <f t="shared" si="214"/>
        <v>1624584</v>
      </c>
      <c r="X167" s="263">
        <f t="shared" si="214"/>
        <v>1348204</v>
      </c>
      <c r="Y167" s="263">
        <f t="shared" si="214"/>
        <v>276380</v>
      </c>
      <c r="Z167" s="263">
        <f t="shared" si="172"/>
        <v>146475500</v>
      </c>
      <c r="AA167" s="263">
        <f t="shared" si="207"/>
        <v>122796400</v>
      </c>
      <c r="AB167" s="263">
        <f t="shared" si="207"/>
        <v>2425698</v>
      </c>
      <c r="AC167" s="263">
        <f t="shared" si="207"/>
        <v>23877300</v>
      </c>
      <c r="AD167" s="263">
        <f t="shared" si="207"/>
        <v>19949790</v>
      </c>
      <c r="AE167" s="263">
        <f t="shared" si="207"/>
        <v>199469</v>
      </c>
      <c r="AF167" s="263">
        <f t="shared" si="207"/>
        <v>14658120</v>
      </c>
      <c r="AG167" s="263">
        <f t="shared" si="207"/>
        <v>5134743</v>
      </c>
      <c r="AH167" s="263">
        <f t="shared" si="207"/>
        <v>11784420</v>
      </c>
      <c r="AI167" s="263">
        <f t="shared" si="207"/>
        <v>6911859</v>
      </c>
      <c r="AJ167" s="263">
        <f t="shared" si="207"/>
        <v>32614120</v>
      </c>
      <c r="AK167" s="263">
        <f t="shared" si="207"/>
        <v>4720498</v>
      </c>
      <c r="AL167" s="263">
        <f t="shared" si="207"/>
        <v>498108</v>
      </c>
      <c r="AM167" s="263">
        <f t="shared" si="207"/>
        <v>23560050</v>
      </c>
      <c r="AN167" s="263">
        <f t="shared" si="207"/>
        <v>39849</v>
      </c>
      <c r="AO167" s="263">
        <f t="shared" si="207"/>
        <v>4235259</v>
      </c>
      <c r="AP167" s="263">
        <f t="shared" si="207"/>
        <v>9358907</v>
      </c>
      <c r="AQ167" s="263">
        <f t="shared" si="207"/>
        <v>0</v>
      </c>
      <c r="AR167" s="263">
        <f t="shared" si="207"/>
        <v>3265833</v>
      </c>
      <c r="AS167" s="263">
        <f t="shared" si="207"/>
        <v>363629</v>
      </c>
      <c r="AT167" s="263">
        <f t="shared" si="207"/>
        <v>1713220</v>
      </c>
      <c r="AU167" s="263">
        <f t="shared" si="207"/>
        <v>376388</v>
      </c>
      <c r="AV167" s="263">
        <f t="shared" si="207"/>
        <v>2769831</v>
      </c>
      <c r="AW167" s="263">
        <f t="shared" si="207"/>
        <v>1329727</v>
      </c>
      <c r="AX167" s="263">
        <f t="shared" si="207"/>
        <v>107406</v>
      </c>
      <c r="AY167" s="263">
        <f t="shared" si="207"/>
        <v>22057340</v>
      </c>
      <c r="AZ167" s="263">
        <f t="shared" si="207"/>
        <v>2537366</v>
      </c>
      <c r="BA167" s="263">
        <f t="shared" si="207"/>
        <v>181421</v>
      </c>
      <c r="BB167" s="263">
        <f t="shared" si="207"/>
        <v>37198</v>
      </c>
      <c r="BC167" s="263">
        <f t="shared" si="207"/>
        <v>2261293</v>
      </c>
      <c r="BD167" s="263">
        <f t="shared" si="207"/>
        <v>57454</v>
      </c>
      <c r="BE167" s="263">
        <f t="shared" si="207"/>
        <v>0</v>
      </c>
      <c r="BF167" s="263">
        <f t="shared" si="207"/>
        <v>0</v>
      </c>
      <c r="BG167" s="263">
        <f t="shared" ref="BG167:BM167" si="216">+BG79</f>
        <v>372541</v>
      </c>
      <c r="BH167" s="263">
        <f t="shared" si="216"/>
        <v>0</v>
      </c>
      <c r="BI167" s="263">
        <f t="shared" si="216"/>
        <v>39347</v>
      </c>
      <c r="BJ167" s="263">
        <f t="shared" si="216"/>
        <v>333194</v>
      </c>
      <c r="BK167" s="263">
        <f t="shared" si="216"/>
        <v>0</v>
      </c>
      <c r="BL167" s="263">
        <f t="shared" si="216"/>
        <v>0</v>
      </c>
      <c r="BM167" s="263">
        <f t="shared" si="216"/>
        <v>0</v>
      </c>
      <c r="BN167" s="263">
        <f t="shared" si="207"/>
        <v>5107734</v>
      </c>
      <c r="BO167" s="263">
        <f t="shared" si="207"/>
        <v>15864</v>
      </c>
      <c r="BP167" s="263">
        <f t="shared" si="207"/>
        <v>77342</v>
      </c>
      <c r="BQ167" s="263">
        <f t="shared" si="207"/>
        <v>4973610</v>
      </c>
      <c r="BR167" s="263">
        <f t="shared" si="207"/>
        <v>40918</v>
      </c>
      <c r="BS167" s="263">
        <f t="shared" si="207"/>
        <v>0</v>
      </c>
      <c r="BT167" s="263">
        <f t="shared" si="207"/>
        <v>0</v>
      </c>
      <c r="BU167" s="263">
        <f t="shared" si="207"/>
        <v>3263385</v>
      </c>
      <c r="BV167" s="263">
        <f t="shared" si="207"/>
        <v>0</v>
      </c>
      <c r="BW167" s="263">
        <f t="shared" si="207"/>
        <v>127290</v>
      </c>
      <c r="BX167" s="263">
        <f t="shared" si="207"/>
        <v>3015071</v>
      </c>
      <c r="BY167" s="263">
        <f t="shared" si="207"/>
        <v>121025</v>
      </c>
      <c r="BZ167" s="263">
        <f t="shared" si="207"/>
        <v>0</v>
      </c>
      <c r="CA167" s="263">
        <f t="shared" si="207"/>
        <v>0</v>
      </c>
      <c r="CB167" s="263">
        <f t="shared" si="207"/>
        <v>109441</v>
      </c>
      <c r="CC167" s="263">
        <f t="shared" si="207"/>
        <v>28980</v>
      </c>
      <c r="CD167" s="263">
        <f t="shared" si="207"/>
        <v>6833</v>
      </c>
      <c r="CE167" s="263">
        <f t="shared" si="207"/>
        <v>67581</v>
      </c>
      <c r="CF167" s="263">
        <f t="shared" si="207"/>
        <v>6047</v>
      </c>
      <c r="CG167" s="263">
        <f t="shared" si="207"/>
        <v>0</v>
      </c>
      <c r="CH167" s="263">
        <f t="shared" si="207"/>
        <v>0</v>
      </c>
      <c r="CI167" s="263">
        <f t="shared" si="207"/>
        <v>10666880</v>
      </c>
      <c r="CJ167" s="263">
        <f t="shared" si="207"/>
        <v>1743770</v>
      </c>
      <c r="CK167" s="263">
        <f t="shared" si="207"/>
        <v>226504</v>
      </c>
      <c r="CL167" s="263">
        <f t="shared" si="207"/>
        <v>7001683</v>
      </c>
      <c r="CM167" s="263">
        <f t="shared" si="207"/>
        <v>132648</v>
      </c>
      <c r="CN167" s="263">
        <f t="shared" si="207"/>
        <v>0</v>
      </c>
      <c r="CO167" s="263">
        <f t="shared" si="207"/>
        <v>1562271</v>
      </c>
      <c r="CP167" s="263">
        <f t="shared" si="173"/>
        <v>16136220</v>
      </c>
      <c r="CQ167" s="263">
        <f t="shared" si="173"/>
        <v>1447928</v>
      </c>
      <c r="CR167" s="263">
        <f t="shared" si="173"/>
        <v>4839053</v>
      </c>
      <c r="CS167" s="263">
        <f t="shared" si="173"/>
        <v>2084818</v>
      </c>
      <c r="CT167" s="263">
        <f t="shared" si="173"/>
        <v>4255943</v>
      </c>
      <c r="CU167" s="263">
        <f t="shared" si="173"/>
        <v>1618894</v>
      </c>
      <c r="CV167" s="263">
        <f t="shared" si="173"/>
        <v>1889584</v>
      </c>
      <c r="CW167" s="263">
        <f t="shared" si="173"/>
        <v>2792255</v>
      </c>
      <c r="CX167" s="263">
        <f t="shared" si="173"/>
        <v>0</v>
      </c>
      <c r="CY167" s="263">
        <f t="shared" si="173"/>
        <v>0</v>
      </c>
      <c r="CZ167" s="263">
        <f t="shared" si="173"/>
        <v>0</v>
      </c>
      <c r="DA167" s="263">
        <f t="shared" si="173"/>
        <v>1174616</v>
      </c>
      <c r="DB167" s="263">
        <f t="shared" si="173"/>
        <v>717395</v>
      </c>
      <c r="DC167" s="263">
        <f t="shared" si="173"/>
        <v>787243</v>
      </c>
      <c r="DD167" s="263">
        <f t="shared" si="174"/>
        <v>69944820</v>
      </c>
      <c r="DE167" s="263">
        <f t="shared" si="213"/>
        <v>16726530</v>
      </c>
      <c r="DF167" s="263">
        <f t="shared" si="213"/>
        <v>22682590</v>
      </c>
      <c r="DG167" s="263">
        <f t="shared" si="213"/>
        <v>28252520</v>
      </c>
      <c r="DH167" s="263">
        <f t="shared" si="213"/>
        <v>1546174</v>
      </c>
      <c r="DI167" s="263">
        <f t="shared" si="213"/>
        <v>661450</v>
      </c>
      <c r="DJ167" s="263">
        <f t="shared" si="213"/>
        <v>75556</v>
      </c>
      <c r="DK167" s="263">
        <f t="shared" si="213"/>
        <v>105472000</v>
      </c>
      <c r="DL167" s="263">
        <f t="shared" si="213"/>
        <v>60804170</v>
      </c>
      <c r="DM167" s="263">
        <f t="shared" si="213"/>
        <v>32143230</v>
      </c>
      <c r="DN167" s="263">
        <f t="shared" si="213"/>
        <v>7838481</v>
      </c>
      <c r="DO167" s="263">
        <f t="shared" si="213"/>
        <v>2706663</v>
      </c>
      <c r="DP167" s="263">
        <f t="shared" si="213"/>
        <v>3761318</v>
      </c>
      <c r="DQ167" s="263">
        <f t="shared" si="213"/>
        <v>14643980</v>
      </c>
      <c r="DR167" s="263">
        <f t="shared" si="213"/>
        <v>0</v>
      </c>
      <c r="DS167" s="263">
        <f t="shared" si="213"/>
        <v>298207</v>
      </c>
      <c r="DT167" s="263">
        <f t="shared" si="213"/>
        <v>2103680</v>
      </c>
      <c r="DU167" s="263">
        <f t="shared" si="213"/>
        <v>790899</v>
      </c>
      <c r="DV167" s="263">
        <f t="shared" si="213"/>
        <v>28382750</v>
      </c>
      <c r="DW167" s="263">
        <f t="shared" si="213"/>
        <v>6616316</v>
      </c>
      <c r="DX167" s="263">
        <f t="shared" si="213"/>
        <v>2399824</v>
      </c>
      <c r="DY167" s="263">
        <f t="shared" si="213"/>
        <v>2042819</v>
      </c>
      <c r="DZ167" s="263">
        <f t="shared" si="213"/>
        <v>14288580</v>
      </c>
      <c r="EA167" s="263">
        <f t="shared" si="213"/>
        <v>0</v>
      </c>
      <c r="EB167" s="263">
        <f t="shared" si="213"/>
        <v>297514</v>
      </c>
      <c r="EC167" s="263">
        <f t="shared" si="213"/>
        <v>2133457</v>
      </c>
      <c r="ED167" s="263">
        <f t="shared" si="213"/>
        <v>604239</v>
      </c>
      <c r="EE167" s="263">
        <f t="shared" si="213"/>
        <v>53759480</v>
      </c>
      <c r="EF167" s="263">
        <f t="shared" si="213"/>
        <v>13310550</v>
      </c>
      <c r="EG167" s="263">
        <f t="shared" si="213"/>
        <v>4894924</v>
      </c>
      <c r="EH167" s="263">
        <f t="shared" si="213"/>
        <v>5198776</v>
      </c>
      <c r="EI167" s="263">
        <f t="shared" si="213"/>
        <v>24686250</v>
      </c>
      <c r="EJ167" s="263">
        <f t="shared" si="213"/>
        <v>0</v>
      </c>
      <c r="EK167" s="263">
        <f t="shared" si="213"/>
        <v>581175</v>
      </c>
      <c r="EL167" s="263">
        <f t="shared" si="213"/>
        <v>3801375</v>
      </c>
      <c r="EM167" s="263">
        <f t="shared" si="213"/>
        <v>1286427</v>
      </c>
      <c r="EN167" s="263">
        <f t="shared" si="213"/>
        <v>6457563</v>
      </c>
      <c r="EO167" s="263">
        <f t="shared" si="213"/>
        <v>1035148</v>
      </c>
      <c r="EP167" s="263">
        <f t="shared" si="213"/>
        <v>188660</v>
      </c>
      <c r="EQ167" s="263">
        <f t="shared" si="213"/>
        <v>643945</v>
      </c>
      <c r="ER167" s="263">
        <f t="shared" si="213"/>
        <v>4147053</v>
      </c>
      <c r="ES167" s="263">
        <f t="shared" si="213"/>
        <v>0</v>
      </c>
      <c r="ET167" s="263">
        <f t="shared" si="213"/>
        <v>12661</v>
      </c>
      <c r="EU167" s="263">
        <f t="shared" si="213"/>
        <v>321384</v>
      </c>
      <c r="EV167" s="263">
        <f t="shared" si="213"/>
        <v>108712</v>
      </c>
      <c r="EW167" s="263">
        <f t="shared" si="213"/>
        <v>13629730</v>
      </c>
      <c r="EX167" s="263">
        <f t="shared" si="213"/>
        <v>3275399</v>
      </c>
      <c r="EY167" s="263">
        <f t="shared" si="213"/>
        <v>702577</v>
      </c>
      <c r="EZ167" s="263">
        <f t="shared" si="213"/>
        <v>1329111</v>
      </c>
      <c r="FA167" s="263">
        <f t="shared" si="213"/>
        <v>6767727</v>
      </c>
      <c r="FB167" s="263">
        <f t="shared" si="213"/>
        <v>98927</v>
      </c>
      <c r="FC167" s="263">
        <f t="shared" si="213"/>
        <v>222804</v>
      </c>
      <c r="FD167" s="263">
        <f t="shared" si="213"/>
        <v>754643</v>
      </c>
      <c r="FE167" s="263">
        <f t="shared" si="213"/>
        <v>478544</v>
      </c>
      <c r="FF167" s="263">
        <f t="shared" si="213"/>
        <v>7737753</v>
      </c>
      <c r="FG167" s="263">
        <f t="shared" si="213"/>
        <v>1749350</v>
      </c>
      <c r="FH167" s="263">
        <f t="shared" si="213"/>
        <v>292809</v>
      </c>
      <c r="FI167" s="263">
        <f t="shared" si="213"/>
        <v>494018</v>
      </c>
      <c r="FJ167" s="263">
        <f t="shared" si="213"/>
        <v>1045567</v>
      </c>
      <c r="FK167" s="263">
        <f t="shared" si="213"/>
        <v>40268</v>
      </c>
      <c r="FL167" s="263">
        <f t="shared" si="213"/>
        <v>128796</v>
      </c>
      <c r="FM167" s="263">
        <f t="shared" si="213"/>
        <v>268417</v>
      </c>
      <c r="FN167" s="263">
        <f t="shared" si="213"/>
        <v>21735</v>
      </c>
      <c r="FO167" s="263">
        <f t="shared" si="213"/>
        <v>5015958</v>
      </c>
      <c r="FP167" s="263">
        <f t="shared" si="213"/>
        <v>4035372</v>
      </c>
      <c r="FQ167" s="263">
        <f t="shared" si="209"/>
        <v>56677</v>
      </c>
      <c r="FR167" s="263">
        <f t="shared" si="209"/>
        <v>0</v>
      </c>
      <c r="FS167" s="263">
        <f t="shared" si="209"/>
        <v>818338</v>
      </c>
      <c r="FT167" s="263">
        <f t="shared" si="209"/>
        <v>5483</v>
      </c>
      <c r="FU167" s="263">
        <f t="shared" si="209"/>
        <v>7358</v>
      </c>
      <c r="FV167" s="263">
        <f t="shared" si="209"/>
        <v>84791</v>
      </c>
      <c r="FW167" s="263">
        <f t="shared" si="209"/>
        <v>7939</v>
      </c>
      <c r="FX167" s="263">
        <f t="shared" si="209"/>
        <v>8347484</v>
      </c>
      <c r="FY167" s="263">
        <f t="shared" si="209"/>
        <v>2144620</v>
      </c>
      <c r="FZ167" s="263">
        <f t="shared" si="209"/>
        <v>1285731</v>
      </c>
      <c r="GA167" s="263">
        <f t="shared" si="209"/>
        <v>605251</v>
      </c>
      <c r="GB167" s="263">
        <f t="shared" si="209"/>
        <v>4090213</v>
      </c>
      <c r="GC167" s="263">
        <f t="shared" si="209"/>
        <v>0</v>
      </c>
      <c r="GD167" s="263">
        <f t="shared" si="209"/>
        <v>80103</v>
      </c>
      <c r="GE167" s="263">
        <f t="shared" si="209"/>
        <v>112281</v>
      </c>
      <c r="GF167" s="263">
        <f t="shared" si="209"/>
        <v>29284</v>
      </c>
      <c r="GG167" s="263">
        <f t="shared" si="209"/>
        <v>1549837</v>
      </c>
      <c r="GH167" s="263">
        <f t="shared" si="209"/>
        <v>36272</v>
      </c>
      <c r="GI167" s="263">
        <f t="shared" si="209"/>
        <v>0</v>
      </c>
      <c r="GJ167" s="263">
        <f t="shared" si="209"/>
        <v>95873</v>
      </c>
      <c r="GK167" s="263">
        <f t="shared" si="209"/>
        <v>700402</v>
      </c>
      <c r="GL167" s="263">
        <f t="shared" si="209"/>
        <v>717290</v>
      </c>
      <c r="GM167" s="263">
        <f t="shared" si="209"/>
        <v>0</v>
      </c>
      <c r="GN167" s="263">
        <f t="shared" si="209"/>
        <v>0</v>
      </c>
      <c r="GO167" s="263">
        <f t="shared" si="209"/>
        <v>0</v>
      </c>
      <c r="GP167" s="263">
        <f t="shared" si="209"/>
        <v>1259803</v>
      </c>
      <c r="GQ167" s="263">
        <f t="shared" si="209"/>
        <v>18875</v>
      </c>
      <c r="GR167" s="263">
        <f t="shared" si="209"/>
        <v>353150</v>
      </c>
      <c r="GS167" s="263">
        <f t="shared" si="209"/>
        <v>790055</v>
      </c>
      <c r="GT167" s="263">
        <f t="shared" si="209"/>
        <v>15838</v>
      </c>
      <c r="GU167" s="263">
        <f t="shared" si="209"/>
        <v>26845</v>
      </c>
      <c r="GV167" s="263">
        <f t="shared" si="209"/>
        <v>0</v>
      </c>
      <c r="GW167" s="263">
        <f t="shared" si="209"/>
        <v>25191</v>
      </c>
      <c r="GX167" s="263">
        <f t="shared" si="209"/>
        <v>29850</v>
      </c>
      <c r="GY167" s="263">
        <f t="shared" si="209"/>
        <v>7127236</v>
      </c>
      <c r="GZ167" s="263">
        <f t="shared" si="209"/>
        <v>1996222</v>
      </c>
      <c r="HA167" s="263">
        <f t="shared" si="209"/>
        <v>1127166</v>
      </c>
      <c r="HB167" s="263">
        <f t="shared" si="209"/>
        <v>289439</v>
      </c>
      <c r="HC167" s="263">
        <f t="shared" si="209"/>
        <v>3122613</v>
      </c>
      <c r="HD167" s="263">
        <f t="shared" si="209"/>
        <v>100127</v>
      </c>
      <c r="HE167" s="263">
        <f t="shared" si="209"/>
        <v>76846</v>
      </c>
      <c r="HF167" s="263">
        <f t="shared" si="209"/>
        <v>259117</v>
      </c>
      <c r="HG167" s="263">
        <f t="shared" si="209"/>
        <v>130345</v>
      </c>
      <c r="HH167" s="263">
        <f t="shared" si="209"/>
        <v>26863000</v>
      </c>
    </row>
    <row r="170" spans="1:216" x14ac:dyDescent="0.2">
      <c r="A170" s="262" t="s">
        <v>247</v>
      </c>
    </row>
    <row r="171" spans="1:216" x14ac:dyDescent="0.2">
      <c r="A171" s="268" t="s">
        <v>258</v>
      </c>
    </row>
    <row r="172" spans="1:216" ht="36" x14ac:dyDescent="0.2">
      <c r="A172" s="263" t="s">
        <v>246</v>
      </c>
      <c r="B172" s="264" t="s">
        <v>23</v>
      </c>
      <c r="C172" s="265" t="s">
        <v>24</v>
      </c>
      <c r="D172" s="264" t="s">
        <v>25</v>
      </c>
      <c r="E172" s="264" t="s">
        <v>26</v>
      </c>
      <c r="F172" s="264" t="s">
        <v>27</v>
      </c>
      <c r="G172" s="264" t="s">
        <v>28</v>
      </c>
      <c r="H172" s="264" t="s">
        <v>29</v>
      </c>
      <c r="I172" s="264" t="s">
        <v>30</v>
      </c>
      <c r="J172" s="264" t="s">
        <v>31</v>
      </c>
      <c r="K172" s="264" t="s">
        <v>32</v>
      </c>
      <c r="L172" s="264" t="s">
        <v>33</v>
      </c>
      <c r="M172" s="264" t="s">
        <v>34</v>
      </c>
      <c r="N172" s="264" t="s">
        <v>386</v>
      </c>
      <c r="O172" s="264" t="s">
        <v>387</v>
      </c>
      <c r="P172" s="264" t="s">
        <v>388</v>
      </c>
      <c r="Q172" s="264" t="s">
        <v>35</v>
      </c>
      <c r="R172" s="264" t="s">
        <v>36</v>
      </c>
      <c r="S172" s="264" t="s">
        <v>37</v>
      </c>
      <c r="T172" s="264" t="s">
        <v>38</v>
      </c>
      <c r="U172" s="264" t="s">
        <v>39</v>
      </c>
      <c r="V172" s="264" t="s">
        <v>40</v>
      </c>
      <c r="W172" s="264" t="s">
        <v>41</v>
      </c>
      <c r="X172" s="264" t="s">
        <v>42</v>
      </c>
      <c r="Y172" s="264" t="s">
        <v>43</v>
      </c>
      <c r="Z172" s="265" t="s">
        <v>44</v>
      </c>
      <c r="AA172" s="264" t="s">
        <v>45</v>
      </c>
      <c r="AB172" s="264" t="s">
        <v>46</v>
      </c>
      <c r="AC172" s="264" t="s">
        <v>47</v>
      </c>
      <c r="AD172" s="264" t="s">
        <v>48</v>
      </c>
      <c r="AE172" s="264" t="s">
        <v>49</v>
      </c>
      <c r="AF172" s="264" t="s">
        <v>50</v>
      </c>
      <c r="AG172" s="264" t="s">
        <v>51</v>
      </c>
      <c r="AH172" s="264" t="s">
        <v>52</v>
      </c>
      <c r="AI172" s="264" t="s">
        <v>53</v>
      </c>
      <c r="AJ172" s="264" t="s">
        <v>54</v>
      </c>
      <c r="AK172" s="264" t="s">
        <v>55</v>
      </c>
      <c r="AL172" s="264" t="s">
        <v>56</v>
      </c>
      <c r="AM172" s="264" t="s">
        <v>57</v>
      </c>
      <c r="AN172" s="264" t="s">
        <v>58</v>
      </c>
      <c r="AO172" s="264" t="s">
        <v>59</v>
      </c>
      <c r="AP172" s="264" t="s">
        <v>60</v>
      </c>
      <c r="AQ172" s="264" t="s">
        <v>61</v>
      </c>
      <c r="AR172" s="264" t="s">
        <v>62</v>
      </c>
      <c r="AS172" s="264" t="s">
        <v>63</v>
      </c>
      <c r="AT172" s="264" t="s">
        <v>64</v>
      </c>
      <c r="AU172" s="264" t="s">
        <v>65</v>
      </c>
      <c r="AV172" s="264" t="s">
        <v>66</v>
      </c>
      <c r="AW172" s="264" t="s">
        <v>67</v>
      </c>
      <c r="AX172" s="264" t="s">
        <v>68</v>
      </c>
      <c r="AY172" s="265" t="s">
        <v>69</v>
      </c>
      <c r="AZ172" s="264" t="s">
        <v>389</v>
      </c>
      <c r="BA172" s="264" t="s">
        <v>390</v>
      </c>
      <c r="BB172" s="264" t="s">
        <v>391</v>
      </c>
      <c r="BC172" s="264" t="s">
        <v>392</v>
      </c>
      <c r="BD172" s="264" t="s">
        <v>393</v>
      </c>
      <c r="BE172" s="264" t="s">
        <v>394</v>
      </c>
      <c r="BF172" s="264" t="s">
        <v>395</v>
      </c>
      <c r="BG172" s="264" t="s">
        <v>396</v>
      </c>
      <c r="BH172" s="264" t="s">
        <v>397</v>
      </c>
      <c r="BI172" s="264" t="s">
        <v>398</v>
      </c>
      <c r="BJ172" s="264" t="s">
        <v>399</v>
      </c>
      <c r="BK172" s="264" t="s">
        <v>400</v>
      </c>
      <c r="BL172" s="264" t="s">
        <v>401</v>
      </c>
      <c r="BM172" s="264" t="s">
        <v>402</v>
      </c>
      <c r="BN172" s="264" t="s">
        <v>70</v>
      </c>
      <c r="BO172" s="264" t="s">
        <v>71</v>
      </c>
      <c r="BP172" s="264" t="s">
        <v>72</v>
      </c>
      <c r="BQ172" s="264" t="s">
        <v>73</v>
      </c>
      <c r="BR172" s="264" t="s">
        <v>74</v>
      </c>
      <c r="BS172" s="264" t="s">
        <v>75</v>
      </c>
      <c r="BT172" s="264" t="s">
        <v>76</v>
      </c>
      <c r="BU172" s="264" t="s">
        <v>77</v>
      </c>
      <c r="BV172" s="264" t="s">
        <v>78</v>
      </c>
      <c r="BW172" s="264" t="s">
        <v>79</v>
      </c>
      <c r="BX172" s="264" t="s">
        <v>80</v>
      </c>
      <c r="BY172" s="264" t="s">
        <v>81</v>
      </c>
      <c r="BZ172" s="264" t="s">
        <v>82</v>
      </c>
      <c r="CA172" s="264" t="s">
        <v>83</v>
      </c>
      <c r="CB172" s="264" t="s">
        <v>84</v>
      </c>
      <c r="CC172" s="264" t="s">
        <v>85</v>
      </c>
      <c r="CD172" s="264" t="s">
        <v>86</v>
      </c>
      <c r="CE172" s="264" t="s">
        <v>87</v>
      </c>
      <c r="CF172" s="264" t="s">
        <v>88</v>
      </c>
      <c r="CG172" s="264" t="s">
        <v>89</v>
      </c>
      <c r="CH172" s="264" t="s">
        <v>90</v>
      </c>
      <c r="CI172" s="264" t="s">
        <v>91</v>
      </c>
      <c r="CJ172" s="264" t="s">
        <v>92</v>
      </c>
      <c r="CK172" s="264" t="s">
        <v>93</v>
      </c>
      <c r="CL172" s="264" t="s">
        <v>94</v>
      </c>
      <c r="CM172" s="264" t="s">
        <v>95</v>
      </c>
      <c r="CN172" s="264" t="s">
        <v>96</v>
      </c>
      <c r="CO172" s="264" t="s">
        <v>97</v>
      </c>
      <c r="CP172" s="265" t="s">
        <v>98</v>
      </c>
      <c r="CQ172" s="264" t="s">
        <v>99</v>
      </c>
      <c r="CR172" s="264" t="s">
        <v>100</v>
      </c>
      <c r="CS172" s="264" t="s">
        <v>101</v>
      </c>
      <c r="CT172" s="264" t="s">
        <v>102</v>
      </c>
      <c r="CU172" s="264" t="s">
        <v>103</v>
      </c>
      <c r="CV172" s="264" t="s">
        <v>104</v>
      </c>
      <c r="CW172" s="265" t="s">
        <v>105</v>
      </c>
      <c r="CX172" s="264" t="s">
        <v>106</v>
      </c>
      <c r="CY172" s="264" t="s">
        <v>107</v>
      </c>
      <c r="CZ172" s="264" t="s">
        <v>108</v>
      </c>
      <c r="DA172" s="264" t="s">
        <v>109</v>
      </c>
      <c r="DB172" s="264" t="s">
        <v>110</v>
      </c>
      <c r="DC172" s="264" t="s">
        <v>111</v>
      </c>
      <c r="DD172" s="265" t="s">
        <v>112</v>
      </c>
      <c r="DE172" s="264" t="s">
        <v>113</v>
      </c>
      <c r="DF172" s="264" t="s">
        <v>114</v>
      </c>
      <c r="DG172" s="264" t="s">
        <v>115</v>
      </c>
      <c r="DH172" s="264" t="s">
        <v>116</v>
      </c>
      <c r="DI172" s="264" t="s">
        <v>117</v>
      </c>
      <c r="DJ172" s="264" t="s">
        <v>118</v>
      </c>
      <c r="DK172" s="265" t="s">
        <v>119</v>
      </c>
      <c r="DL172" s="264" t="s">
        <v>120</v>
      </c>
      <c r="DM172" s="264" t="s">
        <v>121</v>
      </c>
      <c r="DN172" s="264" t="s">
        <v>122</v>
      </c>
      <c r="DO172" s="264" t="s">
        <v>123</v>
      </c>
      <c r="DP172" s="264" t="s">
        <v>124</v>
      </c>
      <c r="DQ172" s="264" t="s">
        <v>125</v>
      </c>
      <c r="DR172" s="264" t="s">
        <v>126</v>
      </c>
      <c r="DS172" s="264" t="s">
        <v>127</v>
      </c>
      <c r="DT172" s="264" t="s">
        <v>128</v>
      </c>
      <c r="DU172" s="264" t="s">
        <v>129</v>
      </c>
      <c r="DV172" s="264" t="s">
        <v>130</v>
      </c>
      <c r="DW172" s="264" t="s">
        <v>131</v>
      </c>
      <c r="DX172" s="264" t="s">
        <v>132</v>
      </c>
      <c r="DY172" s="264" t="s">
        <v>133</v>
      </c>
      <c r="DZ172" s="264" t="s">
        <v>134</v>
      </c>
      <c r="EA172" s="264" t="s">
        <v>135</v>
      </c>
      <c r="EB172" s="264" t="s">
        <v>136</v>
      </c>
      <c r="EC172" s="264" t="s">
        <v>137</v>
      </c>
      <c r="ED172" s="264" t="s">
        <v>138</v>
      </c>
      <c r="EE172" s="264" t="s">
        <v>139</v>
      </c>
      <c r="EF172" s="264" t="s">
        <v>140</v>
      </c>
      <c r="EG172" s="264" t="s">
        <v>141</v>
      </c>
      <c r="EH172" s="264" t="s">
        <v>142</v>
      </c>
      <c r="EI172" s="264" t="s">
        <v>143</v>
      </c>
      <c r="EJ172" s="264" t="s">
        <v>144</v>
      </c>
      <c r="EK172" s="264" t="s">
        <v>145</v>
      </c>
      <c r="EL172" s="264" t="s">
        <v>146</v>
      </c>
      <c r="EM172" s="264" t="s">
        <v>147</v>
      </c>
      <c r="EN172" s="264" t="s">
        <v>148</v>
      </c>
      <c r="EO172" s="264" t="s">
        <v>149</v>
      </c>
      <c r="EP172" s="264" t="s">
        <v>150</v>
      </c>
      <c r="EQ172" s="264" t="s">
        <v>151</v>
      </c>
      <c r="ER172" s="264" t="s">
        <v>152</v>
      </c>
      <c r="ES172" s="264" t="s">
        <v>153</v>
      </c>
      <c r="ET172" s="264" t="s">
        <v>154</v>
      </c>
      <c r="EU172" s="264" t="s">
        <v>155</v>
      </c>
      <c r="EV172" s="264" t="s">
        <v>156</v>
      </c>
      <c r="EW172" s="264" t="s">
        <v>157</v>
      </c>
      <c r="EX172" s="264" t="s">
        <v>158</v>
      </c>
      <c r="EY172" s="264" t="s">
        <v>159</v>
      </c>
      <c r="EZ172" s="264" t="s">
        <v>160</v>
      </c>
      <c r="FA172" s="264" t="s">
        <v>161</v>
      </c>
      <c r="FB172" s="264" t="s">
        <v>162</v>
      </c>
      <c r="FC172" s="264" t="s">
        <v>163</v>
      </c>
      <c r="FD172" s="264" t="s">
        <v>164</v>
      </c>
      <c r="FE172" s="264" t="s">
        <v>165</v>
      </c>
      <c r="FF172" s="264" t="s">
        <v>166</v>
      </c>
      <c r="FG172" s="264" t="s">
        <v>167</v>
      </c>
      <c r="FH172" s="264" t="s">
        <v>168</v>
      </c>
      <c r="FI172" s="264" t="s">
        <v>169</v>
      </c>
      <c r="FJ172" s="264" t="s">
        <v>170</v>
      </c>
      <c r="FK172" s="264" t="s">
        <v>171</v>
      </c>
      <c r="FL172" s="264" t="s">
        <v>172</v>
      </c>
      <c r="FM172" s="264" t="s">
        <v>173</v>
      </c>
      <c r="FN172" s="264" t="s">
        <v>174</v>
      </c>
      <c r="FO172" s="264" t="s">
        <v>175</v>
      </c>
      <c r="FP172" s="264" t="s">
        <v>176</v>
      </c>
      <c r="FQ172" s="264" t="s">
        <v>177</v>
      </c>
      <c r="FR172" s="264" t="s">
        <v>178</v>
      </c>
      <c r="FS172" s="264" t="s">
        <v>179</v>
      </c>
      <c r="FT172" s="264" t="s">
        <v>180</v>
      </c>
      <c r="FU172" s="264" t="s">
        <v>181</v>
      </c>
      <c r="FV172" s="264" t="s">
        <v>182</v>
      </c>
      <c r="FW172" s="264" t="s">
        <v>183</v>
      </c>
      <c r="FX172" s="264" t="s">
        <v>184</v>
      </c>
      <c r="FY172" s="264" t="s">
        <v>185</v>
      </c>
      <c r="FZ172" s="264" t="s">
        <v>186</v>
      </c>
      <c r="GA172" s="264" t="s">
        <v>187</v>
      </c>
      <c r="GB172" s="264" t="s">
        <v>188</v>
      </c>
      <c r="GC172" s="264" t="s">
        <v>189</v>
      </c>
      <c r="GD172" s="264" t="s">
        <v>190</v>
      </c>
      <c r="GE172" s="264" t="s">
        <v>191</v>
      </c>
      <c r="GF172" s="264" t="s">
        <v>192</v>
      </c>
      <c r="GG172" s="264" t="s">
        <v>193</v>
      </c>
      <c r="GH172" s="264" t="s">
        <v>194</v>
      </c>
      <c r="GI172" s="264" t="s">
        <v>195</v>
      </c>
      <c r="GJ172" s="264" t="s">
        <v>196</v>
      </c>
      <c r="GK172" s="264" t="s">
        <v>197</v>
      </c>
      <c r="GL172" s="264" t="s">
        <v>198</v>
      </c>
      <c r="GM172" s="264" t="s">
        <v>199</v>
      </c>
      <c r="GN172" s="264" t="s">
        <v>200</v>
      </c>
      <c r="GO172" s="264" t="s">
        <v>201</v>
      </c>
      <c r="GP172" s="264" t="s">
        <v>202</v>
      </c>
      <c r="GQ172" s="264" t="s">
        <v>203</v>
      </c>
      <c r="GR172" s="264" t="s">
        <v>204</v>
      </c>
      <c r="GS172" s="264" t="s">
        <v>205</v>
      </c>
      <c r="GT172" s="264" t="s">
        <v>206</v>
      </c>
      <c r="GU172" s="264" t="s">
        <v>207</v>
      </c>
      <c r="GV172" s="264" t="s">
        <v>208</v>
      </c>
      <c r="GW172" s="264" t="s">
        <v>209</v>
      </c>
      <c r="GX172" s="264" t="s">
        <v>210</v>
      </c>
      <c r="GY172" s="264" t="s">
        <v>211</v>
      </c>
      <c r="GZ172" s="264" t="s">
        <v>212</v>
      </c>
      <c r="HA172" s="264" t="s">
        <v>213</v>
      </c>
      <c r="HB172" s="264" t="s">
        <v>214</v>
      </c>
      <c r="HC172" s="264" t="s">
        <v>215</v>
      </c>
      <c r="HD172" s="264" t="s">
        <v>216</v>
      </c>
      <c r="HE172" s="264" t="s">
        <v>217</v>
      </c>
      <c r="HF172" s="264" t="s">
        <v>218</v>
      </c>
      <c r="HG172" s="264" t="s">
        <v>219</v>
      </c>
      <c r="HH172" s="264" t="s">
        <v>220</v>
      </c>
    </row>
    <row r="173" spans="1:216" x14ac:dyDescent="0.2">
      <c r="A173" s="263" t="s">
        <v>230</v>
      </c>
      <c r="B173" s="263">
        <f>+B127</f>
        <v>30772920</v>
      </c>
      <c r="C173" s="263">
        <f t="shared" ref="C173:Y173" si="217">+C127</f>
        <v>9499855</v>
      </c>
      <c r="D173" s="263">
        <f t="shared" si="217"/>
        <v>7478010</v>
      </c>
      <c r="E173" s="263">
        <f t="shared" si="217"/>
        <v>5272208</v>
      </c>
      <c r="F173" s="263">
        <f t="shared" si="217"/>
        <v>3380283</v>
      </c>
      <c r="G173" s="263">
        <f t="shared" si="217"/>
        <v>2975031</v>
      </c>
      <c r="H173" s="263">
        <f t="shared" si="217"/>
        <v>3038400</v>
      </c>
      <c r="I173" s="263">
        <f t="shared" si="217"/>
        <v>1577766</v>
      </c>
      <c r="J173" s="263">
        <f t="shared" si="217"/>
        <v>2015234</v>
      </c>
      <c r="K173" s="263">
        <f t="shared" si="217"/>
        <v>842462</v>
      </c>
      <c r="L173" s="263">
        <f t="shared" si="217"/>
        <v>417122</v>
      </c>
      <c r="M173" s="263">
        <f t="shared" si="217"/>
        <v>509304</v>
      </c>
      <c r="N173" s="263">
        <f t="shared" ref="N173:P173" si="218">+N127</f>
        <v>574725</v>
      </c>
      <c r="O173" s="263">
        <f t="shared" si="218"/>
        <v>262260</v>
      </c>
      <c r="P173" s="263">
        <f t="shared" si="218"/>
        <v>403528</v>
      </c>
      <c r="Q173" s="263">
        <f t="shared" si="217"/>
        <v>2215198</v>
      </c>
      <c r="R173" s="263">
        <f t="shared" si="217"/>
        <v>905377</v>
      </c>
      <c r="S173" s="263">
        <f t="shared" si="217"/>
        <v>0</v>
      </c>
      <c r="T173" s="263">
        <f t="shared" si="217"/>
        <v>1479288</v>
      </c>
      <c r="U173" s="263">
        <f t="shared" si="217"/>
        <v>1096787</v>
      </c>
      <c r="V173" s="263">
        <f t="shared" si="217"/>
        <v>598063</v>
      </c>
      <c r="W173" s="263">
        <f t="shared" si="217"/>
        <v>807139</v>
      </c>
      <c r="X173" s="263">
        <f t="shared" si="217"/>
        <v>615846</v>
      </c>
      <c r="Y173" s="263">
        <f t="shared" si="217"/>
        <v>218737</v>
      </c>
      <c r="Z173" s="263">
        <f>+Z105</f>
        <v>19255590</v>
      </c>
      <c r="AA173" s="263">
        <f t="shared" ref="AA173:CO173" si="219">+AA105</f>
        <v>17649900</v>
      </c>
      <c r="AB173" s="263">
        <f t="shared" si="219"/>
        <v>1398510</v>
      </c>
      <c r="AC173" s="263">
        <f t="shared" si="219"/>
        <v>8666837</v>
      </c>
      <c r="AD173" s="263">
        <f t="shared" si="219"/>
        <v>5387863</v>
      </c>
      <c r="AE173" s="263">
        <f t="shared" si="219"/>
        <v>246310</v>
      </c>
      <c r="AF173" s="263">
        <f t="shared" si="219"/>
        <v>4201620</v>
      </c>
      <c r="AG173" s="263">
        <f t="shared" si="219"/>
        <v>3423318</v>
      </c>
      <c r="AH173" s="263">
        <f t="shared" si="219"/>
        <v>5064530</v>
      </c>
      <c r="AI173" s="263">
        <f t="shared" si="219"/>
        <v>2239764</v>
      </c>
      <c r="AJ173" s="263">
        <f t="shared" si="219"/>
        <v>7694030</v>
      </c>
      <c r="AK173" s="263">
        <f t="shared" si="219"/>
        <v>1946388</v>
      </c>
      <c r="AL173" s="263">
        <f t="shared" si="219"/>
        <v>386946</v>
      </c>
      <c r="AM173" s="263">
        <f t="shared" si="219"/>
        <v>5567459</v>
      </c>
      <c r="AN173" s="263">
        <f t="shared" si="219"/>
        <v>76901</v>
      </c>
      <c r="AO173" s="263">
        <f t="shared" si="219"/>
        <v>2164986</v>
      </c>
      <c r="AP173" s="263">
        <f t="shared" si="219"/>
        <v>2257825</v>
      </c>
      <c r="AQ173" s="263">
        <f t="shared" si="219"/>
        <v>6782</v>
      </c>
      <c r="AR173" s="263">
        <f t="shared" si="219"/>
        <v>1351232</v>
      </c>
      <c r="AS173" s="263">
        <f t="shared" si="219"/>
        <v>308900</v>
      </c>
      <c r="AT173" s="263">
        <f t="shared" si="219"/>
        <v>677678</v>
      </c>
      <c r="AU173" s="263">
        <f t="shared" si="219"/>
        <v>245309</v>
      </c>
      <c r="AV173" s="263">
        <f t="shared" si="219"/>
        <v>1108658</v>
      </c>
      <c r="AW173" s="263">
        <f t="shared" si="219"/>
        <v>255341</v>
      </c>
      <c r="AX173" s="263">
        <f t="shared" si="219"/>
        <v>62183</v>
      </c>
      <c r="AY173" s="263">
        <f t="shared" si="219"/>
        <v>8799802</v>
      </c>
      <c r="AZ173" s="263">
        <f t="shared" si="219"/>
        <v>1444252</v>
      </c>
      <c r="BA173" s="263">
        <f t="shared" si="219"/>
        <v>286979</v>
      </c>
      <c r="BB173" s="263">
        <f t="shared" si="219"/>
        <v>82225</v>
      </c>
      <c r="BC173" s="263">
        <f t="shared" si="219"/>
        <v>1154694</v>
      </c>
      <c r="BD173" s="263">
        <f t="shared" si="219"/>
        <v>73196</v>
      </c>
      <c r="BE173" s="263">
        <f t="shared" si="219"/>
        <v>0</v>
      </c>
      <c r="BF173" s="263">
        <f t="shared" si="219"/>
        <v>0</v>
      </c>
      <c r="BG173" s="263">
        <f t="shared" ref="BG173:BM173" si="220">+BG105</f>
        <v>328232</v>
      </c>
      <c r="BH173" s="263">
        <f t="shared" si="220"/>
        <v>54311</v>
      </c>
      <c r="BI173" s="263">
        <f t="shared" si="220"/>
        <v>13970</v>
      </c>
      <c r="BJ173" s="263">
        <f t="shared" si="220"/>
        <v>280251</v>
      </c>
      <c r="BK173" s="263">
        <f t="shared" si="220"/>
        <v>9989</v>
      </c>
      <c r="BL173" s="263">
        <f t="shared" si="220"/>
        <v>0</v>
      </c>
      <c r="BM173" s="263">
        <f t="shared" si="220"/>
        <v>0</v>
      </c>
      <c r="BN173" s="263">
        <f t="shared" si="219"/>
        <v>3227821</v>
      </c>
      <c r="BO173" s="263">
        <f t="shared" si="219"/>
        <v>7939</v>
      </c>
      <c r="BP173" s="263">
        <f t="shared" si="219"/>
        <v>44478</v>
      </c>
      <c r="BQ173" s="263">
        <f t="shared" si="219"/>
        <v>3180239</v>
      </c>
      <c r="BR173" s="263">
        <f t="shared" si="219"/>
        <v>38904</v>
      </c>
      <c r="BS173" s="263">
        <f t="shared" si="219"/>
        <v>0</v>
      </c>
      <c r="BT173" s="263">
        <f t="shared" si="219"/>
        <v>0</v>
      </c>
      <c r="BU173" s="263">
        <f t="shared" si="219"/>
        <v>2141477</v>
      </c>
      <c r="BV173" s="263">
        <f t="shared" si="219"/>
        <v>108334</v>
      </c>
      <c r="BW173" s="263">
        <f t="shared" si="219"/>
        <v>125473</v>
      </c>
      <c r="BX173" s="263">
        <f t="shared" si="219"/>
        <v>1931046</v>
      </c>
      <c r="BY173" s="263">
        <f t="shared" si="219"/>
        <v>128092</v>
      </c>
      <c r="BZ173" s="263">
        <f t="shared" si="219"/>
        <v>0</v>
      </c>
      <c r="CA173" s="263">
        <f t="shared" si="219"/>
        <v>0</v>
      </c>
      <c r="CB173" s="263">
        <f t="shared" si="219"/>
        <v>375207</v>
      </c>
      <c r="CC173" s="263">
        <f t="shared" si="219"/>
        <v>178016</v>
      </c>
      <c r="CD173" s="263">
        <f t="shared" si="219"/>
        <v>39892</v>
      </c>
      <c r="CE173" s="263">
        <f t="shared" si="219"/>
        <v>173960</v>
      </c>
      <c r="CF173" s="263">
        <f t="shared" si="219"/>
        <v>18549</v>
      </c>
      <c r="CG173" s="263">
        <f t="shared" si="219"/>
        <v>0</v>
      </c>
      <c r="CH173" s="263">
        <f t="shared" si="219"/>
        <v>0</v>
      </c>
      <c r="CI173" s="263">
        <f t="shared" si="219"/>
        <v>4795525</v>
      </c>
      <c r="CJ173" s="263">
        <f t="shared" si="219"/>
        <v>1629660</v>
      </c>
      <c r="CK173" s="263">
        <f t="shared" si="219"/>
        <v>185280</v>
      </c>
      <c r="CL173" s="263">
        <f t="shared" si="219"/>
        <v>2898861</v>
      </c>
      <c r="CM173" s="263">
        <f t="shared" si="219"/>
        <v>116909</v>
      </c>
      <c r="CN173" s="263">
        <f t="shared" si="219"/>
        <v>0</v>
      </c>
      <c r="CO173" s="263">
        <f t="shared" si="219"/>
        <v>1223509</v>
      </c>
      <c r="CP173" s="263">
        <f>+CP127</f>
        <v>6568937</v>
      </c>
      <c r="CQ173" s="263">
        <f t="shared" ref="CQ173:DC173" si="221">+CQ127</f>
        <v>993436</v>
      </c>
      <c r="CR173" s="263">
        <f t="shared" si="221"/>
        <v>2417536</v>
      </c>
      <c r="CS173" s="263">
        <f t="shared" si="221"/>
        <v>612159</v>
      </c>
      <c r="CT173" s="263">
        <f t="shared" si="221"/>
        <v>2127858</v>
      </c>
      <c r="CU173" s="263">
        <f t="shared" si="221"/>
        <v>1216642</v>
      </c>
      <c r="CV173" s="263">
        <f t="shared" si="221"/>
        <v>1096176</v>
      </c>
      <c r="CW173" s="263">
        <f t="shared" si="221"/>
        <v>1080046</v>
      </c>
      <c r="CX173" s="263">
        <f t="shared" si="221"/>
        <v>0</v>
      </c>
      <c r="CY173" s="263">
        <f t="shared" si="221"/>
        <v>0</v>
      </c>
      <c r="CZ173" s="263">
        <f t="shared" si="221"/>
        <v>0</v>
      </c>
      <c r="DA173" s="263">
        <f>+DA127</f>
        <v>334907</v>
      </c>
      <c r="DB173" s="263">
        <f t="shared" si="221"/>
        <v>608037</v>
      </c>
      <c r="DC173" s="263">
        <f t="shared" si="221"/>
        <v>109007</v>
      </c>
      <c r="DD173" s="263">
        <f>+DD105</f>
        <v>15245960</v>
      </c>
      <c r="DE173" s="263">
        <f t="shared" ref="DE173:FP173" si="222">+DE105</f>
        <v>6654582</v>
      </c>
      <c r="DF173" s="263">
        <f t="shared" si="222"/>
        <v>7752919</v>
      </c>
      <c r="DG173" s="263">
        <f t="shared" si="222"/>
        <v>8109713</v>
      </c>
      <c r="DH173" s="263">
        <f t="shared" si="222"/>
        <v>375757</v>
      </c>
      <c r="DI173" s="263">
        <f t="shared" si="222"/>
        <v>161810</v>
      </c>
      <c r="DJ173" s="263">
        <f t="shared" si="222"/>
        <v>63207</v>
      </c>
      <c r="DK173" s="263">
        <f t="shared" si="222"/>
        <v>19910240</v>
      </c>
      <c r="DL173" s="263">
        <f t="shared" si="222"/>
        <v>14196300</v>
      </c>
      <c r="DM173" s="263">
        <f t="shared" si="222"/>
        <v>10153700</v>
      </c>
      <c r="DN173" s="263">
        <f t="shared" si="222"/>
        <v>3134751</v>
      </c>
      <c r="DO173" s="263">
        <f t="shared" si="222"/>
        <v>2016895</v>
      </c>
      <c r="DP173" s="263">
        <f t="shared" si="222"/>
        <v>1627117</v>
      </c>
      <c r="DQ173" s="263">
        <f t="shared" si="222"/>
        <v>6336608</v>
      </c>
      <c r="DR173" s="263">
        <f t="shared" si="222"/>
        <v>7262</v>
      </c>
      <c r="DS173" s="263">
        <f t="shared" si="222"/>
        <v>285592</v>
      </c>
      <c r="DT173" s="263">
        <f t="shared" si="222"/>
        <v>1367719</v>
      </c>
      <c r="DU173" s="263">
        <f t="shared" si="222"/>
        <v>584694</v>
      </c>
      <c r="DV173" s="263">
        <f t="shared" si="222"/>
        <v>6727574</v>
      </c>
      <c r="DW173" s="263">
        <f t="shared" si="222"/>
        <v>2117282</v>
      </c>
      <c r="DX173" s="263">
        <f t="shared" si="222"/>
        <v>1492716</v>
      </c>
      <c r="DY173" s="263">
        <f t="shared" si="222"/>
        <v>952815</v>
      </c>
      <c r="DZ173" s="263">
        <f t="shared" si="222"/>
        <v>4423462</v>
      </c>
      <c r="EA173" s="263">
        <f t="shared" si="222"/>
        <v>6399</v>
      </c>
      <c r="EB173" s="263">
        <f t="shared" si="222"/>
        <v>239785</v>
      </c>
      <c r="EC173" s="263">
        <f t="shared" si="222"/>
        <v>1008668</v>
      </c>
      <c r="ED173" s="263">
        <f t="shared" si="222"/>
        <v>459968</v>
      </c>
      <c r="EE173" s="263">
        <f t="shared" si="222"/>
        <v>13480760</v>
      </c>
      <c r="EF173" s="263">
        <f t="shared" si="222"/>
        <v>4627777</v>
      </c>
      <c r="EG173" s="263">
        <f t="shared" si="222"/>
        <v>3135716</v>
      </c>
      <c r="EH173" s="263">
        <f t="shared" si="222"/>
        <v>2060569</v>
      </c>
      <c r="EI173" s="263">
        <f t="shared" si="222"/>
        <v>8824747</v>
      </c>
      <c r="EJ173" s="263">
        <f t="shared" si="222"/>
        <v>13624</v>
      </c>
      <c r="EK173" s="263">
        <f t="shared" si="222"/>
        <v>445772</v>
      </c>
      <c r="EL173" s="263">
        <f t="shared" si="222"/>
        <v>2142169</v>
      </c>
      <c r="EM173" s="263">
        <f t="shared" si="222"/>
        <v>923890</v>
      </c>
      <c r="EN173" s="263">
        <f t="shared" si="222"/>
        <v>2244346</v>
      </c>
      <c r="EO173" s="263">
        <f t="shared" si="222"/>
        <v>405196</v>
      </c>
      <c r="EP173" s="263">
        <f t="shared" si="222"/>
        <v>245414</v>
      </c>
      <c r="EQ173" s="263">
        <f t="shared" si="222"/>
        <v>413526</v>
      </c>
      <c r="ER173" s="263">
        <f t="shared" si="222"/>
        <v>1341822</v>
      </c>
      <c r="ES173" s="263">
        <f t="shared" si="222"/>
        <v>0</v>
      </c>
      <c r="ET173" s="263">
        <f t="shared" si="222"/>
        <v>46552</v>
      </c>
      <c r="EU173" s="263">
        <f t="shared" si="222"/>
        <v>170107</v>
      </c>
      <c r="EV173" s="263">
        <f t="shared" si="222"/>
        <v>77856</v>
      </c>
      <c r="EW173" s="263">
        <f t="shared" si="222"/>
        <v>5754684</v>
      </c>
      <c r="EX173" s="263">
        <f t="shared" si="222"/>
        <v>1503644</v>
      </c>
      <c r="EY173" s="263">
        <f t="shared" si="222"/>
        <v>788971</v>
      </c>
      <c r="EZ173" s="263">
        <f t="shared" si="222"/>
        <v>998712</v>
      </c>
      <c r="FA173" s="263">
        <f t="shared" si="222"/>
        <v>3247926</v>
      </c>
      <c r="FB173" s="263">
        <f t="shared" si="222"/>
        <v>36078</v>
      </c>
      <c r="FC173" s="263">
        <f t="shared" si="222"/>
        <v>252358</v>
      </c>
      <c r="FD173" s="263">
        <f t="shared" si="222"/>
        <v>691610</v>
      </c>
      <c r="FE173" s="263">
        <f t="shared" si="222"/>
        <v>328197</v>
      </c>
      <c r="FF173" s="263">
        <f t="shared" si="222"/>
        <v>2052519</v>
      </c>
      <c r="FG173" s="263">
        <f t="shared" si="222"/>
        <v>688996</v>
      </c>
      <c r="FH173" s="263">
        <f t="shared" si="222"/>
        <v>197505</v>
      </c>
      <c r="FI173" s="263">
        <f t="shared" si="222"/>
        <v>258943</v>
      </c>
      <c r="FJ173" s="263">
        <f t="shared" si="222"/>
        <v>546326</v>
      </c>
      <c r="FK173" s="263">
        <f t="shared" si="222"/>
        <v>36804</v>
      </c>
      <c r="FL173" s="263">
        <f t="shared" si="222"/>
        <v>81568</v>
      </c>
      <c r="FM173" s="263">
        <f t="shared" si="222"/>
        <v>153147</v>
      </c>
      <c r="FN173" s="263">
        <f t="shared" si="222"/>
        <v>26656</v>
      </c>
      <c r="FO173" s="263">
        <f t="shared" si="222"/>
        <v>1726503</v>
      </c>
      <c r="FP173" s="263">
        <f t="shared" si="222"/>
        <v>1401375</v>
      </c>
      <c r="FQ173" s="263">
        <f t="shared" ref="FQ173:HH173" si="223">+FQ105</f>
        <v>77949</v>
      </c>
      <c r="FR173" s="263">
        <f t="shared" si="223"/>
        <v>29068</v>
      </c>
      <c r="FS173" s="263">
        <f t="shared" si="223"/>
        <v>384930</v>
      </c>
      <c r="FT173" s="263">
        <f t="shared" si="223"/>
        <v>12155</v>
      </c>
      <c r="FU173" s="263">
        <f t="shared" si="223"/>
        <v>6906</v>
      </c>
      <c r="FV173" s="263">
        <f t="shared" si="223"/>
        <v>67633</v>
      </c>
      <c r="FW173" s="263">
        <f t="shared" si="223"/>
        <v>15599</v>
      </c>
      <c r="FX173" s="263">
        <f t="shared" si="223"/>
        <v>4606133</v>
      </c>
      <c r="FY173" s="263">
        <f t="shared" si="223"/>
        <v>1191512</v>
      </c>
      <c r="FZ173" s="263">
        <f t="shared" si="223"/>
        <v>1011150</v>
      </c>
      <c r="GA173" s="263">
        <f t="shared" si="223"/>
        <v>565420</v>
      </c>
      <c r="GB173" s="263">
        <f t="shared" si="223"/>
        <v>2937897</v>
      </c>
      <c r="GC173" s="263">
        <f t="shared" si="223"/>
        <v>12009</v>
      </c>
      <c r="GD173" s="263">
        <f t="shared" si="223"/>
        <v>56734</v>
      </c>
      <c r="GE173" s="263">
        <f t="shared" si="223"/>
        <v>105227</v>
      </c>
      <c r="GF173" s="263">
        <f t="shared" si="223"/>
        <v>34997</v>
      </c>
      <c r="GG173" s="263">
        <f t="shared" si="223"/>
        <v>1176736</v>
      </c>
      <c r="GH173" s="263">
        <f t="shared" si="223"/>
        <v>44092</v>
      </c>
      <c r="GI173" s="263">
        <f t="shared" si="223"/>
        <v>43772</v>
      </c>
      <c r="GJ173" s="263">
        <f t="shared" si="223"/>
        <v>62854</v>
      </c>
      <c r="GK173" s="263">
        <f t="shared" si="223"/>
        <v>552070</v>
      </c>
      <c r="GL173" s="263">
        <f t="shared" si="223"/>
        <v>645315</v>
      </c>
      <c r="GM173" s="263">
        <f t="shared" si="223"/>
        <v>0</v>
      </c>
      <c r="GN173" s="263">
        <f t="shared" si="223"/>
        <v>0</v>
      </c>
      <c r="GO173" s="263">
        <f t="shared" si="223"/>
        <v>0</v>
      </c>
      <c r="GP173" s="263">
        <f t="shared" si="223"/>
        <v>596119</v>
      </c>
      <c r="GQ173" s="263">
        <f t="shared" si="223"/>
        <v>23160</v>
      </c>
      <c r="GR173" s="263">
        <f t="shared" si="223"/>
        <v>400850</v>
      </c>
      <c r="GS173" s="263">
        <f t="shared" si="223"/>
        <v>153143</v>
      </c>
      <c r="GT173" s="263">
        <f t="shared" si="223"/>
        <v>14364</v>
      </c>
      <c r="GU173" s="263">
        <f t="shared" si="223"/>
        <v>15124</v>
      </c>
      <c r="GV173" s="263">
        <f t="shared" si="223"/>
        <v>0</v>
      </c>
      <c r="GW173" s="263">
        <f t="shared" si="223"/>
        <v>11498</v>
      </c>
      <c r="GX173" s="263">
        <f t="shared" si="223"/>
        <v>27561</v>
      </c>
      <c r="GY173" s="263">
        <f t="shared" si="223"/>
        <v>2729669</v>
      </c>
      <c r="GZ173" s="263">
        <f t="shared" si="223"/>
        <v>758959</v>
      </c>
      <c r="HA173" s="263">
        <f t="shared" si="223"/>
        <v>492635</v>
      </c>
      <c r="HB173" s="263">
        <f t="shared" si="223"/>
        <v>263652</v>
      </c>
      <c r="HC173" s="263">
        <f t="shared" si="223"/>
        <v>1546254</v>
      </c>
      <c r="HD173" s="263">
        <f t="shared" si="223"/>
        <v>97323</v>
      </c>
      <c r="HE173" s="263">
        <f t="shared" si="223"/>
        <v>60051</v>
      </c>
      <c r="HF173" s="263">
        <f t="shared" si="223"/>
        <v>254579</v>
      </c>
      <c r="HG173" s="263">
        <f t="shared" si="223"/>
        <v>126057</v>
      </c>
      <c r="HH173" s="263">
        <f t="shared" si="223"/>
        <v>8796767</v>
      </c>
    </row>
    <row r="174" spans="1:216" x14ac:dyDescent="0.2">
      <c r="A174" s="263" t="s">
        <v>231</v>
      </c>
      <c r="B174" s="263">
        <f t="shared" ref="B174:Y174" si="224">+B128</f>
        <v>2737260</v>
      </c>
      <c r="C174" s="263">
        <f t="shared" si="224"/>
        <v>774217</v>
      </c>
      <c r="D174" s="263">
        <f t="shared" si="224"/>
        <v>615992</v>
      </c>
      <c r="E174" s="263">
        <f t="shared" si="224"/>
        <v>405709</v>
      </c>
      <c r="F174" s="263">
        <f t="shared" si="224"/>
        <v>341015</v>
      </c>
      <c r="G174" s="263">
        <f t="shared" si="224"/>
        <v>170513</v>
      </c>
      <c r="H174" s="263">
        <f t="shared" si="224"/>
        <v>279231</v>
      </c>
      <c r="I174" s="263">
        <f t="shared" si="224"/>
        <v>230277</v>
      </c>
      <c r="J174" s="263">
        <f t="shared" si="224"/>
        <v>125639</v>
      </c>
      <c r="K174" s="263">
        <f t="shared" si="224"/>
        <v>54705</v>
      </c>
      <c r="L174" s="263">
        <f t="shared" si="224"/>
        <v>50211</v>
      </c>
      <c r="M174" s="263">
        <f t="shared" si="224"/>
        <v>3642</v>
      </c>
      <c r="N174" s="263">
        <f t="shared" ref="N174:P174" si="225">+N128</f>
        <v>22005</v>
      </c>
      <c r="O174" s="263">
        <f t="shared" si="225"/>
        <v>17598</v>
      </c>
      <c r="P174" s="263">
        <f t="shared" si="225"/>
        <v>3038</v>
      </c>
      <c r="Q174" s="263">
        <f t="shared" si="224"/>
        <v>95882</v>
      </c>
      <c r="R174" s="263">
        <f t="shared" si="224"/>
        <v>27324</v>
      </c>
      <c r="S174" s="263">
        <f t="shared" si="224"/>
        <v>0</v>
      </c>
      <c r="T174" s="263">
        <f t="shared" si="224"/>
        <v>282765</v>
      </c>
      <c r="U174" s="263">
        <f t="shared" si="224"/>
        <v>236585</v>
      </c>
      <c r="V174" s="263">
        <f t="shared" si="224"/>
        <v>73947</v>
      </c>
      <c r="W174" s="263">
        <f t="shared" si="224"/>
        <v>1457</v>
      </c>
      <c r="X174" s="263">
        <f t="shared" si="224"/>
        <v>1457</v>
      </c>
      <c r="Y174" s="263">
        <f t="shared" si="224"/>
        <v>0</v>
      </c>
      <c r="Z174" s="263">
        <f t="shared" ref="Z174:CO174" si="226">+Z106</f>
        <v>1619220</v>
      </c>
      <c r="AA174" s="263">
        <f t="shared" si="226"/>
        <v>1476062</v>
      </c>
      <c r="AB174" s="263">
        <f t="shared" si="226"/>
        <v>82468</v>
      </c>
      <c r="AC174" s="263">
        <f t="shared" si="226"/>
        <v>986441</v>
      </c>
      <c r="AD174" s="263">
        <f t="shared" si="226"/>
        <v>389014</v>
      </c>
      <c r="AE174" s="263">
        <f t="shared" si="226"/>
        <v>15996</v>
      </c>
      <c r="AF174" s="263">
        <f t="shared" si="226"/>
        <v>310847</v>
      </c>
      <c r="AG174" s="263">
        <f t="shared" si="226"/>
        <v>239486</v>
      </c>
      <c r="AH174" s="263">
        <f t="shared" si="226"/>
        <v>521310</v>
      </c>
      <c r="AI174" s="263">
        <f t="shared" si="226"/>
        <v>197562</v>
      </c>
      <c r="AJ174" s="263">
        <f t="shared" si="226"/>
        <v>441374</v>
      </c>
      <c r="AK174" s="263">
        <f t="shared" si="226"/>
        <v>109995</v>
      </c>
      <c r="AL174" s="263">
        <f t="shared" si="226"/>
        <v>54443</v>
      </c>
      <c r="AM174" s="263">
        <f t="shared" si="226"/>
        <v>358765</v>
      </c>
      <c r="AN174" s="263">
        <f t="shared" si="226"/>
        <v>0</v>
      </c>
      <c r="AO174" s="263">
        <f t="shared" si="226"/>
        <v>253003</v>
      </c>
      <c r="AP174" s="263">
        <f t="shared" si="226"/>
        <v>29196</v>
      </c>
      <c r="AQ174" s="263">
        <f t="shared" si="226"/>
        <v>0</v>
      </c>
      <c r="AR174" s="263">
        <f t="shared" si="226"/>
        <v>124633</v>
      </c>
      <c r="AS174" s="263">
        <f t="shared" si="226"/>
        <v>0</v>
      </c>
      <c r="AT174" s="263">
        <f t="shared" si="226"/>
        <v>40004</v>
      </c>
      <c r="AU174" s="263">
        <f t="shared" si="226"/>
        <v>8493</v>
      </c>
      <c r="AV174" s="263">
        <f t="shared" si="226"/>
        <v>25174</v>
      </c>
      <c r="AW174" s="263">
        <f t="shared" si="226"/>
        <v>9935</v>
      </c>
      <c r="AX174" s="263">
        <f t="shared" si="226"/>
        <v>11423</v>
      </c>
      <c r="AY174" s="263">
        <f t="shared" si="226"/>
        <v>633562</v>
      </c>
      <c r="AZ174" s="263">
        <f t="shared" si="226"/>
        <v>70146</v>
      </c>
      <c r="BA174" s="263">
        <f t="shared" si="226"/>
        <v>11808</v>
      </c>
      <c r="BB174" s="263">
        <f t="shared" si="226"/>
        <v>0</v>
      </c>
      <c r="BC174" s="263">
        <f t="shared" si="226"/>
        <v>59598</v>
      </c>
      <c r="BD174" s="263">
        <f t="shared" si="226"/>
        <v>19107</v>
      </c>
      <c r="BE174" s="263">
        <f t="shared" si="226"/>
        <v>0</v>
      </c>
      <c r="BF174" s="263">
        <f t="shared" si="226"/>
        <v>0</v>
      </c>
      <c r="BG174" s="263">
        <f t="shared" ref="BG174:BM174" si="227">+BG106</f>
        <v>43684</v>
      </c>
      <c r="BH174" s="263">
        <f t="shared" si="227"/>
        <v>0</v>
      </c>
      <c r="BI174" s="263">
        <f t="shared" si="227"/>
        <v>0</v>
      </c>
      <c r="BJ174" s="263">
        <f t="shared" si="227"/>
        <v>43684</v>
      </c>
      <c r="BK174" s="263">
        <f t="shared" si="227"/>
        <v>0</v>
      </c>
      <c r="BL174" s="263">
        <f t="shared" si="227"/>
        <v>0</v>
      </c>
      <c r="BM174" s="263">
        <f t="shared" si="227"/>
        <v>0</v>
      </c>
      <c r="BN174" s="263">
        <f t="shared" si="226"/>
        <v>197608</v>
      </c>
      <c r="BO174" s="263">
        <f t="shared" si="226"/>
        <v>0</v>
      </c>
      <c r="BP174" s="263">
        <f t="shared" si="226"/>
        <v>6969</v>
      </c>
      <c r="BQ174" s="263">
        <f t="shared" si="226"/>
        <v>191351</v>
      </c>
      <c r="BR174" s="263">
        <f t="shared" si="226"/>
        <v>0</v>
      </c>
      <c r="BS174" s="263">
        <f t="shared" si="226"/>
        <v>0</v>
      </c>
      <c r="BT174" s="263">
        <f t="shared" si="226"/>
        <v>0</v>
      </c>
      <c r="BU174" s="263">
        <f t="shared" si="226"/>
        <v>110090</v>
      </c>
      <c r="BV174" s="263">
        <f t="shared" si="226"/>
        <v>12766</v>
      </c>
      <c r="BW174" s="263">
        <f t="shared" si="226"/>
        <v>10595</v>
      </c>
      <c r="BX174" s="263">
        <f t="shared" si="226"/>
        <v>102318</v>
      </c>
      <c r="BY174" s="263">
        <f t="shared" si="226"/>
        <v>0</v>
      </c>
      <c r="BZ174" s="263">
        <f t="shared" si="226"/>
        <v>0</v>
      </c>
      <c r="CA174" s="263">
        <f t="shared" si="226"/>
        <v>0</v>
      </c>
      <c r="CB174" s="263">
        <f t="shared" si="226"/>
        <v>64756</v>
      </c>
      <c r="CC174" s="263">
        <f t="shared" si="226"/>
        <v>41537</v>
      </c>
      <c r="CD174" s="263">
        <f t="shared" si="226"/>
        <v>0</v>
      </c>
      <c r="CE174" s="263">
        <f t="shared" si="226"/>
        <v>28021</v>
      </c>
      <c r="CF174" s="263">
        <f t="shared" si="226"/>
        <v>6797</v>
      </c>
      <c r="CG174" s="263">
        <f t="shared" si="226"/>
        <v>0</v>
      </c>
      <c r="CH174" s="263">
        <f t="shared" si="226"/>
        <v>0</v>
      </c>
      <c r="CI174" s="263">
        <f t="shared" si="226"/>
        <v>421986</v>
      </c>
      <c r="CJ174" s="263">
        <f t="shared" si="226"/>
        <v>142357</v>
      </c>
      <c r="CK174" s="263">
        <f t="shared" si="226"/>
        <v>12420</v>
      </c>
      <c r="CL174" s="263">
        <f t="shared" si="226"/>
        <v>297522</v>
      </c>
      <c r="CM174" s="263">
        <f t="shared" si="226"/>
        <v>5218</v>
      </c>
      <c r="CN174" s="263">
        <f t="shared" si="226"/>
        <v>0</v>
      </c>
      <c r="CO174" s="263">
        <f t="shared" si="226"/>
        <v>113542</v>
      </c>
      <c r="CP174" s="263">
        <f t="shared" ref="CP174:DC174" si="228">+CP128</f>
        <v>701195</v>
      </c>
      <c r="CQ174" s="263">
        <f t="shared" si="228"/>
        <v>86703</v>
      </c>
      <c r="CR174" s="263">
        <f t="shared" si="228"/>
        <v>259675</v>
      </c>
      <c r="CS174" s="263">
        <f t="shared" si="228"/>
        <v>138847</v>
      </c>
      <c r="CT174" s="263">
        <f t="shared" si="228"/>
        <v>259966</v>
      </c>
      <c r="CU174" s="263">
        <f t="shared" si="228"/>
        <v>201535</v>
      </c>
      <c r="CV174" s="263">
        <f t="shared" si="228"/>
        <v>53551</v>
      </c>
      <c r="CW174" s="263">
        <f t="shared" si="228"/>
        <v>98628</v>
      </c>
      <c r="CX174" s="263">
        <f t="shared" si="228"/>
        <v>0</v>
      </c>
      <c r="CY174" s="263">
        <f t="shared" si="228"/>
        <v>0</v>
      </c>
      <c r="CZ174" s="263">
        <f t="shared" si="228"/>
        <v>0</v>
      </c>
      <c r="DA174" s="263">
        <f t="shared" si="228"/>
        <v>43745</v>
      </c>
      <c r="DB174" s="263">
        <f t="shared" si="228"/>
        <v>54916</v>
      </c>
      <c r="DC174" s="263">
        <f t="shared" si="228"/>
        <v>4120</v>
      </c>
      <c r="DD174" s="263">
        <f t="shared" ref="DD174:FO174" si="229">+DD106</f>
        <v>1545491</v>
      </c>
      <c r="DE174" s="263">
        <f t="shared" si="229"/>
        <v>827628</v>
      </c>
      <c r="DF174" s="263">
        <f t="shared" si="229"/>
        <v>856346</v>
      </c>
      <c r="DG174" s="263">
        <f t="shared" si="229"/>
        <v>795825</v>
      </c>
      <c r="DH174" s="263">
        <f t="shared" si="229"/>
        <v>31260</v>
      </c>
      <c r="DI174" s="263">
        <f t="shared" si="229"/>
        <v>49830</v>
      </c>
      <c r="DJ174" s="263">
        <f t="shared" si="229"/>
        <v>6289</v>
      </c>
      <c r="DK174" s="263">
        <f t="shared" si="229"/>
        <v>1811473</v>
      </c>
      <c r="DL174" s="263">
        <f t="shared" si="229"/>
        <v>1287842</v>
      </c>
      <c r="DM174" s="263">
        <f t="shared" si="229"/>
        <v>882422</v>
      </c>
      <c r="DN174" s="263">
        <f t="shared" si="229"/>
        <v>180597</v>
      </c>
      <c r="DO174" s="263">
        <f t="shared" si="229"/>
        <v>218456</v>
      </c>
      <c r="DP174" s="263">
        <f t="shared" si="229"/>
        <v>78014</v>
      </c>
      <c r="DQ174" s="263">
        <f t="shared" si="229"/>
        <v>600835</v>
      </c>
      <c r="DR174" s="263">
        <f t="shared" si="229"/>
        <v>0</v>
      </c>
      <c r="DS174" s="263">
        <f t="shared" si="229"/>
        <v>14777</v>
      </c>
      <c r="DT174" s="263">
        <f t="shared" si="229"/>
        <v>96473</v>
      </c>
      <c r="DU174" s="263">
        <f t="shared" si="229"/>
        <v>57583</v>
      </c>
      <c r="DV174" s="263">
        <f t="shared" si="229"/>
        <v>661105</v>
      </c>
      <c r="DW174" s="263">
        <f t="shared" si="229"/>
        <v>108152</v>
      </c>
      <c r="DX174" s="263">
        <f t="shared" si="229"/>
        <v>135739</v>
      </c>
      <c r="DY174" s="263">
        <f t="shared" si="229"/>
        <v>55449</v>
      </c>
      <c r="DZ174" s="263">
        <f t="shared" si="229"/>
        <v>545275</v>
      </c>
      <c r="EA174" s="263">
        <f t="shared" si="229"/>
        <v>0</v>
      </c>
      <c r="EB174" s="263">
        <f t="shared" si="229"/>
        <v>13686</v>
      </c>
      <c r="EC174" s="263">
        <f t="shared" si="229"/>
        <v>76965</v>
      </c>
      <c r="ED174" s="263">
        <f t="shared" si="229"/>
        <v>41625</v>
      </c>
      <c r="EE174" s="263">
        <f t="shared" si="229"/>
        <v>1235968</v>
      </c>
      <c r="EF174" s="263">
        <f t="shared" si="229"/>
        <v>251029</v>
      </c>
      <c r="EG174" s="263">
        <f t="shared" si="229"/>
        <v>337031</v>
      </c>
      <c r="EH174" s="263">
        <f t="shared" si="229"/>
        <v>112811</v>
      </c>
      <c r="EI174" s="263">
        <f t="shared" si="229"/>
        <v>928309</v>
      </c>
      <c r="EJ174" s="263">
        <f t="shared" si="229"/>
        <v>0</v>
      </c>
      <c r="EK174" s="263">
        <f t="shared" si="229"/>
        <v>28649</v>
      </c>
      <c r="EL174" s="263">
        <f t="shared" si="229"/>
        <v>173793</v>
      </c>
      <c r="EM174" s="263">
        <f t="shared" si="229"/>
        <v>84549</v>
      </c>
      <c r="EN174" s="263">
        <f t="shared" si="229"/>
        <v>160805</v>
      </c>
      <c r="EO174" s="263">
        <f t="shared" si="229"/>
        <v>25728</v>
      </c>
      <c r="EP174" s="263">
        <f t="shared" si="229"/>
        <v>8284</v>
      </c>
      <c r="EQ174" s="263">
        <f t="shared" si="229"/>
        <v>13521</v>
      </c>
      <c r="ER174" s="263">
        <f t="shared" si="229"/>
        <v>140937</v>
      </c>
      <c r="ES174" s="263">
        <f t="shared" si="229"/>
        <v>0</v>
      </c>
      <c r="ET174" s="263">
        <f t="shared" si="229"/>
        <v>1782</v>
      </c>
      <c r="EU174" s="263">
        <f t="shared" si="229"/>
        <v>0</v>
      </c>
      <c r="EV174" s="263">
        <f t="shared" si="229"/>
        <v>1770</v>
      </c>
      <c r="EW174" s="263">
        <f t="shared" si="229"/>
        <v>520498</v>
      </c>
      <c r="EX174" s="263">
        <f t="shared" si="229"/>
        <v>94923</v>
      </c>
      <c r="EY174" s="263">
        <f t="shared" si="229"/>
        <v>48353</v>
      </c>
      <c r="EZ174" s="263">
        <f t="shared" si="229"/>
        <v>53563</v>
      </c>
      <c r="FA174" s="263">
        <f t="shared" si="229"/>
        <v>399022</v>
      </c>
      <c r="FB174" s="263">
        <f t="shared" si="229"/>
        <v>9284</v>
      </c>
      <c r="FC174" s="263">
        <f t="shared" si="229"/>
        <v>22362</v>
      </c>
      <c r="FD174" s="263">
        <f t="shared" si="229"/>
        <v>36214</v>
      </c>
      <c r="FE174" s="263">
        <f t="shared" si="229"/>
        <v>46532</v>
      </c>
      <c r="FF174" s="263">
        <f t="shared" si="229"/>
        <v>163787</v>
      </c>
      <c r="FG174" s="263">
        <f t="shared" si="229"/>
        <v>56665</v>
      </c>
      <c r="FH174" s="263">
        <f t="shared" si="229"/>
        <v>16255</v>
      </c>
      <c r="FI174" s="263">
        <f t="shared" si="229"/>
        <v>52040</v>
      </c>
      <c r="FJ174" s="263">
        <f t="shared" si="229"/>
        <v>77289</v>
      </c>
      <c r="FK174" s="263">
        <f t="shared" si="229"/>
        <v>0</v>
      </c>
      <c r="FL174" s="263">
        <f t="shared" si="229"/>
        <v>1769</v>
      </c>
      <c r="FM174" s="263">
        <f t="shared" si="229"/>
        <v>3851</v>
      </c>
      <c r="FN174" s="263">
        <f t="shared" si="229"/>
        <v>0</v>
      </c>
      <c r="FO174" s="263">
        <f t="shared" si="229"/>
        <v>154153</v>
      </c>
      <c r="FP174" s="263">
        <f t="shared" ref="FP174:HH174" si="230">+FP106</f>
        <v>123347</v>
      </c>
      <c r="FQ174" s="263">
        <f t="shared" si="230"/>
        <v>0</v>
      </c>
      <c r="FR174" s="263">
        <f t="shared" si="230"/>
        <v>0</v>
      </c>
      <c r="FS174" s="263">
        <f t="shared" si="230"/>
        <v>53955</v>
      </c>
      <c r="FT174" s="263">
        <f t="shared" si="230"/>
        <v>0</v>
      </c>
      <c r="FU174" s="263">
        <f t="shared" si="230"/>
        <v>6952</v>
      </c>
      <c r="FV174" s="263">
        <f t="shared" si="230"/>
        <v>0</v>
      </c>
      <c r="FW174" s="263">
        <f t="shared" si="230"/>
        <v>0</v>
      </c>
      <c r="FX174" s="263">
        <f t="shared" si="230"/>
        <v>399923</v>
      </c>
      <c r="FY174" s="263">
        <f t="shared" si="230"/>
        <v>82907</v>
      </c>
      <c r="FZ174" s="263">
        <f t="shared" si="230"/>
        <v>99470</v>
      </c>
      <c r="GA174" s="263">
        <f t="shared" si="230"/>
        <v>33916</v>
      </c>
      <c r="GB174" s="263">
        <f t="shared" si="230"/>
        <v>268290</v>
      </c>
      <c r="GC174" s="263">
        <f t="shared" si="230"/>
        <v>0</v>
      </c>
      <c r="GD174" s="263">
        <f t="shared" si="230"/>
        <v>4894</v>
      </c>
      <c r="GE174" s="263">
        <f t="shared" si="230"/>
        <v>29730</v>
      </c>
      <c r="GF174" s="263">
        <f t="shared" si="230"/>
        <v>0</v>
      </c>
      <c r="GG174" s="263">
        <f t="shared" si="230"/>
        <v>70793</v>
      </c>
      <c r="GH174" s="263">
        <f t="shared" si="230"/>
        <v>0</v>
      </c>
      <c r="GI174" s="263">
        <f t="shared" si="230"/>
        <v>0</v>
      </c>
      <c r="GJ174" s="263">
        <f t="shared" si="230"/>
        <v>0</v>
      </c>
      <c r="GK174" s="263">
        <f t="shared" si="230"/>
        <v>36805</v>
      </c>
      <c r="GL174" s="263">
        <f t="shared" si="230"/>
        <v>44523</v>
      </c>
      <c r="GM174" s="263">
        <f t="shared" si="230"/>
        <v>0</v>
      </c>
      <c r="GN174" s="263">
        <f t="shared" si="230"/>
        <v>0</v>
      </c>
      <c r="GO174" s="263">
        <f t="shared" si="230"/>
        <v>0</v>
      </c>
      <c r="GP174" s="263">
        <f t="shared" si="230"/>
        <v>61040</v>
      </c>
      <c r="GQ174" s="263">
        <f t="shared" si="230"/>
        <v>0</v>
      </c>
      <c r="GR174" s="263">
        <f t="shared" si="230"/>
        <v>40298</v>
      </c>
      <c r="GS174" s="263">
        <f t="shared" si="230"/>
        <v>19719</v>
      </c>
      <c r="GT174" s="263">
        <f t="shared" si="230"/>
        <v>0</v>
      </c>
      <c r="GU174" s="263">
        <f t="shared" si="230"/>
        <v>0</v>
      </c>
      <c r="GV174" s="263">
        <f t="shared" si="230"/>
        <v>0</v>
      </c>
      <c r="GW174" s="263">
        <f t="shared" si="230"/>
        <v>0</v>
      </c>
      <c r="GX174" s="263">
        <f t="shared" si="230"/>
        <v>0</v>
      </c>
      <c r="GY174" s="263">
        <f t="shared" si="230"/>
        <v>262395</v>
      </c>
      <c r="GZ174" s="263">
        <f t="shared" si="230"/>
        <v>29147</v>
      </c>
      <c r="HA174" s="263">
        <f t="shared" si="230"/>
        <v>64358</v>
      </c>
      <c r="HB174" s="263">
        <f t="shared" si="230"/>
        <v>29742</v>
      </c>
      <c r="HC174" s="263">
        <f t="shared" si="230"/>
        <v>177701</v>
      </c>
      <c r="HD174" s="263">
        <f t="shared" si="230"/>
        <v>21393</v>
      </c>
      <c r="HE174" s="263">
        <f t="shared" si="230"/>
        <v>0</v>
      </c>
      <c r="HF174" s="263">
        <f t="shared" si="230"/>
        <v>30193</v>
      </c>
      <c r="HG174" s="263">
        <f t="shared" si="230"/>
        <v>3282</v>
      </c>
      <c r="HH174" s="263">
        <f t="shared" si="230"/>
        <v>627797</v>
      </c>
    </row>
    <row r="175" spans="1:216" x14ac:dyDescent="0.2">
      <c r="A175" s="263" t="s">
        <v>232</v>
      </c>
      <c r="B175" s="263">
        <f t="shared" ref="B175:Y175" si="231">+B129</f>
        <v>3803923</v>
      </c>
      <c r="C175" s="263">
        <f t="shared" si="231"/>
        <v>1410362</v>
      </c>
      <c r="D175" s="263">
        <f t="shared" si="231"/>
        <v>1239438</v>
      </c>
      <c r="E175" s="263">
        <f t="shared" si="231"/>
        <v>1034571</v>
      </c>
      <c r="F175" s="263">
        <f t="shared" si="231"/>
        <v>857406</v>
      </c>
      <c r="G175" s="263">
        <f t="shared" si="231"/>
        <v>372981</v>
      </c>
      <c r="H175" s="263">
        <f t="shared" si="231"/>
        <v>363555</v>
      </c>
      <c r="I175" s="263">
        <f t="shared" si="231"/>
        <v>285514</v>
      </c>
      <c r="J175" s="263">
        <f t="shared" si="231"/>
        <v>171289</v>
      </c>
      <c r="K175" s="263">
        <f t="shared" si="231"/>
        <v>170866</v>
      </c>
      <c r="L175" s="263">
        <f t="shared" si="231"/>
        <v>80707</v>
      </c>
      <c r="M175" s="263">
        <f t="shared" si="231"/>
        <v>99759</v>
      </c>
      <c r="N175" s="263">
        <f t="shared" ref="N175:P175" si="232">+N129</f>
        <v>65495</v>
      </c>
      <c r="O175" s="263">
        <f t="shared" si="232"/>
        <v>46968</v>
      </c>
      <c r="P175" s="263">
        <f t="shared" si="232"/>
        <v>19627</v>
      </c>
      <c r="Q175" s="263">
        <f t="shared" si="231"/>
        <v>128574</v>
      </c>
      <c r="R175" s="263">
        <f t="shared" si="231"/>
        <v>68399</v>
      </c>
      <c r="S175" s="263">
        <f t="shared" si="231"/>
        <v>0</v>
      </c>
      <c r="T175" s="263">
        <f t="shared" si="231"/>
        <v>476788</v>
      </c>
      <c r="U175" s="263">
        <f t="shared" si="231"/>
        <v>432494</v>
      </c>
      <c r="V175" s="263">
        <f t="shared" si="231"/>
        <v>124453</v>
      </c>
      <c r="W175" s="263">
        <f t="shared" si="231"/>
        <v>31695</v>
      </c>
      <c r="X175" s="263">
        <f t="shared" si="231"/>
        <v>18447</v>
      </c>
      <c r="Y175" s="263">
        <f t="shared" si="231"/>
        <v>13248</v>
      </c>
      <c r="Z175" s="263">
        <f t="shared" ref="Z175:CO175" si="233">+Z107</f>
        <v>2257939</v>
      </c>
      <c r="AA175" s="263">
        <f t="shared" si="233"/>
        <v>2161887</v>
      </c>
      <c r="AB175" s="263">
        <f t="shared" si="233"/>
        <v>70191</v>
      </c>
      <c r="AC175" s="263">
        <f t="shared" si="233"/>
        <v>1122943</v>
      </c>
      <c r="AD175" s="263">
        <f t="shared" si="233"/>
        <v>423799</v>
      </c>
      <c r="AE175" s="263">
        <f t="shared" si="233"/>
        <v>5628</v>
      </c>
      <c r="AF175" s="263">
        <f t="shared" si="233"/>
        <v>568809</v>
      </c>
      <c r="AG175" s="263">
        <f t="shared" si="233"/>
        <v>312481</v>
      </c>
      <c r="AH175" s="263">
        <f t="shared" si="233"/>
        <v>649523</v>
      </c>
      <c r="AI175" s="263">
        <f t="shared" si="233"/>
        <v>289607</v>
      </c>
      <c r="AJ175" s="263">
        <f t="shared" si="233"/>
        <v>971934</v>
      </c>
      <c r="AK175" s="263">
        <f t="shared" si="233"/>
        <v>229018</v>
      </c>
      <c r="AL175" s="263">
        <f t="shared" si="233"/>
        <v>65282</v>
      </c>
      <c r="AM175" s="263">
        <f t="shared" si="233"/>
        <v>474396</v>
      </c>
      <c r="AN175" s="263">
        <f t="shared" si="233"/>
        <v>5274</v>
      </c>
      <c r="AO175" s="263">
        <f t="shared" si="233"/>
        <v>201177</v>
      </c>
      <c r="AP175" s="263">
        <f t="shared" si="233"/>
        <v>158614</v>
      </c>
      <c r="AQ175" s="263">
        <f t="shared" si="233"/>
        <v>0</v>
      </c>
      <c r="AR175" s="263">
        <f t="shared" si="233"/>
        <v>193685</v>
      </c>
      <c r="AS175" s="263">
        <f t="shared" si="233"/>
        <v>7618</v>
      </c>
      <c r="AT175" s="263">
        <f t="shared" si="233"/>
        <v>31540</v>
      </c>
      <c r="AU175" s="263">
        <f t="shared" si="233"/>
        <v>12031</v>
      </c>
      <c r="AV175" s="263">
        <f t="shared" si="233"/>
        <v>59657</v>
      </c>
      <c r="AW175" s="263">
        <f t="shared" si="233"/>
        <v>10427</v>
      </c>
      <c r="AX175" s="263">
        <f t="shared" si="233"/>
        <v>13598</v>
      </c>
      <c r="AY175" s="263">
        <f t="shared" si="233"/>
        <v>1089406</v>
      </c>
      <c r="AZ175" s="263">
        <f t="shared" si="233"/>
        <v>113866</v>
      </c>
      <c r="BA175" s="263">
        <f t="shared" si="233"/>
        <v>51924</v>
      </c>
      <c r="BB175" s="263">
        <f t="shared" si="233"/>
        <v>0</v>
      </c>
      <c r="BC175" s="263">
        <f t="shared" si="233"/>
        <v>103307</v>
      </c>
      <c r="BD175" s="263">
        <f t="shared" si="233"/>
        <v>0</v>
      </c>
      <c r="BE175" s="263">
        <f t="shared" si="233"/>
        <v>0</v>
      </c>
      <c r="BF175" s="263">
        <f t="shared" si="233"/>
        <v>0</v>
      </c>
      <c r="BG175" s="263">
        <f t="shared" ref="BG175:BM175" si="234">+BG107</f>
        <v>55694</v>
      </c>
      <c r="BH175" s="263">
        <f t="shared" si="234"/>
        <v>10924</v>
      </c>
      <c r="BI175" s="263">
        <f t="shared" si="234"/>
        <v>0</v>
      </c>
      <c r="BJ175" s="263">
        <f t="shared" si="234"/>
        <v>45630</v>
      </c>
      <c r="BK175" s="263">
        <f t="shared" si="234"/>
        <v>0</v>
      </c>
      <c r="BL175" s="263">
        <f t="shared" si="234"/>
        <v>0</v>
      </c>
      <c r="BM175" s="263">
        <f t="shared" si="234"/>
        <v>0</v>
      </c>
      <c r="BN175" s="263">
        <f t="shared" si="233"/>
        <v>334805</v>
      </c>
      <c r="BO175" s="263">
        <f t="shared" si="233"/>
        <v>0</v>
      </c>
      <c r="BP175" s="263">
        <f t="shared" si="233"/>
        <v>0</v>
      </c>
      <c r="BQ175" s="263">
        <f t="shared" si="233"/>
        <v>334805</v>
      </c>
      <c r="BR175" s="263">
        <f t="shared" si="233"/>
        <v>0</v>
      </c>
      <c r="BS175" s="263">
        <f t="shared" si="233"/>
        <v>0</v>
      </c>
      <c r="BT175" s="263">
        <f t="shared" si="233"/>
        <v>0</v>
      </c>
      <c r="BU175" s="263">
        <f t="shared" si="233"/>
        <v>239788</v>
      </c>
      <c r="BV175" s="263">
        <f t="shared" si="233"/>
        <v>24978</v>
      </c>
      <c r="BW175" s="263">
        <f t="shared" si="233"/>
        <v>25321</v>
      </c>
      <c r="BX175" s="263">
        <f t="shared" si="233"/>
        <v>190938</v>
      </c>
      <c r="BY175" s="263">
        <f t="shared" si="233"/>
        <v>5939</v>
      </c>
      <c r="BZ175" s="263">
        <f t="shared" si="233"/>
        <v>0</v>
      </c>
      <c r="CA175" s="263">
        <f t="shared" si="233"/>
        <v>0</v>
      </c>
      <c r="CB175" s="263">
        <f t="shared" si="233"/>
        <v>30335</v>
      </c>
      <c r="CC175" s="263">
        <f t="shared" si="233"/>
        <v>0</v>
      </c>
      <c r="CD175" s="263">
        <f t="shared" si="233"/>
        <v>0</v>
      </c>
      <c r="CE175" s="263">
        <f t="shared" si="233"/>
        <v>30335</v>
      </c>
      <c r="CF175" s="263">
        <f t="shared" si="233"/>
        <v>0</v>
      </c>
      <c r="CG175" s="263">
        <f t="shared" si="233"/>
        <v>0</v>
      </c>
      <c r="CH175" s="263">
        <f t="shared" si="233"/>
        <v>0</v>
      </c>
      <c r="CI175" s="263">
        <f t="shared" si="233"/>
        <v>760862</v>
      </c>
      <c r="CJ175" s="263">
        <f t="shared" si="233"/>
        <v>280322</v>
      </c>
      <c r="CK175" s="263">
        <f t="shared" si="233"/>
        <v>42280</v>
      </c>
      <c r="CL175" s="263">
        <f t="shared" si="233"/>
        <v>520065</v>
      </c>
      <c r="CM175" s="263">
        <f t="shared" si="233"/>
        <v>5939</v>
      </c>
      <c r="CN175" s="263">
        <f t="shared" si="233"/>
        <v>0</v>
      </c>
      <c r="CO175" s="263">
        <f t="shared" si="233"/>
        <v>230428</v>
      </c>
      <c r="CP175" s="263">
        <f t="shared" ref="CP175:DC175" si="235">+CP129</f>
        <v>832593</v>
      </c>
      <c r="CQ175" s="263">
        <f t="shared" si="235"/>
        <v>107201</v>
      </c>
      <c r="CR175" s="263">
        <f t="shared" si="235"/>
        <v>257177</v>
      </c>
      <c r="CS175" s="263">
        <f t="shared" si="235"/>
        <v>22442</v>
      </c>
      <c r="CT175" s="263">
        <f t="shared" si="235"/>
        <v>263008</v>
      </c>
      <c r="CU175" s="263">
        <f t="shared" si="235"/>
        <v>235703</v>
      </c>
      <c r="CV175" s="263">
        <f t="shared" si="235"/>
        <v>202020</v>
      </c>
      <c r="CW175" s="263">
        <f t="shared" si="235"/>
        <v>64356</v>
      </c>
      <c r="CX175" s="263">
        <f t="shared" si="235"/>
        <v>0</v>
      </c>
      <c r="CY175" s="263">
        <f t="shared" si="235"/>
        <v>0</v>
      </c>
      <c r="CZ175" s="263">
        <f t="shared" si="235"/>
        <v>0</v>
      </c>
      <c r="DA175" s="263">
        <f t="shared" si="235"/>
        <v>8907</v>
      </c>
      <c r="DB175" s="263">
        <f t="shared" si="235"/>
        <v>49686</v>
      </c>
      <c r="DC175" s="263">
        <f t="shared" si="235"/>
        <v>5642</v>
      </c>
      <c r="DD175" s="263">
        <f t="shared" ref="DD175:FO175" si="236">+DD107</f>
        <v>2101855</v>
      </c>
      <c r="DE175" s="263">
        <f t="shared" si="236"/>
        <v>1024087</v>
      </c>
      <c r="DF175" s="263">
        <f t="shared" si="236"/>
        <v>965042</v>
      </c>
      <c r="DG175" s="263">
        <f t="shared" si="236"/>
        <v>1257227</v>
      </c>
      <c r="DH175" s="263">
        <f t="shared" si="236"/>
        <v>111528</v>
      </c>
      <c r="DI175" s="263">
        <f t="shared" si="236"/>
        <v>19649</v>
      </c>
      <c r="DJ175" s="263">
        <f t="shared" si="236"/>
        <v>9726</v>
      </c>
      <c r="DK175" s="263">
        <f t="shared" si="236"/>
        <v>2456960</v>
      </c>
      <c r="DL175" s="263">
        <f t="shared" si="236"/>
        <v>1715814</v>
      </c>
      <c r="DM175" s="263">
        <f t="shared" si="236"/>
        <v>1296878</v>
      </c>
      <c r="DN175" s="263">
        <f t="shared" si="236"/>
        <v>320354</v>
      </c>
      <c r="DO175" s="263">
        <f t="shared" si="236"/>
        <v>246284</v>
      </c>
      <c r="DP175" s="263">
        <f t="shared" si="236"/>
        <v>265038</v>
      </c>
      <c r="DQ175" s="263">
        <f t="shared" si="236"/>
        <v>906744</v>
      </c>
      <c r="DR175" s="263">
        <f t="shared" si="236"/>
        <v>0</v>
      </c>
      <c r="DS175" s="263">
        <f t="shared" si="236"/>
        <v>55541</v>
      </c>
      <c r="DT175" s="263">
        <f t="shared" si="236"/>
        <v>72738</v>
      </c>
      <c r="DU175" s="263">
        <f t="shared" si="236"/>
        <v>48476</v>
      </c>
      <c r="DV175" s="263">
        <f t="shared" si="236"/>
        <v>745380</v>
      </c>
      <c r="DW175" s="263">
        <f t="shared" si="236"/>
        <v>103640</v>
      </c>
      <c r="DX175" s="263">
        <f t="shared" si="236"/>
        <v>174238</v>
      </c>
      <c r="DY175" s="263">
        <f t="shared" si="236"/>
        <v>118039</v>
      </c>
      <c r="DZ175" s="263">
        <f t="shared" si="236"/>
        <v>497362</v>
      </c>
      <c r="EA175" s="263">
        <f t="shared" si="236"/>
        <v>0</v>
      </c>
      <c r="EB175" s="263">
        <f t="shared" si="236"/>
        <v>29665</v>
      </c>
      <c r="EC175" s="263">
        <f t="shared" si="236"/>
        <v>105309</v>
      </c>
      <c r="ED175" s="263">
        <f t="shared" si="236"/>
        <v>39978</v>
      </c>
      <c r="EE175" s="263">
        <f t="shared" si="236"/>
        <v>1633926</v>
      </c>
      <c r="EF175" s="263">
        <f t="shared" si="236"/>
        <v>384656</v>
      </c>
      <c r="EG175" s="263">
        <f t="shared" si="236"/>
        <v>354940</v>
      </c>
      <c r="EH175" s="263">
        <f t="shared" si="236"/>
        <v>289553</v>
      </c>
      <c r="EI175" s="263">
        <f t="shared" si="236"/>
        <v>1164528</v>
      </c>
      <c r="EJ175" s="263">
        <f t="shared" si="236"/>
        <v>0</v>
      </c>
      <c r="EK175" s="263">
        <f t="shared" si="236"/>
        <v>68204</v>
      </c>
      <c r="EL175" s="263">
        <f t="shared" si="236"/>
        <v>163144</v>
      </c>
      <c r="EM175" s="263">
        <f t="shared" si="236"/>
        <v>89270</v>
      </c>
      <c r="EN175" s="263">
        <f t="shared" si="236"/>
        <v>268728</v>
      </c>
      <c r="EO175" s="263">
        <f t="shared" si="236"/>
        <v>19423</v>
      </c>
      <c r="EP175" s="263">
        <f t="shared" si="236"/>
        <v>41784</v>
      </c>
      <c r="EQ175" s="263">
        <f t="shared" si="236"/>
        <v>49844</v>
      </c>
      <c r="ER175" s="263">
        <f t="shared" si="236"/>
        <v>151848</v>
      </c>
      <c r="ES175" s="263">
        <f t="shared" si="236"/>
        <v>0</v>
      </c>
      <c r="ET175" s="263">
        <f t="shared" si="236"/>
        <v>7788</v>
      </c>
      <c r="EU175" s="263">
        <f t="shared" si="236"/>
        <v>3761</v>
      </c>
      <c r="EV175" s="263">
        <f t="shared" si="236"/>
        <v>10025</v>
      </c>
      <c r="EW175" s="263">
        <f t="shared" si="236"/>
        <v>641667</v>
      </c>
      <c r="EX175" s="263">
        <f t="shared" si="236"/>
        <v>157388</v>
      </c>
      <c r="EY175" s="263">
        <f t="shared" si="236"/>
        <v>138886</v>
      </c>
      <c r="EZ175" s="263">
        <f t="shared" si="236"/>
        <v>118907</v>
      </c>
      <c r="FA175" s="263">
        <f t="shared" si="236"/>
        <v>421342</v>
      </c>
      <c r="FB175" s="263">
        <f t="shared" si="236"/>
        <v>0</v>
      </c>
      <c r="FC175" s="263">
        <f t="shared" si="236"/>
        <v>4267</v>
      </c>
      <c r="FD175" s="263">
        <f t="shared" si="236"/>
        <v>54862</v>
      </c>
      <c r="FE175" s="263">
        <f t="shared" si="236"/>
        <v>77977</v>
      </c>
      <c r="FF175" s="263">
        <f t="shared" si="236"/>
        <v>264611</v>
      </c>
      <c r="FG175" s="263">
        <f t="shared" si="236"/>
        <v>75053</v>
      </c>
      <c r="FH175" s="263">
        <f t="shared" si="236"/>
        <v>68215</v>
      </c>
      <c r="FI175" s="263">
        <f t="shared" si="236"/>
        <v>46930</v>
      </c>
      <c r="FJ175" s="263">
        <f t="shared" si="236"/>
        <v>54838</v>
      </c>
      <c r="FK175" s="263">
        <f t="shared" si="236"/>
        <v>2482</v>
      </c>
      <c r="FL175" s="263">
        <f t="shared" si="236"/>
        <v>0</v>
      </c>
      <c r="FM175" s="263">
        <f t="shared" si="236"/>
        <v>28689</v>
      </c>
      <c r="FN175" s="263">
        <f t="shared" si="236"/>
        <v>0</v>
      </c>
      <c r="FO175" s="263">
        <f t="shared" si="236"/>
        <v>300747</v>
      </c>
      <c r="FP175" s="263">
        <f t="shared" ref="FP175:HH175" si="237">+FP107</f>
        <v>270767</v>
      </c>
      <c r="FQ175" s="263">
        <f t="shared" si="237"/>
        <v>32614</v>
      </c>
      <c r="FR175" s="263">
        <f t="shared" si="237"/>
        <v>0</v>
      </c>
      <c r="FS175" s="263">
        <f t="shared" si="237"/>
        <v>43844</v>
      </c>
      <c r="FT175" s="263">
        <f t="shared" si="237"/>
        <v>0</v>
      </c>
      <c r="FU175" s="263">
        <f t="shared" si="237"/>
        <v>0</v>
      </c>
      <c r="FV175" s="263">
        <f t="shared" si="237"/>
        <v>0</v>
      </c>
      <c r="FW175" s="263">
        <f t="shared" si="237"/>
        <v>0</v>
      </c>
      <c r="FX175" s="263">
        <f t="shared" si="237"/>
        <v>646473</v>
      </c>
      <c r="FY175" s="263">
        <f t="shared" si="237"/>
        <v>150224</v>
      </c>
      <c r="FZ175" s="263">
        <f t="shared" si="237"/>
        <v>115077</v>
      </c>
      <c r="GA175" s="263">
        <f t="shared" si="237"/>
        <v>128161</v>
      </c>
      <c r="GB175" s="263">
        <f t="shared" si="237"/>
        <v>429620</v>
      </c>
      <c r="GC175" s="263">
        <f t="shared" si="237"/>
        <v>0</v>
      </c>
      <c r="GD175" s="263">
        <f t="shared" si="237"/>
        <v>20369</v>
      </c>
      <c r="GE175" s="263">
        <f t="shared" si="237"/>
        <v>9962</v>
      </c>
      <c r="GF175" s="263">
        <f t="shared" si="237"/>
        <v>0</v>
      </c>
      <c r="GG175" s="263">
        <f t="shared" si="237"/>
        <v>158664</v>
      </c>
      <c r="GH175" s="263">
        <f t="shared" si="237"/>
        <v>3268</v>
      </c>
      <c r="GI175" s="263">
        <f t="shared" si="237"/>
        <v>16373</v>
      </c>
      <c r="GJ175" s="263">
        <f t="shared" si="237"/>
        <v>8808</v>
      </c>
      <c r="GK175" s="263">
        <f t="shared" si="237"/>
        <v>80436</v>
      </c>
      <c r="GL175" s="263">
        <f t="shared" si="237"/>
        <v>69054</v>
      </c>
      <c r="GM175" s="263">
        <f t="shared" si="237"/>
        <v>0</v>
      </c>
      <c r="GN175" s="263">
        <f t="shared" si="237"/>
        <v>0</v>
      </c>
      <c r="GO175" s="263">
        <f t="shared" si="237"/>
        <v>0</v>
      </c>
      <c r="GP175" s="263">
        <f t="shared" si="237"/>
        <v>110430</v>
      </c>
      <c r="GQ175" s="263">
        <f t="shared" si="237"/>
        <v>4896</v>
      </c>
      <c r="GR175" s="263">
        <f t="shared" si="237"/>
        <v>91933</v>
      </c>
      <c r="GS175" s="263">
        <f t="shared" si="237"/>
        <v>0</v>
      </c>
      <c r="GT175" s="263">
        <f t="shared" si="237"/>
        <v>0</v>
      </c>
      <c r="GU175" s="263">
        <f t="shared" si="237"/>
        <v>0</v>
      </c>
      <c r="GV175" s="263">
        <f t="shared" si="237"/>
        <v>0</v>
      </c>
      <c r="GW175" s="263">
        <f t="shared" si="237"/>
        <v>11514</v>
      </c>
      <c r="GX175" s="263">
        <f t="shared" si="237"/>
        <v>0</v>
      </c>
      <c r="GY175" s="263">
        <f t="shared" si="237"/>
        <v>364901</v>
      </c>
      <c r="GZ175" s="263">
        <f t="shared" si="237"/>
        <v>96469</v>
      </c>
      <c r="HA175" s="263">
        <f t="shared" si="237"/>
        <v>52505</v>
      </c>
      <c r="HB175" s="263">
        <f t="shared" si="237"/>
        <v>38004</v>
      </c>
      <c r="HC175" s="263">
        <f t="shared" si="237"/>
        <v>231362</v>
      </c>
      <c r="HD175" s="263">
        <f t="shared" si="237"/>
        <v>38225</v>
      </c>
      <c r="HE175" s="263">
        <f t="shared" si="237"/>
        <v>0</v>
      </c>
      <c r="HF175" s="263">
        <f t="shared" si="237"/>
        <v>19138</v>
      </c>
      <c r="HG175" s="263">
        <f t="shared" si="237"/>
        <v>8395</v>
      </c>
      <c r="HH175" s="263">
        <f t="shared" si="237"/>
        <v>999773</v>
      </c>
    </row>
    <row r="176" spans="1:216" x14ac:dyDescent="0.2">
      <c r="A176" s="263" t="s">
        <v>233</v>
      </c>
      <c r="B176" s="263">
        <f t="shared" ref="B176:Y176" si="238">+B130</f>
        <v>4836324</v>
      </c>
      <c r="C176" s="263">
        <f t="shared" si="238"/>
        <v>1240419</v>
      </c>
      <c r="D176" s="263">
        <f t="shared" si="238"/>
        <v>930694</v>
      </c>
      <c r="E176" s="263">
        <f t="shared" si="238"/>
        <v>719828</v>
      </c>
      <c r="F176" s="263">
        <f t="shared" si="238"/>
        <v>493440</v>
      </c>
      <c r="G176" s="263">
        <f t="shared" si="238"/>
        <v>391860</v>
      </c>
      <c r="H176" s="263">
        <f t="shared" si="238"/>
        <v>429356</v>
      </c>
      <c r="I176" s="263">
        <f t="shared" si="238"/>
        <v>265570</v>
      </c>
      <c r="J176" s="263">
        <f t="shared" si="238"/>
        <v>216329</v>
      </c>
      <c r="K176" s="263">
        <f t="shared" si="238"/>
        <v>55795</v>
      </c>
      <c r="L176" s="263">
        <f t="shared" si="238"/>
        <v>55795</v>
      </c>
      <c r="M176" s="263">
        <f t="shared" si="238"/>
        <v>0</v>
      </c>
      <c r="N176" s="263">
        <f t="shared" ref="N176:P176" si="239">+N130</f>
        <v>19859</v>
      </c>
      <c r="O176" s="263">
        <f t="shared" si="239"/>
        <v>16872</v>
      </c>
      <c r="P176" s="263">
        <f t="shared" si="239"/>
        <v>9102</v>
      </c>
      <c r="Q176" s="263">
        <f t="shared" si="238"/>
        <v>391587</v>
      </c>
      <c r="R176" s="263">
        <f t="shared" si="238"/>
        <v>241615</v>
      </c>
      <c r="S176" s="263">
        <f t="shared" si="238"/>
        <v>0</v>
      </c>
      <c r="T176" s="263">
        <f t="shared" si="238"/>
        <v>226876</v>
      </c>
      <c r="U176" s="263">
        <f t="shared" si="238"/>
        <v>77778</v>
      </c>
      <c r="V176" s="263">
        <f t="shared" si="238"/>
        <v>172949</v>
      </c>
      <c r="W176" s="263">
        <f t="shared" si="238"/>
        <v>81552</v>
      </c>
      <c r="X176" s="263">
        <f t="shared" si="238"/>
        <v>52906</v>
      </c>
      <c r="Y176" s="263">
        <f t="shared" si="238"/>
        <v>28795</v>
      </c>
      <c r="Z176" s="263">
        <f t="shared" ref="Z176:CO176" si="240">+Z108</f>
        <v>3013599</v>
      </c>
      <c r="AA176" s="263">
        <f t="shared" si="240"/>
        <v>2872277</v>
      </c>
      <c r="AB176" s="263">
        <f t="shared" si="240"/>
        <v>473878</v>
      </c>
      <c r="AC176" s="263">
        <f t="shared" si="240"/>
        <v>1772303</v>
      </c>
      <c r="AD176" s="263">
        <f t="shared" si="240"/>
        <v>921656</v>
      </c>
      <c r="AE176" s="263">
        <f t="shared" si="240"/>
        <v>29143</v>
      </c>
      <c r="AF176" s="263">
        <f t="shared" si="240"/>
        <v>833671</v>
      </c>
      <c r="AG176" s="263">
        <f t="shared" si="240"/>
        <v>657335</v>
      </c>
      <c r="AH176" s="263">
        <f t="shared" si="240"/>
        <v>741565</v>
      </c>
      <c r="AI176" s="263">
        <f t="shared" si="240"/>
        <v>246892</v>
      </c>
      <c r="AJ176" s="263">
        <f t="shared" si="240"/>
        <v>1044385</v>
      </c>
      <c r="AK176" s="263">
        <f t="shared" si="240"/>
        <v>141240</v>
      </c>
      <c r="AL176" s="263">
        <f t="shared" si="240"/>
        <v>59532</v>
      </c>
      <c r="AM176" s="263">
        <f t="shared" si="240"/>
        <v>788848</v>
      </c>
      <c r="AN176" s="263">
        <f t="shared" si="240"/>
        <v>23662</v>
      </c>
      <c r="AO176" s="263">
        <f t="shared" si="240"/>
        <v>358195</v>
      </c>
      <c r="AP176" s="263">
        <f t="shared" si="240"/>
        <v>225401</v>
      </c>
      <c r="AQ176" s="263">
        <f t="shared" si="240"/>
        <v>0</v>
      </c>
      <c r="AR176" s="263">
        <f t="shared" si="240"/>
        <v>263125</v>
      </c>
      <c r="AS176" s="263">
        <f t="shared" si="240"/>
        <v>43232</v>
      </c>
      <c r="AT176" s="263">
        <f t="shared" si="240"/>
        <v>78624</v>
      </c>
      <c r="AU176" s="263">
        <f t="shared" si="240"/>
        <v>10033</v>
      </c>
      <c r="AV176" s="263">
        <f t="shared" si="240"/>
        <v>143484</v>
      </c>
      <c r="AW176" s="263">
        <f t="shared" si="240"/>
        <v>22089</v>
      </c>
      <c r="AX176" s="263">
        <f t="shared" si="240"/>
        <v>0</v>
      </c>
      <c r="AY176" s="263">
        <f t="shared" si="240"/>
        <v>1205480</v>
      </c>
      <c r="AZ176" s="263">
        <f t="shared" si="240"/>
        <v>206851</v>
      </c>
      <c r="BA176" s="263">
        <f t="shared" si="240"/>
        <v>73146</v>
      </c>
      <c r="BB176" s="263">
        <f t="shared" si="240"/>
        <v>13486</v>
      </c>
      <c r="BC176" s="263">
        <f t="shared" si="240"/>
        <v>129361</v>
      </c>
      <c r="BD176" s="263">
        <f t="shared" si="240"/>
        <v>5265</v>
      </c>
      <c r="BE176" s="263">
        <f t="shared" si="240"/>
        <v>0</v>
      </c>
      <c r="BF176" s="263">
        <f t="shared" si="240"/>
        <v>0</v>
      </c>
      <c r="BG176" s="263">
        <f t="shared" ref="BG176:BM176" si="241">+BG108</f>
        <v>74897</v>
      </c>
      <c r="BH176" s="263">
        <f t="shared" si="241"/>
        <v>34020</v>
      </c>
      <c r="BI176" s="263">
        <f t="shared" si="241"/>
        <v>0</v>
      </c>
      <c r="BJ176" s="263">
        <f t="shared" si="241"/>
        <v>39932</v>
      </c>
      <c r="BK176" s="263">
        <f t="shared" si="241"/>
        <v>0</v>
      </c>
      <c r="BL176" s="263">
        <f t="shared" si="241"/>
        <v>0</v>
      </c>
      <c r="BM176" s="263">
        <f t="shared" si="241"/>
        <v>0</v>
      </c>
      <c r="BN176" s="263">
        <f t="shared" si="240"/>
        <v>489513</v>
      </c>
      <c r="BO176" s="263">
        <f t="shared" si="240"/>
        <v>0</v>
      </c>
      <c r="BP176" s="263">
        <f t="shared" si="240"/>
        <v>9761</v>
      </c>
      <c r="BQ176" s="263">
        <f t="shared" si="240"/>
        <v>487535</v>
      </c>
      <c r="BR176" s="263">
        <f t="shared" si="240"/>
        <v>0</v>
      </c>
      <c r="BS176" s="263">
        <f t="shared" si="240"/>
        <v>0</v>
      </c>
      <c r="BT176" s="263">
        <f t="shared" si="240"/>
        <v>0</v>
      </c>
      <c r="BU176" s="263">
        <f t="shared" si="240"/>
        <v>315015</v>
      </c>
      <c r="BV176" s="263">
        <f t="shared" si="240"/>
        <v>14590</v>
      </c>
      <c r="BW176" s="263">
        <f t="shared" si="240"/>
        <v>15936</v>
      </c>
      <c r="BX176" s="263">
        <f t="shared" si="240"/>
        <v>297793</v>
      </c>
      <c r="BY176" s="263">
        <f t="shared" si="240"/>
        <v>0</v>
      </c>
      <c r="BZ176" s="263">
        <f t="shared" si="240"/>
        <v>0</v>
      </c>
      <c r="CA176" s="263">
        <f t="shared" si="240"/>
        <v>0</v>
      </c>
      <c r="CB176" s="263">
        <f t="shared" si="240"/>
        <v>78159</v>
      </c>
      <c r="CC176" s="263">
        <f t="shared" si="240"/>
        <v>37695</v>
      </c>
      <c r="CD176" s="263">
        <f t="shared" si="240"/>
        <v>13664</v>
      </c>
      <c r="CE176" s="263">
        <f t="shared" si="240"/>
        <v>50087</v>
      </c>
      <c r="CF176" s="263">
        <f t="shared" si="240"/>
        <v>0</v>
      </c>
      <c r="CG176" s="263">
        <f t="shared" si="240"/>
        <v>0</v>
      </c>
      <c r="CH176" s="263">
        <f t="shared" si="240"/>
        <v>0</v>
      </c>
      <c r="CI176" s="263">
        <f t="shared" si="240"/>
        <v>529740</v>
      </c>
      <c r="CJ176" s="263">
        <f t="shared" si="240"/>
        <v>162214</v>
      </c>
      <c r="CK176" s="263">
        <f t="shared" si="240"/>
        <v>40757</v>
      </c>
      <c r="CL176" s="263">
        <f t="shared" si="240"/>
        <v>311635</v>
      </c>
      <c r="CM176" s="263">
        <f t="shared" si="240"/>
        <v>0</v>
      </c>
      <c r="CN176" s="263">
        <f t="shared" si="240"/>
        <v>0</v>
      </c>
      <c r="CO176" s="263">
        <f t="shared" si="240"/>
        <v>124204</v>
      </c>
      <c r="CP176" s="263">
        <f t="shared" ref="CP176:DC176" si="242">+CP130</f>
        <v>822410</v>
      </c>
      <c r="CQ176" s="263">
        <f t="shared" si="242"/>
        <v>88076</v>
      </c>
      <c r="CR176" s="263">
        <f t="shared" si="242"/>
        <v>342249</v>
      </c>
      <c r="CS176" s="263">
        <f t="shared" si="242"/>
        <v>79014</v>
      </c>
      <c r="CT176" s="263">
        <f t="shared" si="242"/>
        <v>268067</v>
      </c>
      <c r="CU176" s="263">
        <f t="shared" si="242"/>
        <v>178813</v>
      </c>
      <c r="CV176" s="263">
        <f t="shared" si="242"/>
        <v>130151</v>
      </c>
      <c r="CW176" s="263">
        <f t="shared" si="242"/>
        <v>169151</v>
      </c>
      <c r="CX176" s="263">
        <f t="shared" si="242"/>
        <v>0</v>
      </c>
      <c r="CY176" s="263">
        <f t="shared" si="242"/>
        <v>0</v>
      </c>
      <c r="CZ176" s="263">
        <f t="shared" si="242"/>
        <v>0</v>
      </c>
      <c r="DA176" s="263">
        <f t="shared" si="242"/>
        <v>63211</v>
      </c>
      <c r="DB176" s="263">
        <f t="shared" si="242"/>
        <v>84234</v>
      </c>
      <c r="DC176" s="263">
        <f t="shared" si="242"/>
        <v>10477</v>
      </c>
      <c r="DD176" s="263">
        <f t="shared" ref="DD176:FO176" si="243">+DD108</f>
        <v>2682655</v>
      </c>
      <c r="DE176" s="263">
        <f t="shared" si="243"/>
        <v>1134810</v>
      </c>
      <c r="DF176" s="263">
        <f t="shared" si="243"/>
        <v>1211153</v>
      </c>
      <c r="DG176" s="263">
        <f t="shared" si="243"/>
        <v>1821259</v>
      </c>
      <c r="DH176" s="263">
        <f t="shared" si="243"/>
        <v>20066</v>
      </c>
      <c r="DI176" s="263">
        <f t="shared" si="243"/>
        <v>35819</v>
      </c>
      <c r="DJ176" s="263">
        <f t="shared" si="243"/>
        <v>12928</v>
      </c>
      <c r="DK176" s="263">
        <f t="shared" si="243"/>
        <v>3289966</v>
      </c>
      <c r="DL176" s="263">
        <f t="shared" si="243"/>
        <v>2301608</v>
      </c>
      <c r="DM176" s="263">
        <f t="shared" si="243"/>
        <v>1677589</v>
      </c>
      <c r="DN176" s="263">
        <f t="shared" si="243"/>
        <v>430868</v>
      </c>
      <c r="DO176" s="263">
        <f t="shared" si="243"/>
        <v>387095</v>
      </c>
      <c r="DP176" s="263">
        <f t="shared" si="243"/>
        <v>313308</v>
      </c>
      <c r="DQ176" s="263">
        <f t="shared" si="243"/>
        <v>1152488</v>
      </c>
      <c r="DR176" s="263">
        <f t="shared" si="243"/>
        <v>0</v>
      </c>
      <c r="DS176" s="263">
        <f t="shared" si="243"/>
        <v>74178</v>
      </c>
      <c r="DT176" s="263">
        <f t="shared" si="243"/>
        <v>320163</v>
      </c>
      <c r="DU176" s="263">
        <f t="shared" si="243"/>
        <v>110911</v>
      </c>
      <c r="DV176" s="263">
        <f t="shared" si="243"/>
        <v>1080552</v>
      </c>
      <c r="DW176" s="263">
        <f t="shared" si="243"/>
        <v>277007</v>
      </c>
      <c r="DX176" s="263">
        <f t="shared" si="243"/>
        <v>283605</v>
      </c>
      <c r="DY176" s="263">
        <f t="shared" si="243"/>
        <v>145630</v>
      </c>
      <c r="DZ176" s="263">
        <f t="shared" si="243"/>
        <v>744035</v>
      </c>
      <c r="EA176" s="263">
        <f t="shared" si="243"/>
        <v>6356</v>
      </c>
      <c r="EB176" s="263">
        <f t="shared" si="243"/>
        <v>49606</v>
      </c>
      <c r="EC176" s="263">
        <f t="shared" si="243"/>
        <v>120841</v>
      </c>
      <c r="ED176" s="263">
        <f t="shared" si="243"/>
        <v>104628</v>
      </c>
      <c r="EE176" s="263">
        <f t="shared" si="243"/>
        <v>2158993</v>
      </c>
      <c r="EF176" s="263">
        <f t="shared" si="243"/>
        <v>629729</v>
      </c>
      <c r="EG176" s="263">
        <f t="shared" si="243"/>
        <v>605977</v>
      </c>
      <c r="EH176" s="263">
        <f t="shared" si="243"/>
        <v>383683</v>
      </c>
      <c r="EI176" s="263">
        <f t="shared" si="243"/>
        <v>1526274</v>
      </c>
      <c r="EJ176" s="263">
        <f t="shared" si="243"/>
        <v>6356</v>
      </c>
      <c r="EK176" s="263">
        <f t="shared" si="243"/>
        <v>94707</v>
      </c>
      <c r="EL176" s="263">
        <f t="shared" si="243"/>
        <v>377424</v>
      </c>
      <c r="EM176" s="263">
        <f t="shared" si="243"/>
        <v>200756</v>
      </c>
      <c r="EN176" s="263">
        <f t="shared" si="243"/>
        <v>420968</v>
      </c>
      <c r="EO176" s="263">
        <f t="shared" si="243"/>
        <v>47050</v>
      </c>
      <c r="EP176" s="263">
        <f t="shared" si="243"/>
        <v>36727</v>
      </c>
      <c r="EQ176" s="263">
        <f t="shared" si="243"/>
        <v>48605</v>
      </c>
      <c r="ER176" s="263">
        <f t="shared" si="243"/>
        <v>288579</v>
      </c>
      <c r="ES176" s="263">
        <f t="shared" si="243"/>
        <v>0</v>
      </c>
      <c r="ET176" s="263">
        <f t="shared" si="243"/>
        <v>17900</v>
      </c>
      <c r="EU176" s="263">
        <f t="shared" si="243"/>
        <v>76125</v>
      </c>
      <c r="EV176" s="263">
        <f t="shared" si="243"/>
        <v>22480</v>
      </c>
      <c r="EW176" s="263">
        <f t="shared" si="243"/>
        <v>1031054</v>
      </c>
      <c r="EX176" s="263">
        <f t="shared" si="243"/>
        <v>188961</v>
      </c>
      <c r="EY176" s="263">
        <f t="shared" si="243"/>
        <v>152235</v>
      </c>
      <c r="EZ176" s="263">
        <f t="shared" si="243"/>
        <v>164843</v>
      </c>
      <c r="FA176" s="263">
        <f t="shared" si="243"/>
        <v>674714</v>
      </c>
      <c r="FB176" s="263">
        <f t="shared" si="243"/>
        <v>2792</v>
      </c>
      <c r="FC176" s="263">
        <f t="shared" si="243"/>
        <v>26615</v>
      </c>
      <c r="FD176" s="263">
        <f t="shared" si="243"/>
        <v>135445</v>
      </c>
      <c r="FE176" s="263">
        <f t="shared" si="243"/>
        <v>16475</v>
      </c>
      <c r="FF176" s="263">
        <f t="shared" si="243"/>
        <v>339467</v>
      </c>
      <c r="FG176" s="263">
        <f t="shared" si="243"/>
        <v>76940</v>
      </c>
      <c r="FH176" s="263">
        <f t="shared" si="243"/>
        <v>21571</v>
      </c>
      <c r="FI176" s="263">
        <f t="shared" si="243"/>
        <v>43354</v>
      </c>
      <c r="FJ176" s="263">
        <f t="shared" si="243"/>
        <v>129145</v>
      </c>
      <c r="FK176" s="263">
        <f t="shared" si="243"/>
        <v>9030</v>
      </c>
      <c r="FL176" s="263">
        <f t="shared" si="243"/>
        <v>6326</v>
      </c>
      <c r="FM176" s="263">
        <f t="shared" si="243"/>
        <v>30112</v>
      </c>
      <c r="FN176" s="263">
        <f t="shared" si="243"/>
        <v>11932</v>
      </c>
      <c r="FO176" s="263">
        <f t="shared" si="243"/>
        <v>328261</v>
      </c>
      <c r="FP176" s="263">
        <f t="shared" ref="FP176:HH176" si="244">+FP108</f>
        <v>232925</v>
      </c>
      <c r="FQ176" s="263">
        <f t="shared" si="244"/>
        <v>0</v>
      </c>
      <c r="FR176" s="263">
        <f t="shared" si="244"/>
        <v>13374</v>
      </c>
      <c r="FS176" s="263">
        <f t="shared" si="244"/>
        <v>106045</v>
      </c>
      <c r="FT176" s="263">
        <f t="shared" si="244"/>
        <v>0</v>
      </c>
      <c r="FU176" s="263">
        <f t="shared" si="244"/>
        <v>0</v>
      </c>
      <c r="FV176" s="263">
        <f t="shared" si="244"/>
        <v>20870</v>
      </c>
      <c r="FW176" s="263">
        <f t="shared" si="244"/>
        <v>0</v>
      </c>
      <c r="FX176" s="263">
        <f t="shared" si="244"/>
        <v>710270</v>
      </c>
      <c r="FY176" s="263">
        <f t="shared" si="244"/>
        <v>191925</v>
      </c>
      <c r="FZ176" s="263">
        <f t="shared" si="244"/>
        <v>110412</v>
      </c>
      <c r="GA176" s="263">
        <f t="shared" si="244"/>
        <v>63151</v>
      </c>
      <c r="GB176" s="263">
        <f t="shared" si="244"/>
        <v>481345</v>
      </c>
      <c r="GC176" s="263">
        <f t="shared" si="244"/>
        <v>11917</v>
      </c>
      <c r="GD176" s="263">
        <f t="shared" si="244"/>
        <v>2884</v>
      </c>
      <c r="GE176" s="263">
        <f t="shared" si="244"/>
        <v>15281</v>
      </c>
      <c r="GF176" s="263">
        <f t="shared" si="244"/>
        <v>0</v>
      </c>
      <c r="GG176" s="263">
        <f t="shared" si="244"/>
        <v>204612</v>
      </c>
      <c r="GH176" s="263">
        <f t="shared" si="244"/>
        <v>0</v>
      </c>
      <c r="GI176" s="263">
        <f t="shared" si="244"/>
        <v>9268</v>
      </c>
      <c r="GJ176" s="263">
        <f t="shared" si="244"/>
        <v>12784</v>
      </c>
      <c r="GK176" s="263">
        <f t="shared" si="244"/>
        <v>120997</v>
      </c>
      <c r="GL176" s="263">
        <f t="shared" si="244"/>
        <v>108861</v>
      </c>
      <c r="GM176" s="263">
        <f t="shared" si="244"/>
        <v>0</v>
      </c>
      <c r="GN176" s="263">
        <f t="shared" si="244"/>
        <v>0</v>
      </c>
      <c r="GO176" s="263">
        <f t="shared" si="244"/>
        <v>0</v>
      </c>
      <c r="GP176" s="263">
        <f t="shared" si="244"/>
        <v>137278</v>
      </c>
      <c r="GQ176" s="263">
        <f t="shared" si="244"/>
        <v>0</v>
      </c>
      <c r="GR176" s="263">
        <f t="shared" si="244"/>
        <v>90539</v>
      </c>
      <c r="GS176" s="263">
        <f t="shared" si="244"/>
        <v>55795</v>
      </c>
      <c r="GT176" s="263">
        <f t="shared" si="244"/>
        <v>0</v>
      </c>
      <c r="GU176" s="263">
        <f t="shared" si="244"/>
        <v>0</v>
      </c>
      <c r="GV176" s="263">
        <f t="shared" si="244"/>
        <v>0</v>
      </c>
      <c r="GW176" s="263">
        <f t="shared" si="244"/>
        <v>0</v>
      </c>
      <c r="GX176" s="263">
        <f t="shared" si="244"/>
        <v>0</v>
      </c>
      <c r="GY176" s="263">
        <f t="shared" si="244"/>
        <v>375504</v>
      </c>
      <c r="GZ176" s="263">
        <f t="shared" si="244"/>
        <v>66833</v>
      </c>
      <c r="HA176" s="263">
        <f t="shared" si="244"/>
        <v>85464</v>
      </c>
      <c r="HB176" s="263">
        <f t="shared" si="244"/>
        <v>34620</v>
      </c>
      <c r="HC176" s="263">
        <f t="shared" si="244"/>
        <v>174012</v>
      </c>
      <c r="HD176" s="263">
        <f t="shared" si="244"/>
        <v>12099</v>
      </c>
      <c r="HE176" s="263">
        <f t="shared" si="244"/>
        <v>16493</v>
      </c>
      <c r="HF176" s="263">
        <f t="shared" si="244"/>
        <v>50650</v>
      </c>
      <c r="HG176" s="263">
        <f t="shared" si="244"/>
        <v>43198</v>
      </c>
      <c r="HH176" s="263">
        <f t="shared" si="244"/>
        <v>1116368</v>
      </c>
    </row>
    <row r="177" spans="1:216" x14ac:dyDescent="0.2">
      <c r="A177" s="263" t="s">
        <v>234</v>
      </c>
      <c r="B177" s="263">
        <f t="shared" ref="B177:Y177" si="245">+B131</f>
        <v>6493001</v>
      </c>
      <c r="C177" s="263">
        <f t="shared" si="245"/>
        <v>1766918</v>
      </c>
      <c r="D177" s="263">
        <f t="shared" si="245"/>
        <v>1219586</v>
      </c>
      <c r="E177" s="263">
        <f t="shared" si="245"/>
        <v>712475</v>
      </c>
      <c r="F177" s="263">
        <f t="shared" si="245"/>
        <v>341543</v>
      </c>
      <c r="G177" s="263">
        <f t="shared" si="245"/>
        <v>546673</v>
      </c>
      <c r="H177" s="263">
        <f t="shared" si="245"/>
        <v>357091</v>
      </c>
      <c r="I177" s="263">
        <f t="shared" si="245"/>
        <v>173951</v>
      </c>
      <c r="J177" s="263">
        <f t="shared" si="245"/>
        <v>252317</v>
      </c>
      <c r="K177" s="263">
        <f t="shared" si="245"/>
        <v>72018</v>
      </c>
      <c r="L177" s="263">
        <f t="shared" si="245"/>
        <v>40116</v>
      </c>
      <c r="M177" s="263">
        <f t="shared" si="245"/>
        <v>36864</v>
      </c>
      <c r="N177" s="263">
        <f t="shared" ref="N177:P177" si="246">+N131</f>
        <v>259011</v>
      </c>
      <c r="O177" s="263">
        <f t="shared" si="246"/>
        <v>125479</v>
      </c>
      <c r="P177" s="263">
        <f t="shared" si="246"/>
        <v>163073</v>
      </c>
      <c r="Q177" s="263">
        <f t="shared" si="245"/>
        <v>802169</v>
      </c>
      <c r="R177" s="263">
        <f t="shared" si="245"/>
        <v>328674</v>
      </c>
      <c r="S177" s="263">
        <f t="shared" si="245"/>
        <v>0</v>
      </c>
      <c r="T177" s="263">
        <f t="shared" si="245"/>
        <v>73822</v>
      </c>
      <c r="U177" s="263">
        <f t="shared" si="245"/>
        <v>37023</v>
      </c>
      <c r="V177" s="263">
        <f t="shared" si="245"/>
        <v>63584</v>
      </c>
      <c r="W177" s="263">
        <f t="shared" si="245"/>
        <v>40819</v>
      </c>
      <c r="X177" s="263">
        <f t="shared" si="245"/>
        <v>37736</v>
      </c>
      <c r="Y177" s="263">
        <f t="shared" si="245"/>
        <v>3312</v>
      </c>
      <c r="Z177" s="263">
        <f t="shared" ref="Z177:CO177" si="247">+Z109</f>
        <v>4255922</v>
      </c>
      <c r="AA177" s="263">
        <f t="shared" si="247"/>
        <v>3812857</v>
      </c>
      <c r="AB177" s="263">
        <f t="shared" si="247"/>
        <v>452569</v>
      </c>
      <c r="AC177" s="263">
        <f t="shared" si="247"/>
        <v>1675954</v>
      </c>
      <c r="AD177" s="263">
        <f t="shared" si="247"/>
        <v>1296687</v>
      </c>
      <c r="AE177" s="263">
        <f t="shared" si="247"/>
        <v>56863</v>
      </c>
      <c r="AF177" s="263">
        <f t="shared" si="247"/>
        <v>958332</v>
      </c>
      <c r="AG177" s="263">
        <f t="shared" si="247"/>
        <v>646646</v>
      </c>
      <c r="AH177" s="263">
        <f t="shared" si="247"/>
        <v>1044127</v>
      </c>
      <c r="AI177" s="263">
        <f t="shared" si="247"/>
        <v>347301</v>
      </c>
      <c r="AJ177" s="263">
        <f t="shared" si="247"/>
        <v>1767367</v>
      </c>
      <c r="AK177" s="263">
        <f t="shared" si="247"/>
        <v>959912</v>
      </c>
      <c r="AL177" s="263">
        <f t="shared" si="247"/>
        <v>51940</v>
      </c>
      <c r="AM177" s="263">
        <f t="shared" si="247"/>
        <v>1382095</v>
      </c>
      <c r="AN177" s="263">
        <f t="shared" si="247"/>
        <v>13209</v>
      </c>
      <c r="AO177" s="263">
        <f t="shared" si="247"/>
        <v>597701</v>
      </c>
      <c r="AP177" s="263">
        <f t="shared" si="247"/>
        <v>595996</v>
      </c>
      <c r="AQ177" s="263">
        <f t="shared" si="247"/>
        <v>0</v>
      </c>
      <c r="AR177" s="263">
        <f t="shared" si="247"/>
        <v>248630</v>
      </c>
      <c r="AS177" s="263">
        <f t="shared" si="247"/>
        <v>84144</v>
      </c>
      <c r="AT177" s="263">
        <f t="shared" si="247"/>
        <v>197510</v>
      </c>
      <c r="AU177" s="263">
        <f t="shared" si="247"/>
        <v>66130</v>
      </c>
      <c r="AV177" s="263">
        <f t="shared" si="247"/>
        <v>317881</v>
      </c>
      <c r="AW177" s="263">
        <f t="shared" si="247"/>
        <v>144598</v>
      </c>
      <c r="AX177" s="263">
        <f t="shared" si="247"/>
        <v>11399</v>
      </c>
      <c r="AY177" s="263">
        <f t="shared" si="247"/>
        <v>2218692</v>
      </c>
      <c r="AZ177" s="263">
        <f t="shared" si="247"/>
        <v>482445</v>
      </c>
      <c r="BA177" s="263">
        <f t="shared" si="247"/>
        <v>26257</v>
      </c>
      <c r="BB177" s="263">
        <f t="shared" si="247"/>
        <v>22304</v>
      </c>
      <c r="BC177" s="263">
        <f t="shared" si="247"/>
        <v>417799</v>
      </c>
      <c r="BD177" s="263">
        <f t="shared" si="247"/>
        <v>39448</v>
      </c>
      <c r="BE177" s="263">
        <f t="shared" si="247"/>
        <v>0</v>
      </c>
      <c r="BF177" s="263">
        <f t="shared" si="247"/>
        <v>0</v>
      </c>
      <c r="BG177" s="263">
        <f t="shared" ref="BG177:BM177" si="248">+BG109</f>
        <v>49390</v>
      </c>
      <c r="BH177" s="263">
        <f t="shared" si="248"/>
        <v>0</v>
      </c>
      <c r="BI177" s="263">
        <f t="shared" si="248"/>
        <v>0</v>
      </c>
      <c r="BJ177" s="263">
        <f t="shared" si="248"/>
        <v>49390</v>
      </c>
      <c r="BK177" s="263">
        <f t="shared" si="248"/>
        <v>0</v>
      </c>
      <c r="BL177" s="263">
        <f t="shared" si="248"/>
        <v>0</v>
      </c>
      <c r="BM177" s="263">
        <f t="shared" si="248"/>
        <v>0</v>
      </c>
      <c r="BN177" s="263">
        <f t="shared" si="247"/>
        <v>985520</v>
      </c>
      <c r="BO177" s="263">
        <f t="shared" si="247"/>
        <v>4707</v>
      </c>
      <c r="BP177" s="263">
        <f t="shared" si="247"/>
        <v>5163</v>
      </c>
      <c r="BQ177" s="263">
        <f t="shared" si="247"/>
        <v>979491</v>
      </c>
      <c r="BR177" s="263">
        <f t="shared" si="247"/>
        <v>1940</v>
      </c>
      <c r="BS177" s="263">
        <f t="shared" si="247"/>
        <v>0</v>
      </c>
      <c r="BT177" s="263">
        <f t="shared" si="247"/>
        <v>0</v>
      </c>
      <c r="BU177" s="263">
        <f t="shared" si="247"/>
        <v>596913</v>
      </c>
      <c r="BV177" s="263">
        <f t="shared" si="247"/>
        <v>15631</v>
      </c>
      <c r="BW177" s="263">
        <f t="shared" si="247"/>
        <v>33081</v>
      </c>
      <c r="BX177" s="263">
        <f t="shared" si="247"/>
        <v>551280</v>
      </c>
      <c r="BY177" s="263">
        <f t="shared" si="247"/>
        <v>68104</v>
      </c>
      <c r="BZ177" s="263">
        <f t="shared" si="247"/>
        <v>0</v>
      </c>
      <c r="CA177" s="263">
        <f t="shared" si="247"/>
        <v>0</v>
      </c>
      <c r="CB177" s="263">
        <f t="shared" si="247"/>
        <v>187359</v>
      </c>
      <c r="CC177" s="263">
        <f t="shared" si="247"/>
        <v>93559</v>
      </c>
      <c r="CD177" s="263">
        <f t="shared" si="247"/>
        <v>20451</v>
      </c>
      <c r="CE177" s="263">
        <f t="shared" si="247"/>
        <v>64345</v>
      </c>
      <c r="CF177" s="263">
        <f t="shared" si="247"/>
        <v>12038</v>
      </c>
      <c r="CG177" s="263">
        <f t="shared" si="247"/>
        <v>0</v>
      </c>
      <c r="CH177" s="263">
        <f t="shared" si="247"/>
        <v>0</v>
      </c>
      <c r="CI177" s="263">
        <f t="shared" si="247"/>
        <v>936721</v>
      </c>
      <c r="CJ177" s="263">
        <f t="shared" si="247"/>
        <v>243372</v>
      </c>
      <c r="CK177" s="263">
        <f t="shared" si="247"/>
        <v>16681</v>
      </c>
      <c r="CL177" s="263">
        <f t="shared" si="247"/>
        <v>411835</v>
      </c>
      <c r="CM177" s="263">
        <f t="shared" si="247"/>
        <v>60356</v>
      </c>
      <c r="CN177" s="263">
        <f t="shared" si="247"/>
        <v>0</v>
      </c>
      <c r="CO177" s="263">
        <f t="shared" si="247"/>
        <v>404831</v>
      </c>
      <c r="CP177" s="263">
        <f t="shared" ref="CP177:DC177" si="249">+CP131</f>
        <v>1468111</v>
      </c>
      <c r="CQ177" s="263">
        <f t="shared" si="249"/>
        <v>235107</v>
      </c>
      <c r="CR177" s="263">
        <f t="shared" si="249"/>
        <v>679812</v>
      </c>
      <c r="CS177" s="263">
        <f t="shared" si="249"/>
        <v>179692</v>
      </c>
      <c r="CT177" s="263">
        <f t="shared" si="249"/>
        <v>438978</v>
      </c>
      <c r="CU177" s="263">
        <f t="shared" si="249"/>
        <v>144324</v>
      </c>
      <c r="CV177" s="263">
        <f t="shared" si="249"/>
        <v>229261</v>
      </c>
      <c r="CW177" s="263">
        <f t="shared" si="249"/>
        <v>337816</v>
      </c>
      <c r="CX177" s="263">
        <f t="shared" si="249"/>
        <v>0</v>
      </c>
      <c r="CY177" s="263">
        <f t="shared" si="249"/>
        <v>0</v>
      </c>
      <c r="CZ177" s="263">
        <f t="shared" si="249"/>
        <v>0</v>
      </c>
      <c r="DA177" s="263">
        <f t="shared" si="249"/>
        <v>111333</v>
      </c>
      <c r="DB177" s="263">
        <f t="shared" si="249"/>
        <v>195523</v>
      </c>
      <c r="DC177" s="263">
        <f t="shared" si="249"/>
        <v>44273</v>
      </c>
      <c r="DD177" s="263">
        <f t="shared" ref="DD177:FO177" si="250">+DD109</f>
        <v>2824479</v>
      </c>
      <c r="DE177" s="263">
        <f t="shared" si="250"/>
        <v>966292</v>
      </c>
      <c r="DF177" s="263">
        <f t="shared" si="250"/>
        <v>1297931</v>
      </c>
      <c r="DG177" s="263">
        <f t="shared" si="250"/>
        <v>1536977</v>
      </c>
      <c r="DH177" s="263">
        <f t="shared" si="250"/>
        <v>81567</v>
      </c>
      <c r="DI177" s="263">
        <f t="shared" si="250"/>
        <v>22704</v>
      </c>
      <c r="DJ177" s="263">
        <f t="shared" si="250"/>
        <v>10099</v>
      </c>
      <c r="DK177" s="263">
        <f t="shared" si="250"/>
        <v>4201234</v>
      </c>
      <c r="DL177" s="263">
        <f t="shared" si="250"/>
        <v>3143385</v>
      </c>
      <c r="DM177" s="263">
        <f t="shared" si="250"/>
        <v>2285543</v>
      </c>
      <c r="DN177" s="263">
        <f t="shared" si="250"/>
        <v>869328</v>
      </c>
      <c r="DO177" s="263">
        <f t="shared" si="250"/>
        <v>381660</v>
      </c>
      <c r="DP177" s="263">
        <f t="shared" si="250"/>
        <v>422651</v>
      </c>
      <c r="DQ177" s="263">
        <f t="shared" si="250"/>
        <v>1327334</v>
      </c>
      <c r="DR177" s="263">
        <f t="shared" si="250"/>
        <v>0</v>
      </c>
      <c r="DS177" s="263">
        <f t="shared" si="250"/>
        <v>53918</v>
      </c>
      <c r="DT177" s="263">
        <f t="shared" si="250"/>
        <v>417793</v>
      </c>
      <c r="DU177" s="263">
        <f t="shared" si="250"/>
        <v>172927</v>
      </c>
      <c r="DV177" s="263">
        <f t="shared" si="250"/>
        <v>1497565</v>
      </c>
      <c r="DW177" s="263">
        <f t="shared" si="250"/>
        <v>638139</v>
      </c>
      <c r="DX177" s="263">
        <f t="shared" si="250"/>
        <v>280412</v>
      </c>
      <c r="DY177" s="263">
        <f t="shared" si="250"/>
        <v>252024</v>
      </c>
      <c r="DZ177" s="263">
        <f t="shared" si="250"/>
        <v>930190</v>
      </c>
      <c r="EA177" s="263">
        <f t="shared" si="250"/>
        <v>0</v>
      </c>
      <c r="EB177" s="263">
        <f t="shared" si="250"/>
        <v>71974</v>
      </c>
      <c r="EC177" s="263">
        <f t="shared" si="250"/>
        <v>238686</v>
      </c>
      <c r="ED177" s="263">
        <f t="shared" si="250"/>
        <v>95044</v>
      </c>
      <c r="EE177" s="263">
        <f t="shared" si="250"/>
        <v>2936436</v>
      </c>
      <c r="EF177" s="263">
        <f t="shared" si="250"/>
        <v>1223349</v>
      </c>
      <c r="EG177" s="263">
        <f t="shared" si="250"/>
        <v>593610</v>
      </c>
      <c r="EH177" s="263">
        <f t="shared" si="250"/>
        <v>512540</v>
      </c>
      <c r="EI177" s="263">
        <f t="shared" si="250"/>
        <v>1808676</v>
      </c>
      <c r="EJ177" s="263">
        <f t="shared" si="250"/>
        <v>0</v>
      </c>
      <c r="EK177" s="263">
        <f t="shared" si="250"/>
        <v>101776</v>
      </c>
      <c r="EL177" s="263">
        <f t="shared" si="250"/>
        <v>601711</v>
      </c>
      <c r="EM177" s="263">
        <f t="shared" si="250"/>
        <v>212139</v>
      </c>
      <c r="EN177" s="263">
        <f t="shared" si="250"/>
        <v>607460</v>
      </c>
      <c r="EO177" s="263">
        <f t="shared" si="250"/>
        <v>192271</v>
      </c>
      <c r="EP177" s="263">
        <f t="shared" si="250"/>
        <v>71538</v>
      </c>
      <c r="EQ177" s="263">
        <f t="shared" si="250"/>
        <v>153279</v>
      </c>
      <c r="ER177" s="263">
        <f t="shared" si="250"/>
        <v>319904</v>
      </c>
      <c r="ES177" s="263">
        <f t="shared" si="250"/>
        <v>0</v>
      </c>
      <c r="ET177" s="263">
        <f t="shared" si="250"/>
        <v>19306</v>
      </c>
      <c r="EU177" s="263">
        <f t="shared" si="250"/>
        <v>49729</v>
      </c>
      <c r="EV177" s="263">
        <f t="shared" si="250"/>
        <v>8111</v>
      </c>
      <c r="EW177" s="263">
        <f t="shared" si="250"/>
        <v>1279620</v>
      </c>
      <c r="EX177" s="263">
        <f t="shared" si="250"/>
        <v>434439</v>
      </c>
      <c r="EY177" s="263">
        <f t="shared" si="250"/>
        <v>132029</v>
      </c>
      <c r="EZ177" s="263">
        <f t="shared" si="250"/>
        <v>328175</v>
      </c>
      <c r="FA177" s="263">
        <f t="shared" si="250"/>
        <v>721795</v>
      </c>
      <c r="FB177" s="263">
        <f t="shared" si="250"/>
        <v>7189</v>
      </c>
      <c r="FC177" s="263">
        <f t="shared" si="250"/>
        <v>54717</v>
      </c>
      <c r="FD177" s="263">
        <f t="shared" si="250"/>
        <v>186235</v>
      </c>
      <c r="FE177" s="263">
        <f t="shared" si="250"/>
        <v>45803</v>
      </c>
      <c r="FF177" s="263">
        <f t="shared" si="250"/>
        <v>227750</v>
      </c>
      <c r="FG177" s="263">
        <f t="shared" si="250"/>
        <v>55245</v>
      </c>
      <c r="FH177" s="263">
        <f t="shared" si="250"/>
        <v>28249</v>
      </c>
      <c r="FI177" s="263">
        <f t="shared" si="250"/>
        <v>29753</v>
      </c>
      <c r="FJ177" s="263">
        <f t="shared" si="250"/>
        <v>72450</v>
      </c>
      <c r="FK177" s="263">
        <f t="shared" si="250"/>
        <v>0</v>
      </c>
      <c r="FL177" s="263">
        <f t="shared" si="250"/>
        <v>11607</v>
      </c>
      <c r="FM177" s="263">
        <f t="shared" si="250"/>
        <v>19232</v>
      </c>
      <c r="FN177" s="263">
        <f t="shared" si="250"/>
        <v>2716</v>
      </c>
      <c r="FO177" s="263">
        <f t="shared" si="250"/>
        <v>300661</v>
      </c>
      <c r="FP177" s="263">
        <f t="shared" ref="FP177:HH177" si="251">+FP109</f>
        <v>211664</v>
      </c>
      <c r="FQ177" s="263">
        <f t="shared" si="251"/>
        <v>17511</v>
      </c>
      <c r="FR177" s="263">
        <f t="shared" si="251"/>
        <v>11969</v>
      </c>
      <c r="FS177" s="263">
        <f t="shared" si="251"/>
        <v>82267</v>
      </c>
      <c r="FT177" s="263">
        <f t="shared" si="251"/>
        <v>0</v>
      </c>
      <c r="FU177" s="263">
        <f t="shared" si="251"/>
        <v>0</v>
      </c>
      <c r="FV177" s="263">
        <f t="shared" si="251"/>
        <v>19159</v>
      </c>
      <c r="FW177" s="263">
        <f t="shared" si="251"/>
        <v>0</v>
      </c>
      <c r="FX177" s="263">
        <f t="shared" si="251"/>
        <v>957308</v>
      </c>
      <c r="FY177" s="263">
        <f t="shared" si="251"/>
        <v>243460</v>
      </c>
      <c r="FZ177" s="263">
        <f t="shared" si="251"/>
        <v>234036</v>
      </c>
      <c r="GA177" s="263">
        <f t="shared" si="251"/>
        <v>92356</v>
      </c>
      <c r="GB177" s="263">
        <f t="shared" si="251"/>
        <v>592262</v>
      </c>
      <c r="GC177" s="263">
        <f t="shared" si="251"/>
        <v>0</v>
      </c>
      <c r="GD177" s="263">
        <f t="shared" si="251"/>
        <v>19394</v>
      </c>
      <c r="GE177" s="263">
        <f t="shared" si="251"/>
        <v>11908</v>
      </c>
      <c r="GF177" s="263">
        <f t="shared" si="251"/>
        <v>10404</v>
      </c>
      <c r="GG177" s="263">
        <f t="shared" si="251"/>
        <v>351532</v>
      </c>
      <c r="GH177" s="263">
        <f t="shared" si="251"/>
        <v>13936</v>
      </c>
      <c r="GI177" s="263">
        <f t="shared" si="251"/>
        <v>0</v>
      </c>
      <c r="GJ177" s="263">
        <f t="shared" si="251"/>
        <v>29167</v>
      </c>
      <c r="GK177" s="263">
        <f t="shared" si="251"/>
        <v>164665</v>
      </c>
      <c r="GL177" s="263">
        <f t="shared" si="251"/>
        <v>193361</v>
      </c>
      <c r="GM177" s="263">
        <f t="shared" si="251"/>
        <v>0</v>
      </c>
      <c r="GN177" s="263">
        <f t="shared" si="251"/>
        <v>0</v>
      </c>
      <c r="GO177" s="263">
        <f t="shared" si="251"/>
        <v>0</v>
      </c>
      <c r="GP177" s="263">
        <f t="shared" si="251"/>
        <v>101351</v>
      </c>
      <c r="GQ177" s="263">
        <f t="shared" si="251"/>
        <v>0</v>
      </c>
      <c r="GR177" s="263">
        <f t="shared" si="251"/>
        <v>41176</v>
      </c>
      <c r="GS177" s="263">
        <f t="shared" si="251"/>
        <v>33531</v>
      </c>
      <c r="GT177" s="263">
        <f t="shared" si="251"/>
        <v>0</v>
      </c>
      <c r="GU177" s="263">
        <f t="shared" si="251"/>
        <v>15205</v>
      </c>
      <c r="GV177" s="263">
        <f t="shared" si="251"/>
        <v>0</v>
      </c>
      <c r="GW177" s="263">
        <f t="shared" si="251"/>
        <v>0</v>
      </c>
      <c r="GX177" s="263">
        <f t="shared" si="251"/>
        <v>27709</v>
      </c>
      <c r="GY177" s="263">
        <f t="shared" si="251"/>
        <v>539902</v>
      </c>
      <c r="GZ177" s="263">
        <f t="shared" si="251"/>
        <v>168930</v>
      </c>
      <c r="HA177" s="263">
        <f t="shared" si="251"/>
        <v>108290</v>
      </c>
      <c r="HB177" s="263">
        <f t="shared" si="251"/>
        <v>28384</v>
      </c>
      <c r="HC177" s="263">
        <f t="shared" si="251"/>
        <v>297085</v>
      </c>
      <c r="HD177" s="263">
        <f t="shared" si="251"/>
        <v>3780</v>
      </c>
      <c r="HE177" s="263">
        <f t="shared" si="251"/>
        <v>22912</v>
      </c>
      <c r="HF177" s="263">
        <f t="shared" si="251"/>
        <v>63898</v>
      </c>
      <c r="HG177" s="263">
        <f t="shared" si="251"/>
        <v>13380</v>
      </c>
      <c r="HH177" s="263">
        <f t="shared" si="251"/>
        <v>1977366</v>
      </c>
    </row>
    <row r="178" spans="1:216" x14ac:dyDescent="0.2">
      <c r="A178" s="263" t="s">
        <v>235</v>
      </c>
      <c r="B178" s="263">
        <f t="shared" ref="B178:Y178" si="252">+B132</f>
        <v>4152026</v>
      </c>
      <c r="C178" s="263">
        <f t="shared" si="252"/>
        <v>1401919</v>
      </c>
      <c r="D178" s="263">
        <f t="shared" si="252"/>
        <v>1040074</v>
      </c>
      <c r="E178" s="263">
        <f t="shared" si="252"/>
        <v>789879</v>
      </c>
      <c r="F178" s="263">
        <f t="shared" si="252"/>
        <v>534421</v>
      </c>
      <c r="G178" s="263">
        <f t="shared" si="252"/>
        <v>404553</v>
      </c>
      <c r="H178" s="263">
        <f t="shared" si="252"/>
        <v>461198</v>
      </c>
      <c r="I178" s="263">
        <f t="shared" si="252"/>
        <v>242972</v>
      </c>
      <c r="J178" s="263">
        <f t="shared" si="252"/>
        <v>317114</v>
      </c>
      <c r="K178" s="263">
        <f t="shared" si="252"/>
        <v>146277</v>
      </c>
      <c r="L178" s="263">
        <f t="shared" si="252"/>
        <v>84620</v>
      </c>
      <c r="M178" s="263">
        <f t="shared" si="252"/>
        <v>69747</v>
      </c>
      <c r="N178" s="263">
        <f t="shared" ref="N178:P178" si="253">+N132</f>
        <v>48177</v>
      </c>
      <c r="O178" s="263">
        <f t="shared" si="253"/>
        <v>30481</v>
      </c>
      <c r="P178" s="263">
        <f t="shared" si="253"/>
        <v>39489</v>
      </c>
      <c r="Q178" s="263">
        <f t="shared" si="252"/>
        <v>451318</v>
      </c>
      <c r="R178" s="263">
        <f t="shared" si="252"/>
        <v>116000</v>
      </c>
      <c r="S178" s="263">
        <f t="shared" si="252"/>
        <v>0</v>
      </c>
      <c r="T178" s="263">
        <f t="shared" si="252"/>
        <v>176405</v>
      </c>
      <c r="U178" s="263">
        <f t="shared" si="252"/>
        <v>132797</v>
      </c>
      <c r="V178" s="263">
        <f t="shared" si="252"/>
        <v>80662</v>
      </c>
      <c r="W178" s="263">
        <f t="shared" si="252"/>
        <v>166641</v>
      </c>
      <c r="X178" s="263">
        <f t="shared" si="252"/>
        <v>138534</v>
      </c>
      <c r="Y178" s="263">
        <f t="shared" si="252"/>
        <v>41481</v>
      </c>
      <c r="Z178" s="263">
        <f t="shared" ref="Z178:CO178" si="254">+Z110</f>
        <v>2622498</v>
      </c>
      <c r="AA178" s="263">
        <f t="shared" si="254"/>
        <v>2407633</v>
      </c>
      <c r="AB178" s="263">
        <f t="shared" si="254"/>
        <v>159907</v>
      </c>
      <c r="AC178" s="263">
        <f t="shared" si="254"/>
        <v>1006535</v>
      </c>
      <c r="AD178" s="263">
        <f t="shared" si="254"/>
        <v>700330</v>
      </c>
      <c r="AE178" s="263">
        <f t="shared" si="254"/>
        <v>60470</v>
      </c>
      <c r="AF178" s="263">
        <f t="shared" si="254"/>
        <v>636596</v>
      </c>
      <c r="AG178" s="263">
        <f t="shared" si="254"/>
        <v>759401</v>
      </c>
      <c r="AH178" s="263">
        <f t="shared" si="254"/>
        <v>865862</v>
      </c>
      <c r="AI178" s="263">
        <f t="shared" si="254"/>
        <v>274392</v>
      </c>
      <c r="AJ178" s="263">
        <f t="shared" si="254"/>
        <v>1041933</v>
      </c>
      <c r="AK178" s="263">
        <f t="shared" si="254"/>
        <v>203645</v>
      </c>
      <c r="AL178" s="263">
        <f t="shared" si="254"/>
        <v>64481</v>
      </c>
      <c r="AM178" s="263">
        <f t="shared" si="254"/>
        <v>811654</v>
      </c>
      <c r="AN178" s="263">
        <f t="shared" si="254"/>
        <v>11088</v>
      </c>
      <c r="AO178" s="263">
        <f t="shared" si="254"/>
        <v>220439</v>
      </c>
      <c r="AP178" s="263">
        <f t="shared" si="254"/>
        <v>359698</v>
      </c>
      <c r="AQ178" s="263">
        <f t="shared" si="254"/>
        <v>6782</v>
      </c>
      <c r="AR178" s="263">
        <f t="shared" si="254"/>
        <v>230913</v>
      </c>
      <c r="AS178" s="263">
        <f t="shared" si="254"/>
        <v>93255</v>
      </c>
      <c r="AT178" s="263">
        <f t="shared" si="254"/>
        <v>190391</v>
      </c>
      <c r="AU178" s="263">
        <f t="shared" si="254"/>
        <v>48576</v>
      </c>
      <c r="AV178" s="263">
        <f t="shared" si="254"/>
        <v>165019</v>
      </c>
      <c r="AW178" s="263">
        <f t="shared" si="254"/>
        <v>41970</v>
      </c>
      <c r="AX178" s="263">
        <f t="shared" si="254"/>
        <v>0</v>
      </c>
      <c r="AY178" s="263">
        <f t="shared" si="254"/>
        <v>1095646</v>
      </c>
      <c r="AZ178" s="263">
        <f t="shared" si="254"/>
        <v>160989</v>
      </c>
      <c r="BA178" s="263">
        <f t="shared" si="254"/>
        <v>9573</v>
      </c>
      <c r="BB178" s="263">
        <f t="shared" si="254"/>
        <v>10020</v>
      </c>
      <c r="BC178" s="263">
        <f t="shared" si="254"/>
        <v>151709</v>
      </c>
      <c r="BD178" s="263">
        <f t="shared" si="254"/>
        <v>0</v>
      </c>
      <c r="BE178" s="263">
        <f t="shared" si="254"/>
        <v>0</v>
      </c>
      <c r="BF178" s="263">
        <f t="shared" si="254"/>
        <v>0</v>
      </c>
      <c r="BG178" s="263">
        <f t="shared" ref="BG178:BM178" si="255">+BG110</f>
        <v>10867</v>
      </c>
      <c r="BH178" s="263">
        <f t="shared" si="255"/>
        <v>0</v>
      </c>
      <c r="BI178" s="263">
        <f t="shared" si="255"/>
        <v>0</v>
      </c>
      <c r="BJ178" s="263">
        <f t="shared" si="255"/>
        <v>10867</v>
      </c>
      <c r="BK178" s="263">
        <f t="shared" si="255"/>
        <v>0</v>
      </c>
      <c r="BL178" s="263">
        <f t="shared" si="255"/>
        <v>0</v>
      </c>
      <c r="BM178" s="263">
        <f t="shared" si="255"/>
        <v>0</v>
      </c>
      <c r="BN178" s="263">
        <f t="shared" si="254"/>
        <v>402596</v>
      </c>
      <c r="BO178" s="263">
        <f t="shared" si="254"/>
        <v>0</v>
      </c>
      <c r="BP178" s="263">
        <f t="shared" si="254"/>
        <v>16987</v>
      </c>
      <c r="BQ178" s="263">
        <f t="shared" si="254"/>
        <v>388423</v>
      </c>
      <c r="BR178" s="263">
        <f t="shared" si="254"/>
        <v>18867</v>
      </c>
      <c r="BS178" s="263">
        <f t="shared" si="254"/>
        <v>0</v>
      </c>
      <c r="BT178" s="263">
        <f t="shared" si="254"/>
        <v>0</v>
      </c>
      <c r="BU178" s="263">
        <f t="shared" si="254"/>
        <v>295184</v>
      </c>
      <c r="BV178" s="263">
        <f t="shared" si="254"/>
        <v>0</v>
      </c>
      <c r="BW178" s="263">
        <f t="shared" si="254"/>
        <v>7547</v>
      </c>
      <c r="BX178" s="263">
        <f t="shared" si="254"/>
        <v>271225</v>
      </c>
      <c r="BY178" s="263">
        <f t="shared" si="254"/>
        <v>23776</v>
      </c>
      <c r="BZ178" s="263">
        <f t="shared" si="254"/>
        <v>0</v>
      </c>
      <c r="CA178" s="263">
        <f t="shared" si="254"/>
        <v>0</v>
      </c>
      <c r="CB178" s="263">
        <f t="shared" si="254"/>
        <v>11576</v>
      </c>
      <c r="CC178" s="263">
        <f t="shared" si="254"/>
        <v>0</v>
      </c>
      <c r="CD178" s="263">
        <f t="shared" si="254"/>
        <v>11576</v>
      </c>
      <c r="CE178" s="263">
        <f t="shared" si="254"/>
        <v>0</v>
      </c>
      <c r="CF178" s="263">
        <f t="shared" si="254"/>
        <v>0</v>
      </c>
      <c r="CG178" s="263">
        <f t="shared" si="254"/>
        <v>0</v>
      </c>
      <c r="CH178" s="263">
        <f t="shared" si="254"/>
        <v>0</v>
      </c>
      <c r="CI178" s="263">
        <f t="shared" si="254"/>
        <v>578906</v>
      </c>
      <c r="CJ178" s="263">
        <f t="shared" si="254"/>
        <v>159013</v>
      </c>
      <c r="CK178" s="263">
        <f t="shared" si="254"/>
        <v>36493</v>
      </c>
      <c r="CL178" s="263">
        <f t="shared" si="254"/>
        <v>348853</v>
      </c>
      <c r="CM178" s="263">
        <f t="shared" si="254"/>
        <v>19427</v>
      </c>
      <c r="CN178" s="263">
        <f t="shared" si="254"/>
        <v>0</v>
      </c>
      <c r="CO178" s="263">
        <f t="shared" si="254"/>
        <v>184077</v>
      </c>
      <c r="CP178" s="263">
        <f t="shared" ref="CP178:DC178" si="256">+CP132</f>
        <v>880814</v>
      </c>
      <c r="CQ178" s="263">
        <f t="shared" si="256"/>
        <v>153330</v>
      </c>
      <c r="CR178" s="263">
        <f t="shared" si="256"/>
        <v>330119</v>
      </c>
      <c r="CS178" s="263">
        <f t="shared" si="256"/>
        <v>78268</v>
      </c>
      <c r="CT178" s="263">
        <f t="shared" si="256"/>
        <v>190192</v>
      </c>
      <c r="CU178" s="263">
        <f t="shared" si="256"/>
        <v>169875</v>
      </c>
      <c r="CV178" s="263">
        <f t="shared" si="256"/>
        <v>192847</v>
      </c>
      <c r="CW178" s="263">
        <f t="shared" si="256"/>
        <v>116202</v>
      </c>
      <c r="CX178" s="263">
        <f t="shared" si="256"/>
        <v>0</v>
      </c>
      <c r="CY178" s="263">
        <f t="shared" si="256"/>
        <v>0</v>
      </c>
      <c r="CZ178" s="263">
        <f t="shared" si="256"/>
        <v>0</v>
      </c>
      <c r="DA178" s="263">
        <f t="shared" si="256"/>
        <v>37538</v>
      </c>
      <c r="DB178" s="263">
        <f t="shared" si="256"/>
        <v>73882</v>
      </c>
      <c r="DC178" s="263">
        <f t="shared" si="256"/>
        <v>10866</v>
      </c>
      <c r="DD178" s="263">
        <f t="shared" ref="DD178:FO178" si="257">+DD110</f>
        <v>1981984</v>
      </c>
      <c r="DE178" s="263">
        <f t="shared" si="257"/>
        <v>700536</v>
      </c>
      <c r="DF178" s="263">
        <f t="shared" si="257"/>
        <v>1337126</v>
      </c>
      <c r="DG178" s="263">
        <f t="shared" si="257"/>
        <v>784908</v>
      </c>
      <c r="DH178" s="263">
        <f t="shared" si="257"/>
        <v>61201</v>
      </c>
      <c r="DI178" s="263">
        <f t="shared" si="257"/>
        <v>7334</v>
      </c>
      <c r="DJ178" s="263">
        <f t="shared" si="257"/>
        <v>10492</v>
      </c>
      <c r="DK178" s="263">
        <f t="shared" si="257"/>
        <v>2924160</v>
      </c>
      <c r="DL178" s="263">
        <f t="shared" si="257"/>
        <v>2217028</v>
      </c>
      <c r="DM178" s="263">
        <f t="shared" si="257"/>
        <v>1415573</v>
      </c>
      <c r="DN178" s="263">
        <f t="shared" si="257"/>
        <v>406417</v>
      </c>
      <c r="DO178" s="263">
        <f t="shared" si="257"/>
        <v>277710</v>
      </c>
      <c r="DP178" s="263">
        <f t="shared" si="257"/>
        <v>226222</v>
      </c>
      <c r="DQ178" s="263">
        <f t="shared" si="257"/>
        <v>893715</v>
      </c>
      <c r="DR178" s="263">
        <f t="shared" si="257"/>
        <v>7263</v>
      </c>
      <c r="DS178" s="263">
        <f t="shared" si="257"/>
        <v>14741</v>
      </c>
      <c r="DT178" s="263">
        <f t="shared" si="257"/>
        <v>241997</v>
      </c>
      <c r="DU178" s="263">
        <f t="shared" si="257"/>
        <v>105821</v>
      </c>
      <c r="DV178" s="263">
        <f t="shared" si="257"/>
        <v>1277642</v>
      </c>
      <c r="DW178" s="263">
        <f t="shared" si="257"/>
        <v>443944</v>
      </c>
      <c r="DX178" s="263">
        <f t="shared" si="257"/>
        <v>319025</v>
      </c>
      <c r="DY178" s="263">
        <f t="shared" si="257"/>
        <v>163323</v>
      </c>
      <c r="DZ178" s="263">
        <f t="shared" si="257"/>
        <v>796256</v>
      </c>
      <c r="EA178" s="263">
        <f t="shared" si="257"/>
        <v>0</v>
      </c>
      <c r="EB178" s="263">
        <f t="shared" si="257"/>
        <v>41844</v>
      </c>
      <c r="EC178" s="263">
        <f t="shared" si="257"/>
        <v>230313</v>
      </c>
      <c r="ED178" s="263">
        <f t="shared" si="257"/>
        <v>96026</v>
      </c>
      <c r="EE178" s="263">
        <f t="shared" si="257"/>
        <v>2149088</v>
      </c>
      <c r="EF178" s="263">
        <f t="shared" si="257"/>
        <v>783381</v>
      </c>
      <c r="EG178" s="263">
        <f t="shared" si="257"/>
        <v>531116</v>
      </c>
      <c r="EH178" s="263">
        <f t="shared" si="257"/>
        <v>305342</v>
      </c>
      <c r="EI178" s="263">
        <f t="shared" si="257"/>
        <v>1416484</v>
      </c>
      <c r="EJ178" s="263">
        <f t="shared" si="257"/>
        <v>7263</v>
      </c>
      <c r="EK178" s="263">
        <f t="shared" si="257"/>
        <v>50466</v>
      </c>
      <c r="EL178" s="263">
        <f t="shared" si="257"/>
        <v>411700</v>
      </c>
      <c r="EM178" s="263">
        <f t="shared" si="257"/>
        <v>188359</v>
      </c>
      <c r="EN178" s="263">
        <f t="shared" si="257"/>
        <v>260487</v>
      </c>
      <c r="EO178" s="263">
        <f t="shared" si="257"/>
        <v>24378</v>
      </c>
      <c r="EP178" s="263">
        <f t="shared" si="257"/>
        <v>39779</v>
      </c>
      <c r="EQ178" s="263">
        <f t="shared" si="257"/>
        <v>61859</v>
      </c>
      <c r="ER178" s="263">
        <f t="shared" si="257"/>
        <v>131475</v>
      </c>
      <c r="ES178" s="263">
        <f t="shared" si="257"/>
        <v>0</v>
      </c>
      <c r="ET178" s="263">
        <f t="shared" si="257"/>
        <v>0</v>
      </c>
      <c r="EU178" s="263">
        <f t="shared" si="257"/>
        <v>18799</v>
      </c>
      <c r="EV178" s="263">
        <f t="shared" si="257"/>
        <v>19757</v>
      </c>
      <c r="EW178" s="263">
        <f t="shared" si="257"/>
        <v>870673</v>
      </c>
      <c r="EX178" s="263">
        <f t="shared" si="257"/>
        <v>176782</v>
      </c>
      <c r="EY178" s="263">
        <f t="shared" si="257"/>
        <v>166711</v>
      </c>
      <c r="EZ178" s="263">
        <f t="shared" si="257"/>
        <v>135614</v>
      </c>
      <c r="FA178" s="263">
        <f t="shared" si="257"/>
        <v>456162</v>
      </c>
      <c r="FB178" s="263">
        <f t="shared" si="257"/>
        <v>7201</v>
      </c>
      <c r="FC178" s="263">
        <f t="shared" si="257"/>
        <v>27578</v>
      </c>
      <c r="FD178" s="263">
        <f t="shared" si="257"/>
        <v>90821</v>
      </c>
      <c r="FE178" s="263">
        <f t="shared" si="257"/>
        <v>82858</v>
      </c>
      <c r="FF178" s="263">
        <f t="shared" si="257"/>
        <v>366127</v>
      </c>
      <c r="FG178" s="263">
        <f t="shared" si="257"/>
        <v>114079</v>
      </c>
      <c r="FH178" s="263">
        <f t="shared" si="257"/>
        <v>23966</v>
      </c>
      <c r="FI178" s="263">
        <f t="shared" si="257"/>
        <v>46062</v>
      </c>
      <c r="FJ178" s="263">
        <f t="shared" si="257"/>
        <v>112676</v>
      </c>
      <c r="FK178" s="263">
        <f t="shared" si="257"/>
        <v>6397</v>
      </c>
      <c r="FL178" s="263">
        <f t="shared" si="257"/>
        <v>13160</v>
      </c>
      <c r="FM178" s="263">
        <f t="shared" si="257"/>
        <v>19803</v>
      </c>
      <c r="FN178" s="263">
        <f t="shared" si="257"/>
        <v>0</v>
      </c>
      <c r="FO178" s="263">
        <f t="shared" si="257"/>
        <v>196341</v>
      </c>
      <c r="FP178" s="263">
        <f t="shared" ref="FP178:HH178" si="258">+FP110</f>
        <v>157688</v>
      </c>
      <c r="FQ178" s="263">
        <f t="shared" si="258"/>
        <v>7016</v>
      </c>
      <c r="FR178" s="263">
        <f t="shared" si="258"/>
        <v>7386</v>
      </c>
      <c r="FS178" s="263">
        <f t="shared" si="258"/>
        <v>45161</v>
      </c>
      <c r="FT178" s="263">
        <f t="shared" si="258"/>
        <v>0</v>
      </c>
      <c r="FU178" s="263">
        <f t="shared" si="258"/>
        <v>0</v>
      </c>
      <c r="FV178" s="263">
        <f t="shared" si="258"/>
        <v>0</v>
      </c>
      <c r="FW178" s="263">
        <f t="shared" si="258"/>
        <v>8625</v>
      </c>
      <c r="FX178" s="263">
        <f t="shared" si="258"/>
        <v>688853</v>
      </c>
      <c r="FY178" s="263">
        <f t="shared" si="258"/>
        <v>180327</v>
      </c>
      <c r="FZ178" s="263">
        <f t="shared" si="258"/>
        <v>161871</v>
      </c>
      <c r="GA178" s="263">
        <f t="shared" si="258"/>
        <v>87405</v>
      </c>
      <c r="GB178" s="263">
        <f t="shared" si="258"/>
        <v>470504</v>
      </c>
      <c r="GC178" s="263">
        <f t="shared" si="258"/>
        <v>0</v>
      </c>
      <c r="GD178" s="263">
        <f t="shared" si="258"/>
        <v>0</v>
      </c>
      <c r="GE178" s="263">
        <f t="shared" si="258"/>
        <v>23944</v>
      </c>
      <c r="GF178" s="263">
        <f t="shared" si="258"/>
        <v>7862</v>
      </c>
      <c r="GG178" s="263">
        <f t="shared" si="258"/>
        <v>163347</v>
      </c>
      <c r="GH178" s="263">
        <f t="shared" si="258"/>
        <v>4855</v>
      </c>
      <c r="GI178" s="263">
        <f t="shared" si="258"/>
        <v>9715</v>
      </c>
      <c r="GJ178" s="263">
        <f t="shared" si="258"/>
        <v>0</v>
      </c>
      <c r="GK178" s="263">
        <f t="shared" si="258"/>
        <v>72031</v>
      </c>
      <c r="GL178" s="263">
        <f t="shared" si="258"/>
        <v>111064</v>
      </c>
      <c r="GM178" s="263">
        <f t="shared" si="258"/>
        <v>0</v>
      </c>
      <c r="GN178" s="263">
        <f t="shared" si="258"/>
        <v>0</v>
      </c>
      <c r="GO178" s="263">
        <f t="shared" si="258"/>
        <v>0</v>
      </c>
      <c r="GP178" s="263">
        <f t="shared" si="258"/>
        <v>106742</v>
      </c>
      <c r="GQ178" s="263">
        <f t="shared" si="258"/>
        <v>0</v>
      </c>
      <c r="GR178" s="263">
        <f t="shared" si="258"/>
        <v>78020</v>
      </c>
      <c r="GS178" s="263">
        <f t="shared" si="258"/>
        <v>21840</v>
      </c>
      <c r="GT178" s="263">
        <f t="shared" si="258"/>
        <v>14365</v>
      </c>
      <c r="GU178" s="263">
        <f t="shared" si="258"/>
        <v>0</v>
      </c>
      <c r="GV178" s="263">
        <f t="shared" si="258"/>
        <v>0</v>
      </c>
      <c r="GW178" s="263">
        <f t="shared" si="258"/>
        <v>0</v>
      </c>
      <c r="GX178" s="263">
        <f t="shared" si="258"/>
        <v>0</v>
      </c>
      <c r="GY178" s="263">
        <f t="shared" si="258"/>
        <v>457742</v>
      </c>
      <c r="GZ178" s="263">
        <f t="shared" si="258"/>
        <v>134640</v>
      </c>
      <c r="HA178" s="263">
        <f t="shared" si="258"/>
        <v>115717</v>
      </c>
      <c r="HB178" s="263">
        <f t="shared" si="258"/>
        <v>35995</v>
      </c>
      <c r="HC178" s="263">
        <f t="shared" si="258"/>
        <v>243877</v>
      </c>
      <c r="HD178" s="263">
        <f t="shared" si="258"/>
        <v>8241</v>
      </c>
      <c r="HE178" s="263">
        <f t="shared" si="258"/>
        <v>15765</v>
      </c>
      <c r="HF178" s="263">
        <f t="shared" si="258"/>
        <v>39754</v>
      </c>
      <c r="HG178" s="263">
        <f t="shared" si="258"/>
        <v>36448</v>
      </c>
      <c r="HH178" s="263">
        <f t="shared" si="258"/>
        <v>1268609</v>
      </c>
    </row>
    <row r="179" spans="1:216" x14ac:dyDescent="0.2">
      <c r="A179" s="263" t="s">
        <v>236</v>
      </c>
      <c r="B179" s="263">
        <f t="shared" ref="B179:Y179" si="259">+B133</f>
        <v>2931360</v>
      </c>
      <c r="C179" s="263">
        <f t="shared" si="259"/>
        <v>799871</v>
      </c>
      <c r="D179" s="263">
        <f t="shared" si="259"/>
        <v>661770</v>
      </c>
      <c r="E179" s="263">
        <f t="shared" si="259"/>
        <v>441169</v>
      </c>
      <c r="F179" s="263">
        <f t="shared" si="259"/>
        <v>208702</v>
      </c>
      <c r="G179" s="263">
        <f t="shared" si="259"/>
        <v>279673</v>
      </c>
      <c r="H179" s="263">
        <f t="shared" si="259"/>
        <v>290808</v>
      </c>
      <c r="I179" s="263">
        <f t="shared" si="259"/>
        <v>84735</v>
      </c>
      <c r="J179" s="263">
        <f t="shared" si="259"/>
        <v>235057</v>
      </c>
      <c r="K179" s="263">
        <f t="shared" si="259"/>
        <v>115258</v>
      </c>
      <c r="L179" s="263">
        <f t="shared" si="259"/>
        <v>10490</v>
      </c>
      <c r="M179" s="263">
        <f t="shared" si="259"/>
        <v>108872</v>
      </c>
      <c r="N179" s="263">
        <f t="shared" ref="N179:P179" si="260">+N133</f>
        <v>28990</v>
      </c>
      <c r="O179" s="263">
        <f t="shared" si="260"/>
        <v>7201</v>
      </c>
      <c r="P179" s="263">
        <f t="shared" si="260"/>
        <v>25984</v>
      </c>
      <c r="Q179" s="263">
        <f t="shared" si="259"/>
        <v>174041</v>
      </c>
      <c r="R179" s="263">
        <f t="shared" si="259"/>
        <v>73484</v>
      </c>
      <c r="S179" s="263">
        <f t="shared" si="259"/>
        <v>0</v>
      </c>
      <c r="T179" s="263">
        <f t="shared" si="259"/>
        <v>51618</v>
      </c>
      <c r="U179" s="263">
        <f t="shared" si="259"/>
        <v>36960</v>
      </c>
      <c r="V179" s="263">
        <f t="shared" si="259"/>
        <v>15987</v>
      </c>
      <c r="W179" s="263">
        <f t="shared" si="259"/>
        <v>56097</v>
      </c>
      <c r="X179" s="263">
        <f t="shared" si="259"/>
        <v>23906</v>
      </c>
      <c r="Y179" s="263">
        <f t="shared" si="259"/>
        <v>32616</v>
      </c>
      <c r="Z179" s="263">
        <f t="shared" ref="Z179:CO179" si="261">+Z111</f>
        <v>1937478</v>
      </c>
      <c r="AA179" s="263">
        <f t="shared" si="261"/>
        <v>1716824</v>
      </c>
      <c r="AB179" s="263">
        <f t="shared" si="261"/>
        <v>102634</v>
      </c>
      <c r="AC179" s="263">
        <f t="shared" si="261"/>
        <v>664444</v>
      </c>
      <c r="AD179" s="263">
        <f t="shared" si="261"/>
        <v>781665</v>
      </c>
      <c r="AE179" s="263">
        <f t="shared" si="261"/>
        <v>21139</v>
      </c>
      <c r="AF179" s="263">
        <f t="shared" si="261"/>
        <v>334618</v>
      </c>
      <c r="AG179" s="263">
        <f t="shared" si="261"/>
        <v>278189</v>
      </c>
      <c r="AH179" s="263">
        <f t="shared" si="261"/>
        <v>503212</v>
      </c>
      <c r="AI179" s="263">
        <f t="shared" si="261"/>
        <v>192898</v>
      </c>
      <c r="AJ179" s="263">
        <f t="shared" si="261"/>
        <v>786402</v>
      </c>
      <c r="AK179" s="263">
        <f t="shared" si="261"/>
        <v>143629</v>
      </c>
      <c r="AL179" s="263">
        <f t="shared" si="261"/>
        <v>28946</v>
      </c>
      <c r="AM179" s="263">
        <f t="shared" si="261"/>
        <v>755251</v>
      </c>
      <c r="AN179" s="263">
        <f t="shared" si="261"/>
        <v>6247</v>
      </c>
      <c r="AO179" s="263">
        <f t="shared" si="261"/>
        <v>167061</v>
      </c>
      <c r="AP179" s="263">
        <f t="shared" si="261"/>
        <v>483545</v>
      </c>
      <c r="AQ179" s="263">
        <f t="shared" si="261"/>
        <v>0</v>
      </c>
      <c r="AR179" s="263">
        <f t="shared" si="261"/>
        <v>91765</v>
      </c>
      <c r="AS179" s="263">
        <f t="shared" si="261"/>
        <v>48772</v>
      </c>
      <c r="AT179" s="263">
        <f t="shared" si="261"/>
        <v>91320</v>
      </c>
      <c r="AU179" s="263">
        <f t="shared" si="261"/>
        <v>45865</v>
      </c>
      <c r="AV179" s="263">
        <f t="shared" si="261"/>
        <v>157965</v>
      </c>
      <c r="AW179" s="263">
        <f t="shared" si="261"/>
        <v>35182</v>
      </c>
      <c r="AX179" s="263">
        <f t="shared" si="261"/>
        <v>20987</v>
      </c>
      <c r="AY179" s="263">
        <f t="shared" si="261"/>
        <v>839588</v>
      </c>
      <c r="AZ179" s="263">
        <f t="shared" si="261"/>
        <v>201642</v>
      </c>
      <c r="BA179" s="263">
        <f t="shared" si="261"/>
        <v>9292</v>
      </c>
      <c r="BB179" s="263">
        <f t="shared" si="261"/>
        <v>20889</v>
      </c>
      <c r="BC179" s="263">
        <f t="shared" si="261"/>
        <v>187726</v>
      </c>
      <c r="BD179" s="263">
        <f t="shared" si="261"/>
        <v>8581</v>
      </c>
      <c r="BE179" s="263">
        <f t="shared" si="261"/>
        <v>0</v>
      </c>
      <c r="BF179" s="263">
        <f t="shared" si="261"/>
        <v>0</v>
      </c>
      <c r="BG179" s="263">
        <f t="shared" ref="BG179:BM179" si="262">+BG111</f>
        <v>47881</v>
      </c>
      <c r="BH179" s="263">
        <f t="shared" si="262"/>
        <v>0</v>
      </c>
      <c r="BI179" s="263">
        <f t="shared" si="262"/>
        <v>13942</v>
      </c>
      <c r="BJ179" s="263">
        <f t="shared" si="262"/>
        <v>45982</v>
      </c>
      <c r="BK179" s="263">
        <f t="shared" si="262"/>
        <v>9970</v>
      </c>
      <c r="BL179" s="263">
        <f t="shared" si="262"/>
        <v>0</v>
      </c>
      <c r="BM179" s="263">
        <f t="shared" si="262"/>
        <v>0</v>
      </c>
      <c r="BN179" s="263">
        <f t="shared" si="261"/>
        <v>226531</v>
      </c>
      <c r="BO179" s="263">
        <f t="shared" si="261"/>
        <v>0</v>
      </c>
      <c r="BP179" s="263">
        <f t="shared" si="261"/>
        <v>0</v>
      </c>
      <c r="BQ179" s="263">
        <f t="shared" si="261"/>
        <v>223886</v>
      </c>
      <c r="BR179" s="263">
        <f t="shared" si="261"/>
        <v>10903</v>
      </c>
      <c r="BS179" s="263">
        <f t="shared" si="261"/>
        <v>0</v>
      </c>
      <c r="BT179" s="263">
        <f t="shared" si="261"/>
        <v>0</v>
      </c>
      <c r="BU179" s="263">
        <f t="shared" si="261"/>
        <v>238179</v>
      </c>
      <c r="BV179" s="263">
        <f t="shared" si="261"/>
        <v>10831</v>
      </c>
      <c r="BW179" s="263">
        <f t="shared" si="261"/>
        <v>32142</v>
      </c>
      <c r="BX179" s="263">
        <f t="shared" si="261"/>
        <v>204434</v>
      </c>
      <c r="BY179" s="263">
        <f t="shared" si="261"/>
        <v>8751</v>
      </c>
      <c r="BZ179" s="263">
        <f t="shared" si="261"/>
        <v>0</v>
      </c>
      <c r="CA179" s="263">
        <f t="shared" si="261"/>
        <v>0</v>
      </c>
      <c r="CB179" s="263">
        <f t="shared" si="261"/>
        <v>5805</v>
      </c>
      <c r="CC179" s="263">
        <f t="shared" si="261"/>
        <v>0</v>
      </c>
      <c r="CD179" s="263">
        <f t="shared" si="261"/>
        <v>0</v>
      </c>
      <c r="CE179" s="263">
        <f t="shared" si="261"/>
        <v>5805</v>
      </c>
      <c r="CF179" s="263">
        <f t="shared" si="261"/>
        <v>0</v>
      </c>
      <c r="CG179" s="263">
        <f t="shared" si="261"/>
        <v>0</v>
      </c>
      <c r="CH179" s="263">
        <f t="shared" si="261"/>
        <v>0</v>
      </c>
      <c r="CI179" s="263">
        <f t="shared" si="261"/>
        <v>411217</v>
      </c>
      <c r="CJ179" s="263">
        <f t="shared" si="261"/>
        <v>157697</v>
      </c>
      <c r="CK179" s="263">
        <f t="shared" si="261"/>
        <v>21332</v>
      </c>
      <c r="CL179" s="263">
        <f t="shared" si="261"/>
        <v>214653</v>
      </c>
      <c r="CM179" s="263">
        <f t="shared" si="261"/>
        <v>1650</v>
      </c>
      <c r="CN179" s="263">
        <f t="shared" si="261"/>
        <v>0</v>
      </c>
      <c r="CO179" s="263">
        <f t="shared" si="261"/>
        <v>52581</v>
      </c>
      <c r="CP179" s="263">
        <f t="shared" ref="CP179:DC179" si="263">+CP133</f>
        <v>471512</v>
      </c>
      <c r="CQ179" s="263">
        <f t="shared" si="263"/>
        <v>83109</v>
      </c>
      <c r="CR179" s="263">
        <f t="shared" si="263"/>
        <v>108004</v>
      </c>
      <c r="CS179" s="263">
        <f t="shared" si="263"/>
        <v>15026</v>
      </c>
      <c r="CT179" s="263">
        <f t="shared" si="263"/>
        <v>205819</v>
      </c>
      <c r="CU179" s="263">
        <f t="shared" si="263"/>
        <v>92972</v>
      </c>
      <c r="CV179" s="263">
        <f t="shared" si="263"/>
        <v>44304</v>
      </c>
      <c r="CW179" s="263">
        <f t="shared" si="263"/>
        <v>163997</v>
      </c>
      <c r="CX179" s="263">
        <f t="shared" si="263"/>
        <v>0</v>
      </c>
      <c r="CY179" s="263">
        <f t="shared" si="263"/>
        <v>0</v>
      </c>
      <c r="CZ179" s="263">
        <f t="shared" si="263"/>
        <v>0</v>
      </c>
      <c r="DA179" s="263">
        <f t="shared" si="263"/>
        <v>55568</v>
      </c>
      <c r="DB179" s="263">
        <f t="shared" si="263"/>
        <v>73477</v>
      </c>
      <c r="DC179" s="263">
        <f t="shared" si="263"/>
        <v>20614</v>
      </c>
      <c r="DD179" s="263">
        <f t="shared" ref="DD179:FO179" si="264">+DD111</f>
        <v>1350152</v>
      </c>
      <c r="DE179" s="263">
        <f t="shared" si="264"/>
        <v>538508</v>
      </c>
      <c r="DF179" s="263">
        <f t="shared" si="264"/>
        <v>540688</v>
      </c>
      <c r="DG179" s="263">
        <f t="shared" si="264"/>
        <v>654662</v>
      </c>
      <c r="DH179" s="263">
        <f t="shared" si="264"/>
        <v>35133</v>
      </c>
      <c r="DI179" s="263">
        <f t="shared" si="264"/>
        <v>23025</v>
      </c>
      <c r="DJ179" s="263">
        <f t="shared" si="264"/>
        <v>0</v>
      </c>
      <c r="DK179" s="263">
        <f t="shared" si="264"/>
        <v>1889126</v>
      </c>
      <c r="DL179" s="263">
        <f t="shared" si="264"/>
        <v>1431936</v>
      </c>
      <c r="DM179" s="263">
        <f t="shared" si="264"/>
        <v>1015652</v>
      </c>
      <c r="DN179" s="263">
        <f t="shared" si="264"/>
        <v>409382</v>
      </c>
      <c r="DO179" s="263">
        <f t="shared" si="264"/>
        <v>217249</v>
      </c>
      <c r="DP179" s="263">
        <f t="shared" si="264"/>
        <v>149959</v>
      </c>
      <c r="DQ179" s="263">
        <f t="shared" si="264"/>
        <v>553324</v>
      </c>
      <c r="DR179" s="263">
        <f t="shared" si="264"/>
        <v>0</v>
      </c>
      <c r="DS179" s="263">
        <f t="shared" si="264"/>
        <v>43716</v>
      </c>
      <c r="DT179" s="263">
        <f t="shared" si="264"/>
        <v>104191</v>
      </c>
      <c r="DU179" s="263">
        <f t="shared" si="264"/>
        <v>51967</v>
      </c>
      <c r="DV179" s="263">
        <f t="shared" si="264"/>
        <v>625689</v>
      </c>
      <c r="DW179" s="263">
        <f t="shared" si="264"/>
        <v>294520</v>
      </c>
      <c r="DX179" s="263">
        <f t="shared" si="264"/>
        <v>148992</v>
      </c>
      <c r="DY179" s="263">
        <f t="shared" si="264"/>
        <v>110775</v>
      </c>
      <c r="DZ179" s="263">
        <f t="shared" si="264"/>
        <v>409985</v>
      </c>
      <c r="EA179" s="263">
        <f t="shared" si="264"/>
        <v>0</v>
      </c>
      <c r="EB179" s="263">
        <f t="shared" si="264"/>
        <v>26794</v>
      </c>
      <c r="EC179" s="263">
        <f t="shared" si="264"/>
        <v>110301</v>
      </c>
      <c r="ED179" s="263">
        <f t="shared" si="264"/>
        <v>45800</v>
      </c>
      <c r="EE179" s="263">
        <f t="shared" si="264"/>
        <v>1397487</v>
      </c>
      <c r="EF179" s="263">
        <f t="shared" si="264"/>
        <v>626662</v>
      </c>
      <c r="EG179" s="263">
        <f t="shared" si="264"/>
        <v>325539</v>
      </c>
      <c r="EH179" s="263">
        <f t="shared" si="264"/>
        <v>222774</v>
      </c>
      <c r="EI179" s="263">
        <f t="shared" si="264"/>
        <v>828486</v>
      </c>
      <c r="EJ179" s="263">
        <f t="shared" si="264"/>
        <v>0</v>
      </c>
      <c r="EK179" s="263">
        <f t="shared" si="264"/>
        <v>64088</v>
      </c>
      <c r="EL179" s="263">
        <f t="shared" si="264"/>
        <v>199724</v>
      </c>
      <c r="EM179" s="263">
        <f t="shared" si="264"/>
        <v>83880</v>
      </c>
      <c r="EN179" s="263">
        <f t="shared" si="264"/>
        <v>167438</v>
      </c>
      <c r="EO179" s="263">
        <f t="shared" si="264"/>
        <v>46140</v>
      </c>
      <c r="EP179" s="263">
        <f t="shared" si="264"/>
        <v>14093</v>
      </c>
      <c r="EQ179" s="263">
        <f t="shared" si="264"/>
        <v>45067</v>
      </c>
      <c r="ER179" s="263">
        <f t="shared" si="264"/>
        <v>73004</v>
      </c>
      <c r="ES179" s="263">
        <f t="shared" si="264"/>
        <v>0</v>
      </c>
      <c r="ET179" s="263">
        <f t="shared" si="264"/>
        <v>0</v>
      </c>
      <c r="EU179" s="263">
        <f t="shared" si="264"/>
        <v>8199</v>
      </c>
      <c r="EV179" s="263">
        <f t="shared" si="264"/>
        <v>16458</v>
      </c>
      <c r="EW179" s="263">
        <f t="shared" si="264"/>
        <v>534565</v>
      </c>
      <c r="EX179" s="263">
        <f t="shared" si="264"/>
        <v>188874</v>
      </c>
      <c r="EY179" s="263">
        <f t="shared" si="264"/>
        <v>33358</v>
      </c>
      <c r="EZ179" s="263">
        <f t="shared" si="264"/>
        <v>90331</v>
      </c>
      <c r="FA179" s="263">
        <f t="shared" si="264"/>
        <v>207048</v>
      </c>
      <c r="FB179" s="263">
        <f t="shared" si="264"/>
        <v>1423</v>
      </c>
      <c r="FC179" s="263">
        <f t="shared" si="264"/>
        <v>46431</v>
      </c>
      <c r="FD179" s="263">
        <f t="shared" si="264"/>
        <v>96849</v>
      </c>
      <c r="FE179" s="263">
        <f t="shared" si="264"/>
        <v>33922</v>
      </c>
      <c r="FF179" s="263">
        <f t="shared" si="264"/>
        <v>237705</v>
      </c>
      <c r="FG179" s="263">
        <f t="shared" si="264"/>
        <v>140944</v>
      </c>
      <c r="FH179" s="263">
        <f t="shared" si="264"/>
        <v>6558</v>
      </c>
      <c r="FI179" s="263">
        <f t="shared" si="264"/>
        <v>16910</v>
      </c>
      <c r="FJ179" s="263">
        <f t="shared" si="264"/>
        <v>36261</v>
      </c>
      <c r="FK179" s="263">
        <f t="shared" si="264"/>
        <v>0</v>
      </c>
      <c r="FL179" s="263">
        <f t="shared" si="264"/>
        <v>713</v>
      </c>
      <c r="FM179" s="263">
        <f t="shared" si="264"/>
        <v>32836</v>
      </c>
      <c r="FN179" s="263">
        <f t="shared" si="264"/>
        <v>8923</v>
      </c>
      <c r="FO179" s="263">
        <f t="shared" si="264"/>
        <v>95838</v>
      </c>
      <c r="FP179" s="263">
        <f t="shared" ref="FP179:HH179" si="265">+FP111</f>
        <v>89009</v>
      </c>
      <c r="FQ179" s="263">
        <f t="shared" si="265"/>
        <v>0</v>
      </c>
      <c r="FR179" s="263">
        <f t="shared" si="265"/>
        <v>0</v>
      </c>
      <c r="FS179" s="263">
        <f t="shared" si="265"/>
        <v>10944</v>
      </c>
      <c r="FT179" s="263">
        <f t="shared" si="265"/>
        <v>2002</v>
      </c>
      <c r="FU179" s="263">
        <f t="shared" si="265"/>
        <v>0</v>
      </c>
      <c r="FV179" s="263">
        <f t="shared" si="265"/>
        <v>0</v>
      </c>
      <c r="FW179" s="263">
        <f t="shared" si="265"/>
        <v>0</v>
      </c>
      <c r="FX179" s="263">
        <f t="shared" si="265"/>
        <v>385663</v>
      </c>
      <c r="FY179" s="263">
        <f t="shared" si="265"/>
        <v>140458</v>
      </c>
      <c r="FZ179" s="263">
        <f t="shared" si="265"/>
        <v>113282</v>
      </c>
      <c r="GA179" s="263">
        <f t="shared" si="265"/>
        <v>57198</v>
      </c>
      <c r="GB179" s="263">
        <f t="shared" si="265"/>
        <v>180637</v>
      </c>
      <c r="GC179" s="263">
        <f t="shared" si="265"/>
        <v>0</v>
      </c>
      <c r="GD179" s="263">
        <f t="shared" si="265"/>
        <v>6364</v>
      </c>
      <c r="GE179" s="263">
        <f t="shared" si="265"/>
        <v>7242</v>
      </c>
      <c r="GF179" s="263">
        <f t="shared" si="265"/>
        <v>3159</v>
      </c>
      <c r="GG179" s="263">
        <f t="shared" si="265"/>
        <v>130986</v>
      </c>
      <c r="GH179" s="263">
        <f t="shared" si="265"/>
        <v>16519</v>
      </c>
      <c r="GI179" s="263">
        <f t="shared" si="265"/>
        <v>8287</v>
      </c>
      <c r="GJ179" s="263">
        <f t="shared" si="265"/>
        <v>21032</v>
      </c>
      <c r="GK179" s="263">
        <f t="shared" si="265"/>
        <v>47018</v>
      </c>
      <c r="GL179" s="263">
        <f t="shared" si="265"/>
        <v>67754</v>
      </c>
      <c r="GM179" s="263">
        <f t="shared" si="265"/>
        <v>0</v>
      </c>
      <c r="GN179" s="263">
        <f t="shared" si="265"/>
        <v>0</v>
      </c>
      <c r="GO179" s="263">
        <f t="shared" si="265"/>
        <v>0</v>
      </c>
      <c r="GP179" s="263">
        <f t="shared" si="265"/>
        <v>17442</v>
      </c>
      <c r="GQ179" s="263">
        <f t="shared" si="265"/>
        <v>0</v>
      </c>
      <c r="GR179" s="263">
        <f t="shared" si="265"/>
        <v>11563</v>
      </c>
      <c r="GS179" s="263">
        <f t="shared" si="265"/>
        <v>3625</v>
      </c>
      <c r="GT179" s="263">
        <f t="shared" si="265"/>
        <v>0</v>
      </c>
      <c r="GU179" s="263">
        <f t="shared" si="265"/>
        <v>0</v>
      </c>
      <c r="GV179" s="263">
        <f t="shared" si="265"/>
        <v>0</v>
      </c>
      <c r="GW179" s="263">
        <f t="shared" si="265"/>
        <v>0</v>
      </c>
      <c r="GX179" s="263">
        <f t="shared" si="265"/>
        <v>0</v>
      </c>
      <c r="GY179" s="263">
        <f t="shared" si="265"/>
        <v>243648</v>
      </c>
      <c r="GZ179" s="263">
        <f t="shared" si="265"/>
        <v>102506</v>
      </c>
      <c r="HA179" s="263">
        <f t="shared" si="265"/>
        <v>44655</v>
      </c>
      <c r="HB179" s="263">
        <f t="shared" si="265"/>
        <v>38885</v>
      </c>
      <c r="HC179" s="263">
        <f t="shared" si="265"/>
        <v>108754</v>
      </c>
      <c r="HD179" s="263">
        <f t="shared" si="265"/>
        <v>0</v>
      </c>
      <c r="HE179" s="263">
        <f t="shared" si="265"/>
        <v>2437</v>
      </c>
      <c r="HF179" s="263">
        <f t="shared" si="265"/>
        <v>15525</v>
      </c>
      <c r="HG179" s="263">
        <f t="shared" si="265"/>
        <v>5618</v>
      </c>
      <c r="HH179" s="263">
        <f t="shared" si="265"/>
        <v>994264</v>
      </c>
    </row>
    <row r="180" spans="1:216" x14ac:dyDescent="0.2">
      <c r="A180" s="263" t="s">
        <v>237</v>
      </c>
      <c r="B180" s="263">
        <f t="shared" ref="B180:Y180" si="266">+B134</f>
        <v>2884101</v>
      </c>
      <c r="C180" s="263">
        <f t="shared" si="266"/>
        <v>1156549</v>
      </c>
      <c r="D180" s="263">
        <f t="shared" si="266"/>
        <v>984199</v>
      </c>
      <c r="E180" s="263">
        <f t="shared" si="266"/>
        <v>643215</v>
      </c>
      <c r="F180" s="263">
        <f t="shared" si="266"/>
        <v>224296</v>
      </c>
      <c r="G180" s="263">
        <f t="shared" si="266"/>
        <v>540048</v>
      </c>
      <c r="H180" s="263">
        <f t="shared" si="266"/>
        <v>397073</v>
      </c>
      <c r="I180" s="263">
        <f t="shared" si="266"/>
        <v>62623</v>
      </c>
      <c r="J180" s="263">
        <f t="shared" si="266"/>
        <v>381586</v>
      </c>
      <c r="K180" s="263">
        <f t="shared" si="266"/>
        <v>177969</v>
      </c>
      <c r="L180" s="263">
        <f t="shared" si="266"/>
        <v>57092</v>
      </c>
      <c r="M180" s="263">
        <f t="shared" si="266"/>
        <v>146887</v>
      </c>
      <c r="N180" s="263">
        <f t="shared" ref="N180:P180" si="267">+N134</f>
        <v>102084</v>
      </c>
      <c r="O180" s="263">
        <f t="shared" si="267"/>
        <v>0</v>
      </c>
      <c r="P180" s="263">
        <f t="shared" si="267"/>
        <v>102084</v>
      </c>
      <c r="Q180" s="263">
        <f t="shared" si="266"/>
        <v>120413</v>
      </c>
      <c r="R180" s="263">
        <f t="shared" si="266"/>
        <v>33061</v>
      </c>
      <c r="S180" s="263">
        <f t="shared" si="266"/>
        <v>0</v>
      </c>
      <c r="T180" s="263">
        <f t="shared" si="266"/>
        <v>167503</v>
      </c>
      <c r="U180" s="263">
        <f t="shared" si="266"/>
        <v>96416</v>
      </c>
      <c r="V180" s="263">
        <f t="shared" si="266"/>
        <v>118459</v>
      </c>
      <c r="W180" s="263">
        <f t="shared" si="266"/>
        <v>155661</v>
      </c>
      <c r="X180" s="263">
        <f t="shared" si="266"/>
        <v>77471</v>
      </c>
      <c r="Y180" s="263">
        <f t="shared" si="266"/>
        <v>93615</v>
      </c>
      <c r="Z180" s="263">
        <f t="shared" ref="Z180:CO180" si="268">+Z112</f>
        <v>1773699</v>
      </c>
      <c r="AA180" s="263">
        <f t="shared" si="268"/>
        <v>1608711</v>
      </c>
      <c r="AB180" s="263">
        <f t="shared" si="268"/>
        <v>31118</v>
      </c>
      <c r="AC180" s="263">
        <f t="shared" si="268"/>
        <v>593408</v>
      </c>
      <c r="AD180" s="263">
        <f t="shared" si="268"/>
        <v>491940</v>
      </c>
      <c r="AE180" s="263">
        <f t="shared" si="268"/>
        <v>34228</v>
      </c>
      <c r="AF180" s="263">
        <f t="shared" si="268"/>
        <v>353558</v>
      </c>
      <c r="AG180" s="263">
        <f t="shared" si="268"/>
        <v>305250</v>
      </c>
      <c r="AH180" s="263">
        <f t="shared" si="268"/>
        <v>408953</v>
      </c>
      <c r="AI180" s="263">
        <f t="shared" si="268"/>
        <v>466694</v>
      </c>
      <c r="AJ180" s="263">
        <f t="shared" si="268"/>
        <v>805244</v>
      </c>
      <c r="AK180" s="263">
        <f t="shared" si="268"/>
        <v>95127</v>
      </c>
      <c r="AL180" s="263">
        <f t="shared" si="268"/>
        <v>48127</v>
      </c>
      <c r="AM180" s="263">
        <f t="shared" si="268"/>
        <v>455640</v>
      </c>
      <c r="AN180" s="263">
        <f t="shared" si="268"/>
        <v>5227</v>
      </c>
      <c r="AO180" s="263">
        <f t="shared" si="268"/>
        <v>84639</v>
      </c>
      <c r="AP180" s="263">
        <f t="shared" si="268"/>
        <v>232061</v>
      </c>
      <c r="AQ180" s="263">
        <f t="shared" si="268"/>
        <v>0</v>
      </c>
      <c r="AR180" s="263">
        <f t="shared" si="268"/>
        <v>80222</v>
      </c>
      <c r="AS180" s="263">
        <f t="shared" si="268"/>
        <v>34625</v>
      </c>
      <c r="AT180" s="263">
        <f t="shared" si="268"/>
        <v>53763</v>
      </c>
      <c r="AU180" s="263">
        <f t="shared" si="268"/>
        <v>55291</v>
      </c>
      <c r="AV180" s="263">
        <f t="shared" si="268"/>
        <v>184735</v>
      </c>
      <c r="AW180" s="263">
        <f t="shared" si="268"/>
        <v>5870</v>
      </c>
      <c r="AX180" s="263">
        <f t="shared" si="268"/>
        <v>5821</v>
      </c>
      <c r="AY180" s="263">
        <f t="shared" si="268"/>
        <v>993509</v>
      </c>
      <c r="AZ180" s="263">
        <f t="shared" si="268"/>
        <v>119333</v>
      </c>
      <c r="BA180" s="263">
        <f t="shared" si="268"/>
        <v>86252</v>
      </c>
      <c r="BB180" s="263">
        <f t="shared" si="268"/>
        <v>5860</v>
      </c>
      <c r="BC180" s="263">
        <f t="shared" si="268"/>
        <v>53681</v>
      </c>
      <c r="BD180" s="263">
        <f t="shared" si="268"/>
        <v>0</v>
      </c>
      <c r="BE180" s="263">
        <f t="shared" si="268"/>
        <v>0</v>
      </c>
      <c r="BF180" s="263">
        <f t="shared" si="268"/>
        <v>0</v>
      </c>
      <c r="BG180" s="263">
        <f t="shared" ref="BG180:BM180" si="269">+BG112</f>
        <v>53899</v>
      </c>
      <c r="BH180" s="263">
        <f t="shared" si="269"/>
        <v>10562</v>
      </c>
      <c r="BI180" s="263">
        <f t="shared" si="269"/>
        <v>0</v>
      </c>
      <c r="BJ180" s="263">
        <f t="shared" si="269"/>
        <v>51545</v>
      </c>
      <c r="BK180" s="263">
        <f t="shared" si="269"/>
        <v>0</v>
      </c>
      <c r="BL180" s="263">
        <f t="shared" si="269"/>
        <v>0</v>
      </c>
      <c r="BM180" s="263">
        <f t="shared" si="269"/>
        <v>0</v>
      </c>
      <c r="BN180" s="263">
        <f t="shared" si="268"/>
        <v>369948</v>
      </c>
      <c r="BO180" s="263">
        <f t="shared" si="268"/>
        <v>3361</v>
      </c>
      <c r="BP180" s="263">
        <f t="shared" si="268"/>
        <v>8370</v>
      </c>
      <c r="BQ180" s="263">
        <f t="shared" si="268"/>
        <v>360909</v>
      </c>
      <c r="BR180" s="263">
        <f t="shared" si="268"/>
        <v>0</v>
      </c>
      <c r="BS180" s="263">
        <f t="shared" si="268"/>
        <v>0</v>
      </c>
      <c r="BT180" s="263">
        <f t="shared" si="268"/>
        <v>0</v>
      </c>
      <c r="BU180" s="263">
        <f t="shared" si="268"/>
        <v>203160</v>
      </c>
      <c r="BV180" s="263">
        <f t="shared" si="268"/>
        <v>36405</v>
      </c>
      <c r="BW180" s="263">
        <f t="shared" si="268"/>
        <v>0</v>
      </c>
      <c r="BX180" s="263">
        <f t="shared" si="268"/>
        <v>183195</v>
      </c>
      <c r="BY180" s="263">
        <f t="shared" si="268"/>
        <v>3488</v>
      </c>
      <c r="BZ180" s="263">
        <f t="shared" si="268"/>
        <v>0</v>
      </c>
      <c r="CA180" s="263">
        <f t="shared" si="268"/>
        <v>0</v>
      </c>
      <c r="CB180" s="263">
        <f t="shared" si="268"/>
        <v>0</v>
      </c>
      <c r="CC180" s="263">
        <f t="shared" si="268"/>
        <v>0</v>
      </c>
      <c r="CD180" s="263">
        <f t="shared" si="268"/>
        <v>0</v>
      </c>
      <c r="CE180" s="263">
        <f t="shared" si="268"/>
        <v>0</v>
      </c>
      <c r="CF180" s="263">
        <f t="shared" si="268"/>
        <v>0</v>
      </c>
      <c r="CG180" s="263">
        <f t="shared" si="268"/>
        <v>0</v>
      </c>
      <c r="CH180" s="263">
        <f t="shared" si="268"/>
        <v>0</v>
      </c>
      <c r="CI180" s="263">
        <f t="shared" si="268"/>
        <v>706159</v>
      </c>
      <c r="CJ180" s="263">
        <f t="shared" si="268"/>
        <v>324547</v>
      </c>
      <c r="CK180" s="263">
        <f t="shared" si="268"/>
        <v>0</v>
      </c>
      <c r="CL180" s="263">
        <f t="shared" si="268"/>
        <v>451300</v>
      </c>
      <c r="CM180" s="263">
        <f t="shared" si="268"/>
        <v>26938</v>
      </c>
      <c r="CN180" s="263">
        <f t="shared" si="268"/>
        <v>0</v>
      </c>
      <c r="CO180" s="263">
        <f t="shared" si="268"/>
        <v>74108</v>
      </c>
      <c r="CP180" s="263">
        <f t="shared" ref="CP180:DC180" si="270">+CP134</f>
        <v>649771</v>
      </c>
      <c r="CQ180" s="263">
        <f t="shared" si="270"/>
        <v>119583</v>
      </c>
      <c r="CR180" s="263">
        <f t="shared" si="270"/>
        <v>211106</v>
      </c>
      <c r="CS180" s="263">
        <f t="shared" si="270"/>
        <v>38616</v>
      </c>
      <c r="CT180" s="263">
        <f t="shared" si="270"/>
        <v>127999</v>
      </c>
      <c r="CU180" s="263">
        <f t="shared" si="270"/>
        <v>103364</v>
      </c>
      <c r="CV180" s="263">
        <f t="shared" si="270"/>
        <v>179943</v>
      </c>
      <c r="CW180" s="263">
        <f t="shared" si="270"/>
        <v>37230</v>
      </c>
      <c r="CX180" s="263">
        <f t="shared" si="270"/>
        <v>0</v>
      </c>
      <c r="CY180" s="263">
        <f t="shared" si="270"/>
        <v>0</v>
      </c>
      <c r="CZ180" s="263">
        <f t="shared" si="270"/>
        <v>0</v>
      </c>
      <c r="DA180" s="263">
        <f t="shared" si="270"/>
        <v>15439</v>
      </c>
      <c r="DB180" s="263">
        <f t="shared" si="270"/>
        <v>27066</v>
      </c>
      <c r="DC180" s="263">
        <f t="shared" si="270"/>
        <v>0</v>
      </c>
      <c r="DD180" s="263">
        <f t="shared" ref="DD180:FO180" si="271">+DD112</f>
        <v>1140130</v>
      </c>
      <c r="DE180" s="263">
        <f t="shared" si="271"/>
        <v>634364</v>
      </c>
      <c r="DF180" s="263">
        <f t="shared" si="271"/>
        <v>642836</v>
      </c>
      <c r="DG180" s="263">
        <f t="shared" si="271"/>
        <v>546701</v>
      </c>
      <c r="DH180" s="263">
        <f t="shared" si="271"/>
        <v>5799</v>
      </c>
      <c r="DI180" s="263">
        <f t="shared" si="271"/>
        <v>0</v>
      </c>
      <c r="DJ180" s="263">
        <f t="shared" si="271"/>
        <v>0</v>
      </c>
      <c r="DK180" s="263">
        <f t="shared" si="271"/>
        <v>1666698</v>
      </c>
      <c r="DL180" s="263">
        <f t="shared" si="271"/>
        <v>1075950</v>
      </c>
      <c r="DM180" s="263">
        <f t="shared" si="271"/>
        <v>784504</v>
      </c>
      <c r="DN180" s="263">
        <f t="shared" si="271"/>
        <v>350901</v>
      </c>
      <c r="DO180" s="263">
        <f t="shared" si="271"/>
        <v>124633</v>
      </c>
      <c r="DP180" s="263">
        <f t="shared" si="271"/>
        <v>89538</v>
      </c>
      <c r="DQ180" s="263">
        <f t="shared" si="271"/>
        <v>439738</v>
      </c>
      <c r="DR180" s="263">
        <f t="shared" si="271"/>
        <v>0</v>
      </c>
      <c r="DS180" s="263">
        <f t="shared" si="271"/>
        <v>23898</v>
      </c>
      <c r="DT180" s="263">
        <f t="shared" si="271"/>
        <v>78986</v>
      </c>
      <c r="DU180" s="263">
        <f t="shared" si="271"/>
        <v>31584</v>
      </c>
      <c r="DV180" s="263">
        <f t="shared" si="271"/>
        <v>451305</v>
      </c>
      <c r="DW180" s="263">
        <f t="shared" si="271"/>
        <v>155863</v>
      </c>
      <c r="DX180" s="263">
        <f t="shared" si="271"/>
        <v>74768</v>
      </c>
      <c r="DY180" s="263">
        <f t="shared" si="271"/>
        <v>76729</v>
      </c>
      <c r="DZ180" s="263">
        <f t="shared" si="271"/>
        <v>248117</v>
      </c>
      <c r="EA180" s="263">
        <f t="shared" si="271"/>
        <v>0</v>
      </c>
      <c r="EB180" s="263">
        <f t="shared" si="271"/>
        <v>0</v>
      </c>
      <c r="EC180" s="263">
        <f t="shared" si="271"/>
        <v>88427</v>
      </c>
      <c r="ED180" s="263">
        <f t="shared" si="271"/>
        <v>25847</v>
      </c>
      <c r="EE180" s="263">
        <f t="shared" si="271"/>
        <v>994550</v>
      </c>
      <c r="EF180" s="263">
        <f t="shared" si="271"/>
        <v>474835</v>
      </c>
      <c r="EG180" s="263">
        <f t="shared" si="271"/>
        <v>179464</v>
      </c>
      <c r="EH180" s="263">
        <f t="shared" si="271"/>
        <v>128782</v>
      </c>
      <c r="EI180" s="263">
        <f t="shared" si="271"/>
        <v>517247</v>
      </c>
      <c r="EJ180" s="263">
        <f t="shared" si="271"/>
        <v>0</v>
      </c>
      <c r="EK180" s="263">
        <f t="shared" si="271"/>
        <v>23898</v>
      </c>
      <c r="EL180" s="263">
        <f t="shared" si="271"/>
        <v>153475</v>
      </c>
      <c r="EM180" s="263">
        <f t="shared" si="271"/>
        <v>51679</v>
      </c>
      <c r="EN180" s="263">
        <f t="shared" si="271"/>
        <v>195044</v>
      </c>
      <c r="EO180" s="263">
        <f t="shared" si="271"/>
        <v>10291</v>
      </c>
      <c r="EP180" s="263">
        <f t="shared" si="271"/>
        <v>17521</v>
      </c>
      <c r="EQ180" s="263">
        <f t="shared" si="271"/>
        <v>19995</v>
      </c>
      <c r="ER180" s="263">
        <f t="shared" si="271"/>
        <v>127041</v>
      </c>
      <c r="ES180" s="263">
        <f t="shared" si="271"/>
        <v>0</v>
      </c>
      <c r="ET180" s="263">
        <f t="shared" si="271"/>
        <v>0</v>
      </c>
      <c r="EU180" s="263">
        <f t="shared" si="271"/>
        <v>26824</v>
      </c>
      <c r="EV180" s="263">
        <f t="shared" si="271"/>
        <v>0</v>
      </c>
      <c r="EW180" s="263">
        <f t="shared" si="271"/>
        <v>495928</v>
      </c>
      <c r="EX180" s="263">
        <f t="shared" si="271"/>
        <v>118828</v>
      </c>
      <c r="EY180" s="263">
        <f t="shared" si="271"/>
        <v>69606</v>
      </c>
      <c r="EZ180" s="263">
        <f t="shared" si="271"/>
        <v>75324</v>
      </c>
      <c r="FA180" s="263">
        <f t="shared" si="271"/>
        <v>193537</v>
      </c>
      <c r="FB180" s="263">
        <f t="shared" si="271"/>
        <v>11622</v>
      </c>
      <c r="FC180" s="263">
        <f t="shared" si="271"/>
        <v>32789</v>
      </c>
      <c r="FD180" s="263">
        <f t="shared" si="271"/>
        <v>47086</v>
      </c>
      <c r="FE180" s="263">
        <f t="shared" si="271"/>
        <v>37048</v>
      </c>
      <c r="FF180" s="263">
        <f t="shared" si="271"/>
        <v>176313</v>
      </c>
      <c r="FG180" s="263">
        <f t="shared" si="271"/>
        <v>56637</v>
      </c>
      <c r="FH180" s="263">
        <f t="shared" si="271"/>
        <v>17321</v>
      </c>
      <c r="FI180" s="263">
        <f t="shared" si="271"/>
        <v>16457</v>
      </c>
      <c r="FJ180" s="263">
        <f t="shared" si="271"/>
        <v>5964</v>
      </c>
      <c r="FK180" s="263">
        <f t="shared" si="271"/>
        <v>12147</v>
      </c>
      <c r="FL180" s="263">
        <f t="shared" si="271"/>
        <v>46719</v>
      </c>
      <c r="FM180" s="263">
        <f t="shared" si="271"/>
        <v>21245</v>
      </c>
      <c r="FN180" s="263">
        <f t="shared" si="271"/>
        <v>6259</v>
      </c>
      <c r="FO180" s="263">
        <f t="shared" si="271"/>
        <v>230416</v>
      </c>
      <c r="FP180" s="263">
        <f t="shared" ref="FP180:HH180" si="272">+FP112</f>
        <v>215106</v>
      </c>
      <c r="FQ180" s="263">
        <f t="shared" si="272"/>
        <v>26802</v>
      </c>
      <c r="FR180" s="263">
        <f t="shared" si="272"/>
        <v>0</v>
      </c>
      <c r="FS180" s="263">
        <f t="shared" si="272"/>
        <v>17786</v>
      </c>
      <c r="FT180" s="263">
        <f t="shared" si="272"/>
        <v>10146</v>
      </c>
      <c r="FU180" s="263">
        <f t="shared" si="272"/>
        <v>0</v>
      </c>
      <c r="FV180" s="263">
        <f t="shared" si="272"/>
        <v>25172</v>
      </c>
      <c r="FW180" s="263">
        <f t="shared" si="272"/>
        <v>0</v>
      </c>
      <c r="FX180" s="263">
        <f t="shared" si="272"/>
        <v>291032</v>
      </c>
      <c r="FY180" s="263">
        <f t="shared" si="272"/>
        <v>88654</v>
      </c>
      <c r="FZ180" s="263">
        <f t="shared" si="272"/>
        <v>79950</v>
      </c>
      <c r="GA180" s="263">
        <f t="shared" si="272"/>
        <v>55920</v>
      </c>
      <c r="GB180" s="263">
        <f t="shared" si="272"/>
        <v>132378</v>
      </c>
      <c r="GC180" s="263">
        <f t="shared" si="272"/>
        <v>0</v>
      </c>
      <c r="GD180" s="263">
        <f t="shared" si="272"/>
        <v>5057</v>
      </c>
      <c r="GE180" s="263">
        <f t="shared" si="272"/>
        <v>10093</v>
      </c>
      <c r="GF180" s="263">
        <f t="shared" si="272"/>
        <v>6661</v>
      </c>
      <c r="GG180" s="263">
        <f t="shared" si="272"/>
        <v>46916</v>
      </c>
      <c r="GH180" s="263">
        <f t="shared" si="272"/>
        <v>6614</v>
      </c>
      <c r="GI180" s="263">
        <f t="shared" si="272"/>
        <v>0</v>
      </c>
      <c r="GJ180" s="263">
        <f t="shared" si="272"/>
        <v>0</v>
      </c>
      <c r="GK180" s="263">
        <f t="shared" si="272"/>
        <v>31572</v>
      </c>
      <c r="GL180" s="263">
        <f t="shared" si="272"/>
        <v>23789</v>
      </c>
      <c r="GM180" s="263">
        <f t="shared" si="272"/>
        <v>0</v>
      </c>
      <c r="GN180" s="263">
        <f t="shared" si="272"/>
        <v>0</v>
      </c>
      <c r="GO180" s="263">
        <f t="shared" si="272"/>
        <v>0</v>
      </c>
      <c r="GP180" s="263">
        <f t="shared" si="272"/>
        <v>60847</v>
      </c>
      <c r="GQ180" s="263">
        <f t="shared" si="272"/>
        <v>7608</v>
      </c>
      <c r="GR180" s="263">
        <f t="shared" si="272"/>
        <v>39513</v>
      </c>
      <c r="GS180" s="263">
        <f t="shared" si="272"/>
        <v>21747</v>
      </c>
      <c r="GT180" s="263">
        <f t="shared" si="272"/>
        <v>0</v>
      </c>
      <c r="GU180" s="263">
        <f t="shared" si="272"/>
        <v>0</v>
      </c>
      <c r="GV180" s="263">
        <f t="shared" si="272"/>
        <v>0</v>
      </c>
      <c r="GW180" s="263">
        <f t="shared" si="272"/>
        <v>0</v>
      </c>
      <c r="GX180" s="263">
        <f t="shared" si="272"/>
        <v>0</v>
      </c>
      <c r="GY180" s="263">
        <f t="shared" si="272"/>
        <v>199917</v>
      </c>
      <c r="GZ180" s="263">
        <f t="shared" si="272"/>
        <v>54395</v>
      </c>
      <c r="HA180" s="263">
        <f t="shared" si="272"/>
        <v>6656</v>
      </c>
      <c r="HB180" s="263">
        <f t="shared" si="272"/>
        <v>18757</v>
      </c>
      <c r="HC180" s="263">
        <f t="shared" si="272"/>
        <v>98712</v>
      </c>
      <c r="HD180" s="263">
        <f t="shared" si="272"/>
        <v>3712</v>
      </c>
      <c r="HE180" s="263">
        <f t="shared" si="272"/>
        <v>0</v>
      </c>
      <c r="HF180" s="263">
        <f t="shared" si="272"/>
        <v>33153</v>
      </c>
      <c r="HG180" s="263">
        <f t="shared" si="272"/>
        <v>7729</v>
      </c>
      <c r="HH180" s="263">
        <f t="shared" si="272"/>
        <v>947905</v>
      </c>
    </row>
    <row r="181" spans="1:216" x14ac:dyDescent="0.2">
      <c r="A181" s="263" t="s">
        <v>238</v>
      </c>
      <c r="B181" s="263">
        <f t="shared" ref="B181:Y181" si="273">+B135</f>
        <v>2923562</v>
      </c>
      <c r="C181" s="263">
        <f t="shared" si="273"/>
        <v>959794</v>
      </c>
      <c r="D181" s="263">
        <f t="shared" si="273"/>
        <v>759334</v>
      </c>
      <c r="E181" s="263">
        <f t="shared" si="273"/>
        <v>515202</v>
      </c>
      <c r="F181" s="263">
        <f t="shared" si="273"/>
        <v>353899</v>
      </c>
      <c r="G181" s="263">
        <f t="shared" si="273"/>
        <v>293114</v>
      </c>
      <c r="H181" s="263">
        <f t="shared" si="273"/>
        <v>439282</v>
      </c>
      <c r="I181" s="263">
        <f t="shared" si="273"/>
        <v>188649</v>
      </c>
      <c r="J181" s="263">
        <f t="shared" si="273"/>
        <v>346167</v>
      </c>
      <c r="K181" s="263">
        <f t="shared" si="273"/>
        <v>46680</v>
      </c>
      <c r="L181" s="263">
        <f t="shared" si="273"/>
        <v>29924</v>
      </c>
      <c r="M181" s="263">
        <f t="shared" si="273"/>
        <v>42670</v>
      </c>
      <c r="N181" s="263">
        <f t="shared" ref="N181:P181" si="274">+N135</f>
        <v>48551</v>
      </c>
      <c r="O181" s="263">
        <f t="shared" si="274"/>
        <v>15831</v>
      </c>
      <c r="P181" s="263">
        <f t="shared" si="274"/>
        <v>30642</v>
      </c>
      <c r="Q181" s="263">
        <f t="shared" si="273"/>
        <v>42073</v>
      </c>
      <c r="R181" s="263">
        <f t="shared" si="273"/>
        <v>4468</v>
      </c>
      <c r="S181" s="263">
        <f t="shared" si="273"/>
        <v>0</v>
      </c>
      <c r="T181" s="263">
        <f t="shared" si="273"/>
        <v>60858</v>
      </c>
      <c r="U181" s="263">
        <f t="shared" si="273"/>
        <v>31021</v>
      </c>
      <c r="V181" s="263">
        <f t="shared" si="273"/>
        <v>35050</v>
      </c>
      <c r="W181" s="263">
        <f t="shared" si="273"/>
        <v>285673</v>
      </c>
      <c r="X181" s="263">
        <f t="shared" si="273"/>
        <v>276076</v>
      </c>
      <c r="Y181" s="263">
        <f t="shared" si="273"/>
        <v>11480</v>
      </c>
      <c r="Z181" s="263">
        <f t="shared" ref="Z181:CO181" si="275">+Z113</f>
        <v>1787371</v>
      </c>
      <c r="AA181" s="263">
        <f t="shared" si="275"/>
        <v>1605044</v>
      </c>
      <c r="AB181" s="263">
        <f t="shared" si="275"/>
        <v>41040</v>
      </c>
      <c r="AC181" s="263">
        <f t="shared" si="275"/>
        <v>839454</v>
      </c>
      <c r="AD181" s="263">
        <f t="shared" si="275"/>
        <v>409519</v>
      </c>
      <c r="AE181" s="263">
        <f t="shared" si="275"/>
        <v>20440</v>
      </c>
      <c r="AF181" s="263">
        <f t="shared" si="275"/>
        <v>234147</v>
      </c>
      <c r="AG181" s="263">
        <f t="shared" si="275"/>
        <v>226092</v>
      </c>
      <c r="AH181" s="263">
        <f t="shared" si="275"/>
        <v>341404</v>
      </c>
      <c r="AI181" s="263">
        <f t="shared" si="275"/>
        <v>287798</v>
      </c>
      <c r="AJ181" s="263">
        <f t="shared" si="275"/>
        <v>879075</v>
      </c>
      <c r="AK181" s="263">
        <f t="shared" si="275"/>
        <v>62443</v>
      </c>
      <c r="AL181" s="263">
        <f t="shared" si="275"/>
        <v>31462</v>
      </c>
      <c r="AM181" s="263">
        <f t="shared" si="275"/>
        <v>542211</v>
      </c>
      <c r="AN181" s="263">
        <f t="shared" si="275"/>
        <v>9980</v>
      </c>
      <c r="AO181" s="263">
        <f t="shared" si="275"/>
        <v>280651</v>
      </c>
      <c r="AP181" s="263">
        <f t="shared" si="275"/>
        <v>195769</v>
      </c>
      <c r="AQ181" s="263">
        <f t="shared" si="275"/>
        <v>0</v>
      </c>
      <c r="AR181" s="263">
        <f t="shared" si="275"/>
        <v>138847</v>
      </c>
      <c r="AS181" s="263">
        <f t="shared" si="275"/>
        <v>9963</v>
      </c>
      <c r="AT181" s="263">
        <f t="shared" si="275"/>
        <v>0</v>
      </c>
      <c r="AU181" s="263">
        <f t="shared" si="275"/>
        <v>13454</v>
      </c>
      <c r="AV181" s="263">
        <f t="shared" si="275"/>
        <v>53686</v>
      </c>
      <c r="AW181" s="263">
        <f t="shared" si="275"/>
        <v>0</v>
      </c>
      <c r="AX181" s="263">
        <f t="shared" si="275"/>
        <v>0</v>
      </c>
      <c r="AY181" s="263">
        <f t="shared" si="275"/>
        <v>741875</v>
      </c>
      <c r="AZ181" s="263">
        <f t="shared" si="275"/>
        <v>103767</v>
      </c>
      <c r="BA181" s="263">
        <f t="shared" si="275"/>
        <v>61869</v>
      </c>
      <c r="BB181" s="263">
        <f t="shared" si="275"/>
        <v>8226</v>
      </c>
      <c r="BC181" s="263">
        <f t="shared" si="275"/>
        <v>54400</v>
      </c>
      <c r="BD181" s="263">
        <f t="shared" si="275"/>
        <v>0</v>
      </c>
      <c r="BE181" s="263">
        <f t="shared" si="275"/>
        <v>0</v>
      </c>
      <c r="BF181" s="263">
        <f t="shared" si="275"/>
        <v>0</v>
      </c>
      <c r="BG181" s="263">
        <f t="shared" ref="BG181:BM181" si="276">+BG113</f>
        <v>0</v>
      </c>
      <c r="BH181" s="263">
        <f t="shared" si="276"/>
        <v>0</v>
      </c>
      <c r="BI181" s="263">
        <f t="shared" si="276"/>
        <v>0</v>
      </c>
      <c r="BJ181" s="263">
        <f t="shared" si="276"/>
        <v>0</v>
      </c>
      <c r="BK181" s="263">
        <f t="shared" si="276"/>
        <v>0</v>
      </c>
      <c r="BL181" s="263">
        <f t="shared" si="276"/>
        <v>0</v>
      </c>
      <c r="BM181" s="263">
        <f t="shared" si="276"/>
        <v>0</v>
      </c>
      <c r="BN181" s="263">
        <f t="shared" si="275"/>
        <v>234536</v>
      </c>
      <c r="BO181" s="263">
        <f t="shared" si="275"/>
        <v>0</v>
      </c>
      <c r="BP181" s="263">
        <f t="shared" si="275"/>
        <v>5067</v>
      </c>
      <c r="BQ181" s="263">
        <f t="shared" si="275"/>
        <v>224992</v>
      </c>
      <c r="BR181" s="263">
        <f t="shared" si="275"/>
        <v>9498</v>
      </c>
      <c r="BS181" s="263">
        <f t="shared" si="275"/>
        <v>0</v>
      </c>
      <c r="BT181" s="263">
        <f t="shared" si="275"/>
        <v>0</v>
      </c>
      <c r="BU181" s="263">
        <f t="shared" si="275"/>
        <v>159386</v>
      </c>
      <c r="BV181" s="263">
        <f t="shared" si="275"/>
        <v>0</v>
      </c>
      <c r="BW181" s="263">
        <f t="shared" si="275"/>
        <v>2912</v>
      </c>
      <c r="BX181" s="263">
        <f t="shared" si="275"/>
        <v>144974</v>
      </c>
      <c r="BY181" s="263">
        <f t="shared" si="275"/>
        <v>18545</v>
      </c>
      <c r="BZ181" s="263">
        <f t="shared" si="275"/>
        <v>0</v>
      </c>
      <c r="CA181" s="263">
        <f t="shared" si="275"/>
        <v>0</v>
      </c>
      <c r="CB181" s="263">
        <f t="shared" si="275"/>
        <v>13530</v>
      </c>
      <c r="CC181" s="263">
        <f t="shared" si="275"/>
        <v>11603</v>
      </c>
      <c r="CD181" s="263">
        <f t="shared" si="275"/>
        <v>0</v>
      </c>
      <c r="CE181" s="263">
        <f t="shared" si="275"/>
        <v>1929</v>
      </c>
      <c r="CF181" s="263">
        <f t="shared" si="275"/>
        <v>0</v>
      </c>
      <c r="CG181" s="263">
        <f t="shared" si="275"/>
        <v>0</v>
      </c>
      <c r="CH181" s="263">
        <f t="shared" si="275"/>
        <v>0</v>
      </c>
      <c r="CI181" s="263">
        <f t="shared" si="275"/>
        <v>495883</v>
      </c>
      <c r="CJ181" s="263">
        <f t="shared" si="275"/>
        <v>169320</v>
      </c>
      <c r="CK181" s="263">
        <f t="shared" si="275"/>
        <v>15824</v>
      </c>
      <c r="CL181" s="263">
        <f t="shared" si="275"/>
        <v>381533</v>
      </c>
      <c r="CM181" s="263">
        <f t="shared" si="275"/>
        <v>0</v>
      </c>
      <c r="CN181" s="263">
        <f t="shared" si="275"/>
        <v>0</v>
      </c>
      <c r="CO181" s="263">
        <f t="shared" si="275"/>
        <v>53802</v>
      </c>
      <c r="CP181" s="263">
        <f t="shared" ref="CP181:DC181" si="277">+CP135</f>
        <v>789691</v>
      </c>
      <c r="CQ181" s="263">
        <f t="shared" si="277"/>
        <v>129146</v>
      </c>
      <c r="CR181" s="263">
        <f t="shared" si="277"/>
        <v>236030</v>
      </c>
      <c r="CS181" s="263">
        <f t="shared" si="277"/>
        <v>87010</v>
      </c>
      <c r="CT181" s="263">
        <f t="shared" si="277"/>
        <v>375452</v>
      </c>
      <c r="CU181" s="263">
        <f t="shared" si="277"/>
        <v>121293</v>
      </c>
      <c r="CV181" s="263">
        <f t="shared" si="277"/>
        <v>59213</v>
      </c>
      <c r="CW181" s="263">
        <f t="shared" si="277"/>
        <v>89167</v>
      </c>
      <c r="CX181" s="263">
        <f t="shared" si="277"/>
        <v>0</v>
      </c>
      <c r="CY181" s="263">
        <f t="shared" si="277"/>
        <v>0</v>
      </c>
      <c r="CZ181" s="263">
        <f t="shared" si="277"/>
        <v>0</v>
      </c>
      <c r="DA181" s="263">
        <f t="shared" si="277"/>
        <v>4594</v>
      </c>
      <c r="DB181" s="263">
        <f t="shared" si="277"/>
        <v>70895</v>
      </c>
      <c r="DC181" s="263">
        <f t="shared" si="277"/>
        <v>0</v>
      </c>
      <c r="DD181" s="263">
        <f t="shared" ref="DD181:FO181" si="278">+DD113</f>
        <v>1630782</v>
      </c>
      <c r="DE181" s="263">
        <f t="shared" si="278"/>
        <v>866462</v>
      </c>
      <c r="DF181" s="263">
        <f t="shared" si="278"/>
        <v>923304</v>
      </c>
      <c r="DG181" s="263">
        <f t="shared" si="278"/>
        <v>716832</v>
      </c>
      <c r="DH181" s="263">
        <f t="shared" si="278"/>
        <v>29341</v>
      </c>
      <c r="DI181" s="263">
        <f t="shared" si="278"/>
        <v>1906</v>
      </c>
      <c r="DJ181" s="263">
        <f t="shared" si="278"/>
        <v>8564</v>
      </c>
      <c r="DK181" s="263">
        <f t="shared" si="278"/>
        <v>1679547</v>
      </c>
      <c r="DL181" s="263">
        <f t="shared" si="278"/>
        <v>1025597</v>
      </c>
      <c r="DM181" s="263">
        <f t="shared" si="278"/>
        <v>796749</v>
      </c>
      <c r="DN181" s="263">
        <f t="shared" si="278"/>
        <v>245507</v>
      </c>
      <c r="DO181" s="263">
        <f t="shared" si="278"/>
        <v>174783</v>
      </c>
      <c r="DP181" s="263">
        <f t="shared" si="278"/>
        <v>82313</v>
      </c>
      <c r="DQ181" s="263">
        <f t="shared" si="278"/>
        <v>483418</v>
      </c>
      <c r="DR181" s="263">
        <f t="shared" si="278"/>
        <v>0</v>
      </c>
      <c r="DS181" s="263">
        <f t="shared" si="278"/>
        <v>14950</v>
      </c>
      <c r="DT181" s="263">
        <f t="shared" si="278"/>
        <v>41443</v>
      </c>
      <c r="DU181" s="263">
        <f t="shared" si="278"/>
        <v>19241</v>
      </c>
      <c r="DV181" s="263">
        <f t="shared" si="278"/>
        <v>402324</v>
      </c>
      <c r="DW181" s="263">
        <f t="shared" si="278"/>
        <v>124576</v>
      </c>
      <c r="DX181" s="263">
        <f t="shared" si="278"/>
        <v>75273</v>
      </c>
      <c r="DY181" s="263">
        <f t="shared" si="278"/>
        <v>37258</v>
      </c>
      <c r="DZ181" s="263">
        <f t="shared" si="278"/>
        <v>253637</v>
      </c>
      <c r="EA181" s="263">
        <f t="shared" si="278"/>
        <v>0</v>
      </c>
      <c r="EB181" s="263">
        <f t="shared" si="278"/>
        <v>3117</v>
      </c>
      <c r="EC181" s="263">
        <f t="shared" si="278"/>
        <v>39168</v>
      </c>
      <c r="ED181" s="263">
        <f t="shared" si="278"/>
        <v>15178</v>
      </c>
      <c r="EE181" s="263">
        <f t="shared" si="278"/>
        <v>980537</v>
      </c>
      <c r="EF181" s="263">
        <f t="shared" si="278"/>
        <v>324974</v>
      </c>
      <c r="EG181" s="263">
        <f t="shared" si="278"/>
        <v>216191</v>
      </c>
      <c r="EH181" s="263">
        <f t="shared" si="278"/>
        <v>110236</v>
      </c>
      <c r="EI181" s="263">
        <f t="shared" si="278"/>
        <v>635499</v>
      </c>
      <c r="EJ181" s="263">
        <f t="shared" si="278"/>
        <v>0</v>
      </c>
      <c r="EK181" s="263">
        <f t="shared" si="278"/>
        <v>17937</v>
      </c>
      <c r="EL181" s="263">
        <f t="shared" si="278"/>
        <v>63162</v>
      </c>
      <c r="EM181" s="263">
        <f t="shared" si="278"/>
        <v>25463</v>
      </c>
      <c r="EN181" s="263">
        <f t="shared" si="278"/>
        <v>168170</v>
      </c>
      <c r="EO181" s="263">
        <f t="shared" si="278"/>
        <v>35031</v>
      </c>
      <c r="EP181" s="263">
        <f t="shared" si="278"/>
        <v>30455</v>
      </c>
      <c r="EQ181" s="263">
        <f t="shared" si="278"/>
        <v>18315</v>
      </c>
      <c r="ER181" s="263">
        <f t="shared" si="278"/>
        <v>103895</v>
      </c>
      <c r="ES181" s="263">
        <f t="shared" si="278"/>
        <v>0</v>
      </c>
      <c r="ET181" s="263">
        <f t="shared" si="278"/>
        <v>0</v>
      </c>
      <c r="EU181" s="263">
        <f t="shared" si="278"/>
        <v>0</v>
      </c>
      <c r="EV181" s="263">
        <f t="shared" si="278"/>
        <v>6939</v>
      </c>
      <c r="EW181" s="263">
        <f t="shared" si="278"/>
        <v>399358</v>
      </c>
      <c r="EX181" s="263">
        <f t="shared" si="278"/>
        <v>168351</v>
      </c>
      <c r="EY181" s="263">
        <f t="shared" si="278"/>
        <v>42460</v>
      </c>
      <c r="EZ181" s="263">
        <f t="shared" si="278"/>
        <v>32784</v>
      </c>
      <c r="FA181" s="263">
        <f t="shared" si="278"/>
        <v>178463</v>
      </c>
      <c r="FB181" s="263">
        <f t="shared" si="278"/>
        <v>2224</v>
      </c>
      <c r="FC181" s="263">
        <f t="shared" si="278"/>
        <v>39716</v>
      </c>
      <c r="FD181" s="263">
        <f t="shared" si="278"/>
        <v>26923</v>
      </c>
      <c r="FE181" s="263">
        <f t="shared" si="278"/>
        <v>9474</v>
      </c>
      <c r="FF181" s="263">
        <f t="shared" si="278"/>
        <v>258462</v>
      </c>
      <c r="FG181" s="263">
        <f t="shared" si="278"/>
        <v>124564</v>
      </c>
      <c r="FH181" s="263">
        <f t="shared" si="278"/>
        <v>30729</v>
      </c>
      <c r="FI181" s="263">
        <f t="shared" si="278"/>
        <v>19912</v>
      </c>
      <c r="FJ181" s="263">
        <f t="shared" si="278"/>
        <v>62434</v>
      </c>
      <c r="FK181" s="263">
        <f t="shared" si="278"/>
        <v>6959</v>
      </c>
      <c r="FL181" s="263">
        <f t="shared" si="278"/>
        <v>0</v>
      </c>
      <c r="FM181" s="263">
        <f t="shared" si="278"/>
        <v>7762</v>
      </c>
      <c r="FN181" s="263">
        <f t="shared" si="278"/>
        <v>0</v>
      </c>
      <c r="FO181" s="263">
        <f t="shared" si="278"/>
        <v>126474</v>
      </c>
      <c r="FP181" s="263">
        <f t="shared" ref="FP181:HH181" si="279">+FP113</f>
        <v>101755</v>
      </c>
      <c r="FQ181" s="263">
        <f t="shared" si="279"/>
        <v>0</v>
      </c>
      <c r="FR181" s="263">
        <f t="shared" si="279"/>
        <v>0</v>
      </c>
      <c r="FS181" s="263">
        <f t="shared" si="279"/>
        <v>48231</v>
      </c>
      <c r="FT181" s="263">
        <f t="shared" si="279"/>
        <v>0</v>
      </c>
      <c r="FU181" s="263">
        <f t="shared" si="279"/>
        <v>0</v>
      </c>
      <c r="FV181" s="263">
        <f t="shared" si="279"/>
        <v>0</v>
      </c>
      <c r="FW181" s="263">
        <f t="shared" si="279"/>
        <v>6939</v>
      </c>
      <c r="FX181" s="263">
        <f t="shared" si="279"/>
        <v>543847</v>
      </c>
      <c r="FY181" s="263">
        <f t="shared" si="279"/>
        <v>131459</v>
      </c>
      <c r="FZ181" s="263">
        <f t="shared" si="279"/>
        <v>130795</v>
      </c>
      <c r="GA181" s="263">
        <f t="shared" si="279"/>
        <v>69357</v>
      </c>
      <c r="GB181" s="263">
        <f t="shared" si="279"/>
        <v>404086</v>
      </c>
      <c r="GC181" s="263">
        <f t="shared" si="279"/>
        <v>0</v>
      </c>
      <c r="GD181" s="263">
        <f t="shared" si="279"/>
        <v>0</v>
      </c>
      <c r="GE181" s="263">
        <f t="shared" si="279"/>
        <v>0</v>
      </c>
      <c r="GF181" s="263">
        <f t="shared" si="279"/>
        <v>6692</v>
      </c>
      <c r="GG181" s="263">
        <f t="shared" si="279"/>
        <v>67435</v>
      </c>
      <c r="GH181" s="263">
        <f t="shared" si="279"/>
        <v>0</v>
      </c>
      <c r="GI181" s="263">
        <f t="shared" si="279"/>
        <v>0</v>
      </c>
      <c r="GJ181" s="263">
        <f t="shared" si="279"/>
        <v>9756</v>
      </c>
      <c r="GK181" s="263">
        <f t="shared" si="279"/>
        <v>24555</v>
      </c>
      <c r="GL181" s="263">
        <f t="shared" si="279"/>
        <v>36353</v>
      </c>
      <c r="GM181" s="263">
        <f t="shared" si="279"/>
        <v>0</v>
      </c>
      <c r="GN181" s="263">
        <f t="shared" si="279"/>
        <v>0</v>
      </c>
      <c r="GO181" s="263">
        <f t="shared" si="279"/>
        <v>0</v>
      </c>
      <c r="GP181" s="263">
        <f t="shared" si="279"/>
        <v>26133</v>
      </c>
      <c r="GQ181" s="263">
        <f t="shared" si="279"/>
        <v>10853</v>
      </c>
      <c r="GR181" s="263">
        <f t="shared" si="279"/>
        <v>13056</v>
      </c>
      <c r="GS181" s="263">
        <f t="shared" si="279"/>
        <v>13067</v>
      </c>
      <c r="GT181" s="263">
        <f t="shared" si="279"/>
        <v>0</v>
      </c>
      <c r="GU181" s="263">
        <f t="shared" si="279"/>
        <v>0</v>
      </c>
      <c r="GV181" s="263">
        <f t="shared" si="279"/>
        <v>0</v>
      </c>
      <c r="GW181" s="263">
        <f t="shared" si="279"/>
        <v>0</v>
      </c>
      <c r="GX181" s="263">
        <f t="shared" si="279"/>
        <v>0</v>
      </c>
      <c r="GY181" s="263">
        <f t="shared" si="279"/>
        <v>303397</v>
      </c>
      <c r="GZ181" s="263">
        <f t="shared" si="279"/>
        <v>108216</v>
      </c>
      <c r="HA181" s="263">
        <f t="shared" si="279"/>
        <v>24947</v>
      </c>
      <c r="HB181" s="263">
        <f t="shared" si="279"/>
        <v>30536</v>
      </c>
      <c r="HC181" s="263">
        <f t="shared" si="279"/>
        <v>213921</v>
      </c>
      <c r="HD181" s="263">
        <f t="shared" si="279"/>
        <v>9495</v>
      </c>
      <c r="HE181" s="263">
        <f t="shared" si="279"/>
        <v>0</v>
      </c>
      <c r="HF181" s="263">
        <f t="shared" si="279"/>
        <v>12710</v>
      </c>
      <c r="HG181" s="263">
        <f t="shared" si="279"/>
        <v>0</v>
      </c>
      <c r="HH181" s="263">
        <f t="shared" si="279"/>
        <v>862589</v>
      </c>
    </row>
    <row r="182" spans="1:216" x14ac:dyDescent="0.2">
      <c r="A182" s="263" t="s">
        <v>239</v>
      </c>
      <c r="B182" s="263">
        <f t="shared" ref="B182:Y182" si="280">+B136</f>
        <v>1117233</v>
      </c>
      <c r="C182" s="263">
        <f t="shared" si="280"/>
        <v>0</v>
      </c>
      <c r="D182" s="263">
        <f t="shared" si="280"/>
        <v>0</v>
      </c>
      <c r="E182" s="263">
        <f t="shared" si="280"/>
        <v>0</v>
      </c>
      <c r="F182" s="263">
        <f t="shared" si="280"/>
        <v>0</v>
      </c>
      <c r="G182" s="263">
        <f t="shared" si="280"/>
        <v>0</v>
      </c>
      <c r="H182" s="263">
        <f t="shared" si="280"/>
        <v>0</v>
      </c>
      <c r="I182" s="263">
        <f t="shared" si="280"/>
        <v>0</v>
      </c>
      <c r="J182" s="263">
        <f t="shared" si="280"/>
        <v>0</v>
      </c>
      <c r="K182" s="263">
        <f t="shared" si="280"/>
        <v>0</v>
      </c>
      <c r="L182" s="263">
        <f t="shared" si="280"/>
        <v>0</v>
      </c>
      <c r="M182" s="263">
        <f t="shared" si="280"/>
        <v>0</v>
      </c>
      <c r="N182" s="263">
        <f t="shared" ref="N182:P182" si="281">+N136</f>
        <v>0</v>
      </c>
      <c r="O182" s="263">
        <f t="shared" si="281"/>
        <v>0</v>
      </c>
      <c r="P182" s="263">
        <f t="shared" si="281"/>
        <v>0</v>
      </c>
      <c r="Q182" s="263">
        <f t="shared" si="280"/>
        <v>0</v>
      </c>
      <c r="R182" s="263">
        <f t="shared" si="280"/>
        <v>0</v>
      </c>
      <c r="S182" s="263">
        <f t="shared" si="280"/>
        <v>0</v>
      </c>
      <c r="T182" s="263">
        <f t="shared" si="280"/>
        <v>0</v>
      </c>
      <c r="U182" s="263">
        <f t="shared" si="280"/>
        <v>0</v>
      </c>
      <c r="V182" s="263">
        <f t="shared" si="280"/>
        <v>0</v>
      </c>
      <c r="W182" s="263">
        <f t="shared" si="280"/>
        <v>0</v>
      </c>
      <c r="X182" s="263">
        <f t="shared" si="280"/>
        <v>0</v>
      </c>
      <c r="Y182" s="263">
        <f t="shared" si="280"/>
        <v>0</v>
      </c>
      <c r="Z182" s="263">
        <f t="shared" ref="Z182:CO182" si="282">+Z114</f>
        <v>16578</v>
      </c>
      <c r="AA182" s="263">
        <f t="shared" si="282"/>
        <v>16431</v>
      </c>
      <c r="AB182" s="263">
        <f t="shared" si="282"/>
        <v>0</v>
      </c>
      <c r="AC182" s="263">
        <f t="shared" si="282"/>
        <v>3330</v>
      </c>
      <c r="AD182" s="263">
        <f t="shared" si="282"/>
        <v>0</v>
      </c>
      <c r="AE182" s="263">
        <f t="shared" si="282"/>
        <v>0</v>
      </c>
      <c r="AF182" s="263">
        <f t="shared" si="282"/>
        <v>13837</v>
      </c>
      <c r="AG182" s="263">
        <f t="shared" si="282"/>
        <v>0</v>
      </c>
      <c r="AH182" s="263">
        <f t="shared" si="282"/>
        <v>0</v>
      </c>
      <c r="AI182" s="263">
        <f t="shared" si="282"/>
        <v>0</v>
      </c>
      <c r="AJ182" s="263">
        <f t="shared" si="282"/>
        <v>3330</v>
      </c>
      <c r="AK182" s="263">
        <f t="shared" si="282"/>
        <v>1296</v>
      </c>
      <c r="AL182" s="263">
        <f t="shared" si="282"/>
        <v>0</v>
      </c>
      <c r="AM182" s="263">
        <f t="shared" si="282"/>
        <v>2593</v>
      </c>
      <c r="AN182" s="263">
        <f t="shared" si="282"/>
        <v>0</v>
      </c>
      <c r="AO182" s="263">
        <f t="shared" si="282"/>
        <v>2593</v>
      </c>
      <c r="AP182" s="263">
        <f t="shared" si="282"/>
        <v>0</v>
      </c>
      <c r="AQ182" s="263">
        <f t="shared" si="282"/>
        <v>0</v>
      </c>
      <c r="AR182" s="263">
        <f t="shared" si="282"/>
        <v>0</v>
      </c>
      <c r="AS182" s="263">
        <f t="shared" si="282"/>
        <v>0</v>
      </c>
      <c r="AT182" s="263">
        <f t="shared" si="282"/>
        <v>0</v>
      </c>
      <c r="AU182" s="263">
        <f t="shared" si="282"/>
        <v>0</v>
      </c>
      <c r="AV182" s="263">
        <f t="shared" si="282"/>
        <v>0</v>
      </c>
      <c r="AW182" s="263">
        <f t="shared" si="282"/>
        <v>0</v>
      </c>
      <c r="AX182" s="263">
        <f t="shared" si="282"/>
        <v>0</v>
      </c>
      <c r="AY182" s="263">
        <f t="shared" si="282"/>
        <v>45282</v>
      </c>
      <c r="AZ182" s="263">
        <f t="shared" si="282"/>
        <v>3056</v>
      </c>
      <c r="BA182" s="263">
        <f t="shared" si="282"/>
        <v>0</v>
      </c>
      <c r="BB182" s="263">
        <f t="shared" si="282"/>
        <v>3056</v>
      </c>
      <c r="BC182" s="263">
        <f t="shared" si="282"/>
        <v>0</v>
      </c>
      <c r="BD182" s="263">
        <f t="shared" si="282"/>
        <v>0</v>
      </c>
      <c r="BE182" s="263">
        <f t="shared" si="282"/>
        <v>0</v>
      </c>
      <c r="BF182" s="263">
        <f t="shared" si="282"/>
        <v>0</v>
      </c>
      <c r="BG182" s="263">
        <f t="shared" ref="BG182:BM182" si="283">+BG114</f>
        <v>0</v>
      </c>
      <c r="BH182" s="263">
        <f t="shared" si="283"/>
        <v>0</v>
      </c>
      <c r="BI182" s="263">
        <f t="shared" si="283"/>
        <v>0</v>
      </c>
      <c r="BJ182" s="263">
        <f t="shared" si="283"/>
        <v>0</v>
      </c>
      <c r="BK182" s="263">
        <f t="shared" si="283"/>
        <v>0</v>
      </c>
      <c r="BL182" s="263">
        <f t="shared" si="283"/>
        <v>0</v>
      </c>
      <c r="BM182" s="263">
        <f t="shared" si="283"/>
        <v>0</v>
      </c>
      <c r="BN182" s="263">
        <f t="shared" si="282"/>
        <v>5697</v>
      </c>
      <c r="BO182" s="263">
        <f t="shared" si="282"/>
        <v>0</v>
      </c>
      <c r="BP182" s="263">
        <f t="shared" si="282"/>
        <v>0</v>
      </c>
      <c r="BQ182" s="263">
        <f t="shared" si="282"/>
        <v>5697</v>
      </c>
      <c r="BR182" s="263">
        <f t="shared" si="282"/>
        <v>0</v>
      </c>
      <c r="BS182" s="263">
        <f t="shared" si="282"/>
        <v>0</v>
      </c>
      <c r="BT182" s="263">
        <f t="shared" si="282"/>
        <v>0</v>
      </c>
      <c r="BU182" s="263">
        <f t="shared" si="282"/>
        <v>17411</v>
      </c>
      <c r="BV182" s="263">
        <f t="shared" si="282"/>
        <v>0</v>
      </c>
      <c r="BW182" s="263">
        <f t="shared" si="282"/>
        <v>17411</v>
      </c>
      <c r="BX182" s="263">
        <f t="shared" si="282"/>
        <v>0</v>
      </c>
      <c r="BY182" s="263">
        <f t="shared" si="282"/>
        <v>0</v>
      </c>
      <c r="BZ182" s="263">
        <f t="shared" si="282"/>
        <v>0</v>
      </c>
      <c r="CA182" s="263">
        <f t="shared" si="282"/>
        <v>0</v>
      </c>
      <c r="CB182" s="263">
        <f t="shared" si="282"/>
        <v>0</v>
      </c>
      <c r="CC182" s="263">
        <f t="shared" si="282"/>
        <v>0</v>
      </c>
      <c r="CD182" s="263">
        <f t="shared" si="282"/>
        <v>0</v>
      </c>
      <c r="CE182" s="263">
        <f t="shared" si="282"/>
        <v>0</v>
      </c>
      <c r="CF182" s="263">
        <f t="shared" si="282"/>
        <v>0</v>
      </c>
      <c r="CG182" s="263">
        <f t="shared" si="282"/>
        <v>0</v>
      </c>
      <c r="CH182" s="263">
        <f t="shared" si="282"/>
        <v>0</v>
      </c>
      <c r="CI182" s="263">
        <f t="shared" si="282"/>
        <v>20470</v>
      </c>
      <c r="CJ182" s="263">
        <f t="shared" si="282"/>
        <v>6703</v>
      </c>
      <c r="CK182" s="263">
        <f t="shared" si="282"/>
        <v>15475</v>
      </c>
      <c r="CL182" s="263">
        <f t="shared" si="282"/>
        <v>6703</v>
      </c>
      <c r="CM182" s="263">
        <f t="shared" si="282"/>
        <v>0</v>
      </c>
      <c r="CN182" s="263">
        <f t="shared" si="282"/>
        <v>0</v>
      </c>
      <c r="CO182" s="263">
        <f t="shared" si="282"/>
        <v>0</v>
      </c>
      <c r="CP182" s="263">
        <f t="shared" ref="CP182:DC182" si="284">+CP136</f>
        <v>228530</v>
      </c>
      <c r="CQ182" s="263">
        <f t="shared" si="284"/>
        <v>3301</v>
      </c>
      <c r="CR182" s="263">
        <f t="shared" si="284"/>
        <v>42551</v>
      </c>
      <c r="CS182" s="263">
        <f t="shared" si="284"/>
        <v>9926</v>
      </c>
      <c r="CT182" s="263">
        <f t="shared" si="284"/>
        <v>64798</v>
      </c>
      <c r="CU182" s="263">
        <f t="shared" si="284"/>
        <v>85749</v>
      </c>
      <c r="CV182" s="263">
        <f t="shared" si="284"/>
        <v>53502</v>
      </c>
      <c r="CW182" s="263">
        <f t="shared" si="284"/>
        <v>83177</v>
      </c>
      <c r="CX182" s="263">
        <f t="shared" si="284"/>
        <v>0</v>
      </c>
      <c r="CY182" s="263">
        <f t="shared" si="284"/>
        <v>0</v>
      </c>
      <c r="CZ182" s="263">
        <f t="shared" si="284"/>
        <v>0</v>
      </c>
      <c r="DA182" s="263">
        <f t="shared" si="284"/>
        <v>12153</v>
      </c>
      <c r="DB182" s="263">
        <f t="shared" si="284"/>
        <v>78737</v>
      </c>
      <c r="DC182" s="263">
        <f t="shared" si="284"/>
        <v>0</v>
      </c>
      <c r="DD182" s="263">
        <f t="shared" ref="DD182:FO182" si="285">+DD114</f>
        <v>1279158</v>
      </c>
      <c r="DE182" s="263">
        <f t="shared" si="285"/>
        <v>713061</v>
      </c>
      <c r="DF182" s="263">
        <f t="shared" si="285"/>
        <v>725231</v>
      </c>
      <c r="DG182" s="263">
        <f t="shared" si="285"/>
        <v>552114</v>
      </c>
      <c r="DH182" s="263">
        <f t="shared" si="285"/>
        <v>7459</v>
      </c>
      <c r="DI182" s="263">
        <f t="shared" si="285"/>
        <v>0</v>
      </c>
      <c r="DJ182" s="263">
        <f t="shared" si="285"/>
        <v>0</v>
      </c>
      <c r="DK182" s="263">
        <f t="shared" si="285"/>
        <v>2170911</v>
      </c>
      <c r="DL182" s="263">
        <f t="shared" si="285"/>
        <v>1422499</v>
      </c>
      <c r="DM182" s="263">
        <f t="shared" si="285"/>
        <v>1272533</v>
      </c>
      <c r="DN182" s="263">
        <f t="shared" si="285"/>
        <v>265703</v>
      </c>
      <c r="DO182" s="263">
        <f t="shared" si="285"/>
        <v>209454</v>
      </c>
      <c r="DP182" s="263">
        <f t="shared" si="285"/>
        <v>235272</v>
      </c>
      <c r="DQ182" s="263">
        <f t="shared" si="285"/>
        <v>943833</v>
      </c>
      <c r="DR182" s="263">
        <f t="shared" si="285"/>
        <v>0</v>
      </c>
      <c r="DS182" s="263">
        <f t="shared" si="285"/>
        <v>30984</v>
      </c>
      <c r="DT182" s="263">
        <f t="shared" si="285"/>
        <v>158834</v>
      </c>
      <c r="DU182" s="263">
        <f t="shared" si="285"/>
        <v>74512</v>
      </c>
      <c r="DV182" s="263">
        <f t="shared" si="285"/>
        <v>462092</v>
      </c>
      <c r="DW182" s="263">
        <f t="shared" si="285"/>
        <v>89008</v>
      </c>
      <c r="DX182" s="263">
        <f t="shared" si="285"/>
        <v>47750</v>
      </c>
      <c r="DY182" s="263">
        <f t="shared" si="285"/>
        <v>46829</v>
      </c>
      <c r="DZ182" s="263">
        <f t="shared" si="285"/>
        <v>387883</v>
      </c>
      <c r="EA182" s="263">
        <f t="shared" si="285"/>
        <v>0</v>
      </c>
      <c r="EB182" s="263">
        <f t="shared" si="285"/>
        <v>0</v>
      </c>
      <c r="EC182" s="263">
        <f t="shared" si="285"/>
        <v>10631</v>
      </c>
      <c r="ED182" s="263">
        <f t="shared" si="285"/>
        <v>6362</v>
      </c>
      <c r="EE182" s="263">
        <f t="shared" si="285"/>
        <v>1292700</v>
      </c>
      <c r="EF182" s="263">
        <f t="shared" si="285"/>
        <v>304717</v>
      </c>
      <c r="EG182" s="263">
        <f t="shared" si="285"/>
        <v>228138</v>
      </c>
      <c r="EH182" s="263">
        <f t="shared" si="285"/>
        <v>220829</v>
      </c>
      <c r="EI182" s="263">
        <f t="shared" si="285"/>
        <v>962144</v>
      </c>
      <c r="EJ182" s="263">
        <f t="shared" si="285"/>
        <v>0</v>
      </c>
      <c r="EK182" s="263">
        <f t="shared" si="285"/>
        <v>21620</v>
      </c>
      <c r="EL182" s="263">
        <f t="shared" si="285"/>
        <v>127532</v>
      </c>
      <c r="EM182" s="263">
        <f t="shared" si="285"/>
        <v>74504</v>
      </c>
      <c r="EN182" s="263">
        <f t="shared" si="285"/>
        <v>360035</v>
      </c>
      <c r="EO182" s="263">
        <f t="shared" si="285"/>
        <v>52310</v>
      </c>
      <c r="EP182" s="263">
        <f t="shared" si="285"/>
        <v>35528</v>
      </c>
      <c r="EQ182" s="263">
        <f t="shared" si="285"/>
        <v>44880</v>
      </c>
      <c r="ER182" s="263">
        <f t="shared" si="285"/>
        <v>260757</v>
      </c>
      <c r="ES182" s="263">
        <f t="shared" si="285"/>
        <v>0</v>
      </c>
      <c r="ET182" s="263">
        <f t="shared" si="285"/>
        <v>9224</v>
      </c>
      <c r="EU182" s="263">
        <f t="shared" si="285"/>
        <v>34801</v>
      </c>
      <c r="EV182" s="263">
        <f t="shared" si="285"/>
        <v>12576</v>
      </c>
      <c r="EW182" s="263">
        <f t="shared" si="285"/>
        <v>1014122</v>
      </c>
      <c r="EX182" s="263">
        <f t="shared" si="285"/>
        <v>280548</v>
      </c>
      <c r="EY182" s="263">
        <f t="shared" si="285"/>
        <v>129258</v>
      </c>
      <c r="EZ182" s="263">
        <f t="shared" si="285"/>
        <v>185842</v>
      </c>
      <c r="FA182" s="263">
        <f t="shared" si="285"/>
        <v>776408</v>
      </c>
      <c r="FB182" s="263">
        <f t="shared" si="285"/>
        <v>3014</v>
      </c>
      <c r="FC182" s="263">
        <f t="shared" si="285"/>
        <v>61080</v>
      </c>
      <c r="FD182" s="263">
        <f t="shared" si="285"/>
        <v>152268</v>
      </c>
      <c r="FE182" s="263">
        <f t="shared" si="285"/>
        <v>30720</v>
      </c>
      <c r="FF182" s="263">
        <f t="shared" si="285"/>
        <v>359421</v>
      </c>
      <c r="FG182" s="263">
        <f t="shared" si="285"/>
        <v>55915</v>
      </c>
      <c r="FH182" s="263">
        <f t="shared" si="285"/>
        <v>17715</v>
      </c>
      <c r="FI182" s="263">
        <f t="shared" si="285"/>
        <v>31965</v>
      </c>
      <c r="FJ182" s="263">
        <f t="shared" si="285"/>
        <v>76117</v>
      </c>
      <c r="FK182" s="263">
        <f t="shared" si="285"/>
        <v>0</v>
      </c>
      <c r="FL182" s="263">
        <f t="shared" si="285"/>
        <v>6307</v>
      </c>
      <c r="FM182" s="263">
        <f t="shared" si="285"/>
        <v>12914</v>
      </c>
      <c r="FN182" s="263">
        <f t="shared" si="285"/>
        <v>11881</v>
      </c>
      <c r="FO182" s="263">
        <f t="shared" si="285"/>
        <v>38194</v>
      </c>
      <c r="FP182" s="263">
        <f t="shared" ref="FP182:HH182" si="286">+FP114</f>
        <v>27222</v>
      </c>
      <c r="FQ182" s="263">
        <f t="shared" si="286"/>
        <v>0</v>
      </c>
      <c r="FR182" s="263">
        <f t="shared" si="286"/>
        <v>0</v>
      </c>
      <c r="FS182" s="263">
        <f t="shared" si="286"/>
        <v>18882</v>
      </c>
      <c r="FT182" s="263">
        <f t="shared" si="286"/>
        <v>0</v>
      </c>
      <c r="FU182" s="263">
        <f t="shared" si="286"/>
        <v>0</v>
      </c>
      <c r="FV182" s="263">
        <f t="shared" si="286"/>
        <v>0</v>
      </c>
      <c r="FW182" s="263">
        <f t="shared" si="286"/>
        <v>0</v>
      </c>
      <c r="FX182" s="263">
        <f t="shared" si="286"/>
        <v>628077</v>
      </c>
      <c r="FY182" s="263">
        <f t="shared" si="286"/>
        <v>136416</v>
      </c>
      <c r="FZ182" s="263">
        <f t="shared" si="286"/>
        <v>188199</v>
      </c>
      <c r="GA182" s="263">
        <f t="shared" si="286"/>
        <v>44669</v>
      </c>
      <c r="GB182" s="263">
        <f t="shared" si="286"/>
        <v>434848</v>
      </c>
      <c r="GC182" s="263">
        <f t="shared" si="286"/>
        <v>0</v>
      </c>
      <c r="GD182" s="263">
        <f t="shared" si="286"/>
        <v>2665</v>
      </c>
      <c r="GE182" s="263">
        <f t="shared" si="286"/>
        <v>16261</v>
      </c>
      <c r="GF182" s="263">
        <f t="shared" si="286"/>
        <v>0</v>
      </c>
      <c r="GG182" s="263">
        <f t="shared" si="286"/>
        <v>174837</v>
      </c>
      <c r="GH182" s="263">
        <f t="shared" si="286"/>
        <v>2074</v>
      </c>
      <c r="GI182" s="263">
        <f t="shared" si="286"/>
        <v>3830</v>
      </c>
      <c r="GJ182" s="263">
        <f t="shared" si="286"/>
        <v>0</v>
      </c>
      <c r="GK182" s="263">
        <f t="shared" si="286"/>
        <v>89503</v>
      </c>
      <c r="GL182" s="263">
        <f t="shared" si="286"/>
        <v>114865</v>
      </c>
      <c r="GM182" s="263">
        <f t="shared" si="286"/>
        <v>0</v>
      </c>
      <c r="GN182" s="263">
        <f t="shared" si="286"/>
        <v>0</v>
      </c>
      <c r="GO182" s="263">
        <f t="shared" si="286"/>
        <v>0</v>
      </c>
      <c r="GP182" s="263">
        <f t="shared" si="286"/>
        <v>10669</v>
      </c>
      <c r="GQ182" s="263">
        <f t="shared" si="286"/>
        <v>0</v>
      </c>
      <c r="GR182" s="263">
        <f t="shared" si="286"/>
        <v>0</v>
      </c>
      <c r="GS182" s="263">
        <f t="shared" si="286"/>
        <v>10669</v>
      </c>
      <c r="GT182" s="263">
        <f t="shared" si="286"/>
        <v>0</v>
      </c>
      <c r="GU182" s="263">
        <f t="shared" si="286"/>
        <v>0</v>
      </c>
      <c r="GV182" s="263">
        <f t="shared" si="286"/>
        <v>0</v>
      </c>
      <c r="GW182" s="263">
        <f t="shared" si="286"/>
        <v>0</v>
      </c>
      <c r="GX182" s="263">
        <f t="shared" si="286"/>
        <v>0</v>
      </c>
      <c r="GY182" s="263">
        <f t="shared" si="286"/>
        <v>330078</v>
      </c>
      <c r="GZ182" s="263">
        <f t="shared" si="286"/>
        <v>52070</v>
      </c>
      <c r="HA182" s="263">
        <f t="shared" si="286"/>
        <v>23655</v>
      </c>
      <c r="HB182" s="263">
        <f t="shared" si="286"/>
        <v>38384</v>
      </c>
      <c r="HC182" s="263">
        <f t="shared" si="286"/>
        <v>268168</v>
      </c>
      <c r="HD182" s="263">
        <f t="shared" si="286"/>
        <v>7008</v>
      </c>
      <c r="HE182" s="263">
        <f t="shared" si="286"/>
        <v>6889</v>
      </c>
      <c r="HF182" s="263">
        <f t="shared" si="286"/>
        <v>3111</v>
      </c>
      <c r="HG182" s="263">
        <f t="shared" si="286"/>
        <v>30571</v>
      </c>
      <c r="HH182" s="263">
        <f t="shared" si="286"/>
        <v>14213</v>
      </c>
    </row>
    <row r="183" spans="1:216" x14ac:dyDescent="0.2">
      <c r="A183" s="263" t="s">
        <v>240</v>
      </c>
      <c r="B183" s="263">
        <f t="shared" ref="B183:Y183" si="287">+B137</f>
        <v>2670795</v>
      </c>
      <c r="C183" s="263">
        <f t="shared" si="287"/>
        <v>358797</v>
      </c>
      <c r="D183" s="263">
        <f t="shared" si="287"/>
        <v>201178</v>
      </c>
      <c r="E183" s="263">
        <f t="shared" si="287"/>
        <v>96123</v>
      </c>
      <c r="F183" s="263">
        <f t="shared" si="287"/>
        <v>36677</v>
      </c>
      <c r="G183" s="263">
        <f t="shared" si="287"/>
        <v>60185</v>
      </c>
      <c r="H183" s="263">
        <f t="shared" si="287"/>
        <v>82080</v>
      </c>
      <c r="I183" s="263">
        <f t="shared" si="287"/>
        <v>22358</v>
      </c>
      <c r="J183" s="263">
        <f t="shared" si="287"/>
        <v>63724</v>
      </c>
      <c r="K183" s="263">
        <f t="shared" si="287"/>
        <v>17641</v>
      </c>
      <c r="L183" s="263">
        <f t="shared" si="287"/>
        <v>4879</v>
      </c>
      <c r="M183" s="263">
        <f t="shared" si="287"/>
        <v>21491</v>
      </c>
      <c r="N183" s="263">
        <f t="shared" ref="N183:P183" si="288">+N137</f>
        <v>35830</v>
      </c>
      <c r="O183" s="263">
        <f t="shared" si="288"/>
        <v>0</v>
      </c>
      <c r="P183" s="263">
        <f t="shared" si="288"/>
        <v>35830</v>
      </c>
      <c r="Q183" s="263">
        <f t="shared" si="287"/>
        <v>146341</v>
      </c>
      <c r="R183" s="263">
        <f t="shared" si="287"/>
        <v>46937</v>
      </c>
      <c r="S183" s="263">
        <f t="shared" si="287"/>
        <v>0</v>
      </c>
      <c r="T183" s="263">
        <f t="shared" si="287"/>
        <v>38965</v>
      </c>
      <c r="U183" s="263">
        <f t="shared" si="287"/>
        <v>10200</v>
      </c>
      <c r="V183" s="263">
        <f t="shared" si="287"/>
        <v>28264</v>
      </c>
      <c r="W183" s="263">
        <f t="shared" si="287"/>
        <v>9781</v>
      </c>
      <c r="X183" s="263">
        <f t="shared" si="287"/>
        <v>4751</v>
      </c>
      <c r="Y183" s="263">
        <f t="shared" si="287"/>
        <v>5411</v>
      </c>
      <c r="Z183" s="263">
        <f t="shared" ref="Z183:CO183" si="289">+Z115</f>
        <v>1280853</v>
      </c>
      <c r="AA183" s="263">
        <f t="shared" si="289"/>
        <v>1226805</v>
      </c>
      <c r="AB183" s="263">
        <f t="shared" si="289"/>
        <v>159617</v>
      </c>
      <c r="AC183" s="263">
        <f t="shared" si="289"/>
        <v>500914</v>
      </c>
      <c r="AD183" s="263">
        <f t="shared" si="289"/>
        <v>271043</v>
      </c>
      <c r="AE183" s="263">
        <f t="shared" si="289"/>
        <v>24414</v>
      </c>
      <c r="AF183" s="263">
        <f t="shared" si="289"/>
        <v>166272</v>
      </c>
      <c r="AG183" s="263">
        <f t="shared" si="289"/>
        <v>368702</v>
      </c>
      <c r="AH183" s="263">
        <f t="shared" si="289"/>
        <v>310162</v>
      </c>
      <c r="AI183" s="263">
        <f t="shared" si="289"/>
        <v>152761</v>
      </c>
      <c r="AJ183" s="263">
        <f t="shared" si="289"/>
        <v>448024</v>
      </c>
      <c r="AK183" s="263">
        <f t="shared" si="289"/>
        <v>50208</v>
      </c>
      <c r="AL183" s="263">
        <f t="shared" si="289"/>
        <v>27999</v>
      </c>
      <c r="AM183" s="263">
        <f t="shared" si="289"/>
        <v>161079</v>
      </c>
      <c r="AN183" s="263">
        <f t="shared" si="289"/>
        <v>11088</v>
      </c>
      <c r="AO183" s="263">
        <f t="shared" si="289"/>
        <v>62292</v>
      </c>
      <c r="AP183" s="263">
        <f t="shared" si="289"/>
        <v>49408</v>
      </c>
      <c r="AQ183" s="263">
        <f t="shared" si="289"/>
        <v>0</v>
      </c>
      <c r="AR183" s="263">
        <f t="shared" si="289"/>
        <v>40672</v>
      </c>
      <c r="AS183" s="263">
        <f t="shared" si="289"/>
        <v>3523</v>
      </c>
      <c r="AT183" s="263">
        <f t="shared" si="289"/>
        <v>0</v>
      </c>
      <c r="AU183" s="263">
        <f t="shared" si="289"/>
        <v>0</v>
      </c>
      <c r="AV183" s="263">
        <f t="shared" si="289"/>
        <v>12486</v>
      </c>
      <c r="AW183" s="263">
        <f t="shared" si="289"/>
        <v>6482</v>
      </c>
      <c r="AX183" s="263">
        <f t="shared" si="289"/>
        <v>0</v>
      </c>
      <c r="AY183" s="263">
        <f t="shared" si="289"/>
        <v>889510</v>
      </c>
      <c r="AZ183" s="263">
        <f t="shared" si="289"/>
        <v>152902</v>
      </c>
      <c r="BA183" s="263">
        <f t="shared" si="289"/>
        <v>39952</v>
      </c>
      <c r="BB183" s="263">
        <f t="shared" si="289"/>
        <v>12129</v>
      </c>
      <c r="BC183" s="263">
        <f t="shared" si="289"/>
        <v>94762</v>
      </c>
      <c r="BD183" s="263">
        <f t="shared" si="289"/>
        <v>16907</v>
      </c>
      <c r="BE183" s="263">
        <f t="shared" si="289"/>
        <v>0</v>
      </c>
      <c r="BF183" s="263">
        <f t="shared" si="289"/>
        <v>0</v>
      </c>
      <c r="BG183" s="263">
        <f t="shared" ref="BG183:BM183" si="290">+BG115</f>
        <v>23545</v>
      </c>
      <c r="BH183" s="263">
        <f t="shared" si="290"/>
        <v>4510</v>
      </c>
      <c r="BI183" s="263">
        <f t="shared" si="290"/>
        <v>0</v>
      </c>
      <c r="BJ183" s="263">
        <f t="shared" si="290"/>
        <v>18191</v>
      </c>
      <c r="BK183" s="263">
        <f t="shared" si="290"/>
        <v>0</v>
      </c>
      <c r="BL183" s="263">
        <f t="shared" si="290"/>
        <v>0</v>
      </c>
      <c r="BM183" s="263">
        <f t="shared" si="290"/>
        <v>0</v>
      </c>
      <c r="BN183" s="263">
        <f t="shared" si="289"/>
        <v>322862</v>
      </c>
      <c r="BO183" s="263">
        <f t="shared" si="289"/>
        <v>8546</v>
      </c>
      <c r="BP183" s="263">
        <f t="shared" si="289"/>
        <v>20993</v>
      </c>
      <c r="BQ183" s="263">
        <f t="shared" si="289"/>
        <v>302960</v>
      </c>
      <c r="BR183" s="263">
        <f t="shared" si="289"/>
        <v>19421</v>
      </c>
      <c r="BS183" s="263">
        <f t="shared" si="289"/>
        <v>0</v>
      </c>
      <c r="BT183" s="263">
        <f t="shared" si="289"/>
        <v>0</v>
      </c>
      <c r="BU183" s="263">
        <f t="shared" si="289"/>
        <v>303021</v>
      </c>
      <c r="BV183" s="263">
        <f t="shared" si="289"/>
        <v>0</v>
      </c>
      <c r="BW183" s="263">
        <f t="shared" si="289"/>
        <v>54697</v>
      </c>
      <c r="BX183" s="263">
        <f t="shared" si="289"/>
        <v>233543</v>
      </c>
      <c r="BY183" s="263">
        <f t="shared" si="289"/>
        <v>48283</v>
      </c>
      <c r="BZ183" s="263">
        <f t="shared" si="289"/>
        <v>0</v>
      </c>
      <c r="CA183" s="263">
        <f t="shared" si="289"/>
        <v>0</v>
      </c>
      <c r="CB183" s="263">
        <f t="shared" si="289"/>
        <v>56612</v>
      </c>
      <c r="CC183" s="263">
        <f t="shared" si="289"/>
        <v>20410</v>
      </c>
      <c r="CD183" s="263">
        <f t="shared" si="289"/>
        <v>25707</v>
      </c>
      <c r="CE183" s="263">
        <f t="shared" si="289"/>
        <v>2043</v>
      </c>
      <c r="CF183" s="263">
        <f t="shared" si="289"/>
        <v>8983</v>
      </c>
      <c r="CG183" s="263">
        <f t="shared" si="289"/>
        <v>0</v>
      </c>
      <c r="CH183" s="263">
        <f t="shared" si="289"/>
        <v>0</v>
      </c>
      <c r="CI183" s="263">
        <f t="shared" si="289"/>
        <v>502550</v>
      </c>
      <c r="CJ183" s="263">
        <f t="shared" si="289"/>
        <v>145179</v>
      </c>
      <c r="CK183" s="263">
        <f t="shared" si="289"/>
        <v>11554</v>
      </c>
      <c r="CL183" s="263">
        <f t="shared" si="289"/>
        <v>261294</v>
      </c>
      <c r="CM183" s="263">
        <f t="shared" si="289"/>
        <v>50496</v>
      </c>
      <c r="CN183" s="263">
        <f t="shared" si="289"/>
        <v>0</v>
      </c>
      <c r="CO183" s="263">
        <f t="shared" si="289"/>
        <v>177165</v>
      </c>
      <c r="CP183" s="263">
        <f t="shared" ref="CP183:DC183" si="291">+CP137</f>
        <v>519288</v>
      </c>
      <c r="CQ183" s="263">
        <f t="shared" si="291"/>
        <v>100775</v>
      </c>
      <c r="CR183" s="263">
        <f t="shared" si="291"/>
        <v>174121</v>
      </c>
      <c r="CS183" s="263">
        <f t="shared" si="291"/>
        <v>77119</v>
      </c>
      <c r="CT183" s="263">
        <f t="shared" si="291"/>
        <v>132470</v>
      </c>
      <c r="CU183" s="263">
        <f t="shared" si="291"/>
        <v>108130</v>
      </c>
      <c r="CV183" s="263">
        <f t="shared" si="291"/>
        <v>48424</v>
      </c>
      <c r="CW183" s="263">
        <f t="shared" si="291"/>
        <v>164994</v>
      </c>
      <c r="CX183" s="263">
        <f t="shared" si="291"/>
        <v>0</v>
      </c>
      <c r="CY183" s="263">
        <f t="shared" si="291"/>
        <v>0</v>
      </c>
      <c r="CZ183" s="263">
        <f t="shared" si="291"/>
        <v>0</v>
      </c>
      <c r="DA183" s="263">
        <f t="shared" si="291"/>
        <v>32194</v>
      </c>
      <c r="DB183" s="263">
        <f t="shared" si="291"/>
        <v>66820</v>
      </c>
      <c r="DC183" s="263">
        <f t="shared" si="291"/>
        <v>29290</v>
      </c>
      <c r="DD183" s="263">
        <f t="shared" ref="DD183:FO183" si="292">+DD115</f>
        <v>1278641</v>
      </c>
      <c r="DE183" s="263">
        <f t="shared" si="292"/>
        <v>560484</v>
      </c>
      <c r="DF183" s="263">
        <f t="shared" si="292"/>
        <v>800237</v>
      </c>
      <c r="DG183" s="263">
        <f t="shared" si="292"/>
        <v>576928</v>
      </c>
      <c r="DH183" s="263">
        <f t="shared" si="292"/>
        <v>11584</v>
      </c>
      <c r="DI183" s="263">
        <f t="shared" si="292"/>
        <v>8940</v>
      </c>
      <c r="DJ183" s="263">
        <f t="shared" si="292"/>
        <v>9669</v>
      </c>
      <c r="DK183" s="263">
        <f t="shared" si="292"/>
        <v>1950167</v>
      </c>
      <c r="DL183" s="263">
        <f t="shared" si="292"/>
        <v>1227758</v>
      </c>
      <c r="DM183" s="263">
        <f t="shared" si="292"/>
        <v>1010308</v>
      </c>
      <c r="DN183" s="263">
        <f t="shared" si="292"/>
        <v>234920</v>
      </c>
      <c r="DO183" s="263">
        <f t="shared" si="292"/>
        <v>224467</v>
      </c>
      <c r="DP183" s="263">
        <f t="shared" si="292"/>
        <v>180889</v>
      </c>
      <c r="DQ183" s="263">
        <f t="shared" si="292"/>
        <v>644648</v>
      </c>
      <c r="DR183" s="263">
        <f t="shared" si="292"/>
        <v>8015</v>
      </c>
      <c r="DS183" s="263">
        <f t="shared" si="292"/>
        <v>36149</v>
      </c>
      <c r="DT183" s="263">
        <f t="shared" si="292"/>
        <v>148370</v>
      </c>
      <c r="DU183" s="263">
        <f t="shared" si="292"/>
        <v>61495</v>
      </c>
      <c r="DV183" s="263">
        <f t="shared" si="292"/>
        <v>417182</v>
      </c>
      <c r="DW183" s="263">
        <f t="shared" si="292"/>
        <v>134134</v>
      </c>
      <c r="DX183" s="263">
        <f t="shared" si="292"/>
        <v>101777</v>
      </c>
      <c r="DY183" s="263">
        <f t="shared" si="292"/>
        <v>48043</v>
      </c>
      <c r="DZ183" s="263">
        <f t="shared" si="292"/>
        <v>258283</v>
      </c>
      <c r="EA183" s="263">
        <f t="shared" si="292"/>
        <v>0</v>
      </c>
      <c r="EB183" s="263">
        <f t="shared" si="292"/>
        <v>11757</v>
      </c>
      <c r="EC183" s="263">
        <f t="shared" si="292"/>
        <v>58544</v>
      </c>
      <c r="ED183" s="263">
        <f t="shared" si="292"/>
        <v>16898</v>
      </c>
      <c r="EE183" s="263">
        <f t="shared" si="292"/>
        <v>1191616</v>
      </c>
      <c r="EF183" s="263">
        <f t="shared" si="292"/>
        <v>316638</v>
      </c>
      <c r="EG183" s="263">
        <f t="shared" si="292"/>
        <v>288515</v>
      </c>
      <c r="EH183" s="263">
        <f t="shared" si="292"/>
        <v>188201</v>
      </c>
      <c r="EI183" s="263">
        <f t="shared" si="292"/>
        <v>785345</v>
      </c>
      <c r="EJ183" s="263">
        <f t="shared" si="292"/>
        <v>8015</v>
      </c>
      <c r="EK183" s="263">
        <f t="shared" si="292"/>
        <v>39545</v>
      </c>
      <c r="EL183" s="263">
        <f t="shared" si="292"/>
        <v>189526</v>
      </c>
      <c r="EM183" s="263">
        <f t="shared" si="292"/>
        <v>67187</v>
      </c>
      <c r="EN183" s="263">
        <f t="shared" si="292"/>
        <v>101860</v>
      </c>
      <c r="EO183" s="263">
        <f t="shared" si="292"/>
        <v>11272</v>
      </c>
      <c r="EP183" s="263">
        <f t="shared" si="292"/>
        <v>0</v>
      </c>
      <c r="EQ183" s="263">
        <f t="shared" si="292"/>
        <v>34514</v>
      </c>
      <c r="ER183" s="263">
        <f t="shared" si="292"/>
        <v>60365</v>
      </c>
      <c r="ES183" s="263">
        <f t="shared" si="292"/>
        <v>0</v>
      </c>
      <c r="ET183" s="263">
        <f t="shared" si="292"/>
        <v>0</v>
      </c>
      <c r="EU183" s="263">
        <f t="shared" si="292"/>
        <v>12615</v>
      </c>
      <c r="EV183" s="263">
        <f t="shared" si="292"/>
        <v>0</v>
      </c>
      <c r="EW183" s="263">
        <f t="shared" si="292"/>
        <v>592456</v>
      </c>
      <c r="EX183" s="263">
        <f t="shared" si="292"/>
        <v>120358</v>
      </c>
      <c r="EY183" s="263">
        <f t="shared" si="292"/>
        <v>64039</v>
      </c>
      <c r="EZ183" s="263">
        <f t="shared" si="292"/>
        <v>100413</v>
      </c>
      <c r="FA183" s="263">
        <f t="shared" si="292"/>
        <v>345095</v>
      </c>
      <c r="FB183" s="263">
        <f t="shared" si="292"/>
        <v>1512</v>
      </c>
      <c r="FC183" s="263">
        <f t="shared" si="292"/>
        <v>26016</v>
      </c>
      <c r="FD183" s="263">
        <f t="shared" si="292"/>
        <v>78230</v>
      </c>
      <c r="FE183" s="263">
        <f t="shared" si="292"/>
        <v>27883</v>
      </c>
      <c r="FF183" s="263">
        <f t="shared" si="292"/>
        <v>204619</v>
      </c>
      <c r="FG183" s="263">
        <f t="shared" si="292"/>
        <v>91116</v>
      </c>
      <c r="FH183" s="263">
        <f t="shared" si="292"/>
        <v>3761</v>
      </c>
      <c r="FI183" s="263">
        <f t="shared" si="292"/>
        <v>11952</v>
      </c>
      <c r="FJ183" s="263">
        <f t="shared" si="292"/>
        <v>56821</v>
      </c>
      <c r="FK183" s="263">
        <f t="shared" si="292"/>
        <v>0</v>
      </c>
      <c r="FL183" s="263">
        <f t="shared" si="292"/>
        <v>5875</v>
      </c>
      <c r="FM183" s="263">
        <f t="shared" si="292"/>
        <v>0</v>
      </c>
      <c r="FN183" s="263">
        <f t="shared" si="292"/>
        <v>0</v>
      </c>
      <c r="FO183" s="263">
        <f t="shared" si="292"/>
        <v>13392</v>
      </c>
      <c r="FP183" s="263">
        <f t="shared" ref="FP183:HH183" si="293">+FP115</f>
        <v>8825</v>
      </c>
      <c r="FQ183" s="263">
        <f t="shared" si="293"/>
        <v>0</v>
      </c>
      <c r="FR183" s="263">
        <f t="shared" si="293"/>
        <v>0</v>
      </c>
      <c r="FS183" s="263">
        <f t="shared" si="293"/>
        <v>8889</v>
      </c>
      <c r="FT183" s="263">
        <f t="shared" si="293"/>
        <v>0</v>
      </c>
      <c r="FU183" s="263">
        <f t="shared" si="293"/>
        <v>0</v>
      </c>
      <c r="FV183" s="263">
        <f t="shared" si="293"/>
        <v>0</v>
      </c>
      <c r="FW183" s="263">
        <f t="shared" si="293"/>
        <v>0</v>
      </c>
      <c r="FX183" s="263">
        <f t="shared" si="293"/>
        <v>462185</v>
      </c>
      <c r="FY183" s="263">
        <f t="shared" si="293"/>
        <v>103587</v>
      </c>
      <c r="FZ183" s="263">
        <f t="shared" si="293"/>
        <v>116464</v>
      </c>
      <c r="GA183" s="263">
        <f t="shared" si="293"/>
        <v>58816</v>
      </c>
      <c r="GB183" s="263">
        <f t="shared" si="293"/>
        <v>294373</v>
      </c>
      <c r="GC183" s="263">
        <f t="shared" si="293"/>
        <v>0</v>
      </c>
      <c r="GD183" s="263">
        <f t="shared" si="293"/>
        <v>28529</v>
      </c>
      <c r="GE183" s="263">
        <f t="shared" si="293"/>
        <v>13668</v>
      </c>
      <c r="GF183" s="263">
        <f t="shared" si="293"/>
        <v>7757</v>
      </c>
      <c r="GG183" s="263">
        <f t="shared" si="293"/>
        <v>314524</v>
      </c>
      <c r="GH183" s="263">
        <f t="shared" si="293"/>
        <v>0</v>
      </c>
      <c r="GI183" s="263">
        <f t="shared" si="293"/>
        <v>18042</v>
      </c>
      <c r="GJ183" s="263">
        <f t="shared" si="293"/>
        <v>5142</v>
      </c>
      <c r="GK183" s="263">
        <f t="shared" si="293"/>
        <v>144897</v>
      </c>
      <c r="GL183" s="263">
        <f t="shared" si="293"/>
        <v>219442</v>
      </c>
      <c r="GM183" s="263">
        <f t="shared" si="293"/>
        <v>0</v>
      </c>
      <c r="GN183" s="263">
        <f t="shared" si="293"/>
        <v>0</v>
      </c>
      <c r="GO183" s="263">
        <f t="shared" si="293"/>
        <v>0</v>
      </c>
      <c r="GP183" s="263">
        <f t="shared" si="293"/>
        <v>17743</v>
      </c>
      <c r="GQ183" s="263">
        <f t="shared" si="293"/>
        <v>0</v>
      </c>
      <c r="GR183" s="263">
        <f t="shared" si="293"/>
        <v>8239</v>
      </c>
      <c r="GS183" s="263">
        <f t="shared" si="293"/>
        <v>14218</v>
      </c>
      <c r="GT183" s="263">
        <f t="shared" si="293"/>
        <v>0</v>
      </c>
      <c r="GU183" s="263">
        <f t="shared" si="293"/>
        <v>0</v>
      </c>
      <c r="GV183" s="263">
        <f t="shared" si="293"/>
        <v>0</v>
      </c>
      <c r="GW183" s="263">
        <f t="shared" si="293"/>
        <v>0</v>
      </c>
      <c r="GX183" s="263">
        <f t="shared" si="293"/>
        <v>0</v>
      </c>
      <c r="GY183" s="263">
        <f t="shared" si="293"/>
        <v>380119</v>
      </c>
      <c r="GZ183" s="263">
        <f t="shared" si="293"/>
        <v>68562</v>
      </c>
      <c r="HA183" s="263">
        <f t="shared" si="293"/>
        <v>124529</v>
      </c>
      <c r="HB183" s="263">
        <f t="shared" si="293"/>
        <v>35057</v>
      </c>
      <c r="HC183" s="263">
        <f t="shared" si="293"/>
        <v>206186</v>
      </c>
      <c r="HD183" s="263">
        <f t="shared" si="293"/>
        <v>18491</v>
      </c>
      <c r="HE183" s="263">
        <f t="shared" si="293"/>
        <v>4180</v>
      </c>
      <c r="HF183" s="263">
        <f t="shared" si="293"/>
        <v>29667</v>
      </c>
      <c r="HG183" s="263">
        <f t="shared" si="293"/>
        <v>1334</v>
      </c>
      <c r="HH183" s="263">
        <f t="shared" si="293"/>
        <v>760600</v>
      </c>
    </row>
    <row r="184" spans="1:216" x14ac:dyDescent="0.2">
      <c r="A184" s="263" t="s">
        <v>241</v>
      </c>
      <c r="B184" s="263">
        <f t="shared" ref="B184:Y184" si="294">+B138</f>
        <v>5000287</v>
      </c>
      <c r="C184" s="263">
        <f t="shared" si="294"/>
        <v>1172096</v>
      </c>
      <c r="D184" s="263">
        <f t="shared" si="294"/>
        <v>806052</v>
      </c>
      <c r="E184" s="263">
        <f t="shared" si="294"/>
        <v>356827</v>
      </c>
      <c r="F184" s="263">
        <f t="shared" si="294"/>
        <v>195046</v>
      </c>
      <c r="G184" s="263">
        <f t="shared" si="294"/>
        <v>186072</v>
      </c>
      <c r="H184" s="263">
        <f t="shared" si="294"/>
        <v>404207</v>
      </c>
      <c r="I184" s="263">
        <f t="shared" si="294"/>
        <v>207433</v>
      </c>
      <c r="J184" s="263">
        <f t="shared" si="294"/>
        <v>252982</v>
      </c>
      <c r="K184" s="263">
        <f t="shared" si="294"/>
        <v>66179</v>
      </c>
      <c r="L184" s="263">
        <f t="shared" si="294"/>
        <v>33025</v>
      </c>
      <c r="M184" s="263">
        <f t="shared" si="294"/>
        <v>40872</v>
      </c>
      <c r="N184" s="263">
        <f t="shared" ref="N184:P184" si="295">+N138</f>
        <v>123117</v>
      </c>
      <c r="O184" s="263">
        <f t="shared" si="295"/>
        <v>52141</v>
      </c>
      <c r="P184" s="263">
        <f t="shared" si="295"/>
        <v>84739</v>
      </c>
      <c r="Q184" s="263">
        <f t="shared" si="294"/>
        <v>398484</v>
      </c>
      <c r="R184" s="263">
        <f t="shared" si="294"/>
        <v>125410</v>
      </c>
      <c r="S184" s="263">
        <f t="shared" si="294"/>
        <v>0</v>
      </c>
      <c r="T184" s="263">
        <f t="shared" si="294"/>
        <v>58398</v>
      </c>
      <c r="U184" s="263">
        <f t="shared" si="294"/>
        <v>46189</v>
      </c>
      <c r="V184" s="263">
        <f t="shared" si="294"/>
        <v>32757</v>
      </c>
      <c r="W184" s="263">
        <f t="shared" si="294"/>
        <v>127490</v>
      </c>
      <c r="X184" s="263">
        <f t="shared" si="294"/>
        <v>91566</v>
      </c>
      <c r="Y184" s="263">
        <f t="shared" si="294"/>
        <v>35686</v>
      </c>
      <c r="Z184" s="263">
        <f t="shared" ref="Z184:CO184" si="296">+Z116</f>
        <v>2904930</v>
      </c>
      <c r="AA184" s="263">
        <f t="shared" si="296"/>
        <v>2737043</v>
      </c>
      <c r="AB184" s="263">
        <f t="shared" si="296"/>
        <v>313210</v>
      </c>
      <c r="AC184" s="263">
        <f t="shared" si="296"/>
        <v>1361096</v>
      </c>
      <c r="AD184" s="263">
        <f t="shared" si="296"/>
        <v>980245</v>
      </c>
      <c r="AE184" s="263">
        <f t="shared" si="296"/>
        <v>29849</v>
      </c>
      <c r="AF184" s="263">
        <f t="shared" si="296"/>
        <v>530632</v>
      </c>
      <c r="AG184" s="263">
        <f t="shared" si="296"/>
        <v>638339</v>
      </c>
      <c r="AH184" s="263">
        <f t="shared" si="296"/>
        <v>731563</v>
      </c>
      <c r="AI184" s="263">
        <f t="shared" si="296"/>
        <v>298315</v>
      </c>
      <c r="AJ184" s="263">
        <f t="shared" si="296"/>
        <v>1204232</v>
      </c>
      <c r="AK184" s="263">
        <f t="shared" si="296"/>
        <v>243223</v>
      </c>
      <c r="AL184" s="263">
        <f t="shared" si="296"/>
        <v>50515</v>
      </c>
      <c r="AM184" s="263">
        <f t="shared" si="296"/>
        <v>608279</v>
      </c>
      <c r="AN184" s="263">
        <f t="shared" si="296"/>
        <v>23007</v>
      </c>
      <c r="AO184" s="263">
        <f t="shared" si="296"/>
        <v>247637</v>
      </c>
      <c r="AP184" s="263">
        <f t="shared" si="296"/>
        <v>208055</v>
      </c>
      <c r="AQ184" s="263">
        <f t="shared" si="296"/>
        <v>0</v>
      </c>
      <c r="AR184" s="263">
        <f t="shared" si="296"/>
        <v>142509</v>
      </c>
      <c r="AS184" s="263">
        <f t="shared" si="296"/>
        <v>31819</v>
      </c>
      <c r="AT184" s="263">
        <f t="shared" si="296"/>
        <v>47226</v>
      </c>
      <c r="AU184" s="263">
        <f t="shared" si="296"/>
        <v>18912</v>
      </c>
      <c r="AV184" s="263">
        <f t="shared" si="296"/>
        <v>66072</v>
      </c>
      <c r="AW184" s="263">
        <f t="shared" si="296"/>
        <v>19040</v>
      </c>
      <c r="AX184" s="263">
        <f t="shared" si="296"/>
        <v>14164</v>
      </c>
      <c r="AY184" s="263">
        <f t="shared" si="296"/>
        <v>1790212</v>
      </c>
      <c r="AZ184" s="263">
        <f t="shared" si="296"/>
        <v>200426</v>
      </c>
      <c r="BA184" s="263">
        <f t="shared" si="296"/>
        <v>39751</v>
      </c>
      <c r="BB184" s="263">
        <f t="shared" si="296"/>
        <v>850</v>
      </c>
      <c r="BC184" s="263">
        <f t="shared" si="296"/>
        <v>152853</v>
      </c>
      <c r="BD184" s="263">
        <f t="shared" si="296"/>
        <v>20127</v>
      </c>
      <c r="BE184" s="263">
        <f t="shared" si="296"/>
        <v>0</v>
      </c>
      <c r="BF184" s="263">
        <f t="shared" si="296"/>
        <v>0</v>
      </c>
      <c r="BG184" s="263">
        <f t="shared" ref="BG184:BM184" si="297">+BG116</f>
        <v>3729</v>
      </c>
      <c r="BH184" s="263">
        <f t="shared" si="297"/>
        <v>0</v>
      </c>
      <c r="BI184" s="263">
        <f t="shared" si="297"/>
        <v>0</v>
      </c>
      <c r="BJ184" s="263">
        <f t="shared" si="297"/>
        <v>3729</v>
      </c>
      <c r="BK184" s="263">
        <f t="shared" si="297"/>
        <v>0</v>
      </c>
      <c r="BL184" s="263">
        <f t="shared" si="297"/>
        <v>0</v>
      </c>
      <c r="BM184" s="263">
        <f t="shared" si="297"/>
        <v>0</v>
      </c>
      <c r="BN184" s="263">
        <f t="shared" si="296"/>
        <v>585869</v>
      </c>
      <c r="BO184" s="263">
        <f t="shared" si="296"/>
        <v>0</v>
      </c>
      <c r="BP184" s="263">
        <f t="shared" si="296"/>
        <v>11810</v>
      </c>
      <c r="BQ184" s="263">
        <f t="shared" si="296"/>
        <v>578716</v>
      </c>
      <c r="BR184" s="263">
        <f t="shared" si="296"/>
        <v>9708</v>
      </c>
      <c r="BS184" s="263">
        <f t="shared" si="296"/>
        <v>0</v>
      </c>
      <c r="BT184" s="263">
        <f t="shared" si="296"/>
        <v>0</v>
      </c>
      <c r="BU184" s="263">
        <f t="shared" si="296"/>
        <v>446635</v>
      </c>
      <c r="BV184" s="263">
        <f t="shared" si="296"/>
        <v>15338</v>
      </c>
      <c r="BW184" s="263">
        <f t="shared" si="296"/>
        <v>32864</v>
      </c>
      <c r="BX184" s="263">
        <f t="shared" si="296"/>
        <v>399086</v>
      </c>
      <c r="BY184" s="263">
        <f t="shared" si="296"/>
        <v>26461</v>
      </c>
      <c r="BZ184" s="263">
        <f t="shared" si="296"/>
        <v>0</v>
      </c>
      <c r="CA184" s="263">
        <f t="shared" si="296"/>
        <v>0</v>
      </c>
      <c r="CB184" s="263">
        <f t="shared" si="296"/>
        <v>60595</v>
      </c>
      <c r="CC184" s="263">
        <f t="shared" si="296"/>
        <v>39498</v>
      </c>
      <c r="CD184" s="263">
        <f t="shared" si="296"/>
        <v>4529</v>
      </c>
      <c r="CE184" s="263">
        <f t="shared" si="296"/>
        <v>18261</v>
      </c>
      <c r="CF184" s="263">
        <f t="shared" si="296"/>
        <v>0</v>
      </c>
      <c r="CG184" s="263">
        <f t="shared" si="296"/>
        <v>0</v>
      </c>
      <c r="CH184" s="263">
        <f t="shared" si="296"/>
        <v>0</v>
      </c>
      <c r="CI184" s="263">
        <f t="shared" si="296"/>
        <v>957064</v>
      </c>
      <c r="CJ184" s="263">
        <f t="shared" si="296"/>
        <v>231168</v>
      </c>
      <c r="CK184" s="263">
        <f t="shared" si="296"/>
        <v>35409</v>
      </c>
      <c r="CL184" s="263">
        <f t="shared" si="296"/>
        <v>499160</v>
      </c>
      <c r="CM184" s="263">
        <f t="shared" si="296"/>
        <v>22465</v>
      </c>
      <c r="CN184" s="263">
        <f t="shared" si="296"/>
        <v>0</v>
      </c>
      <c r="CO184" s="263">
        <f t="shared" si="296"/>
        <v>394289</v>
      </c>
      <c r="CP184" s="263">
        <f t="shared" ref="CP184:DC184" si="298">+CP138</f>
        <v>1267925</v>
      </c>
      <c r="CQ184" s="263">
        <f t="shared" si="298"/>
        <v>160380</v>
      </c>
      <c r="CR184" s="263">
        <f t="shared" si="298"/>
        <v>440872</v>
      </c>
      <c r="CS184" s="263">
        <f t="shared" si="298"/>
        <v>124559</v>
      </c>
      <c r="CT184" s="263">
        <f t="shared" si="298"/>
        <v>445812</v>
      </c>
      <c r="CU184" s="263">
        <f t="shared" si="298"/>
        <v>278390</v>
      </c>
      <c r="CV184" s="263">
        <f t="shared" si="298"/>
        <v>229351</v>
      </c>
      <c r="CW184" s="263">
        <f t="shared" si="298"/>
        <v>252709</v>
      </c>
      <c r="CX184" s="263">
        <f t="shared" si="298"/>
        <v>0</v>
      </c>
      <c r="CY184" s="263">
        <f t="shared" si="298"/>
        <v>0</v>
      </c>
      <c r="CZ184" s="263">
        <f t="shared" si="298"/>
        <v>0</v>
      </c>
      <c r="DA184" s="263">
        <f t="shared" si="298"/>
        <v>62626</v>
      </c>
      <c r="DB184" s="263">
        <f t="shared" si="298"/>
        <v>197297</v>
      </c>
      <c r="DC184" s="263">
        <f t="shared" si="298"/>
        <v>1242</v>
      </c>
      <c r="DD184" s="263">
        <f t="shared" ref="DD184:FO184" si="299">+DD116</f>
        <v>2566412</v>
      </c>
      <c r="DE184" s="263">
        <f t="shared" si="299"/>
        <v>1211148</v>
      </c>
      <c r="DF184" s="263">
        <f t="shared" si="299"/>
        <v>1189275</v>
      </c>
      <c r="DG184" s="263">
        <f t="shared" si="299"/>
        <v>1303977</v>
      </c>
      <c r="DH184" s="263">
        <f t="shared" si="299"/>
        <v>68335</v>
      </c>
      <c r="DI184" s="263">
        <f t="shared" si="299"/>
        <v>23262</v>
      </c>
      <c r="DJ184" s="263">
        <f t="shared" si="299"/>
        <v>11308</v>
      </c>
      <c r="DK184" s="263">
        <f t="shared" si="299"/>
        <v>3562161</v>
      </c>
      <c r="DL184" s="263">
        <f t="shared" si="299"/>
        <v>2644629</v>
      </c>
      <c r="DM184" s="263">
        <f t="shared" si="299"/>
        <v>1811384</v>
      </c>
      <c r="DN184" s="263">
        <f t="shared" si="299"/>
        <v>607690</v>
      </c>
      <c r="DO184" s="263">
        <f t="shared" si="299"/>
        <v>495568</v>
      </c>
      <c r="DP184" s="263">
        <f t="shared" si="299"/>
        <v>324257</v>
      </c>
      <c r="DQ184" s="263">
        <f t="shared" si="299"/>
        <v>1057347</v>
      </c>
      <c r="DR184" s="263">
        <f t="shared" si="299"/>
        <v>0</v>
      </c>
      <c r="DS184" s="263">
        <f t="shared" si="299"/>
        <v>64308</v>
      </c>
      <c r="DT184" s="263">
        <f t="shared" si="299"/>
        <v>242078</v>
      </c>
      <c r="DU184" s="263">
        <f t="shared" si="299"/>
        <v>102745</v>
      </c>
      <c r="DV184" s="263">
        <f t="shared" si="299"/>
        <v>1362405</v>
      </c>
      <c r="DW184" s="263">
        <f t="shared" si="299"/>
        <v>445629</v>
      </c>
      <c r="DX184" s="263">
        <f t="shared" si="299"/>
        <v>308033</v>
      </c>
      <c r="DY184" s="263">
        <f t="shared" si="299"/>
        <v>163606</v>
      </c>
      <c r="DZ184" s="263">
        <f t="shared" si="299"/>
        <v>817530</v>
      </c>
      <c r="EA184" s="263">
        <f t="shared" si="299"/>
        <v>0</v>
      </c>
      <c r="EB184" s="263">
        <f t="shared" si="299"/>
        <v>68730</v>
      </c>
      <c r="EC184" s="263">
        <f t="shared" si="299"/>
        <v>272879</v>
      </c>
      <c r="ED184" s="263">
        <f t="shared" si="299"/>
        <v>87290</v>
      </c>
      <c r="EE184" s="263">
        <f t="shared" si="299"/>
        <v>2576412</v>
      </c>
      <c r="EF184" s="263">
        <f t="shared" si="299"/>
        <v>931848</v>
      </c>
      <c r="EG184" s="263">
        <f t="shared" si="299"/>
        <v>745231</v>
      </c>
      <c r="EH184" s="263">
        <f t="shared" si="299"/>
        <v>425404</v>
      </c>
      <c r="EI184" s="263">
        <f t="shared" si="299"/>
        <v>1618164</v>
      </c>
      <c r="EJ184" s="263">
        <f t="shared" si="299"/>
        <v>0</v>
      </c>
      <c r="EK184" s="263">
        <f t="shared" si="299"/>
        <v>129965</v>
      </c>
      <c r="EL184" s="263">
        <f t="shared" si="299"/>
        <v>447669</v>
      </c>
      <c r="EM184" s="263">
        <f t="shared" si="299"/>
        <v>189842</v>
      </c>
      <c r="EN184" s="263">
        <f t="shared" si="299"/>
        <v>278779</v>
      </c>
      <c r="EO184" s="263">
        <f t="shared" si="299"/>
        <v>73615</v>
      </c>
      <c r="EP184" s="263">
        <f t="shared" si="299"/>
        <v>42734</v>
      </c>
      <c r="EQ184" s="263">
        <f t="shared" si="299"/>
        <v>36293</v>
      </c>
      <c r="ER184" s="263">
        <f t="shared" si="299"/>
        <v>156222</v>
      </c>
      <c r="ES184" s="263">
        <f t="shared" si="299"/>
        <v>0</v>
      </c>
      <c r="ET184" s="263">
        <f t="shared" si="299"/>
        <v>0</v>
      </c>
      <c r="EU184" s="263">
        <f t="shared" si="299"/>
        <v>8823</v>
      </c>
      <c r="EV184" s="263">
        <f t="shared" si="299"/>
        <v>0</v>
      </c>
      <c r="EW184" s="263">
        <f t="shared" si="299"/>
        <v>1015170</v>
      </c>
      <c r="EX184" s="263">
        <f t="shared" si="299"/>
        <v>278611</v>
      </c>
      <c r="EY184" s="263">
        <f t="shared" si="299"/>
        <v>191061</v>
      </c>
      <c r="EZ184" s="263">
        <f t="shared" si="299"/>
        <v>160144</v>
      </c>
      <c r="FA184" s="263">
        <f t="shared" si="299"/>
        <v>484723</v>
      </c>
      <c r="FB184" s="263">
        <f t="shared" si="299"/>
        <v>9943</v>
      </c>
      <c r="FC184" s="263">
        <f t="shared" si="299"/>
        <v>27574</v>
      </c>
      <c r="FD184" s="263">
        <f t="shared" si="299"/>
        <v>169341</v>
      </c>
      <c r="FE184" s="263">
        <f t="shared" si="299"/>
        <v>81683</v>
      </c>
      <c r="FF184" s="263">
        <f t="shared" si="299"/>
        <v>368059</v>
      </c>
      <c r="FG184" s="263">
        <f t="shared" si="299"/>
        <v>141402</v>
      </c>
      <c r="FH184" s="263">
        <f t="shared" si="299"/>
        <v>54540</v>
      </c>
      <c r="FI184" s="263">
        <f t="shared" si="299"/>
        <v>62633</v>
      </c>
      <c r="FJ184" s="263">
        <f t="shared" si="299"/>
        <v>90734</v>
      </c>
      <c r="FK184" s="263">
        <f t="shared" si="299"/>
        <v>25798</v>
      </c>
      <c r="FL184" s="263">
        <f t="shared" si="299"/>
        <v>18778</v>
      </c>
      <c r="FM184" s="263">
        <f t="shared" si="299"/>
        <v>35360</v>
      </c>
      <c r="FN184" s="263">
        <f t="shared" si="299"/>
        <v>2540</v>
      </c>
      <c r="FO184" s="263">
        <f t="shared" si="299"/>
        <v>85493</v>
      </c>
      <c r="FP184" s="263">
        <f t="shared" ref="FP184:HH184" si="300">+FP116</f>
        <v>72938</v>
      </c>
      <c r="FQ184" s="263">
        <f t="shared" si="300"/>
        <v>0</v>
      </c>
      <c r="FR184" s="263">
        <f t="shared" si="300"/>
        <v>0</v>
      </c>
      <c r="FS184" s="263">
        <f t="shared" si="300"/>
        <v>20865</v>
      </c>
      <c r="FT184" s="263">
        <f t="shared" si="300"/>
        <v>0</v>
      </c>
      <c r="FU184" s="263">
        <f t="shared" si="300"/>
        <v>0</v>
      </c>
      <c r="FV184" s="263">
        <f t="shared" si="300"/>
        <v>0</v>
      </c>
      <c r="FW184" s="263">
        <f t="shared" si="300"/>
        <v>0</v>
      </c>
      <c r="FX184" s="263">
        <f t="shared" si="300"/>
        <v>1060234</v>
      </c>
      <c r="FY184" s="263">
        <f t="shared" si="300"/>
        <v>250625</v>
      </c>
      <c r="FZ184" s="263">
        <f t="shared" si="300"/>
        <v>297666</v>
      </c>
      <c r="GA184" s="263">
        <f t="shared" si="300"/>
        <v>121331</v>
      </c>
      <c r="GB184" s="263">
        <f t="shared" si="300"/>
        <v>595837</v>
      </c>
      <c r="GC184" s="263">
        <f t="shared" si="300"/>
        <v>0</v>
      </c>
      <c r="GD184" s="263">
        <f t="shared" si="300"/>
        <v>13107</v>
      </c>
      <c r="GE184" s="263">
        <f t="shared" si="300"/>
        <v>45250</v>
      </c>
      <c r="GF184" s="263">
        <f t="shared" si="300"/>
        <v>14841</v>
      </c>
      <c r="GG184" s="263">
        <f t="shared" si="300"/>
        <v>266639</v>
      </c>
      <c r="GH184" s="263">
        <f t="shared" si="300"/>
        <v>17220</v>
      </c>
      <c r="GI184" s="263">
        <f t="shared" si="300"/>
        <v>10135</v>
      </c>
      <c r="GJ184" s="263">
        <f t="shared" si="300"/>
        <v>776</v>
      </c>
      <c r="GK184" s="263">
        <f t="shared" si="300"/>
        <v>111531</v>
      </c>
      <c r="GL184" s="263">
        <f t="shared" si="300"/>
        <v>147865</v>
      </c>
      <c r="GM184" s="263">
        <f t="shared" si="300"/>
        <v>0</v>
      </c>
      <c r="GN184" s="263">
        <f t="shared" si="300"/>
        <v>0</v>
      </c>
      <c r="GO184" s="263">
        <f t="shared" si="300"/>
        <v>0</v>
      </c>
      <c r="GP184" s="263">
        <f t="shared" si="300"/>
        <v>17738</v>
      </c>
      <c r="GQ184" s="263">
        <f t="shared" si="300"/>
        <v>1803</v>
      </c>
      <c r="GR184" s="263">
        <f t="shared" si="300"/>
        <v>0</v>
      </c>
      <c r="GS184" s="263">
        <f t="shared" si="300"/>
        <v>0</v>
      </c>
      <c r="GT184" s="263">
        <f t="shared" si="300"/>
        <v>0</v>
      </c>
      <c r="GU184" s="263">
        <f t="shared" si="300"/>
        <v>15779</v>
      </c>
      <c r="GV184" s="263">
        <f t="shared" si="300"/>
        <v>0</v>
      </c>
      <c r="GW184" s="263">
        <f t="shared" si="300"/>
        <v>0</v>
      </c>
      <c r="GX184" s="263">
        <f t="shared" si="300"/>
        <v>0</v>
      </c>
      <c r="GY184" s="263">
        <f t="shared" si="300"/>
        <v>646241</v>
      </c>
      <c r="GZ184" s="263">
        <f t="shared" si="300"/>
        <v>193096</v>
      </c>
      <c r="HA184" s="263">
        <f t="shared" si="300"/>
        <v>176470</v>
      </c>
      <c r="HB184" s="263">
        <f t="shared" si="300"/>
        <v>41918</v>
      </c>
      <c r="HC184" s="263">
        <f t="shared" si="300"/>
        <v>352654</v>
      </c>
      <c r="HD184" s="263">
        <f t="shared" si="300"/>
        <v>25405</v>
      </c>
      <c r="HE184" s="263">
        <f t="shared" si="300"/>
        <v>20223</v>
      </c>
      <c r="HF184" s="263">
        <f t="shared" si="300"/>
        <v>38128</v>
      </c>
      <c r="HG184" s="263">
        <f t="shared" si="300"/>
        <v>26684</v>
      </c>
      <c r="HH184" s="263">
        <f t="shared" si="300"/>
        <v>1721459</v>
      </c>
    </row>
    <row r="185" spans="1:216" x14ac:dyDescent="0.2">
      <c r="A185" s="263" t="s">
        <v>242</v>
      </c>
      <c r="B185" s="263">
        <f t="shared" ref="B185:Y185" si="301">+B139</f>
        <v>10040530</v>
      </c>
      <c r="C185" s="263">
        <f t="shared" si="301"/>
        <v>2894845</v>
      </c>
      <c r="D185" s="263">
        <f t="shared" si="301"/>
        <v>2142334</v>
      </c>
      <c r="E185" s="263">
        <f t="shared" si="301"/>
        <v>1411562</v>
      </c>
      <c r="F185" s="263">
        <f t="shared" si="301"/>
        <v>844954</v>
      </c>
      <c r="G185" s="263">
        <f t="shared" si="301"/>
        <v>836543</v>
      </c>
      <c r="H185" s="263">
        <f t="shared" si="301"/>
        <v>901732</v>
      </c>
      <c r="I185" s="263">
        <f t="shared" si="301"/>
        <v>470761</v>
      </c>
      <c r="J185" s="263">
        <f t="shared" si="301"/>
        <v>615968</v>
      </c>
      <c r="K185" s="263">
        <f t="shared" si="301"/>
        <v>289142</v>
      </c>
      <c r="L185" s="263">
        <f t="shared" si="301"/>
        <v>137107</v>
      </c>
      <c r="M185" s="263">
        <f t="shared" si="301"/>
        <v>163282</v>
      </c>
      <c r="N185" s="263">
        <f t="shared" ref="N185:P185" si="302">+N139</f>
        <v>188220</v>
      </c>
      <c r="O185" s="263">
        <f t="shared" si="302"/>
        <v>89090</v>
      </c>
      <c r="P185" s="263">
        <f t="shared" si="302"/>
        <v>101710</v>
      </c>
      <c r="Q185" s="263">
        <f t="shared" si="301"/>
        <v>811693</v>
      </c>
      <c r="R185" s="263">
        <f t="shared" si="301"/>
        <v>420293</v>
      </c>
      <c r="S185" s="263">
        <f t="shared" si="301"/>
        <v>0</v>
      </c>
      <c r="T185" s="263">
        <f t="shared" si="301"/>
        <v>290501</v>
      </c>
      <c r="U185" s="263">
        <f t="shared" si="301"/>
        <v>167579</v>
      </c>
      <c r="V185" s="263">
        <f t="shared" si="301"/>
        <v>177562</v>
      </c>
      <c r="W185" s="263">
        <f t="shared" si="301"/>
        <v>276810</v>
      </c>
      <c r="X185" s="263">
        <f t="shared" si="301"/>
        <v>229198</v>
      </c>
      <c r="Y185" s="263">
        <f t="shared" si="301"/>
        <v>60174</v>
      </c>
      <c r="Z185" s="263">
        <f t="shared" ref="Z185:CO185" si="303">+Z117</f>
        <v>6687069</v>
      </c>
      <c r="AA185" s="263">
        <f t="shared" si="303"/>
        <v>6160775</v>
      </c>
      <c r="AB185" s="263">
        <f t="shared" si="303"/>
        <v>520641</v>
      </c>
      <c r="AC185" s="263">
        <f t="shared" si="303"/>
        <v>3194650</v>
      </c>
      <c r="AD185" s="263">
        <f t="shared" si="303"/>
        <v>1729070</v>
      </c>
      <c r="AE185" s="263">
        <f t="shared" si="303"/>
        <v>143151</v>
      </c>
      <c r="AF185" s="263">
        <f t="shared" si="303"/>
        <v>1556286</v>
      </c>
      <c r="AG185" s="263">
        <f t="shared" si="303"/>
        <v>1251090</v>
      </c>
      <c r="AH185" s="263">
        <f t="shared" si="303"/>
        <v>1920572</v>
      </c>
      <c r="AI185" s="263">
        <f t="shared" si="303"/>
        <v>771699</v>
      </c>
      <c r="AJ185" s="263">
        <f t="shared" si="303"/>
        <v>2351380</v>
      </c>
      <c r="AK185" s="263">
        <f t="shared" si="303"/>
        <v>619901</v>
      </c>
      <c r="AL185" s="263">
        <f t="shared" si="303"/>
        <v>87158</v>
      </c>
      <c r="AM185" s="263">
        <f t="shared" si="303"/>
        <v>1784434</v>
      </c>
      <c r="AN185" s="263">
        <f t="shared" si="303"/>
        <v>28690</v>
      </c>
      <c r="AO185" s="263">
        <f t="shared" si="303"/>
        <v>677769</v>
      </c>
      <c r="AP185" s="263">
        <f t="shared" si="303"/>
        <v>775284</v>
      </c>
      <c r="AQ185" s="263">
        <f t="shared" si="303"/>
        <v>0</v>
      </c>
      <c r="AR185" s="263">
        <f t="shared" si="303"/>
        <v>387975</v>
      </c>
      <c r="AS185" s="263">
        <f t="shared" si="303"/>
        <v>119381</v>
      </c>
      <c r="AT185" s="263">
        <f t="shared" si="303"/>
        <v>194186</v>
      </c>
      <c r="AU185" s="263">
        <f t="shared" si="303"/>
        <v>101545</v>
      </c>
      <c r="AV185" s="263">
        <f t="shared" si="303"/>
        <v>317012</v>
      </c>
      <c r="AW185" s="263">
        <f t="shared" si="303"/>
        <v>82367</v>
      </c>
      <c r="AX185" s="263">
        <f t="shared" si="303"/>
        <v>15640</v>
      </c>
      <c r="AY185" s="263">
        <f t="shared" si="303"/>
        <v>3197379</v>
      </c>
      <c r="AZ185" s="263">
        <f t="shared" si="303"/>
        <v>534223</v>
      </c>
      <c r="BA185" s="263">
        <f t="shared" si="303"/>
        <v>94474</v>
      </c>
      <c r="BB185" s="263">
        <f t="shared" si="303"/>
        <v>20077</v>
      </c>
      <c r="BC185" s="263">
        <f t="shared" si="303"/>
        <v>451029</v>
      </c>
      <c r="BD185" s="263">
        <f t="shared" si="303"/>
        <v>13958</v>
      </c>
      <c r="BE185" s="263">
        <f t="shared" si="303"/>
        <v>0</v>
      </c>
      <c r="BF185" s="263">
        <f t="shared" si="303"/>
        <v>0</v>
      </c>
      <c r="BG185" s="263">
        <f t="shared" ref="BG185:BM185" si="304">+BG117</f>
        <v>59853</v>
      </c>
      <c r="BH185" s="263">
        <f t="shared" si="304"/>
        <v>14616</v>
      </c>
      <c r="BI185" s="263">
        <f t="shared" si="304"/>
        <v>14026</v>
      </c>
      <c r="BJ185" s="263">
        <f t="shared" si="304"/>
        <v>46241</v>
      </c>
      <c r="BK185" s="263">
        <f t="shared" si="304"/>
        <v>10029</v>
      </c>
      <c r="BL185" s="263">
        <f t="shared" si="304"/>
        <v>0</v>
      </c>
      <c r="BM185" s="263">
        <f t="shared" si="304"/>
        <v>0</v>
      </c>
      <c r="BN185" s="263">
        <f t="shared" si="303"/>
        <v>1341744</v>
      </c>
      <c r="BO185" s="263">
        <f t="shared" si="303"/>
        <v>0</v>
      </c>
      <c r="BP185" s="263">
        <f t="shared" si="303"/>
        <v>9296</v>
      </c>
      <c r="BQ185" s="263">
        <f t="shared" si="303"/>
        <v>1331954</v>
      </c>
      <c r="BR185" s="263">
        <f t="shared" si="303"/>
        <v>13160</v>
      </c>
      <c r="BS185" s="263">
        <f t="shared" si="303"/>
        <v>0</v>
      </c>
      <c r="BT185" s="263">
        <f t="shared" si="303"/>
        <v>0</v>
      </c>
      <c r="BU185" s="263">
        <f t="shared" si="303"/>
        <v>960445</v>
      </c>
      <c r="BV185" s="263">
        <f t="shared" si="303"/>
        <v>50534</v>
      </c>
      <c r="BW185" s="263">
        <f t="shared" si="303"/>
        <v>15037</v>
      </c>
      <c r="BX185" s="263">
        <f t="shared" si="303"/>
        <v>888618</v>
      </c>
      <c r="BY185" s="263">
        <f t="shared" si="303"/>
        <v>47230</v>
      </c>
      <c r="BZ185" s="263">
        <f t="shared" si="303"/>
        <v>0</v>
      </c>
      <c r="CA185" s="263">
        <f t="shared" si="303"/>
        <v>0</v>
      </c>
      <c r="CB185" s="263">
        <f t="shared" si="303"/>
        <v>112825</v>
      </c>
      <c r="CC185" s="263">
        <f t="shared" si="303"/>
        <v>60525</v>
      </c>
      <c r="CD185" s="263">
        <f t="shared" si="303"/>
        <v>17052</v>
      </c>
      <c r="CE185" s="263">
        <f t="shared" si="303"/>
        <v>50249</v>
      </c>
      <c r="CF185" s="263">
        <f t="shared" si="303"/>
        <v>11109</v>
      </c>
      <c r="CG185" s="263">
        <f t="shared" si="303"/>
        <v>0</v>
      </c>
      <c r="CH185" s="263">
        <f t="shared" si="303"/>
        <v>0</v>
      </c>
      <c r="CI185" s="263">
        <f t="shared" si="303"/>
        <v>1606304</v>
      </c>
      <c r="CJ185" s="263">
        <f t="shared" si="303"/>
        <v>525008</v>
      </c>
      <c r="CK185" s="263">
        <f t="shared" si="303"/>
        <v>88282</v>
      </c>
      <c r="CL185" s="263">
        <f t="shared" si="303"/>
        <v>933574</v>
      </c>
      <c r="CM185" s="263">
        <f t="shared" si="303"/>
        <v>25837</v>
      </c>
      <c r="CN185" s="263">
        <f t="shared" si="303"/>
        <v>0</v>
      </c>
      <c r="CO185" s="263">
        <f t="shared" si="303"/>
        <v>504305</v>
      </c>
      <c r="CP185" s="263">
        <f t="shared" ref="CP185:DC185" si="305">+CP139</f>
        <v>2266225</v>
      </c>
      <c r="CQ185" s="263">
        <f t="shared" si="305"/>
        <v>350321</v>
      </c>
      <c r="CR185" s="263">
        <f t="shared" si="305"/>
        <v>780477</v>
      </c>
      <c r="CS185" s="263">
        <f t="shared" si="305"/>
        <v>119468</v>
      </c>
      <c r="CT185" s="263">
        <f t="shared" si="305"/>
        <v>787444</v>
      </c>
      <c r="CU185" s="263">
        <f t="shared" si="305"/>
        <v>409728</v>
      </c>
      <c r="CV185" s="263">
        <f t="shared" si="305"/>
        <v>406154</v>
      </c>
      <c r="CW185" s="263">
        <f t="shared" si="305"/>
        <v>251237</v>
      </c>
      <c r="CX185" s="263">
        <f t="shared" si="305"/>
        <v>0</v>
      </c>
      <c r="CY185" s="263">
        <f t="shared" si="305"/>
        <v>0</v>
      </c>
      <c r="CZ185" s="263">
        <f t="shared" si="305"/>
        <v>0</v>
      </c>
      <c r="DA185" s="263">
        <f t="shared" si="305"/>
        <v>86731</v>
      </c>
      <c r="DB185" s="263">
        <f t="shared" si="305"/>
        <v>129192</v>
      </c>
      <c r="DC185" s="263">
        <f t="shared" si="305"/>
        <v>28348</v>
      </c>
      <c r="DD185" s="263">
        <f t="shared" ref="DD185:FO185" si="306">+DD117</f>
        <v>5009006</v>
      </c>
      <c r="DE185" s="263">
        <f t="shared" si="306"/>
        <v>2210355</v>
      </c>
      <c r="DF185" s="263">
        <f t="shared" si="306"/>
        <v>2420312</v>
      </c>
      <c r="DG185" s="263">
        <f t="shared" si="306"/>
        <v>2710606</v>
      </c>
      <c r="DH185" s="263">
        <f t="shared" si="306"/>
        <v>120718</v>
      </c>
      <c r="DI185" s="263">
        <f t="shared" si="306"/>
        <v>93000</v>
      </c>
      <c r="DJ185" s="263">
        <f t="shared" si="306"/>
        <v>24639</v>
      </c>
      <c r="DK185" s="263">
        <f t="shared" si="306"/>
        <v>6530050</v>
      </c>
      <c r="DL185" s="263">
        <f t="shared" si="306"/>
        <v>5075952</v>
      </c>
      <c r="DM185" s="263">
        <f t="shared" si="306"/>
        <v>3296345</v>
      </c>
      <c r="DN185" s="263">
        <f t="shared" si="306"/>
        <v>1018832</v>
      </c>
      <c r="DO185" s="263">
        <f t="shared" si="306"/>
        <v>723091</v>
      </c>
      <c r="DP185" s="263">
        <f t="shared" si="306"/>
        <v>494688</v>
      </c>
      <c r="DQ185" s="263">
        <f t="shared" si="306"/>
        <v>2084416</v>
      </c>
      <c r="DR185" s="263">
        <f t="shared" si="306"/>
        <v>0</v>
      </c>
      <c r="DS185" s="263">
        <f t="shared" si="306"/>
        <v>108671</v>
      </c>
      <c r="DT185" s="263">
        <f t="shared" si="306"/>
        <v>487819</v>
      </c>
      <c r="DU185" s="263">
        <f t="shared" si="306"/>
        <v>199286</v>
      </c>
      <c r="DV185" s="263">
        <f t="shared" si="306"/>
        <v>2778649</v>
      </c>
      <c r="DW185" s="263">
        <f t="shared" si="306"/>
        <v>975837</v>
      </c>
      <c r="DX185" s="263">
        <f t="shared" si="306"/>
        <v>730605</v>
      </c>
      <c r="DY185" s="263">
        <f t="shared" si="306"/>
        <v>406324</v>
      </c>
      <c r="DZ185" s="263">
        <f t="shared" si="306"/>
        <v>1848626</v>
      </c>
      <c r="EA185" s="263">
        <f t="shared" si="306"/>
        <v>6422</v>
      </c>
      <c r="EB185" s="263">
        <f t="shared" si="306"/>
        <v>135168</v>
      </c>
      <c r="EC185" s="263">
        <f t="shared" si="306"/>
        <v>479481</v>
      </c>
      <c r="ED185" s="263">
        <f t="shared" si="306"/>
        <v>268499</v>
      </c>
      <c r="EE185" s="263">
        <f t="shared" si="306"/>
        <v>4829196</v>
      </c>
      <c r="EF185" s="263">
        <f t="shared" si="306"/>
        <v>1750158</v>
      </c>
      <c r="EG185" s="263">
        <f t="shared" si="306"/>
        <v>1283989</v>
      </c>
      <c r="EH185" s="263">
        <f t="shared" si="306"/>
        <v>733829</v>
      </c>
      <c r="EI185" s="263">
        <f t="shared" si="306"/>
        <v>3265212</v>
      </c>
      <c r="EJ185" s="263">
        <f t="shared" si="306"/>
        <v>6422</v>
      </c>
      <c r="EK185" s="263">
        <f t="shared" si="306"/>
        <v>200673</v>
      </c>
      <c r="EL185" s="263">
        <f t="shared" si="306"/>
        <v>882324</v>
      </c>
      <c r="EM185" s="263">
        <f t="shared" si="306"/>
        <v>404642</v>
      </c>
      <c r="EN185" s="263">
        <f t="shared" si="306"/>
        <v>745810</v>
      </c>
      <c r="EO185" s="263">
        <f t="shared" si="306"/>
        <v>173069</v>
      </c>
      <c r="EP185" s="263">
        <f t="shared" si="306"/>
        <v>97549</v>
      </c>
      <c r="EQ185" s="263">
        <f t="shared" si="306"/>
        <v>139931</v>
      </c>
      <c r="ER185" s="263">
        <f t="shared" si="306"/>
        <v>419448</v>
      </c>
      <c r="ES185" s="263">
        <f t="shared" si="306"/>
        <v>0</v>
      </c>
      <c r="ET185" s="263">
        <f t="shared" si="306"/>
        <v>29316</v>
      </c>
      <c r="EU185" s="263">
        <f t="shared" si="306"/>
        <v>41148</v>
      </c>
      <c r="EV185" s="263">
        <f t="shared" si="306"/>
        <v>32512</v>
      </c>
      <c r="EW185" s="263">
        <f t="shared" si="306"/>
        <v>1713159</v>
      </c>
      <c r="EX185" s="263">
        <f t="shared" si="306"/>
        <v>449686</v>
      </c>
      <c r="EY185" s="263">
        <f t="shared" si="306"/>
        <v>242613</v>
      </c>
      <c r="EZ185" s="263">
        <f t="shared" si="306"/>
        <v>291109</v>
      </c>
      <c r="FA185" s="263">
        <f t="shared" si="306"/>
        <v>933186</v>
      </c>
      <c r="FB185" s="263">
        <f t="shared" si="306"/>
        <v>22597</v>
      </c>
      <c r="FC185" s="263">
        <f t="shared" si="306"/>
        <v>109223</v>
      </c>
      <c r="FD185" s="263">
        <f t="shared" si="306"/>
        <v>151778</v>
      </c>
      <c r="FE185" s="263">
        <f t="shared" si="306"/>
        <v>113866</v>
      </c>
      <c r="FF185" s="263">
        <f t="shared" si="306"/>
        <v>582923</v>
      </c>
      <c r="FG185" s="263">
        <f t="shared" si="306"/>
        <v>255368</v>
      </c>
      <c r="FH185" s="263">
        <f t="shared" si="306"/>
        <v>73364</v>
      </c>
      <c r="FI185" s="263">
        <f t="shared" si="306"/>
        <v>88533</v>
      </c>
      <c r="FJ185" s="263">
        <f t="shared" si="306"/>
        <v>143028</v>
      </c>
      <c r="FK185" s="263">
        <f t="shared" si="306"/>
        <v>12203</v>
      </c>
      <c r="FL185" s="263">
        <f t="shared" si="306"/>
        <v>30104</v>
      </c>
      <c r="FM185" s="263">
        <f t="shared" si="306"/>
        <v>66342</v>
      </c>
      <c r="FN185" s="263">
        <f t="shared" si="306"/>
        <v>9253</v>
      </c>
      <c r="FO185" s="263">
        <f t="shared" si="306"/>
        <v>469525</v>
      </c>
      <c r="FP185" s="263">
        <f t="shared" ref="FP185:HH185" si="307">+FP117</f>
        <v>368918</v>
      </c>
      <c r="FQ185" s="263">
        <f t="shared" si="307"/>
        <v>11303</v>
      </c>
      <c r="FR185" s="263">
        <f t="shared" si="307"/>
        <v>7415</v>
      </c>
      <c r="FS185" s="263">
        <f t="shared" si="307"/>
        <v>106792</v>
      </c>
      <c r="FT185" s="263">
        <f t="shared" si="307"/>
        <v>2013</v>
      </c>
      <c r="FU185" s="263">
        <f t="shared" si="307"/>
        <v>0</v>
      </c>
      <c r="FV185" s="263">
        <f t="shared" si="307"/>
        <v>6816</v>
      </c>
      <c r="FW185" s="263">
        <f t="shared" si="307"/>
        <v>15662</v>
      </c>
      <c r="FX185" s="263">
        <f t="shared" si="307"/>
        <v>1449240</v>
      </c>
      <c r="FY185" s="263">
        <f t="shared" si="307"/>
        <v>483492</v>
      </c>
      <c r="FZ185" s="263">
        <f t="shared" si="307"/>
        <v>309855</v>
      </c>
      <c r="GA185" s="263">
        <f t="shared" si="307"/>
        <v>194308</v>
      </c>
      <c r="GB185" s="263">
        <f t="shared" si="307"/>
        <v>880267</v>
      </c>
      <c r="GC185" s="263">
        <f t="shared" si="307"/>
        <v>12057</v>
      </c>
      <c r="GD185" s="263">
        <f t="shared" si="307"/>
        <v>11547</v>
      </c>
      <c r="GE185" s="263">
        <f t="shared" si="307"/>
        <v>24949</v>
      </c>
      <c r="GF185" s="263">
        <f t="shared" si="307"/>
        <v>13931</v>
      </c>
      <c r="GG185" s="263">
        <f t="shared" si="307"/>
        <v>356827</v>
      </c>
      <c r="GH185" s="263">
        <f t="shared" si="307"/>
        <v>24893</v>
      </c>
      <c r="GI185" s="263">
        <f t="shared" si="307"/>
        <v>13823</v>
      </c>
      <c r="GJ185" s="263">
        <f t="shared" si="307"/>
        <v>43067</v>
      </c>
      <c r="GK185" s="263">
        <f t="shared" si="307"/>
        <v>212222</v>
      </c>
      <c r="GL185" s="263">
        <f t="shared" si="307"/>
        <v>136212</v>
      </c>
      <c r="GM185" s="263">
        <f t="shared" si="307"/>
        <v>0</v>
      </c>
      <c r="GN185" s="263">
        <f t="shared" si="307"/>
        <v>0</v>
      </c>
      <c r="GO185" s="263">
        <f t="shared" si="307"/>
        <v>0</v>
      </c>
      <c r="GP185" s="263">
        <f t="shared" si="307"/>
        <v>157494</v>
      </c>
      <c r="GQ185" s="263">
        <f t="shared" si="307"/>
        <v>0</v>
      </c>
      <c r="GR185" s="263">
        <f t="shared" si="307"/>
        <v>102377</v>
      </c>
      <c r="GS185" s="263">
        <f t="shared" si="307"/>
        <v>52445</v>
      </c>
      <c r="GT185" s="263">
        <f t="shared" si="307"/>
        <v>0</v>
      </c>
      <c r="GU185" s="263">
        <f t="shared" si="307"/>
        <v>0</v>
      </c>
      <c r="GV185" s="263">
        <f t="shared" si="307"/>
        <v>0</v>
      </c>
      <c r="GW185" s="263">
        <f t="shared" si="307"/>
        <v>0</v>
      </c>
      <c r="GX185" s="263">
        <f t="shared" si="307"/>
        <v>0</v>
      </c>
      <c r="GY185" s="263">
        <f t="shared" si="307"/>
        <v>791498</v>
      </c>
      <c r="GZ185" s="263">
        <f t="shared" si="307"/>
        <v>211357</v>
      </c>
      <c r="HA185" s="263">
        <f t="shared" si="307"/>
        <v>145798</v>
      </c>
      <c r="HB185" s="263">
        <f t="shared" si="307"/>
        <v>69632</v>
      </c>
      <c r="HC185" s="263">
        <f t="shared" si="307"/>
        <v>372393</v>
      </c>
      <c r="HD185" s="263">
        <f t="shared" si="307"/>
        <v>19383</v>
      </c>
      <c r="HE185" s="263">
        <f t="shared" si="307"/>
        <v>17020</v>
      </c>
      <c r="HF185" s="263">
        <f t="shared" si="307"/>
        <v>134839</v>
      </c>
      <c r="HG185" s="263">
        <f t="shared" si="307"/>
        <v>65876</v>
      </c>
      <c r="HH185" s="263">
        <f t="shared" si="307"/>
        <v>3434469</v>
      </c>
    </row>
    <row r="186" spans="1:216" x14ac:dyDescent="0.2">
      <c r="A186" s="263" t="s">
        <v>243</v>
      </c>
      <c r="B186" s="263">
        <f t="shared" ref="B186:Y186" si="308">+B140</f>
        <v>12073380</v>
      </c>
      <c r="C186" s="263">
        <f t="shared" si="308"/>
        <v>5024998</v>
      </c>
      <c r="D186" s="263">
        <f t="shared" si="308"/>
        <v>4272020</v>
      </c>
      <c r="E186" s="263">
        <f t="shared" si="308"/>
        <v>3365852</v>
      </c>
      <c r="F186" s="263">
        <f t="shared" si="308"/>
        <v>2260895</v>
      </c>
      <c r="G186" s="263">
        <f t="shared" si="308"/>
        <v>1865219</v>
      </c>
      <c r="H186" s="263">
        <f t="shared" si="308"/>
        <v>1622930</v>
      </c>
      <c r="I186" s="263">
        <f t="shared" si="308"/>
        <v>860356</v>
      </c>
      <c r="J186" s="263">
        <f t="shared" si="308"/>
        <v>1066691</v>
      </c>
      <c r="K186" s="263">
        <f t="shared" si="308"/>
        <v>465446</v>
      </c>
      <c r="L186" s="263">
        <f t="shared" si="308"/>
        <v>242347</v>
      </c>
      <c r="M186" s="263">
        <f t="shared" si="308"/>
        <v>283204</v>
      </c>
      <c r="N186" s="263">
        <f t="shared" ref="N186:P186" si="309">+N140</f>
        <v>234969</v>
      </c>
      <c r="O186" s="263">
        <f t="shared" si="309"/>
        <v>119403</v>
      </c>
      <c r="P186" s="263">
        <f t="shared" si="309"/>
        <v>180091</v>
      </c>
      <c r="Q186" s="263">
        <f t="shared" si="308"/>
        <v>847434</v>
      </c>
      <c r="R186" s="263">
        <f t="shared" si="308"/>
        <v>303613</v>
      </c>
      <c r="S186" s="263">
        <f t="shared" si="308"/>
        <v>0</v>
      </c>
      <c r="T186" s="263">
        <f t="shared" si="308"/>
        <v>1087589</v>
      </c>
      <c r="U186" s="263">
        <f t="shared" si="308"/>
        <v>861848</v>
      </c>
      <c r="V186" s="263">
        <f t="shared" si="308"/>
        <v>382174</v>
      </c>
      <c r="W186" s="263">
        <f t="shared" si="308"/>
        <v>387233</v>
      </c>
      <c r="X186" s="263">
        <f t="shared" si="308"/>
        <v>283903</v>
      </c>
      <c r="Y186" s="263">
        <f t="shared" si="308"/>
        <v>110767</v>
      </c>
      <c r="Z186" s="263">
        <f t="shared" ref="Z186:CO186" si="310">+Z118</f>
        <v>8354125</v>
      </c>
      <c r="AA186" s="263">
        <f t="shared" si="310"/>
        <v>7515122</v>
      </c>
      <c r="AB186" s="263">
        <f t="shared" si="310"/>
        <v>422413</v>
      </c>
      <c r="AC186" s="263">
        <f t="shared" si="310"/>
        <v>3624688</v>
      </c>
      <c r="AD186" s="263">
        <f t="shared" si="310"/>
        <v>2425133</v>
      </c>
      <c r="AE186" s="263">
        <f t="shared" si="310"/>
        <v>59248</v>
      </c>
      <c r="AF186" s="263">
        <f t="shared" si="310"/>
        <v>1923135</v>
      </c>
      <c r="AG186" s="263">
        <f t="shared" si="310"/>
        <v>1183710</v>
      </c>
      <c r="AH186" s="263">
        <f t="shared" si="310"/>
        <v>2146648</v>
      </c>
      <c r="AI186" s="263">
        <f t="shared" si="310"/>
        <v>1032553</v>
      </c>
      <c r="AJ186" s="263">
        <f t="shared" si="310"/>
        <v>3719099</v>
      </c>
      <c r="AK186" s="263">
        <f t="shared" si="310"/>
        <v>1026181</v>
      </c>
      <c r="AL186" s="263">
        <f t="shared" si="310"/>
        <v>230778</v>
      </c>
      <c r="AM186" s="263">
        <f t="shared" si="310"/>
        <v>3011664</v>
      </c>
      <c r="AN186" s="263">
        <f t="shared" si="310"/>
        <v>16236</v>
      </c>
      <c r="AO186" s="263">
        <f t="shared" si="310"/>
        <v>1184227</v>
      </c>
      <c r="AP186" s="263">
        <f t="shared" si="310"/>
        <v>1216384</v>
      </c>
      <c r="AQ186" s="263">
        <f t="shared" si="310"/>
        <v>6650</v>
      </c>
      <c r="AR186" s="263">
        <f t="shared" si="310"/>
        <v>780646</v>
      </c>
      <c r="AS186" s="263">
        <f t="shared" si="310"/>
        <v>142586</v>
      </c>
      <c r="AT186" s="263">
        <f t="shared" si="310"/>
        <v>424762</v>
      </c>
      <c r="AU186" s="263">
        <f t="shared" si="310"/>
        <v>121985</v>
      </c>
      <c r="AV186" s="263">
        <f t="shared" si="310"/>
        <v>701210</v>
      </c>
      <c r="AW186" s="263">
        <f t="shared" si="310"/>
        <v>158372</v>
      </c>
      <c r="AX186" s="263">
        <f t="shared" si="310"/>
        <v>32972</v>
      </c>
      <c r="AY186" s="263">
        <f t="shared" si="310"/>
        <v>3015815</v>
      </c>
      <c r="AZ186" s="263">
        <f t="shared" si="310"/>
        <v>622317</v>
      </c>
      <c r="BA186" s="263">
        <f t="shared" si="310"/>
        <v>141389</v>
      </c>
      <c r="BB186" s="263">
        <f t="shared" si="310"/>
        <v>46970</v>
      </c>
      <c r="BC186" s="263">
        <f t="shared" si="310"/>
        <v>495513</v>
      </c>
      <c r="BD186" s="263">
        <f t="shared" si="310"/>
        <v>22701</v>
      </c>
      <c r="BE186" s="263">
        <f t="shared" si="310"/>
        <v>0</v>
      </c>
      <c r="BF186" s="263">
        <f t="shared" si="310"/>
        <v>0</v>
      </c>
      <c r="BG186" s="263">
        <f t="shared" ref="BG186:BM186" si="311">+BG118</f>
        <v>246241</v>
      </c>
      <c r="BH186" s="263">
        <f t="shared" si="311"/>
        <v>36304</v>
      </c>
      <c r="BI186" s="263">
        <f t="shared" si="311"/>
        <v>0</v>
      </c>
      <c r="BJ186" s="263">
        <f t="shared" si="311"/>
        <v>220632</v>
      </c>
      <c r="BK186" s="263">
        <f t="shared" si="311"/>
        <v>0</v>
      </c>
      <c r="BL186" s="263">
        <f t="shared" si="311"/>
        <v>0</v>
      </c>
      <c r="BM186" s="263">
        <f t="shared" si="311"/>
        <v>0</v>
      </c>
      <c r="BN186" s="263">
        <f t="shared" si="310"/>
        <v>999613</v>
      </c>
      <c r="BO186" s="263">
        <f t="shared" si="310"/>
        <v>0</v>
      </c>
      <c r="BP186" s="263">
        <f t="shared" si="310"/>
        <v>8062</v>
      </c>
      <c r="BQ186" s="263">
        <f t="shared" si="310"/>
        <v>991343</v>
      </c>
      <c r="BR186" s="263">
        <f t="shared" si="310"/>
        <v>0</v>
      </c>
      <c r="BS186" s="263">
        <f t="shared" si="310"/>
        <v>0</v>
      </c>
      <c r="BT186" s="263">
        <f t="shared" si="310"/>
        <v>0</v>
      </c>
      <c r="BU186" s="263">
        <f t="shared" si="310"/>
        <v>484445</v>
      </c>
      <c r="BV186" s="263">
        <f t="shared" si="310"/>
        <v>51681</v>
      </c>
      <c r="BW186" s="263">
        <f t="shared" si="310"/>
        <v>10353</v>
      </c>
      <c r="BX186" s="263">
        <f t="shared" si="310"/>
        <v>464355</v>
      </c>
      <c r="BY186" s="263">
        <f t="shared" si="310"/>
        <v>10679</v>
      </c>
      <c r="BZ186" s="263">
        <f t="shared" si="310"/>
        <v>0</v>
      </c>
      <c r="CA186" s="263">
        <f t="shared" si="310"/>
        <v>0</v>
      </c>
      <c r="CB186" s="263">
        <f t="shared" si="310"/>
        <v>154891</v>
      </c>
      <c r="CC186" s="263">
        <f t="shared" si="310"/>
        <v>73382</v>
      </c>
      <c r="CD186" s="263">
        <f t="shared" si="310"/>
        <v>0</v>
      </c>
      <c r="CE186" s="263">
        <f t="shared" si="310"/>
        <v>104629</v>
      </c>
      <c r="CF186" s="263">
        <f t="shared" si="310"/>
        <v>0</v>
      </c>
      <c r="CG186" s="263">
        <f t="shared" si="310"/>
        <v>0</v>
      </c>
      <c r="CH186" s="263">
        <f t="shared" si="310"/>
        <v>0</v>
      </c>
      <c r="CI186" s="263">
        <f t="shared" si="310"/>
        <v>1808393</v>
      </c>
      <c r="CJ186" s="263">
        <f t="shared" si="310"/>
        <v>728848</v>
      </c>
      <c r="CK186" s="263">
        <f t="shared" si="310"/>
        <v>38974</v>
      </c>
      <c r="CL186" s="263">
        <f t="shared" si="310"/>
        <v>1266414</v>
      </c>
      <c r="CM186" s="263">
        <f t="shared" si="310"/>
        <v>22123</v>
      </c>
      <c r="CN186" s="263">
        <f t="shared" si="310"/>
        <v>0</v>
      </c>
      <c r="CO186" s="263">
        <f t="shared" si="310"/>
        <v>189232</v>
      </c>
      <c r="CP186" s="263">
        <f t="shared" ref="CP186:DC186" si="312">+CP140</f>
        <v>2350087</v>
      </c>
      <c r="CQ186" s="263">
        <f t="shared" si="312"/>
        <v>385329</v>
      </c>
      <c r="CR186" s="263">
        <f t="shared" si="312"/>
        <v>1001967</v>
      </c>
      <c r="CS186" s="263">
        <f t="shared" si="312"/>
        <v>293304</v>
      </c>
      <c r="CT186" s="263">
        <f t="shared" si="312"/>
        <v>705698</v>
      </c>
      <c r="CU186" s="263">
        <f t="shared" si="312"/>
        <v>353665</v>
      </c>
      <c r="CV186" s="263">
        <f t="shared" si="312"/>
        <v>356247</v>
      </c>
      <c r="CW186" s="263">
        <f t="shared" si="312"/>
        <v>352359</v>
      </c>
      <c r="CX186" s="263">
        <f t="shared" si="312"/>
        <v>0</v>
      </c>
      <c r="CY186" s="263">
        <f t="shared" si="312"/>
        <v>0</v>
      </c>
      <c r="CZ186" s="263">
        <f t="shared" si="312"/>
        <v>0</v>
      </c>
      <c r="DA186" s="263">
        <f t="shared" si="312"/>
        <v>134364</v>
      </c>
      <c r="DB186" s="263">
        <f t="shared" si="312"/>
        <v>164378</v>
      </c>
      <c r="DC186" s="263">
        <f t="shared" si="312"/>
        <v>50939</v>
      </c>
      <c r="DD186" s="263">
        <f t="shared" ref="DD186:FO186" si="313">+DD118</f>
        <v>5220755</v>
      </c>
      <c r="DE186" s="263">
        <f t="shared" si="313"/>
        <v>2020670</v>
      </c>
      <c r="DF186" s="263">
        <f t="shared" si="313"/>
        <v>2674070</v>
      </c>
      <c r="DG186" s="263">
        <f t="shared" si="313"/>
        <v>3072015</v>
      </c>
      <c r="DH186" s="263">
        <f t="shared" si="313"/>
        <v>146689</v>
      </c>
      <c r="DI186" s="263">
        <f t="shared" si="313"/>
        <v>38265</v>
      </c>
      <c r="DJ186" s="263">
        <f t="shared" si="313"/>
        <v>12788</v>
      </c>
      <c r="DK186" s="263">
        <f t="shared" si="313"/>
        <v>5768866</v>
      </c>
      <c r="DL186" s="263">
        <f t="shared" si="313"/>
        <v>3924012</v>
      </c>
      <c r="DM186" s="263">
        <f t="shared" si="313"/>
        <v>2842533</v>
      </c>
      <c r="DN186" s="263">
        <f t="shared" si="313"/>
        <v>1075042</v>
      </c>
      <c r="DO186" s="263">
        <f t="shared" si="313"/>
        <v>388793</v>
      </c>
      <c r="DP186" s="263">
        <f t="shared" si="313"/>
        <v>411121</v>
      </c>
      <c r="DQ186" s="263">
        <f t="shared" si="313"/>
        <v>1667075</v>
      </c>
      <c r="DR186" s="263">
        <f t="shared" si="313"/>
        <v>0</v>
      </c>
      <c r="DS186" s="263">
        <f t="shared" si="313"/>
        <v>52643</v>
      </c>
      <c r="DT186" s="263">
        <f t="shared" si="313"/>
        <v>352166</v>
      </c>
      <c r="DU186" s="263">
        <f t="shared" si="313"/>
        <v>151789</v>
      </c>
      <c r="DV186" s="263">
        <f t="shared" si="313"/>
        <v>1774390</v>
      </c>
      <c r="DW186" s="263">
        <f t="shared" si="313"/>
        <v>493017</v>
      </c>
      <c r="DX186" s="263">
        <f t="shared" si="313"/>
        <v>328342</v>
      </c>
      <c r="DY186" s="263">
        <f t="shared" si="313"/>
        <v>278165</v>
      </c>
      <c r="DZ186" s="263">
        <f t="shared" si="313"/>
        <v>1196530</v>
      </c>
      <c r="EA186" s="263">
        <f t="shared" si="313"/>
        <v>0</v>
      </c>
      <c r="EB186" s="263">
        <f t="shared" si="313"/>
        <v>24238</v>
      </c>
      <c r="EC186" s="263">
        <f t="shared" si="313"/>
        <v>207714</v>
      </c>
      <c r="ED186" s="263">
        <f t="shared" si="313"/>
        <v>82592</v>
      </c>
      <c r="EE186" s="263">
        <f t="shared" si="313"/>
        <v>3686796</v>
      </c>
      <c r="EF186" s="263">
        <f t="shared" si="313"/>
        <v>1393182</v>
      </c>
      <c r="EG186" s="263">
        <f t="shared" si="313"/>
        <v>636530</v>
      </c>
      <c r="EH186" s="263">
        <f t="shared" si="313"/>
        <v>512276</v>
      </c>
      <c r="EI186" s="263">
        <f t="shared" si="313"/>
        <v>2281045</v>
      </c>
      <c r="EJ186" s="263">
        <f t="shared" si="313"/>
        <v>0</v>
      </c>
      <c r="EK186" s="263">
        <f t="shared" si="313"/>
        <v>62095</v>
      </c>
      <c r="EL186" s="263">
        <f t="shared" si="313"/>
        <v>507814</v>
      </c>
      <c r="EM186" s="263">
        <f t="shared" si="313"/>
        <v>197726</v>
      </c>
      <c r="EN186" s="263">
        <f t="shared" si="313"/>
        <v>778343</v>
      </c>
      <c r="EO186" s="263">
        <f t="shared" si="313"/>
        <v>103353</v>
      </c>
      <c r="EP186" s="263">
        <f t="shared" si="313"/>
        <v>75719</v>
      </c>
      <c r="EQ186" s="263">
        <f t="shared" si="313"/>
        <v>156906</v>
      </c>
      <c r="ER186" s="263">
        <f t="shared" si="313"/>
        <v>471190</v>
      </c>
      <c r="ES186" s="263">
        <f t="shared" si="313"/>
        <v>0</v>
      </c>
      <c r="ET186" s="263">
        <f t="shared" si="313"/>
        <v>7485</v>
      </c>
      <c r="EU186" s="263">
        <f t="shared" si="313"/>
        <v>80289</v>
      </c>
      <c r="EV186" s="263">
        <f t="shared" si="313"/>
        <v>32506</v>
      </c>
      <c r="EW186" s="263">
        <f t="shared" si="313"/>
        <v>1489140</v>
      </c>
      <c r="EX186" s="263">
        <f t="shared" si="313"/>
        <v>434067</v>
      </c>
      <c r="EY186" s="263">
        <f t="shared" si="313"/>
        <v>162758</v>
      </c>
      <c r="EZ186" s="263">
        <f t="shared" si="313"/>
        <v>265699</v>
      </c>
      <c r="FA186" s="263">
        <f t="shared" si="313"/>
        <v>791651</v>
      </c>
      <c r="FB186" s="263">
        <f t="shared" si="313"/>
        <v>0</v>
      </c>
      <c r="FC186" s="263">
        <f t="shared" si="313"/>
        <v>34610</v>
      </c>
      <c r="FD186" s="263">
        <f t="shared" si="313"/>
        <v>141894</v>
      </c>
      <c r="FE186" s="263">
        <f t="shared" si="313"/>
        <v>76141</v>
      </c>
      <c r="FF186" s="263">
        <f t="shared" si="313"/>
        <v>534762</v>
      </c>
      <c r="FG186" s="263">
        <f t="shared" si="313"/>
        <v>176096</v>
      </c>
      <c r="FH186" s="263">
        <f t="shared" si="313"/>
        <v>44039</v>
      </c>
      <c r="FI186" s="263">
        <f t="shared" si="313"/>
        <v>73719</v>
      </c>
      <c r="FJ186" s="263">
        <f t="shared" si="313"/>
        <v>199209</v>
      </c>
      <c r="FK186" s="263">
        <f t="shared" si="313"/>
        <v>0</v>
      </c>
      <c r="FL186" s="263">
        <f t="shared" si="313"/>
        <v>19802</v>
      </c>
      <c r="FM186" s="263">
        <f t="shared" si="313"/>
        <v>31136</v>
      </c>
      <c r="FN186" s="263">
        <f t="shared" si="313"/>
        <v>6397</v>
      </c>
      <c r="FO186" s="263">
        <f t="shared" si="313"/>
        <v>1112237</v>
      </c>
      <c r="FP186" s="263">
        <f t="shared" ref="FP186:HH186" si="314">+FP118</f>
        <v>920303</v>
      </c>
      <c r="FQ186" s="263">
        <f t="shared" si="314"/>
        <v>64274</v>
      </c>
      <c r="FR186" s="263">
        <f t="shared" si="314"/>
        <v>24553</v>
      </c>
      <c r="FS186" s="263">
        <f t="shared" si="314"/>
        <v>231035</v>
      </c>
      <c r="FT186" s="263">
        <f t="shared" si="314"/>
        <v>9773</v>
      </c>
      <c r="FU186" s="263">
        <f t="shared" si="314"/>
        <v>6648</v>
      </c>
      <c r="FV186" s="263">
        <f t="shared" si="314"/>
        <v>60526</v>
      </c>
      <c r="FW186" s="263">
        <f t="shared" si="314"/>
        <v>0</v>
      </c>
      <c r="FX186" s="263">
        <f t="shared" si="314"/>
        <v>1051361</v>
      </c>
      <c r="FY186" s="263">
        <f t="shared" si="314"/>
        <v>241448</v>
      </c>
      <c r="FZ186" s="263">
        <f t="shared" si="314"/>
        <v>129235</v>
      </c>
      <c r="GA186" s="263">
        <f t="shared" si="314"/>
        <v>158020</v>
      </c>
      <c r="GB186" s="263">
        <f t="shared" si="314"/>
        <v>750495</v>
      </c>
      <c r="GC186" s="263">
        <f t="shared" si="314"/>
        <v>0</v>
      </c>
      <c r="GD186" s="263">
        <f t="shared" si="314"/>
        <v>4757</v>
      </c>
      <c r="GE186" s="263">
        <f t="shared" si="314"/>
        <v>11030</v>
      </c>
      <c r="GF186" s="263">
        <f t="shared" si="314"/>
        <v>0</v>
      </c>
      <c r="GG186" s="263">
        <f t="shared" si="314"/>
        <v>103054</v>
      </c>
      <c r="GH186" s="263">
        <f t="shared" si="314"/>
        <v>0</v>
      </c>
      <c r="GI186" s="263">
        <f t="shared" si="314"/>
        <v>0</v>
      </c>
      <c r="GJ186" s="263">
        <f t="shared" si="314"/>
        <v>29068</v>
      </c>
      <c r="GK186" s="263">
        <f t="shared" si="314"/>
        <v>55712</v>
      </c>
      <c r="GL186" s="263">
        <f t="shared" si="314"/>
        <v>43809</v>
      </c>
      <c r="GM186" s="263">
        <f t="shared" si="314"/>
        <v>0</v>
      </c>
      <c r="GN186" s="263">
        <f t="shared" si="314"/>
        <v>0</v>
      </c>
      <c r="GO186" s="263">
        <f t="shared" si="314"/>
        <v>0</v>
      </c>
      <c r="GP186" s="263">
        <f t="shared" si="314"/>
        <v>389441</v>
      </c>
      <c r="GQ186" s="263">
        <f t="shared" si="314"/>
        <v>20290</v>
      </c>
      <c r="GR186" s="263">
        <f t="shared" si="314"/>
        <v>282817</v>
      </c>
      <c r="GS186" s="263">
        <f t="shared" si="314"/>
        <v>78427</v>
      </c>
      <c r="GT186" s="263">
        <f t="shared" si="314"/>
        <v>13829</v>
      </c>
      <c r="GU186" s="263">
        <f t="shared" si="314"/>
        <v>0</v>
      </c>
      <c r="GV186" s="263">
        <f t="shared" si="314"/>
        <v>0</v>
      </c>
      <c r="GW186" s="263">
        <f t="shared" si="314"/>
        <v>11067</v>
      </c>
      <c r="GX186" s="263">
        <f t="shared" si="314"/>
        <v>26533</v>
      </c>
      <c r="GY186" s="263">
        <f t="shared" si="314"/>
        <v>626800</v>
      </c>
      <c r="GZ186" s="263">
        <f t="shared" si="314"/>
        <v>243326</v>
      </c>
      <c r="HA186" s="263">
        <f t="shared" si="314"/>
        <v>55012</v>
      </c>
      <c r="HB186" s="263">
        <f t="shared" si="314"/>
        <v>73126</v>
      </c>
      <c r="HC186" s="263">
        <f t="shared" si="314"/>
        <v>366124</v>
      </c>
      <c r="HD186" s="263">
        <f t="shared" si="314"/>
        <v>28918</v>
      </c>
      <c r="HE186" s="263">
        <f t="shared" si="314"/>
        <v>6808</v>
      </c>
      <c r="HF186" s="263">
        <f t="shared" si="314"/>
        <v>54828</v>
      </c>
      <c r="HG186" s="263">
        <f t="shared" si="314"/>
        <v>10978</v>
      </c>
      <c r="HH186" s="263">
        <f t="shared" si="314"/>
        <v>2904021</v>
      </c>
    </row>
    <row r="187" spans="1:216" x14ac:dyDescent="0.2">
      <c r="A187" s="263" t="s">
        <v>244</v>
      </c>
      <c r="B187" s="263">
        <f>+B141</f>
        <v>15331500</v>
      </c>
      <c r="C187" s="263">
        <f t="shared" ref="C187:Y187" si="315">+C141</f>
        <v>4557150</v>
      </c>
      <c r="D187" s="263">
        <f t="shared" si="315"/>
        <v>3804458</v>
      </c>
      <c r="E187" s="263">
        <f t="shared" si="315"/>
        <v>2891771</v>
      </c>
      <c r="F187" s="263">
        <f t="shared" si="315"/>
        <v>1836868</v>
      </c>
      <c r="G187" s="263">
        <f t="shared" si="315"/>
        <v>1634642</v>
      </c>
      <c r="H187" s="263">
        <f t="shared" si="315"/>
        <v>1373859</v>
      </c>
      <c r="I187" s="263">
        <f t="shared" si="315"/>
        <v>717308</v>
      </c>
      <c r="J187" s="263">
        <f t="shared" si="315"/>
        <v>909930</v>
      </c>
      <c r="K187" s="263">
        <f t="shared" si="315"/>
        <v>262821</v>
      </c>
      <c r="L187" s="263">
        <f t="shared" si="315"/>
        <v>135358</v>
      </c>
      <c r="M187" s="263">
        <f t="shared" si="315"/>
        <v>144812</v>
      </c>
      <c r="N187" s="263">
        <f t="shared" ref="N187:P187" si="316">+N141</f>
        <v>264555</v>
      </c>
      <c r="O187" s="263">
        <f t="shared" si="316"/>
        <v>119571</v>
      </c>
      <c r="P187" s="263">
        <f t="shared" si="316"/>
        <v>190957</v>
      </c>
      <c r="Q187" s="263">
        <f t="shared" si="315"/>
        <v>913180</v>
      </c>
      <c r="R187" s="263">
        <f t="shared" si="315"/>
        <v>355994</v>
      </c>
      <c r="S187" s="263">
        <f t="shared" si="315"/>
        <v>0</v>
      </c>
      <c r="T187" s="263">
        <f t="shared" si="315"/>
        <v>518758</v>
      </c>
      <c r="U187" s="263">
        <f t="shared" si="315"/>
        <v>432090</v>
      </c>
      <c r="V187" s="263">
        <f t="shared" si="315"/>
        <v>128333</v>
      </c>
      <c r="W187" s="263">
        <f t="shared" si="315"/>
        <v>379294</v>
      </c>
      <c r="X187" s="263">
        <f t="shared" si="315"/>
        <v>288272</v>
      </c>
      <c r="Y187" s="263">
        <f t="shared" si="315"/>
        <v>102125</v>
      </c>
      <c r="Z187" s="263">
        <f>+Z119</f>
        <v>10860020</v>
      </c>
      <c r="AA187" s="263">
        <f t="shared" ref="AA187:CO187" si="317">+AA119</f>
        <v>10206260</v>
      </c>
      <c r="AB187" s="263">
        <f t="shared" si="317"/>
        <v>833555</v>
      </c>
      <c r="AC187" s="263">
        <f t="shared" si="317"/>
        <v>5627030</v>
      </c>
      <c r="AD187" s="263">
        <f t="shared" si="317"/>
        <v>3182730</v>
      </c>
      <c r="AE187" s="263">
        <f t="shared" si="317"/>
        <v>220829</v>
      </c>
      <c r="AF187" s="263">
        <f t="shared" si="317"/>
        <v>2442380</v>
      </c>
      <c r="AG187" s="263">
        <f t="shared" si="317"/>
        <v>2211189</v>
      </c>
      <c r="AH187" s="263">
        <f t="shared" si="317"/>
        <v>3057322</v>
      </c>
      <c r="AI187" s="263">
        <f t="shared" si="317"/>
        <v>1237017</v>
      </c>
      <c r="AJ187" s="263">
        <f t="shared" si="317"/>
        <v>4248883</v>
      </c>
      <c r="AK187" s="263">
        <f t="shared" si="317"/>
        <v>1239910</v>
      </c>
      <c r="AL187" s="263">
        <f t="shared" si="317"/>
        <v>247698</v>
      </c>
      <c r="AM187" s="263">
        <f t="shared" si="317"/>
        <v>2729166</v>
      </c>
      <c r="AN187" s="263">
        <f t="shared" si="317"/>
        <v>49552</v>
      </c>
      <c r="AO187" s="263">
        <f t="shared" si="317"/>
        <v>1225661</v>
      </c>
      <c r="AP187" s="263">
        <f t="shared" si="317"/>
        <v>1121240</v>
      </c>
      <c r="AQ187" s="263">
        <f t="shared" si="317"/>
        <v>6791</v>
      </c>
      <c r="AR187" s="263">
        <f t="shared" si="317"/>
        <v>608191</v>
      </c>
      <c r="AS187" s="263">
        <f t="shared" si="317"/>
        <v>167376</v>
      </c>
      <c r="AT187" s="263">
        <f t="shared" si="317"/>
        <v>262532</v>
      </c>
      <c r="AU187" s="263">
        <f t="shared" si="317"/>
        <v>115941</v>
      </c>
      <c r="AV187" s="263">
        <f t="shared" si="317"/>
        <v>463645</v>
      </c>
      <c r="AW187" s="263">
        <f t="shared" si="317"/>
        <v>111588</v>
      </c>
      <c r="AX187" s="263">
        <f t="shared" si="317"/>
        <v>13610</v>
      </c>
      <c r="AY187" s="263">
        <f t="shared" si="317"/>
        <v>4985432</v>
      </c>
      <c r="AZ187" s="263">
        <f t="shared" si="317"/>
        <v>1002897</v>
      </c>
      <c r="BA187" s="263">
        <f t="shared" si="317"/>
        <v>213959</v>
      </c>
      <c r="BB187" s="263">
        <f t="shared" si="317"/>
        <v>51469</v>
      </c>
      <c r="BC187" s="263">
        <f t="shared" si="317"/>
        <v>814946</v>
      </c>
      <c r="BD187" s="263">
        <f t="shared" si="317"/>
        <v>44996</v>
      </c>
      <c r="BE187" s="263">
        <f t="shared" si="317"/>
        <v>0</v>
      </c>
      <c r="BF187" s="263">
        <f t="shared" si="317"/>
        <v>0</v>
      </c>
      <c r="BG187" s="263">
        <f t="shared" ref="BG187:BM187" si="318">+BG119</f>
        <v>287386</v>
      </c>
      <c r="BH187" s="263">
        <f t="shared" si="318"/>
        <v>54359</v>
      </c>
      <c r="BI187" s="263">
        <f t="shared" si="318"/>
        <v>0</v>
      </c>
      <c r="BJ187" s="263">
        <f t="shared" si="318"/>
        <v>245534</v>
      </c>
      <c r="BK187" s="263">
        <f t="shared" si="318"/>
        <v>10014</v>
      </c>
      <c r="BL187" s="263">
        <f t="shared" si="318"/>
        <v>0</v>
      </c>
      <c r="BM187" s="263">
        <f t="shared" si="318"/>
        <v>0</v>
      </c>
      <c r="BN187" s="263">
        <f t="shared" si="317"/>
        <v>1941953</v>
      </c>
      <c r="BO187" s="263">
        <f t="shared" si="317"/>
        <v>3367</v>
      </c>
      <c r="BP187" s="263">
        <f t="shared" si="317"/>
        <v>27155</v>
      </c>
      <c r="BQ187" s="263">
        <f t="shared" si="317"/>
        <v>1919786</v>
      </c>
      <c r="BR187" s="263">
        <f t="shared" si="317"/>
        <v>19840</v>
      </c>
      <c r="BS187" s="263">
        <f t="shared" si="317"/>
        <v>0</v>
      </c>
      <c r="BT187" s="263">
        <f t="shared" si="317"/>
        <v>0</v>
      </c>
      <c r="BU187" s="263">
        <f t="shared" si="317"/>
        <v>1283238</v>
      </c>
      <c r="BV187" s="263">
        <f t="shared" si="317"/>
        <v>108532</v>
      </c>
      <c r="BW187" s="263">
        <f t="shared" si="317"/>
        <v>77148</v>
      </c>
      <c r="BX187" s="263">
        <f t="shared" si="317"/>
        <v>1155218</v>
      </c>
      <c r="BY187" s="263">
        <f t="shared" si="317"/>
        <v>64072</v>
      </c>
      <c r="BZ187" s="263">
        <f t="shared" si="317"/>
        <v>0</v>
      </c>
      <c r="CA187" s="263">
        <f t="shared" si="317"/>
        <v>0</v>
      </c>
      <c r="CB187" s="263">
        <f t="shared" si="317"/>
        <v>300095</v>
      </c>
      <c r="CC187" s="263">
        <f t="shared" si="317"/>
        <v>151858</v>
      </c>
      <c r="CD187" s="263">
        <f t="shared" si="317"/>
        <v>33703</v>
      </c>
      <c r="CE187" s="263">
        <f t="shared" si="317"/>
        <v>135922</v>
      </c>
      <c r="CF187" s="263">
        <f t="shared" si="317"/>
        <v>12004</v>
      </c>
      <c r="CG187" s="263">
        <f t="shared" si="317"/>
        <v>0</v>
      </c>
      <c r="CH187" s="263">
        <f t="shared" si="317"/>
        <v>0</v>
      </c>
      <c r="CI187" s="263">
        <f t="shared" si="317"/>
        <v>2381593</v>
      </c>
      <c r="CJ187" s="263">
        <f t="shared" si="317"/>
        <v>889118</v>
      </c>
      <c r="CK187" s="263">
        <f t="shared" si="317"/>
        <v>79260</v>
      </c>
      <c r="CL187" s="263">
        <f t="shared" si="317"/>
        <v>1514026</v>
      </c>
      <c r="CM187" s="263">
        <f t="shared" si="317"/>
        <v>67352</v>
      </c>
      <c r="CN187" s="263">
        <f t="shared" si="317"/>
        <v>0</v>
      </c>
      <c r="CO187" s="263">
        <f t="shared" si="317"/>
        <v>379592</v>
      </c>
      <c r="CP187" s="263">
        <f>+CP141</f>
        <v>2518995</v>
      </c>
      <c r="CQ187" s="263">
        <f t="shared" ref="CQ187:DC187" si="319">+CQ141</f>
        <v>318855</v>
      </c>
      <c r="CR187" s="263">
        <f t="shared" si="319"/>
        <v>1025131</v>
      </c>
      <c r="CS187" s="263">
        <f t="shared" si="319"/>
        <v>186532</v>
      </c>
      <c r="CT187" s="263">
        <f t="shared" si="319"/>
        <v>745061</v>
      </c>
      <c r="CU187" s="263">
        <f t="shared" si="319"/>
        <v>441258</v>
      </c>
      <c r="CV187" s="263">
        <f t="shared" si="319"/>
        <v>418194</v>
      </c>
      <c r="CW187" s="263">
        <f t="shared" si="319"/>
        <v>595751</v>
      </c>
      <c r="CX187" s="263">
        <f t="shared" si="319"/>
        <v>0</v>
      </c>
      <c r="CY187" s="263">
        <f t="shared" si="319"/>
        <v>0</v>
      </c>
      <c r="CZ187" s="263">
        <f t="shared" si="319"/>
        <v>0</v>
      </c>
      <c r="DA187" s="263">
        <f t="shared" si="319"/>
        <v>164186</v>
      </c>
      <c r="DB187" s="263">
        <f t="shared" si="319"/>
        <v>389768</v>
      </c>
      <c r="DC187" s="263">
        <f t="shared" si="319"/>
        <v>20036</v>
      </c>
      <c r="DD187" s="263">
        <f t="shared" ref="DD187:FO187" si="320">+DD119</f>
        <v>6849596</v>
      </c>
      <c r="DE187" s="263">
        <f t="shared" si="320"/>
        <v>2753837</v>
      </c>
      <c r="DF187" s="263">
        <f t="shared" si="320"/>
        <v>3360235</v>
      </c>
      <c r="DG187" s="263">
        <f t="shared" si="320"/>
        <v>3774033</v>
      </c>
      <c r="DH187" s="263">
        <f t="shared" si="320"/>
        <v>133277</v>
      </c>
      <c r="DI187" s="263">
        <f t="shared" si="320"/>
        <v>62808</v>
      </c>
      <c r="DJ187" s="263">
        <f t="shared" si="320"/>
        <v>34024</v>
      </c>
      <c r="DK187" s="263">
        <f t="shared" si="320"/>
        <v>9475658</v>
      </c>
      <c r="DL187" s="263">
        <f t="shared" si="320"/>
        <v>6802495</v>
      </c>
      <c r="DM187" s="263">
        <f t="shared" si="320"/>
        <v>5188957</v>
      </c>
      <c r="DN187" s="263">
        <f t="shared" si="320"/>
        <v>1421418</v>
      </c>
      <c r="DO187" s="263">
        <f t="shared" si="320"/>
        <v>1063266</v>
      </c>
      <c r="DP187" s="263">
        <f t="shared" si="320"/>
        <v>684689</v>
      </c>
      <c r="DQ187" s="263">
        <f t="shared" si="320"/>
        <v>3460169</v>
      </c>
      <c r="DR187" s="263">
        <f t="shared" si="320"/>
        <v>7282</v>
      </c>
      <c r="DS187" s="263">
        <f t="shared" si="320"/>
        <v>151993</v>
      </c>
      <c r="DT187" s="263">
        <f t="shared" si="320"/>
        <v>637366</v>
      </c>
      <c r="DU187" s="263">
        <f t="shared" si="320"/>
        <v>292845</v>
      </c>
      <c r="DV187" s="263">
        <f t="shared" si="320"/>
        <v>2916181</v>
      </c>
      <c r="DW187" s="263">
        <f t="shared" si="320"/>
        <v>745381</v>
      </c>
      <c r="DX187" s="263">
        <f t="shared" si="320"/>
        <v>638349</v>
      </c>
      <c r="DY187" s="263">
        <f t="shared" si="320"/>
        <v>402408</v>
      </c>
      <c r="DZ187" s="263">
        <f t="shared" si="320"/>
        <v>2069241</v>
      </c>
      <c r="EA187" s="263">
        <f t="shared" si="320"/>
        <v>6413</v>
      </c>
      <c r="EB187" s="263">
        <f t="shared" si="320"/>
        <v>77162</v>
      </c>
      <c r="EC187" s="263">
        <f t="shared" si="320"/>
        <v>380069</v>
      </c>
      <c r="ED187" s="263">
        <f t="shared" si="320"/>
        <v>231293</v>
      </c>
      <c r="EE187" s="263">
        <f t="shared" si="320"/>
        <v>6514844</v>
      </c>
      <c r="EF187" s="263">
        <f t="shared" si="320"/>
        <v>1945146</v>
      </c>
      <c r="EG187" s="263">
        <f t="shared" si="320"/>
        <v>1514348</v>
      </c>
      <c r="EH187" s="263">
        <f t="shared" si="320"/>
        <v>866933</v>
      </c>
      <c r="EI187" s="263">
        <f t="shared" si="320"/>
        <v>4510146</v>
      </c>
      <c r="EJ187" s="263">
        <f t="shared" si="320"/>
        <v>13661</v>
      </c>
      <c r="EK187" s="263">
        <f t="shared" si="320"/>
        <v>189830</v>
      </c>
      <c r="EL187" s="263">
        <f t="shared" si="320"/>
        <v>919646</v>
      </c>
      <c r="EM187" s="263">
        <f t="shared" si="320"/>
        <v>462420</v>
      </c>
      <c r="EN187" s="263">
        <f t="shared" si="320"/>
        <v>964798</v>
      </c>
      <c r="EO187" s="263">
        <f t="shared" si="320"/>
        <v>111751</v>
      </c>
      <c r="EP187" s="263">
        <f t="shared" si="320"/>
        <v>115409</v>
      </c>
      <c r="EQ187" s="263">
        <f t="shared" si="320"/>
        <v>162874</v>
      </c>
      <c r="ER187" s="263">
        <f t="shared" si="320"/>
        <v>637827</v>
      </c>
      <c r="ES187" s="263">
        <f t="shared" si="320"/>
        <v>0</v>
      </c>
      <c r="ET187" s="263">
        <f t="shared" si="320"/>
        <v>34387</v>
      </c>
      <c r="EU187" s="263">
        <f t="shared" si="320"/>
        <v>83369</v>
      </c>
      <c r="EV187" s="263">
        <f t="shared" si="320"/>
        <v>37687</v>
      </c>
      <c r="EW187" s="263">
        <f t="shared" si="320"/>
        <v>2814973</v>
      </c>
      <c r="EX187" s="263">
        <f t="shared" si="320"/>
        <v>646197</v>
      </c>
      <c r="EY187" s="263">
        <f t="shared" si="320"/>
        <v>494694</v>
      </c>
      <c r="EZ187" s="263">
        <f t="shared" si="320"/>
        <v>486987</v>
      </c>
      <c r="FA187" s="263">
        <f t="shared" si="320"/>
        <v>1779917</v>
      </c>
      <c r="FB187" s="263">
        <f t="shared" si="320"/>
        <v>11981</v>
      </c>
      <c r="FC187" s="263">
        <f t="shared" si="320"/>
        <v>136593</v>
      </c>
      <c r="FD187" s="263">
        <f t="shared" si="320"/>
        <v>276624</v>
      </c>
      <c r="FE187" s="263">
        <f t="shared" si="320"/>
        <v>134864</v>
      </c>
      <c r="FF187" s="263">
        <f t="shared" si="320"/>
        <v>887757</v>
      </c>
      <c r="FG187" s="263">
        <f t="shared" si="320"/>
        <v>239798</v>
      </c>
      <c r="FH187" s="263">
        <f t="shared" si="320"/>
        <v>73376</v>
      </c>
      <c r="FI187" s="263">
        <f t="shared" si="320"/>
        <v>96673</v>
      </c>
      <c r="FJ187" s="263">
        <f t="shared" si="320"/>
        <v>249899</v>
      </c>
      <c r="FK187" s="263">
        <f t="shared" si="320"/>
        <v>2484</v>
      </c>
      <c r="FL187" s="263">
        <f t="shared" si="320"/>
        <v>22209</v>
      </c>
      <c r="FM187" s="263">
        <f t="shared" si="320"/>
        <v>12930</v>
      </c>
      <c r="FN187" s="263">
        <f t="shared" si="320"/>
        <v>14342</v>
      </c>
      <c r="FO187" s="263">
        <f t="shared" si="320"/>
        <v>700788</v>
      </c>
      <c r="FP187" s="263">
        <f t="shared" ref="FP187:HH187" si="321">+FP119</f>
        <v>546528</v>
      </c>
      <c r="FQ187" s="263">
        <f t="shared" si="321"/>
        <v>32455</v>
      </c>
      <c r="FR187" s="263">
        <f t="shared" si="321"/>
        <v>29140</v>
      </c>
      <c r="FS187" s="263">
        <f t="shared" si="321"/>
        <v>150493</v>
      </c>
      <c r="FT187" s="263">
        <f t="shared" si="321"/>
        <v>10177</v>
      </c>
      <c r="FU187" s="263">
        <f t="shared" si="321"/>
        <v>0</v>
      </c>
      <c r="FV187" s="263">
        <f t="shared" si="321"/>
        <v>12504</v>
      </c>
      <c r="FW187" s="263">
        <f t="shared" si="321"/>
        <v>6991</v>
      </c>
      <c r="FX187" s="263">
        <f t="shared" si="321"/>
        <v>2362456</v>
      </c>
      <c r="FY187" s="263">
        <f t="shared" si="321"/>
        <v>483090</v>
      </c>
      <c r="FZ187" s="263">
        <f t="shared" si="321"/>
        <v>520565</v>
      </c>
      <c r="GA187" s="263">
        <f t="shared" si="321"/>
        <v>324296</v>
      </c>
      <c r="GB187" s="263">
        <f t="shared" si="321"/>
        <v>1549084</v>
      </c>
      <c r="GC187" s="263">
        <f t="shared" si="321"/>
        <v>12039</v>
      </c>
      <c r="GD187" s="263">
        <f t="shared" si="321"/>
        <v>13378</v>
      </c>
      <c r="GE187" s="263">
        <f t="shared" si="321"/>
        <v>46824</v>
      </c>
      <c r="GF187" s="263">
        <f t="shared" si="321"/>
        <v>13200</v>
      </c>
      <c r="GG187" s="263">
        <f t="shared" si="321"/>
        <v>748975</v>
      </c>
      <c r="GH187" s="263">
        <f t="shared" si="321"/>
        <v>16153</v>
      </c>
      <c r="GI187" s="263">
        <f t="shared" si="321"/>
        <v>43882</v>
      </c>
      <c r="GJ187" s="263">
        <f t="shared" si="321"/>
        <v>60645</v>
      </c>
      <c r="GK187" s="263">
        <f t="shared" si="321"/>
        <v>358796</v>
      </c>
      <c r="GL187" s="263">
        <f t="shared" si="321"/>
        <v>413824</v>
      </c>
      <c r="GM187" s="263">
        <f t="shared" si="321"/>
        <v>0</v>
      </c>
      <c r="GN187" s="263">
        <f t="shared" si="321"/>
        <v>0</v>
      </c>
      <c r="GO187" s="263">
        <f t="shared" si="321"/>
        <v>0</v>
      </c>
      <c r="GP187" s="263">
        <f t="shared" si="321"/>
        <v>309522</v>
      </c>
      <c r="GQ187" s="263">
        <f t="shared" si="321"/>
        <v>5389</v>
      </c>
      <c r="GR187" s="263">
        <f t="shared" si="321"/>
        <v>235246</v>
      </c>
      <c r="GS187" s="263">
        <f t="shared" si="321"/>
        <v>77441</v>
      </c>
      <c r="GT187" s="263">
        <f t="shared" si="321"/>
        <v>0</v>
      </c>
      <c r="GU187" s="263">
        <f t="shared" si="321"/>
        <v>0</v>
      </c>
      <c r="GV187" s="263">
        <f t="shared" si="321"/>
        <v>0</v>
      </c>
      <c r="GW187" s="263">
        <f t="shared" si="321"/>
        <v>0</v>
      </c>
      <c r="GX187" s="263">
        <f t="shared" si="321"/>
        <v>0</v>
      </c>
      <c r="GY187" s="263">
        <f t="shared" si="321"/>
        <v>971915</v>
      </c>
      <c r="GZ187" s="263">
        <f t="shared" si="321"/>
        <v>199294</v>
      </c>
      <c r="HA187" s="263">
        <f t="shared" si="321"/>
        <v>191469</v>
      </c>
      <c r="HB187" s="263">
        <f t="shared" si="321"/>
        <v>80017</v>
      </c>
      <c r="HC187" s="263">
        <f t="shared" si="321"/>
        <v>595570</v>
      </c>
      <c r="HD187" s="263">
        <f t="shared" si="321"/>
        <v>34319</v>
      </c>
      <c r="HE187" s="263">
        <f t="shared" si="321"/>
        <v>5016</v>
      </c>
      <c r="HF187" s="263">
        <f t="shared" si="321"/>
        <v>100893</v>
      </c>
      <c r="HG187" s="263">
        <f t="shared" si="321"/>
        <v>54127</v>
      </c>
      <c r="HH187" s="263">
        <f t="shared" si="321"/>
        <v>4730050</v>
      </c>
    </row>
    <row r="188" spans="1:216" x14ac:dyDescent="0.2">
      <c r="A188" s="263" t="s">
        <v>245</v>
      </c>
      <c r="B188" s="263">
        <f t="shared" ref="B188:Y188" si="322">+B142</f>
        <v>15440660</v>
      </c>
      <c r="C188" s="263">
        <f t="shared" si="322"/>
        <v>4963842</v>
      </c>
      <c r="D188" s="263">
        <f t="shared" si="322"/>
        <v>3688623</v>
      </c>
      <c r="E188" s="263">
        <f t="shared" si="322"/>
        <v>2391600</v>
      </c>
      <c r="F188" s="263">
        <f t="shared" si="322"/>
        <v>1551832</v>
      </c>
      <c r="G188" s="263">
        <f t="shared" si="322"/>
        <v>1348850</v>
      </c>
      <c r="H188" s="263">
        <f t="shared" si="322"/>
        <v>1686012</v>
      </c>
      <c r="I188" s="263">
        <f t="shared" si="322"/>
        <v>868687</v>
      </c>
      <c r="J188" s="263">
        <f t="shared" si="322"/>
        <v>1106988</v>
      </c>
      <c r="K188" s="263">
        <f t="shared" si="322"/>
        <v>577368</v>
      </c>
      <c r="L188" s="263">
        <f t="shared" si="322"/>
        <v>278190</v>
      </c>
      <c r="M188" s="263">
        <f t="shared" si="322"/>
        <v>361898</v>
      </c>
      <c r="N188" s="263">
        <f t="shared" ref="N188:P188" si="323">+N142</f>
        <v>308163</v>
      </c>
      <c r="O188" s="263">
        <f t="shared" si="323"/>
        <v>141914</v>
      </c>
      <c r="P188" s="263">
        <f t="shared" si="323"/>
        <v>212178</v>
      </c>
      <c r="Q188" s="263">
        <f t="shared" si="322"/>
        <v>1279260</v>
      </c>
      <c r="R188" s="263">
        <f t="shared" si="322"/>
        <v>538342</v>
      </c>
      <c r="S188" s="263">
        <f t="shared" si="322"/>
        <v>0</v>
      </c>
      <c r="T188" s="263">
        <f t="shared" si="322"/>
        <v>965938</v>
      </c>
      <c r="U188" s="263">
        <f t="shared" si="322"/>
        <v>665698</v>
      </c>
      <c r="V188" s="263">
        <f t="shared" si="322"/>
        <v>497296</v>
      </c>
      <c r="W188" s="263">
        <f t="shared" si="322"/>
        <v>431300</v>
      </c>
      <c r="X188" s="263">
        <f t="shared" si="322"/>
        <v>329717</v>
      </c>
      <c r="Y188" s="263">
        <f t="shared" si="322"/>
        <v>120543</v>
      </c>
      <c r="Z188" s="263">
        <f t="shared" ref="Z188:CO188" si="324">+Z120</f>
        <v>8427498</v>
      </c>
      <c r="AA188" s="263">
        <f t="shared" si="324"/>
        <v>7472517</v>
      </c>
      <c r="AB188" s="263">
        <f t="shared" si="324"/>
        <v>567810</v>
      </c>
      <c r="AC188" s="263">
        <f t="shared" si="324"/>
        <v>3049668</v>
      </c>
      <c r="AD188" s="263">
        <f t="shared" si="324"/>
        <v>2210416</v>
      </c>
      <c r="AE188" s="263">
        <f t="shared" si="324"/>
        <v>33648</v>
      </c>
      <c r="AF188" s="263">
        <f t="shared" si="324"/>
        <v>1758296</v>
      </c>
      <c r="AG188" s="263">
        <f t="shared" si="324"/>
        <v>1211592</v>
      </c>
      <c r="AH188" s="263">
        <f t="shared" si="324"/>
        <v>2022322</v>
      </c>
      <c r="AI188" s="263">
        <f t="shared" si="324"/>
        <v>1006981</v>
      </c>
      <c r="AJ188" s="263">
        <f t="shared" si="324"/>
        <v>3498491</v>
      </c>
      <c r="AK188" s="263">
        <f t="shared" si="324"/>
        <v>710631</v>
      </c>
      <c r="AL188" s="263">
        <f t="shared" si="324"/>
        <v>139719</v>
      </c>
      <c r="AM188" s="263">
        <f t="shared" si="324"/>
        <v>2848079</v>
      </c>
      <c r="AN188" s="263">
        <f t="shared" si="324"/>
        <v>29156</v>
      </c>
      <c r="AO188" s="263">
        <f t="shared" si="324"/>
        <v>943361</v>
      </c>
      <c r="AP188" s="263">
        <f t="shared" si="324"/>
        <v>1142705</v>
      </c>
      <c r="AQ188" s="263">
        <f t="shared" si="324"/>
        <v>0</v>
      </c>
      <c r="AR188" s="263">
        <f t="shared" si="324"/>
        <v>749803</v>
      </c>
      <c r="AS188" s="263">
        <f t="shared" si="324"/>
        <v>144758</v>
      </c>
      <c r="AT188" s="263">
        <f t="shared" si="324"/>
        <v>404866</v>
      </c>
      <c r="AU188" s="263">
        <f t="shared" si="324"/>
        <v>129421</v>
      </c>
      <c r="AV188" s="263">
        <f t="shared" si="324"/>
        <v>643988</v>
      </c>
      <c r="AW188" s="263">
        <f t="shared" si="324"/>
        <v>143828</v>
      </c>
      <c r="AX188" s="263">
        <f t="shared" si="324"/>
        <v>48128</v>
      </c>
      <c r="AY188" s="263">
        <f t="shared" si="324"/>
        <v>3863067</v>
      </c>
      <c r="AZ188" s="263">
        <f t="shared" si="324"/>
        <v>446023</v>
      </c>
      <c r="BA188" s="263">
        <f t="shared" si="324"/>
        <v>91689</v>
      </c>
      <c r="BB188" s="263">
        <f t="shared" si="324"/>
        <v>27005</v>
      </c>
      <c r="BC188" s="263">
        <f t="shared" si="324"/>
        <v>340276</v>
      </c>
      <c r="BD188" s="263">
        <f t="shared" si="324"/>
        <v>28339</v>
      </c>
      <c r="BE188" s="263">
        <f t="shared" si="324"/>
        <v>0</v>
      </c>
      <c r="BF188" s="263">
        <f t="shared" si="324"/>
        <v>0</v>
      </c>
      <c r="BG188" s="263">
        <f t="shared" ref="BG188:BM188" si="325">+BG120</f>
        <v>35623</v>
      </c>
      <c r="BH188" s="263">
        <f t="shared" si="325"/>
        <v>0</v>
      </c>
      <c r="BI188" s="263">
        <f t="shared" si="325"/>
        <v>13935</v>
      </c>
      <c r="BJ188" s="263">
        <f t="shared" si="325"/>
        <v>29899</v>
      </c>
      <c r="BK188" s="263">
        <f t="shared" si="325"/>
        <v>0</v>
      </c>
      <c r="BL188" s="263">
        <f t="shared" si="325"/>
        <v>0</v>
      </c>
      <c r="BM188" s="263">
        <f t="shared" si="325"/>
        <v>0</v>
      </c>
      <c r="BN188" s="263">
        <f t="shared" si="324"/>
        <v>1307332</v>
      </c>
      <c r="BO188" s="263">
        <f t="shared" si="324"/>
        <v>4671</v>
      </c>
      <c r="BP188" s="263">
        <f t="shared" si="324"/>
        <v>17164</v>
      </c>
      <c r="BQ188" s="263">
        <f t="shared" si="324"/>
        <v>1280333</v>
      </c>
      <c r="BR188" s="263">
        <f t="shared" si="324"/>
        <v>20179</v>
      </c>
      <c r="BS188" s="263">
        <f t="shared" si="324"/>
        <v>0</v>
      </c>
      <c r="BT188" s="263">
        <f t="shared" si="324"/>
        <v>0</v>
      </c>
      <c r="BU188" s="263">
        <f t="shared" si="324"/>
        <v>891186</v>
      </c>
      <c r="BV188" s="263">
        <f t="shared" si="324"/>
        <v>0</v>
      </c>
      <c r="BW188" s="263">
        <f t="shared" si="324"/>
        <v>49644</v>
      </c>
      <c r="BX188" s="263">
        <f t="shared" si="324"/>
        <v>803528</v>
      </c>
      <c r="BY188" s="263">
        <f t="shared" si="324"/>
        <v>64472</v>
      </c>
      <c r="BZ188" s="263">
        <f t="shared" si="324"/>
        <v>0</v>
      </c>
      <c r="CA188" s="263">
        <f t="shared" si="324"/>
        <v>0</v>
      </c>
      <c r="CB188" s="263">
        <f t="shared" si="324"/>
        <v>79021</v>
      </c>
      <c r="CC188" s="263">
        <f t="shared" si="324"/>
        <v>29037</v>
      </c>
      <c r="CD188" s="263">
        <f t="shared" si="324"/>
        <v>7275</v>
      </c>
      <c r="CE188" s="263">
        <f t="shared" si="324"/>
        <v>38017</v>
      </c>
      <c r="CF188" s="263">
        <f t="shared" si="324"/>
        <v>6735</v>
      </c>
      <c r="CG188" s="263">
        <f t="shared" si="324"/>
        <v>0</v>
      </c>
      <c r="CH188" s="263">
        <f t="shared" si="324"/>
        <v>0</v>
      </c>
      <c r="CI188" s="263">
        <f t="shared" si="324"/>
        <v>2429048</v>
      </c>
      <c r="CJ188" s="263">
        <f t="shared" si="324"/>
        <v>756693</v>
      </c>
      <c r="CK188" s="263">
        <f t="shared" si="324"/>
        <v>105750</v>
      </c>
      <c r="CL188" s="263">
        <f t="shared" si="324"/>
        <v>1390734</v>
      </c>
      <c r="CM188" s="263">
        <f t="shared" si="324"/>
        <v>49265</v>
      </c>
      <c r="CN188" s="263">
        <f t="shared" si="324"/>
        <v>0</v>
      </c>
      <c r="CO188" s="263">
        <f t="shared" si="324"/>
        <v>858741</v>
      </c>
      <c r="CP188" s="263">
        <f t="shared" ref="CP188:DC188" si="326">+CP142</f>
        <v>4042430</v>
      </c>
      <c r="CQ188" s="263">
        <f t="shared" si="326"/>
        <v>672397</v>
      </c>
      <c r="CR188" s="263">
        <f t="shared" si="326"/>
        <v>1390544</v>
      </c>
      <c r="CS188" s="263">
        <f t="shared" si="326"/>
        <v>428126</v>
      </c>
      <c r="CT188" s="263">
        <f t="shared" si="326"/>
        <v>1380746</v>
      </c>
      <c r="CU188" s="263">
        <f t="shared" si="326"/>
        <v>777771</v>
      </c>
      <c r="CV188" s="263">
        <f t="shared" si="326"/>
        <v>675479</v>
      </c>
      <c r="CW188" s="263">
        <f t="shared" si="326"/>
        <v>474678</v>
      </c>
      <c r="CX188" s="263">
        <f t="shared" si="326"/>
        <v>0</v>
      </c>
      <c r="CY188" s="263">
        <f t="shared" si="326"/>
        <v>0</v>
      </c>
      <c r="CZ188" s="263">
        <f t="shared" si="326"/>
        <v>0</v>
      </c>
      <c r="DA188" s="263">
        <f t="shared" si="326"/>
        <v>171717</v>
      </c>
      <c r="DB188" s="263">
        <f t="shared" si="326"/>
        <v>196617</v>
      </c>
      <c r="DC188" s="263">
        <f t="shared" si="326"/>
        <v>88489</v>
      </c>
      <c r="DD188" s="263">
        <f t="shared" ref="DD188:FO188" si="327">+DD120</f>
        <v>8404177</v>
      </c>
      <c r="DE188" s="263">
        <f t="shared" si="327"/>
        <v>3913935</v>
      </c>
      <c r="DF188" s="263">
        <f t="shared" si="327"/>
        <v>4408164</v>
      </c>
      <c r="DG188" s="263">
        <f t="shared" si="327"/>
        <v>4348823</v>
      </c>
      <c r="DH188" s="263">
        <f t="shared" si="327"/>
        <v>236253</v>
      </c>
      <c r="DI188" s="263">
        <f t="shared" si="327"/>
        <v>98510</v>
      </c>
      <c r="DJ188" s="263">
        <f t="shared" si="327"/>
        <v>24991</v>
      </c>
      <c r="DK188" s="263">
        <f t="shared" si="327"/>
        <v>10433490</v>
      </c>
      <c r="DL188" s="263">
        <f t="shared" si="327"/>
        <v>7394413</v>
      </c>
      <c r="DM188" s="263">
        <f t="shared" si="327"/>
        <v>4964837</v>
      </c>
      <c r="DN188" s="263">
        <f t="shared" si="327"/>
        <v>1716842</v>
      </c>
      <c r="DO188" s="263">
        <f t="shared" si="327"/>
        <v>954102</v>
      </c>
      <c r="DP188" s="263">
        <f t="shared" si="327"/>
        <v>941744</v>
      </c>
      <c r="DQ188" s="263">
        <f t="shared" si="327"/>
        <v>2874595</v>
      </c>
      <c r="DR188" s="263">
        <f t="shared" si="327"/>
        <v>0</v>
      </c>
      <c r="DS188" s="263">
        <f t="shared" si="327"/>
        <v>135168</v>
      </c>
      <c r="DT188" s="263">
        <f t="shared" si="327"/>
        <v>729332</v>
      </c>
      <c r="DU188" s="263">
        <f t="shared" si="327"/>
        <v>293858</v>
      </c>
      <c r="DV188" s="263">
        <f t="shared" si="327"/>
        <v>3810870</v>
      </c>
      <c r="DW188" s="263">
        <f t="shared" si="327"/>
        <v>1365109</v>
      </c>
      <c r="DX188" s="263">
        <f t="shared" si="327"/>
        <v>858074</v>
      </c>
      <c r="DY188" s="263">
        <f t="shared" si="327"/>
        <v>548510</v>
      </c>
      <c r="DZ188" s="263">
        <f t="shared" si="327"/>
        <v>2355159</v>
      </c>
      <c r="EA188" s="263">
        <f t="shared" si="327"/>
        <v>0</v>
      </c>
      <c r="EB188" s="263">
        <f t="shared" si="327"/>
        <v>162152</v>
      </c>
      <c r="EC188" s="263">
        <f t="shared" si="327"/>
        <v>626550</v>
      </c>
      <c r="ED188" s="263">
        <f t="shared" si="327"/>
        <v>228528</v>
      </c>
      <c r="EE188" s="263">
        <f t="shared" si="327"/>
        <v>6967198</v>
      </c>
      <c r="EF188" s="263">
        <f t="shared" si="327"/>
        <v>2682953</v>
      </c>
      <c r="EG188" s="263">
        <f t="shared" si="327"/>
        <v>1621513</v>
      </c>
      <c r="EH188" s="263">
        <f t="shared" si="327"/>
        <v>1194571</v>
      </c>
      <c r="EI188" s="263">
        <f t="shared" si="327"/>
        <v>4320826</v>
      </c>
      <c r="EJ188" s="263">
        <f t="shared" si="327"/>
        <v>0</v>
      </c>
      <c r="EK188" s="263">
        <f t="shared" si="327"/>
        <v>256152</v>
      </c>
      <c r="EL188" s="263">
        <f t="shared" si="327"/>
        <v>1221624</v>
      </c>
      <c r="EM188" s="263">
        <f t="shared" si="327"/>
        <v>462852</v>
      </c>
      <c r="EN188" s="263">
        <f t="shared" si="327"/>
        <v>1282213</v>
      </c>
      <c r="EO188" s="263">
        <f t="shared" si="327"/>
        <v>281551</v>
      </c>
      <c r="EP188" s="263">
        <f t="shared" si="327"/>
        <v>130141</v>
      </c>
      <c r="EQ188" s="263">
        <f t="shared" si="327"/>
        <v>252861</v>
      </c>
      <c r="ER188" s="263">
        <f t="shared" si="327"/>
        <v>713095</v>
      </c>
      <c r="ES188" s="263">
        <f t="shared" si="327"/>
        <v>0</v>
      </c>
      <c r="ET188" s="263">
        <f t="shared" si="327"/>
        <v>12585</v>
      </c>
      <c r="EU188" s="263">
        <f t="shared" si="327"/>
        <v>89950</v>
      </c>
      <c r="EV188" s="263">
        <f t="shared" si="327"/>
        <v>42805</v>
      </c>
      <c r="EW188" s="263">
        <f t="shared" si="327"/>
        <v>2935598</v>
      </c>
      <c r="EX188" s="263">
        <f t="shared" si="327"/>
        <v>861859</v>
      </c>
      <c r="EY188" s="263">
        <f t="shared" si="327"/>
        <v>294582</v>
      </c>
      <c r="EZ188" s="263">
        <f t="shared" si="327"/>
        <v>504855</v>
      </c>
      <c r="FA188" s="263">
        <f t="shared" si="327"/>
        <v>1453799</v>
      </c>
      <c r="FB188" s="263">
        <f t="shared" si="327"/>
        <v>26360</v>
      </c>
      <c r="FC188" s="263">
        <f t="shared" si="327"/>
        <v>115582</v>
      </c>
      <c r="FD188" s="263">
        <f t="shared" si="327"/>
        <v>417347</v>
      </c>
      <c r="FE188" s="263">
        <f t="shared" si="327"/>
        <v>196003</v>
      </c>
      <c r="FF188" s="263">
        <f t="shared" si="327"/>
        <v>1154628</v>
      </c>
      <c r="FG188" s="263">
        <f t="shared" si="327"/>
        <v>455142</v>
      </c>
      <c r="FH188" s="263">
        <f t="shared" si="327"/>
        <v>123065</v>
      </c>
      <c r="FI188" s="263">
        <f t="shared" si="327"/>
        <v>162818</v>
      </c>
      <c r="FJ188" s="263">
        <f t="shared" si="327"/>
        <v>296941</v>
      </c>
      <c r="FK188" s="263">
        <f t="shared" si="327"/>
        <v>34559</v>
      </c>
      <c r="FL188" s="263">
        <f t="shared" si="327"/>
        <v>58501</v>
      </c>
      <c r="FM188" s="263">
        <f t="shared" si="327"/>
        <v>148276</v>
      </c>
      <c r="FN188" s="263">
        <f t="shared" si="327"/>
        <v>11469</v>
      </c>
      <c r="FO188" s="263">
        <f t="shared" si="327"/>
        <v>1027983</v>
      </c>
      <c r="FP188" s="263">
        <f t="shared" ref="FP188:HH188" si="328">+FP120</f>
        <v>859407</v>
      </c>
      <c r="FQ188" s="263">
        <f t="shared" si="328"/>
        <v>48240</v>
      </c>
      <c r="FR188" s="263">
        <f t="shared" si="328"/>
        <v>0</v>
      </c>
      <c r="FS188" s="263">
        <f t="shared" si="328"/>
        <v>236599</v>
      </c>
      <c r="FT188" s="263">
        <f t="shared" si="328"/>
        <v>2000</v>
      </c>
      <c r="FU188" s="263">
        <f t="shared" si="328"/>
        <v>6889</v>
      </c>
      <c r="FV188" s="263">
        <f t="shared" si="328"/>
        <v>55546</v>
      </c>
      <c r="FW188" s="263">
        <f t="shared" si="328"/>
        <v>8604</v>
      </c>
      <c r="FX188" s="263">
        <f t="shared" si="328"/>
        <v>2241443</v>
      </c>
      <c r="FY188" s="263">
        <f t="shared" si="328"/>
        <v>708314</v>
      </c>
      <c r="FZ188" s="263">
        <f t="shared" si="328"/>
        <v>492207</v>
      </c>
      <c r="GA188" s="263">
        <f t="shared" si="328"/>
        <v>229389</v>
      </c>
      <c r="GB188" s="263">
        <f t="shared" si="328"/>
        <v>1388601</v>
      </c>
      <c r="GC188" s="263">
        <f t="shared" si="328"/>
        <v>0</v>
      </c>
      <c r="GD188" s="263">
        <f t="shared" si="328"/>
        <v>41787</v>
      </c>
      <c r="GE188" s="263">
        <f t="shared" si="328"/>
        <v>58375</v>
      </c>
      <c r="GF188" s="263">
        <f t="shared" si="328"/>
        <v>21024</v>
      </c>
      <c r="GG188" s="263">
        <f t="shared" si="328"/>
        <v>422241</v>
      </c>
      <c r="GH188" s="263">
        <f t="shared" si="328"/>
        <v>27380</v>
      </c>
      <c r="GI188" s="263">
        <f t="shared" si="328"/>
        <v>0</v>
      </c>
      <c r="GJ188" s="263">
        <f t="shared" si="328"/>
        <v>20402</v>
      </c>
      <c r="GK188" s="263">
        <f t="shared" si="328"/>
        <v>194047</v>
      </c>
      <c r="GL188" s="263">
        <f t="shared" si="328"/>
        <v>228413</v>
      </c>
      <c r="GM188" s="263">
        <f t="shared" si="328"/>
        <v>0</v>
      </c>
      <c r="GN188" s="263">
        <f t="shared" si="328"/>
        <v>0</v>
      </c>
      <c r="GO188" s="263">
        <f t="shared" si="328"/>
        <v>0</v>
      </c>
      <c r="GP188" s="263">
        <f t="shared" si="328"/>
        <v>276211</v>
      </c>
      <c r="GQ188" s="263">
        <f t="shared" si="328"/>
        <v>17596</v>
      </c>
      <c r="GR188" s="263">
        <f t="shared" si="328"/>
        <v>155187</v>
      </c>
      <c r="GS188" s="263">
        <f t="shared" si="328"/>
        <v>72532</v>
      </c>
      <c r="GT188" s="263">
        <f t="shared" si="328"/>
        <v>14329</v>
      </c>
      <c r="GU188" s="263">
        <f t="shared" si="328"/>
        <v>15087</v>
      </c>
      <c r="GV188" s="263">
        <f t="shared" si="328"/>
        <v>0</v>
      </c>
      <c r="GW188" s="263">
        <f t="shared" si="328"/>
        <v>11468</v>
      </c>
      <c r="GX188" s="263">
        <f t="shared" si="328"/>
        <v>27494</v>
      </c>
      <c r="GY188" s="263">
        <f t="shared" si="328"/>
        <v>1755672</v>
      </c>
      <c r="GZ188" s="263">
        <f t="shared" si="328"/>
        <v>566774</v>
      </c>
      <c r="HA188" s="263">
        <f t="shared" si="328"/>
        <v>324473</v>
      </c>
      <c r="HB188" s="263">
        <f t="shared" si="328"/>
        <v>181174</v>
      </c>
      <c r="HC188" s="263">
        <f t="shared" si="328"/>
        <v>953340</v>
      </c>
      <c r="HD188" s="263">
        <f t="shared" si="328"/>
        <v>63282</v>
      </c>
      <c r="HE188" s="263">
        <f t="shared" si="328"/>
        <v>53070</v>
      </c>
      <c r="HF188" s="263">
        <f t="shared" si="328"/>
        <v>160146</v>
      </c>
      <c r="HG188" s="263">
        <f t="shared" si="328"/>
        <v>82046</v>
      </c>
      <c r="HH188" s="263">
        <f t="shared" si="328"/>
        <v>4053366</v>
      </c>
    </row>
    <row r="191" spans="1:216" x14ac:dyDescent="0.2">
      <c r="A191" s="262" t="s">
        <v>247</v>
      </c>
    </row>
    <row r="192" spans="1:216" x14ac:dyDescent="0.2">
      <c r="A192" s="268" t="s">
        <v>259</v>
      </c>
    </row>
    <row r="193" spans="1:216" ht="36" x14ac:dyDescent="0.2">
      <c r="A193" s="263" t="s">
        <v>246</v>
      </c>
      <c r="B193" s="264" t="s">
        <v>23</v>
      </c>
      <c r="C193" s="265" t="s">
        <v>24</v>
      </c>
      <c r="D193" s="264" t="s">
        <v>25</v>
      </c>
      <c r="E193" s="264" t="s">
        <v>26</v>
      </c>
      <c r="F193" s="264" t="s">
        <v>27</v>
      </c>
      <c r="G193" s="264" t="s">
        <v>28</v>
      </c>
      <c r="H193" s="264" t="s">
        <v>29</v>
      </c>
      <c r="I193" s="264" t="s">
        <v>30</v>
      </c>
      <c r="J193" s="264" t="s">
        <v>31</v>
      </c>
      <c r="K193" s="264" t="s">
        <v>32</v>
      </c>
      <c r="L193" s="264" t="s">
        <v>33</v>
      </c>
      <c r="M193" s="264" t="s">
        <v>34</v>
      </c>
      <c r="N193" s="264" t="s">
        <v>386</v>
      </c>
      <c r="O193" s="264" t="s">
        <v>387</v>
      </c>
      <c r="P193" s="264" t="s">
        <v>388</v>
      </c>
      <c r="Q193" s="264" t="s">
        <v>35</v>
      </c>
      <c r="R193" s="264" t="s">
        <v>36</v>
      </c>
      <c r="S193" s="264" t="s">
        <v>37</v>
      </c>
      <c r="T193" s="264" t="s">
        <v>38</v>
      </c>
      <c r="U193" s="264" t="s">
        <v>39</v>
      </c>
      <c r="V193" s="264" t="s">
        <v>40</v>
      </c>
      <c r="W193" s="264" t="s">
        <v>41</v>
      </c>
      <c r="X193" s="264" t="s">
        <v>42</v>
      </c>
      <c r="Y193" s="264" t="s">
        <v>43</v>
      </c>
      <c r="Z193" s="265" t="s">
        <v>44</v>
      </c>
      <c r="AA193" s="264" t="s">
        <v>45</v>
      </c>
      <c r="AB193" s="264" t="s">
        <v>46</v>
      </c>
      <c r="AC193" s="264" t="s">
        <v>47</v>
      </c>
      <c r="AD193" s="264" t="s">
        <v>48</v>
      </c>
      <c r="AE193" s="264" t="s">
        <v>49</v>
      </c>
      <c r="AF193" s="264" t="s">
        <v>50</v>
      </c>
      <c r="AG193" s="264" t="s">
        <v>51</v>
      </c>
      <c r="AH193" s="264" t="s">
        <v>52</v>
      </c>
      <c r="AI193" s="264" t="s">
        <v>53</v>
      </c>
      <c r="AJ193" s="264" t="s">
        <v>54</v>
      </c>
      <c r="AK193" s="264" t="s">
        <v>55</v>
      </c>
      <c r="AL193" s="264" t="s">
        <v>56</v>
      </c>
      <c r="AM193" s="264" t="s">
        <v>57</v>
      </c>
      <c r="AN193" s="264" t="s">
        <v>58</v>
      </c>
      <c r="AO193" s="264" t="s">
        <v>59</v>
      </c>
      <c r="AP193" s="264" t="s">
        <v>60</v>
      </c>
      <c r="AQ193" s="264" t="s">
        <v>61</v>
      </c>
      <c r="AR193" s="264" t="s">
        <v>62</v>
      </c>
      <c r="AS193" s="264" t="s">
        <v>63</v>
      </c>
      <c r="AT193" s="264" t="s">
        <v>64</v>
      </c>
      <c r="AU193" s="264" t="s">
        <v>65</v>
      </c>
      <c r="AV193" s="264" t="s">
        <v>66</v>
      </c>
      <c r="AW193" s="264" t="s">
        <v>67</v>
      </c>
      <c r="AX193" s="264" t="s">
        <v>68</v>
      </c>
      <c r="AY193" s="265" t="s">
        <v>69</v>
      </c>
      <c r="AZ193" s="264" t="s">
        <v>389</v>
      </c>
      <c r="BA193" s="264" t="s">
        <v>390</v>
      </c>
      <c r="BB193" s="264" t="s">
        <v>391</v>
      </c>
      <c r="BC193" s="264" t="s">
        <v>392</v>
      </c>
      <c r="BD193" s="264" t="s">
        <v>393</v>
      </c>
      <c r="BE193" s="264" t="s">
        <v>394</v>
      </c>
      <c r="BF193" s="264" t="s">
        <v>395</v>
      </c>
      <c r="BG193" s="264" t="s">
        <v>396</v>
      </c>
      <c r="BH193" s="264" t="s">
        <v>397</v>
      </c>
      <c r="BI193" s="264" t="s">
        <v>398</v>
      </c>
      <c r="BJ193" s="264" t="s">
        <v>399</v>
      </c>
      <c r="BK193" s="264" t="s">
        <v>400</v>
      </c>
      <c r="BL193" s="264" t="s">
        <v>401</v>
      </c>
      <c r="BM193" s="264" t="s">
        <v>402</v>
      </c>
      <c r="BN193" s="264" t="s">
        <v>70</v>
      </c>
      <c r="BO193" s="264" t="s">
        <v>71</v>
      </c>
      <c r="BP193" s="264" t="s">
        <v>72</v>
      </c>
      <c r="BQ193" s="264" t="s">
        <v>73</v>
      </c>
      <c r="BR193" s="264" t="s">
        <v>74</v>
      </c>
      <c r="BS193" s="264" t="s">
        <v>75</v>
      </c>
      <c r="BT193" s="264" t="s">
        <v>76</v>
      </c>
      <c r="BU193" s="264" t="s">
        <v>77</v>
      </c>
      <c r="BV193" s="264" t="s">
        <v>78</v>
      </c>
      <c r="BW193" s="264" t="s">
        <v>79</v>
      </c>
      <c r="BX193" s="264" t="s">
        <v>80</v>
      </c>
      <c r="BY193" s="264" t="s">
        <v>81</v>
      </c>
      <c r="BZ193" s="264" t="s">
        <v>82</v>
      </c>
      <c r="CA193" s="264" t="s">
        <v>83</v>
      </c>
      <c r="CB193" s="264" t="s">
        <v>84</v>
      </c>
      <c r="CC193" s="264" t="s">
        <v>85</v>
      </c>
      <c r="CD193" s="264" t="s">
        <v>86</v>
      </c>
      <c r="CE193" s="264" t="s">
        <v>87</v>
      </c>
      <c r="CF193" s="264" t="s">
        <v>88</v>
      </c>
      <c r="CG193" s="264" t="s">
        <v>89</v>
      </c>
      <c r="CH193" s="264" t="s">
        <v>90</v>
      </c>
      <c r="CI193" s="264" t="s">
        <v>91</v>
      </c>
      <c r="CJ193" s="264" t="s">
        <v>92</v>
      </c>
      <c r="CK193" s="264" t="s">
        <v>93</v>
      </c>
      <c r="CL193" s="264" t="s">
        <v>94</v>
      </c>
      <c r="CM193" s="264" t="s">
        <v>95</v>
      </c>
      <c r="CN193" s="264" t="s">
        <v>96</v>
      </c>
      <c r="CO193" s="264" t="s">
        <v>97</v>
      </c>
      <c r="CP193" s="265" t="s">
        <v>98</v>
      </c>
      <c r="CQ193" s="264" t="s">
        <v>99</v>
      </c>
      <c r="CR193" s="264" t="s">
        <v>100</v>
      </c>
      <c r="CS193" s="264" t="s">
        <v>101</v>
      </c>
      <c r="CT193" s="264" t="s">
        <v>102</v>
      </c>
      <c r="CU193" s="264" t="s">
        <v>103</v>
      </c>
      <c r="CV193" s="264" t="s">
        <v>104</v>
      </c>
      <c r="CW193" s="265" t="s">
        <v>105</v>
      </c>
      <c r="CX193" s="264" t="s">
        <v>106</v>
      </c>
      <c r="CY193" s="264" t="s">
        <v>107</v>
      </c>
      <c r="CZ193" s="264" t="s">
        <v>108</v>
      </c>
      <c r="DA193" s="264" t="s">
        <v>109</v>
      </c>
      <c r="DB193" s="264" t="s">
        <v>110</v>
      </c>
      <c r="DC193" s="264" t="s">
        <v>111</v>
      </c>
      <c r="DD193" s="265" t="s">
        <v>112</v>
      </c>
      <c r="DE193" s="264" t="s">
        <v>113</v>
      </c>
      <c r="DF193" s="264" t="s">
        <v>114</v>
      </c>
      <c r="DG193" s="264" t="s">
        <v>115</v>
      </c>
      <c r="DH193" s="264" t="s">
        <v>116</v>
      </c>
      <c r="DI193" s="264" t="s">
        <v>117</v>
      </c>
      <c r="DJ193" s="264" t="s">
        <v>118</v>
      </c>
      <c r="DK193" s="265" t="s">
        <v>119</v>
      </c>
      <c r="DL193" s="264" t="s">
        <v>120</v>
      </c>
      <c r="DM193" s="264" t="s">
        <v>121</v>
      </c>
      <c r="DN193" s="264" t="s">
        <v>122</v>
      </c>
      <c r="DO193" s="264" t="s">
        <v>123</v>
      </c>
      <c r="DP193" s="264" t="s">
        <v>124</v>
      </c>
      <c r="DQ193" s="264" t="s">
        <v>125</v>
      </c>
      <c r="DR193" s="264" t="s">
        <v>126</v>
      </c>
      <c r="DS193" s="264" t="s">
        <v>127</v>
      </c>
      <c r="DT193" s="264" t="s">
        <v>128</v>
      </c>
      <c r="DU193" s="264" t="s">
        <v>129</v>
      </c>
      <c r="DV193" s="264" t="s">
        <v>130</v>
      </c>
      <c r="DW193" s="264" t="s">
        <v>131</v>
      </c>
      <c r="DX193" s="264" t="s">
        <v>132</v>
      </c>
      <c r="DY193" s="264" t="s">
        <v>133</v>
      </c>
      <c r="DZ193" s="264" t="s">
        <v>134</v>
      </c>
      <c r="EA193" s="264" t="s">
        <v>135</v>
      </c>
      <c r="EB193" s="264" t="s">
        <v>136</v>
      </c>
      <c r="EC193" s="264" t="s">
        <v>137</v>
      </c>
      <c r="ED193" s="264" t="s">
        <v>138</v>
      </c>
      <c r="EE193" s="264" t="s">
        <v>139</v>
      </c>
      <c r="EF193" s="264" t="s">
        <v>140</v>
      </c>
      <c r="EG193" s="264" t="s">
        <v>141</v>
      </c>
      <c r="EH193" s="264" t="s">
        <v>142</v>
      </c>
      <c r="EI193" s="264" t="s">
        <v>143</v>
      </c>
      <c r="EJ193" s="264" t="s">
        <v>144</v>
      </c>
      <c r="EK193" s="264" t="s">
        <v>145</v>
      </c>
      <c r="EL193" s="264" t="s">
        <v>146</v>
      </c>
      <c r="EM193" s="264" t="s">
        <v>147</v>
      </c>
      <c r="EN193" s="264" t="s">
        <v>148</v>
      </c>
      <c r="EO193" s="264" t="s">
        <v>149</v>
      </c>
      <c r="EP193" s="264" t="s">
        <v>150</v>
      </c>
      <c r="EQ193" s="264" t="s">
        <v>151</v>
      </c>
      <c r="ER193" s="264" t="s">
        <v>152</v>
      </c>
      <c r="ES193" s="264" t="s">
        <v>153</v>
      </c>
      <c r="ET193" s="264" t="s">
        <v>154</v>
      </c>
      <c r="EU193" s="264" t="s">
        <v>155</v>
      </c>
      <c r="EV193" s="264" t="s">
        <v>156</v>
      </c>
      <c r="EW193" s="264" t="s">
        <v>157</v>
      </c>
      <c r="EX193" s="264" t="s">
        <v>158</v>
      </c>
      <c r="EY193" s="264" t="s">
        <v>159</v>
      </c>
      <c r="EZ193" s="264" t="s">
        <v>160</v>
      </c>
      <c r="FA193" s="264" t="s">
        <v>161</v>
      </c>
      <c r="FB193" s="264" t="s">
        <v>162</v>
      </c>
      <c r="FC193" s="264" t="s">
        <v>163</v>
      </c>
      <c r="FD193" s="264" t="s">
        <v>164</v>
      </c>
      <c r="FE193" s="264" t="s">
        <v>165</v>
      </c>
      <c r="FF193" s="264" t="s">
        <v>166</v>
      </c>
      <c r="FG193" s="264" t="s">
        <v>167</v>
      </c>
      <c r="FH193" s="264" t="s">
        <v>168</v>
      </c>
      <c r="FI193" s="264" t="s">
        <v>169</v>
      </c>
      <c r="FJ193" s="264" t="s">
        <v>170</v>
      </c>
      <c r="FK193" s="264" t="s">
        <v>171</v>
      </c>
      <c r="FL193" s="264" t="s">
        <v>172</v>
      </c>
      <c r="FM193" s="264" t="s">
        <v>173</v>
      </c>
      <c r="FN193" s="264" t="s">
        <v>174</v>
      </c>
      <c r="FO193" s="264" t="s">
        <v>175</v>
      </c>
      <c r="FP193" s="264" t="s">
        <v>176</v>
      </c>
      <c r="FQ193" s="264" t="s">
        <v>177</v>
      </c>
      <c r="FR193" s="264" t="s">
        <v>178</v>
      </c>
      <c r="FS193" s="264" t="s">
        <v>179</v>
      </c>
      <c r="FT193" s="264" t="s">
        <v>180</v>
      </c>
      <c r="FU193" s="264" t="s">
        <v>181</v>
      </c>
      <c r="FV193" s="264" t="s">
        <v>182</v>
      </c>
      <c r="FW193" s="264" t="s">
        <v>183</v>
      </c>
      <c r="FX193" s="264" t="s">
        <v>184</v>
      </c>
      <c r="FY193" s="264" t="s">
        <v>185</v>
      </c>
      <c r="FZ193" s="264" t="s">
        <v>186</v>
      </c>
      <c r="GA193" s="264" t="s">
        <v>187</v>
      </c>
      <c r="GB193" s="264" t="s">
        <v>188</v>
      </c>
      <c r="GC193" s="264" t="s">
        <v>189</v>
      </c>
      <c r="GD193" s="264" t="s">
        <v>190</v>
      </c>
      <c r="GE193" s="264" t="s">
        <v>191</v>
      </c>
      <c r="GF193" s="264" t="s">
        <v>192</v>
      </c>
      <c r="GG193" s="264" t="s">
        <v>193</v>
      </c>
      <c r="GH193" s="264" t="s">
        <v>194</v>
      </c>
      <c r="GI193" s="264" t="s">
        <v>195</v>
      </c>
      <c r="GJ193" s="264" t="s">
        <v>196</v>
      </c>
      <c r="GK193" s="264" t="s">
        <v>197</v>
      </c>
      <c r="GL193" s="264" t="s">
        <v>198</v>
      </c>
      <c r="GM193" s="264" t="s">
        <v>199</v>
      </c>
      <c r="GN193" s="264" t="s">
        <v>200</v>
      </c>
      <c r="GO193" s="264" t="s">
        <v>201</v>
      </c>
      <c r="GP193" s="264" t="s">
        <v>202</v>
      </c>
      <c r="GQ193" s="264" t="s">
        <v>203</v>
      </c>
      <c r="GR193" s="264" t="s">
        <v>204</v>
      </c>
      <c r="GS193" s="264" t="s">
        <v>205</v>
      </c>
      <c r="GT193" s="264" t="s">
        <v>206</v>
      </c>
      <c r="GU193" s="264" t="s">
        <v>207</v>
      </c>
      <c r="GV193" s="264" t="s">
        <v>208</v>
      </c>
      <c r="GW193" s="264" t="s">
        <v>209</v>
      </c>
      <c r="GX193" s="264" t="s">
        <v>210</v>
      </c>
      <c r="GY193" s="264" t="s">
        <v>211</v>
      </c>
      <c r="GZ193" s="264" t="s">
        <v>212</v>
      </c>
      <c r="HA193" s="264" t="s">
        <v>213</v>
      </c>
      <c r="HB193" s="264" t="s">
        <v>214</v>
      </c>
      <c r="HC193" s="264" t="s">
        <v>215</v>
      </c>
      <c r="HD193" s="264" t="s">
        <v>216</v>
      </c>
      <c r="HE193" s="264" t="s">
        <v>217</v>
      </c>
      <c r="HF193" s="264" t="s">
        <v>218</v>
      </c>
      <c r="HG193" s="264" t="s">
        <v>219</v>
      </c>
      <c r="HH193" s="264" t="s">
        <v>220</v>
      </c>
    </row>
    <row r="194" spans="1:216" x14ac:dyDescent="0.2">
      <c r="A194" s="263" t="s">
        <v>230</v>
      </c>
      <c r="B194" s="272">
        <f>+C194+Z194+AY194+CP194+CW194+DD194+DK194</f>
        <v>431875203.75999999</v>
      </c>
      <c r="C194" s="272">
        <f>+D194+T194+W194+Q194</f>
        <v>27985715.25</v>
      </c>
      <c r="D194" s="272">
        <f>+E194+H194+K194+N194</f>
        <v>21163848.75</v>
      </c>
      <c r="E194" s="272">
        <f>+F194+G194</f>
        <v>13348306.75</v>
      </c>
      <c r="F194" s="272">
        <f>+F152*F$5</f>
        <v>7027874.25</v>
      </c>
      <c r="G194" s="272">
        <f>+G152*G$5</f>
        <v>6320432.5</v>
      </c>
      <c r="H194" s="272">
        <f>+I194+J194</f>
        <v>6190720.75</v>
      </c>
      <c r="I194" s="272">
        <f>+I152*I$5</f>
        <v>2808345.75</v>
      </c>
      <c r="J194" s="272">
        <f>+J152*J$5</f>
        <v>3382375</v>
      </c>
      <c r="K194" s="272">
        <f>+L194+M194</f>
        <v>991932.25</v>
      </c>
      <c r="L194" s="272">
        <f>+L152*L$5</f>
        <v>581076</v>
      </c>
      <c r="M194" s="272">
        <f>+M152*M$5</f>
        <v>410856.25</v>
      </c>
      <c r="N194" s="272">
        <f>+O194+P194</f>
        <v>632889</v>
      </c>
      <c r="O194" s="272">
        <f>+O152*O$5</f>
        <v>386172</v>
      </c>
      <c r="P194" s="272">
        <f>+P152*P$5</f>
        <v>246717</v>
      </c>
      <c r="Q194" s="272">
        <f>+R194+S194</f>
        <v>1599807</v>
      </c>
      <c r="R194" s="272">
        <f>+R152*R$5</f>
        <v>1599807</v>
      </c>
      <c r="S194" s="272">
        <f>+S152*S$5</f>
        <v>0</v>
      </c>
      <c r="T194" s="272">
        <f>+U194+V194</f>
        <v>2764554.75</v>
      </c>
      <c r="U194" s="272">
        <f>+U152*U$5</f>
        <v>2241978.75</v>
      </c>
      <c r="V194" s="272">
        <f>+V152*V$5</f>
        <v>522576</v>
      </c>
      <c r="W194" s="272">
        <f>+X194+Y194</f>
        <v>2457504.75</v>
      </c>
      <c r="X194" s="272">
        <f>+X152*X$5</f>
        <v>2287333.5</v>
      </c>
      <c r="Y194" s="272">
        <f>+Y152*Y$5</f>
        <v>170171.25</v>
      </c>
      <c r="Z194" s="272">
        <f>+AA194+AM194</f>
        <v>154586047.34</v>
      </c>
      <c r="AA194" s="272">
        <f>+SUM(AB194:AL194)</f>
        <v>138486724.83000001</v>
      </c>
      <c r="AB194" s="272">
        <f t="shared" ref="AB194:AL194" si="329">+AB152*AB$5</f>
        <v>7569930</v>
      </c>
      <c r="AC194" s="272">
        <f t="shared" si="329"/>
        <v>33491502</v>
      </c>
      <c r="AD194" s="272">
        <f t="shared" si="329"/>
        <v>11468474</v>
      </c>
      <c r="AE194" s="272">
        <f t="shared" si="329"/>
        <v>431317.5</v>
      </c>
      <c r="AF194" s="272">
        <f t="shared" si="329"/>
        <v>12680801.100000001</v>
      </c>
      <c r="AG194" s="272">
        <f t="shared" si="329"/>
        <v>16199820</v>
      </c>
      <c r="AH194" s="272">
        <f t="shared" si="329"/>
        <v>16554100</v>
      </c>
      <c r="AI194" s="272">
        <f t="shared" si="329"/>
        <v>6115391.7000000002</v>
      </c>
      <c r="AJ194" s="272">
        <f t="shared" si="329"/>
        <v>27590634</v>
      </c>
      <c r="AK194" s="272">
        <f t="shared" si="329"/>
        <v>5954520</v>
      </c>
      <c r="AL194" s="272">
        <f t="shared" si="329"/>
        <v>430234.53</v>
      </c>
      <c r="AM194" s="272">
        <f>+SUM(AN194:AX194)</f>
        <v>16099322.510000002</v>
      </c>
      <c r="AN194" s="272">
        <f t="shared" ref="AN194:AX194" si="330">+AN152*AN$5</f>
        <v>176833</v>
      </c>
      <c r="AO194" s="272">
        <f t="shared" si="330"/>
        <v>4394164.5</v>
      </c>
      <c r="AP194" s="272">
        <f t="shared" si="330"/>
        <v>4175582</v>
      </c>
      <c r="AQ194" s="272">
        <f t="shared" si="330"/>
        <v>34584.5</v>
      </c>
      <c r="AR194" s="272">
        <f t="shared" si="330"/>
        <v>2345081.64</v>
      </c>
      <c r="AS194" s="272">
        <f t="shared" si="330"/>
        <v>819069</v>
      </c>
      <c r="AT194" s="272">
        <f t="shared" si="330"/>
        <v>1218237</v>
      </c>
      <c r="AU194" s="272">
        <f t="shared" si="330"/>
        <v>229705.41</v>
      </c>
      <c r="AV194" s="272">
        <f t="shared" si="330"/>
        <v>1920965.0999999999</v>
      </c>
      <c r="AW194" s="272">
        <f t="shared" si="330"/>
        <v>741388.23</v>
      </c>
      <c r="AX194" s="272">
        <f t="shared" si="330"/>
        <v>43712.130000000005</v>
      </c>
      <c r="AY194" s="272">
        <f>+AZ194+BN194+BU194+CB194+CI194+BG194</f>
        <v>9099840.4299999997</v>
      </c>
      <c r="AZ194" s="272">
        <f>+SUM(BA194:BF194)</f>
        <v>1176394.3500000001</v>
      </c>
      <c r="BA194" s="272">
        <f t="shared" ref="BA194:BF194" si="331">+BA152*BA$5</f>
        <v>45043.700000000004</v>
      </c>
      <c r="BB194" s="272">
        <f t="shared" si="331"/>
        <v>131378.25</v>
      </c>
      <c r="BC194" s="272">
        <f t="shared" si="331"/>
        <v>820786.4</v>
      </c>
      <c r="BD194" s="272">
        <f t="shared" si="331"/>
        <v>179186</v>
      </c>
      <c r="BE194" s="272">
        <f t="shared" si="331"/>
        <v>0</v>
      </c>
      <c r="BF194" s="272">
        <f t="shared" si="331"/>
        <v>0</v>
      </c>
      <c r="BG194" s="272">
        <f>+SUM(BH194:BM194)</f>
        <v>242695.85</v>
      </c>
      <c r="BH194" s="272">
        <f t="shared" ref="BH194:BM194" si="332">+BH152*BH$5</f>
        <v>11530.6</v>
      </c>
      <c r="BI194" s="272">
        <f t="shared" si="332"/>
        <v>29510.25</v>
      </c>
      <c r="BJ194" s="272">
        <f t="shared" si="332"/>
        <v>152962</v>
      </c>
      <c r="BK194" s="272">
        <f t="shared" si="332"/>
        <v>48693</v>
      </c>
      <c r="BL194" s="272">
        <f t="shared" si="332"/>
        <v>0</v>
      </c>
      <c r="BM194" s="272">
        <f t="shared" si="332"/>
        <v>0</v>
      </c>
      <c r="BN194" s="272">
        <f>+SUM(BO194:BT194)</f>
        <v>1659537.11</v>
      </c>
      <c r="BO194" s="272">
        <f t="shared" ref="BO194:BT194" si="333">+BO152*BO$5</f>
        <v>607.56000000000006</v>
      </c>
      <c r="BP194" s="272">
        <f t="shared" si="333"/>
        <v>107811.75</v>
      </c>
      <c r="BQ194" s="272">
        <f t="shared" si="333"/>
        <v>1383284.8</v>
      </c>
      <c r="BR194" s="272">
        <f t="shared" si="333"/>
        <v>167833</v>
      </c>
      <c r="BS194" s="272">
        <f t="shared" si="333"/>
        <v>0</v>
      </c>
      <c r="BT194" s="272">
        <f t="shared" si="333"/>
        <v>0</v>
      </c>
      <c r="BU194" s="272">
        <f>+SUM(BV194:CA194)</f>
        <v>1605634.29</v>
      </c>
      <c r="BV194" s="272">
        <f t="shared" ref="BV194:CA194" si="334">+BV152*BV$5</f>
        <v>5806.84</v>
      </c>
      <c r="BW194" s="272">
        <f t="shared" si="334"/>
        <v>321986.25</v>
      </c>
      <c r="BX194" s="272">
        <f t="shared" si="334"/>
        <v>1006751.2000000001</v>
      </c>
      <c r="BY194" s="272">
        <f t="shared" si="334"/>
        <v>271090</v>
      </c>
      <c r="BZ194" s="272">
        <f t="shared" si="334"/>
        <v>0</v>
      </c>
      <c r="CA194" s="272">
        <f t="shared" si="334"/>
        <v>0</v>
      </c>
      <c r="CB194" s="272">
        <f>+SUM(CC194:CH194)</f>
        <v>239305.73</v>
      </c>
      <c r="CC194" s="272">
        <f t="shared" ref="CC194:CH194" si="335">+CC152*CC$5</f>
        <v>9615.08</v>
      </c>
      <c r="CD194" s="272">
        <f t="shared" si="335"/>
        <v>101135.25</v>
      </c>
      <c r="CE194" s="272">
        <f t="shared" si="335"/>
        <v>63134.400000000001</v>
      </c>
      <c r="CF194" s="272">
        <f t="shared" si="335"/>
        <v>65421</v>
      </c>
      <c r="CG194" s="272">
        <f t="shared" si="335"/>
        <v>0</v>
      </c>
      <c r="CH194" s="272">
        <f t="shared" si="335"/>
        <v>0</v>
      </c>
      <c r="CI194" s="272">
        <f>+SUM(CJ194:CO194)</f>
        <v>4176273.0999999996</v>
      </c>
      <c r="CJ194" s="272">
        <f t="shared" ref="CJ194:CO194" si="336">+CJ152*CJ$5</f>
        <v>96814.5</v>
      </c>
      <c r="CK194" s="272">
        <f t="shared" si="336"/>
        <v>337641</v>
      </c>
      <c r="CL194" s="272">
        <f t="shared" si="336"/>
        <v>1303771.2</v>
      </c>
      <c r="CM194" s="272">
        <f t="shared" si="336"/>
        <v>336376</v>
      </c>
      <c r="CN194" s="272">
        <f t="shared" si="336"/>
        <v>0</v>
      </c>
      <c r="CO194" s="272">
        <f t="shared" si="336"/>
        <v>2101670.4</v>
      </c>
      <c r="CP194" s="272">
        <f>+SUM(CQ194:CV194)</f>
        <v>8609640.5999999996</v>
      </c>
      <c r="CQ194" s="272">
        <f t="shared" ref="CQ194:CV194" si="337">+CQ152*CQ$5</f>
        <v>403775</v>
      </c>
      <c r="CR194" s="272">
        <f t="shared" si="337"/>
        <v>2175371.25</v>
      </c>
      <c r="CS194" s="272">
        <f t="shared" si="337"/>
        <v>930271.9800000001</v>
      </c>
      <c r="CT194" s="272">
        <f t="shared" si="337"/>
        <v>1361002.4000000001</v>
      </c>
      <c r="CU194" s="272">
        <f t="shared" si="337"/>
        <v>917006.97000000009</v>
      </c>
      <c r="CV194" s="272">
        <f t="shared" si="337"/>
        <v>2822213</v>
      </c>
      <c r="CW194" s="272">
        <f>+SUM(CX194:DC194)</f>
        <v>2139976.5099999998</v>
      </c>
      <c r="CX194" s="272">
        <f t="shared" ref="CX194:DC194" si="338">+CX152*CX$5</f>
        <v>0</v>
      </c>
      <c r="CY194" s="272">
        <f t="shared" si="338"/>
        <v>0</v>
      </c>
      <c r="CZ194" s="272">
        <f t="shared" si="338"/>
        <v>0</v>
      </c>
      <c r="DA194" s="272">
        <f t="shared" si="338"/>
        <v>384014.60000000003</v>
      </c>
      <c r="DB194" s="272">
        <f t="shared" si="338"/>
        <v>919289.91</v>
      </c>
      <c r="DC194" s="272">
        <f t="shared" si="338"/>
        <v>836672</v>
      </c>
      <c r="DD194" s="272">
        <f>+SUM(DE194:DJ194)</f>
        <v>147799705.59999999</v>
      </c>
      <c r="DE194" s="272">
        <f t="shared" ref="DE194:DJ194" si="339">+DE152*DE$5</f>
        <v>10457574.6</v>
      </c>
      <c r="DF194" s="272">
        <f t="shared" si="339"/>
        <v>23783425</v>
      </c>
      <c r="DG194" s="272">
        <f t="shared" si="339"/>
        <v>92587275</v>
      </c>
      <c r="DH194" s="272">
        <f t="shared" si="339"/>
        <v>13277995</v>
      </c>
      <c r="DI194" s="272">
        <f t="shared" si="339"/>
        <v>6844016</v>
      </c>
      <c r="DJ194" s="272">
        <f t="shared" si="339"/>
        <v>849420</v>
      </c>
      <c r="DK194" s="272">
        <f>+DL194+EW194+FF194+FO194+FX194+GG194+GP194+GY194</f>
        <v>81654278.030000001</v>
      </c>
      <c r="DL194" s="272">
        <f>+DM194+DV194</f>
        <v>47056775.859999999</v>
      </c>
      <c r="DM194" s="272">
        <f>+SUM(DN194:DU194)</f>
        <v>27389909.23</v>
      </c>
      <c r="DN194" s="272">
        <f t="shared" ref="DN194:DU194" si="340">+DN152*DN$5</f>
        <v>5182904.1000000006</v>
      </c>
      <c r="DO194" s="272">
        <f t="shared" si="340"/>
        <v>2847088</v>
      </c>
      <c r="DP194" s="272">
        <f t="shared" si="340"/>
        <v>5859182</v>
      </c>
      <c r="DQ194" s="272">
        <f t="shared" si="340"/>
        <v>11902539</v>
      </c>
      <c r="DR194" s="272">
        <f t="shared" si="340"/>
        <v>6740</v>
      </c>
      <c r="DS194" s="272">
        <f t="shared" si="340"/>
        <v>132261.20000000001</v>
      </c>
      <c r="DT194" s="272">
        <f t="shared" si="340"/>
        <v>978427.5</v>
      </c>
      <c r="DU194" s="272">
        <f t="shared" si="340"/>
        <v>480767.43000000005</v>
      </c>
      <c r="DV194" s="272">
        <f>+SUM(DW194:ED194)</f>
        <v>19666866.629999995</v>
      </c>
      <c r="DW194" s="272">
        <f t="shared" ref="DW194:ED194" si="341">+DW152*DW$5</f>
        <v>3205600.2</v>
      </c>
      <c r="DX194" s="272">
        <f t="shared" si="341"/>
        <v>2330671.5</v>
      </c>
      <c r="DY194" s="272">
        <f t="shared" si="341"/>
        <v>3779284</v>
      </c>
      <c r="DZ194" s="272">
        <f t="shared" si="341"/>
        <v>9045098.7000000011</v>
      </c>
      <c r="EA194" s="272">
        <f t="shared" si="341"/>
        <v>4712</v>
      </c>
      <c r="EB194" s="272">
        <f t="shared" si="341"/>
        <v>86772.400000000009</v>
      </c>
      <c r="EC194" s="272">
        <f t="shared" si="341"/>
        <v>805148</v>
      </c>
      <c r="ED194" s="272">
        <f t="shared" si="341"/>
        <v>409579.83</v>
      </c>
      <c r="EE194" s="272">
        <f>+SUM(EF194:EM194)</f>
        <v>42620973.939999998</v>
      </c>
      <c r="EF194" s="272">
        <f t="shared" ref="EF194:EM194" si="342">+EF152*EF$5</f>
        <v>7883845.2000000002</v>
      </c>
      <c r="EG194" s="272">
        <f t="shared" si="342"/>
        <v>4981623.5</v>
      </c>
      <c r="EH194" s="272">
        <f t="shared" si="342"/>
        <v>8502016</v>
      </c>
      <c r="EI194" s="272">
        <f t="shared" si="342"/>
        <v>18565582.199999999</v>
      </c>
      <c r="EJ194" s="272">
        <f t="shared" si="342"/>
        <v>11452</v>
      </c>
      <c r="EK194" s="272">
        <f t="shared" si="342"/>
        <v>207463.6</v>
      </c>
      <c r="EL194" s="272">
        <f t="shared" si="342"/>
        <v>1643102.75</v>
      </c>
      <c r="EM194" s="272">
        <f t="shared" si="342"/>
        <v>825888.69000000006</v>
      </c>
      <c r="EN194" s="272">
        <f>+SUM(EO194:EV194)</f>
        <v>4299185.0599999996</v>
      </c>
      <c r="EO194" s="272">
        <f t="shared" ref="EO194:EV194" si="343">+EO152*EO$5</f>
        <v>466830.54000000004</v>
      </c>
      <c r="EP194" s="272">
        <f t="shared" si="343"/>
        <v>179401</v>
      </c>
      <c r="EQ194" s="272">
        <f t="shared" si="343"/>
        <v>1155693</v>
      </c>
      <c r="ER194" s="272">
        <f t="shared" si="343"/>
        <v>2310523.71</v>
      </c>
      <c r="ES194" s="272">
        <f t="shared" si="343"/>
        <v>0</v>
      </c>
      <c r="ET194" s="272">
        <f t="shared" si="343"/>
        <v>9570.8000000000011</v>
      </c>
      <c r="EU194" s="272">
        <f t="shared" si="343"/>
        <v>118946.75</v>
      </c>
      <c r="EV194" s="272">
        <f t="shared" si="343"/>
        <v>58219.26</v>
      </c>
      <c r="EW194" s="272">
        <f>+SUM(EX194:FE194)</f>
        <v>12111270</v>
      </c>
      <c r="EX194" s="272">
        <f t="shared" ref="EX194:FE194" si="344">+EX152*EX$5</f>
        <v>2001704.1</v>
      </c>
      <c r="EY194" s="272">
        <f t="shared" si="344"/>
        <v>863512.5</v>
      </c>
      <c r="EZ194" s="272">
        <f t="shared" si="344"/>
        <v>2684868</v>
      </c>
      <c r="FA194" s="272">
        <f t="shared" si="344"/>
        <v>5830232.1000000006</v>
      </c>
      <c r="FB194" s="272">
        <f t="shared" si="344"/>
        <v>59659</v>
      </c>
      <c r="FC194" s="272">
        <f t="shared" si="344"/>
        <v>90819.400000000009</v>
      </c>
      <c r="FD194" s="272">
        <f t="shared" si="344"/>
        <v>347839.75</v>
      </c>
      <c r="FE194" s="272">
        <f t="shared" si="344"/>
        <v>232635.15000000002</v>
      </c>
      <c r="FF194" s="272">
        <f>+SUM(FG194:FN194)</f>
        <v>2850223.8000000003</v>
      </c>
      <c r="FG194" s="272">
        <f t="shared" ref="FG194:FN194" si="345">+FG152*FG$5</f>
        <v>1015443.3300000001</v>
      </c>
      <c r="FH194" s="272">
        <f t="shared" si="345"/>
        <v>224406.5</v>
      </c>
      <c r="FI194" s="272">
        <f t="shared" si="345"/>
        <v>713441</v>
      </c>
      <c r="FJ194" s="272">
        <f t="shared" si="345"/>
        <v>707531.22000000009</v>
      </c>
      <c r="FK194" s="272">
        <f t="shared" si="345"/>
        <v>34127.5</v>
      </c>
      <c r="FL194" s="272">
        <f t="shared" si="345"/>
        <v>30281.4</v>
      </c>
      <c r="FM194" s="272">
        <f t="shared" si="345"/>
        <v>98891.5</v>
      </c>
      <c r="FN194" s="272">
        <f t="shared" si="345"/>
        <v>26101.350000000002</v>
      </c>
      <c r="FO194" s="272">
        <f>+SUM(FP194:FW194)</f>
        <v>2989293.5900000003</v>
      </c>
      <c r="FP194" s="272">
        <f t="shared" ref="FP194:FW194" si="346">+FP152*FP$5</f>
        <v>2215188.69</v>
      </c>
      <c r="FQ194" s="272">
        <f t="shared" si="346"/>
        <v>57582.5</v>
      </c>
      <c r="FR194" s="272">
        <f t="shared" si="346"/>
        <v>41223</v>
      </c>
      <c r="FS194" s="272">
        <f t="shared" si="346"/>
        <v>617770.89</v>
      </c>
      <c r="FT194" s="272">
        <f t="shared" si="346"/>
        <v>25160.5</v>
      </c>
      <c r="FU194" s="272">
        <f t="shared" si="346"/>
        <v>1471.6000000000001</v>
      </c>
      <c r="FV194" s="272">
        <f t="shared" si="346"/>
        <v>24205</v>
      </c>
      <c r="FW194" s="272">
        <f t="shared" si="346"/>
        <v>6691.4100000000008</v>
      </c>
      <c r="FX194" s="272">
        <f>+SUM(FY194:GF194)</f>
        <v>8209670.5</v>
      </c>
      <c r="FY194" s="272">
        <f t="shared" ref="FY194:GF194" si="347">+FY152*FY$5</f>
        <v>1159971.1200000001</v>
      </c>
      <c r="FZ194" s="272">
        <f t="shared" si="347"/>
        <v>1429061.5</v>
      </c>
      <c r="GA194" s="272">
        <f t="shared" si="347"/>
        <v>1770642</v>
      </c>
      <c r="GB194" s="272">
        <f t="shared" si="347"/>
        <v>3750433.5</v>
      </c>
      <c r="GC194" s="272">
        <f t="shared" si="347"/>
        <v>10509.5</v>
      </c>
      <c r="GD194" s="272">
        <f t="shared" si="347"/>
        <v>21389.800000000003</v>
      </c>
      <c r="GE194" s="272">
        <f t="shared" si="347"/>
        <v>51930</v>
      </c>
      <c r="GF194" s="272">
        <f t="shared" si="347"/>
        <v>15733.08</v>
      </c>
      <c r="GG194" s="272">
        <f>+SUM(GH194:GO194)</f>
        <v>2254903.58</v>
      </c>
      <c r="GH194" s="272">
        <f t="shared" ref="GH194:GO194" si="348">+GH152*GH$5</f>
        <v>56002.65</v>
      </c>
      <c r="GI194" s="272">
        <f t="shared" si="348"/>
        <v>31372</v>
      </c>
      <c r="GJ194" s="272">
        <f t="shared" si="348"/>
        <v>181554</v>
      </c>
      <c r="GK194" s="272">
        <f t="shared" si="348"/>
        <v>788178.93</v>
      </c>
      <c r="GL194" s="272">
        <f t="shared" si="348"/>
        <v>1197796</v>
      </c>
      <c r="GM194" s="272">
        <f t="shared" si="348"/>
        <v>0</v>
      </c>
      <c r="GN194" s="272">
        <f t="shared" si="348"/>
        <v>0</v>
      </c>
      <c r="GO194" s="272">
        <f t="shared" si="348"/>
        <v>0</v>
      </c>
      <c r="GP194" s="272">
        <f>+SUM(GQ194:GX194)</f>
        <v>1999476.12</v>
      </c>
      <c r="GQ194" s="272">
        <f t="shared" ref="GQ194:GX194" si="349">+GQ152*GQ$5</f>
        <v>7821.33</v>
      </c>
      <c r="GR194" s="272">
        <f t="shared" si="349"/>
        <v>774533.5</v>
      </c>
      <c r="GS194" s="272">
        <f t="shared" si="349"/>
        <v>1182324</v>
      </c>
      <c r="GT194" s="272">
        <f t="shared" si="349"/>
        <v>5226.54</v>
      </c>
      <c r="GU194" s="272">
        <f t="shared" si="349"/>
        <v>13422.5</v>
      </c>
      <c r="GV194" s="272">
        <f t="shared" si="349"/>
        <v>0</v>
      </c>
      <c r="GW194" s="272">
        <f t="shared" si="349"/>
        <v>6297.75</v>
      </c>
      <c r="GX194" s="272">
        <f t="shared" si="349"/>
        <v>9850.5</v>
      </c>
      <c r="GY194" s="272">
        <f>+SUM(GZ194:HG194)</f>
        <v>4182664.5800000005</v>
      </c>
      <c r="GZ194" s="272">
        <f t="shared" ref="GZ194:HH194" si="350">+GZ152*GZ$5</f>
        <v>937208.58000000007</v>
      </c>
      <c r="HA194" s="272">
        <f t="shared" si="350"/>
        <v>711263</v>
      </c>
      <c r="HB194" s="272">
        <f t="shared" si="350"/>
        <v>398432</v>
      </c>
      <c r="HC194" s="272">
        <f t="shared" si="350"/>
        <v>1781032.11</v>
      </c>
      <c r="HD194" s="272">
        <f t="shared" si="350"/>
        <v>85076.5</v>
      </c>
      <c r="HE194" s="272">
        <f t="shared" si="350"/>
        <v>17162.600000000002</v>
      </c>
      <c r="HF194" s="272">
        <f t="shared" si="350"/>
        <v>117515.5</v>
      </c>
      <c r="HG194" s="272">
        <f t="shared" si="350"/>
        <v>134974.29</v>
      </c>
      <c r="HH194" s="272">
        <f t="shared" si="350"/>
        <v>0</v>
      </c>
    </row>
    <row r="195" spans="1:216" x14ac:dyDescent="0.2">
      <c r="A195" s="263" t="s">
        <v>231</v>
      </c>
      <c r="B195" s="272">
        <f t="shared" ref="B195:B209" si="351">+C195+Z195+AY195+CP195+CW195+DD195+DK195</f>
        <v>37546712.519999996</v>
      </c>
      <c r="C195" s="272">
        <f t="shared" ref="C195:C209" si="352">+D195+T195+W195+Q195</f>
        <v>2099243</v>
      </c>
      <c r="D195" s="272">
        <f t="shared" ref="D195:D209" si="353">+E195+H195+K195+N195</f>
        <v>1350583.25</v>
      </c>
      <c r="E195" s="272">
        <f t="shared" ref="E195:E209" si="354">+F195+G195</f>
        <v>797284.75</v>
      </c>
      <c r="F195" s="272">
        <f t="shared" ref="F195:G195" si="355">+F153*F$5</f>
        <v>699606</v>
      </c>
      <c r="G195" s="272">
        <f t="shared" si="355"/>
        <v>97678.75</v>
      </c>
      <c r="H195" s="272">
        <f t="shared" ref="H195:H209" si="356">+I195+J195</f>
        <v>424718.25</v>
      </c>
      <c r="I195" s="272">
        <f t="shared" ref="I195:J195" si="357">+I153*I$5</f>
        <v>348560.25</v>
      </c>
      <c r="J195" s="272">
        <f t="shared" si="357"/>
        <v>76158</v>
      </c>
      <c r="K195" s="272">
        <f t="shared" ref="K195:K209" si="358">+L195+M195</f>
        <v>52023.5</v>
      </c>
      <c r="L195" s="272">
        <f t="shared" ref="L195:M195" si="359">+L153*L$5</f>
        <v>50461.5</v>
      </c>
      <c r="M195" s="272">
        <f t="shared" si="359"/>
        <v>1562</v>
      </c>
      <c r="N195" s="272">
        <f t="shared" ref="N195:N209" si="360">+O195+P195</f>
        <v>76556.75</v>
      </c>
      <c r="O195" s="272">
        <f t="shared" ref="O195:P195" si="361">+O153*O$5</f>
        <v>75859.5</v>
      </c>
      <c r="P195" s="272">
        <f t="shared" si="361"/>
        <v>697.25</v>
      </c>
      <c r="Q195" s="272">
        <f t="shared" ref="Q195:Q209" si="362">+R195+S195</f>
        <v>44804.25</v>
      </c>
      <c r="R195" s="272">
        <f t="shared" ref="R195:S195" si="363">+R153*R$5</f>
        <v>44804.25</v>
      </c>
      <c r="S195" s="272">
        <f t="shared" si="363"/>
        <v>0</v>
      </c>
      <c r="T195" s="272">
        <f t="shared" ref="T195:T209" si="364">+U195+V195</f>
        <v>702935.25</v>
      </c>
      <c r="U195" s="272">
        <f t="shared" ref="U195:V195" si="365">+U153*U$5</f>
        <v>637154.25</v>
      </c>
      <c r="V195" s="272">
        <f t="shared" si="365"/>
        <v>65781</v>
      </c>
      <c r="W195" s="272">
        <f t="shared" ref="W195:W209" si="366">+X195+Y195</f>
        <v>920.25</v>
      </c>
      <c r="X195" s="272">
        <f t="shared" ref="X195:Y195" si="367">+X153*X$5</f>
        <v>920.25</v>
      </c>
      <c r="Y195" s="272">
        <f t="shared" si="367"/>
        <v>0</v>
      </c>
      <c r="Z195" s="272">
        <f t="shared" ref="Z195:Z209" si="368">+AA195+AM195</f>
        <v>10359315.079999998</v>
      </c>
      <c r="AA195" s="272">
        <f t="shared" ref="AA195:AA209" si="369">+SUM(AB195:AL195)</f>
        <v>9619583.2399999984</v>
      </c>
      <c r="AB195" s="272">
        <f t="shared" ref="AB195:AX195" si="370">+AB153*AB$5</f>
        <v>161186</v>
      </c>
      <c r="AC195" s="272">
        <f t="shared" si="370"/>
        <v>3849971.4000000004</v>
      </c>
      <c r="AD195" s="272">
        <f t="shared" si="370"/>
        <v>574839.80000000005</v>
      </c>
      <c r="AE195" s="272">
        <f t="shared" si="370"/>
        <v>17925.5</v>
      </c>
      <c r="AF195" s="272">
        <f t="shared" si="370"/>
        <v>1059200.3400000001</v>
      </c>
      <c r="AG195" s="272">
        <f t="shared" si="370"/>
        <v>1016826</v>
      </c>
      <c r="AH195" s="272">
        <f t="shared" si="370"/>
        <v>1733517.5</v>
      </c>
      <c r="AI195" s="272">
        <f t="shared" si="370"/>
        <v>185614.77000000002</v>
      </c>
      <c r="AJ195" s="272">
        <f t="shared" si="370"/>
        <v>649416.6</v>
      </c>
      <c r="AK195" s="272">
        <f t="shared" si="370"/>
        <v>334430.58</v>
      </c>
      <c r="AL195" s="272">
        <f t="shared" si="370"/>
        <v>36654.75</v>
      </c>
      <c r="AM195" s="272">
        <f t="shared" ref="AM195:AM209" si="371">+SUM(AN195:AX195)</f>
        <v>739731.84000000008</v>
      </c>
      <c r="AN195" s="272">
        <f t="shared" si="370"/>
        <v>0</v>
      </c>
      <c r="AO195" s="272">
        <f t="shared" si="370"/>
        <v>457127.55000000005</v>
      </c>
      <c r="AP195" s="272">
        <f t="shared" si="370"/>
        <v>22776.600000000002</v>
      </c>
      <c r="AQ195" s="272">
        <f t="shared" si="370"/>
        <v>0</v>
      </c>
      <c r="AR195" s="272">
        <f t="shared" si="370"/>
        <v>198592.02000000002</v>
      </c>
      <c r="AS195" s="272">
        <f t="shared" si="370"/>
        <v>0</v>
      </c>
      <c r="AT195" s="272">
        <f t="shared" si="370"/>
        <v>31896</v>
      </c>
      <c r="AU195" s="272">
        <f t="shared" si="370"/>
        <v>5319.93</v>
      </c>
      <c r="AV195" s="272">
        <f t="shared" si="370"/>
        <v>16965</v>
      </c>
      <c r="AW195" s="272">
        <f t="shared" si="370"/>
        <v>2990.79</v>
      </c>
      <c r="AX195" s="272">
        <f t="shared" si="370"/>
        <v>4063.9500000000003</v>
      </c>
      <c r="AY195" s="272">
        <f t="shared" ref="AY195:AY209" si="372">+AZ195+BN195+BU195+CB195+CI195+BG195</f>
        <v>724047.12</v>
      </c>
      <c r="AZ195" s="272">
        <f t="shared" ref="AZ195:AZ209" si="373">+SUM(BA195:BF195)</f>
        <v>79215.22</v>
      </c>
      <c r="BA195" s="272">
        <f t="shared" ref="BA195:BF195" si="374">+BA153*BA$5</f>
        <v>767.14</v>
      </c>
      <c r="BB195" s="272">
        <f t="shared" si="374"/>
        <v>0</v>
      </c>
      <c r="BC195" s="272">
        <f t="shared" si="374"/>
        <v>40392.080000000002</v>
      </c>
      <c r="BD195" s="272">
        <f t="shared" si="374"/>
        <v>38056</v>
      </c>
      <c r="BE195" s="272">
        <f t="shared" si="374"/>
        <v>0</v>
      </c>
      <c r="BF195" s="272">
        <f t="shared" si="374"/>
        <v>0</v>
      </c>
      <c r="BG195" s="272">
        <f t="shared" ref="BG195:BG209" si="375">+SUM(BH195:BM195)</f>
        <v>16077.92</v>
      </c>
      <c r="BH195" s="272">
        <f t="shared" ref="BH195:BM195" si="376">+BH153*BH$5</f>
        <v>0</v>
      </c>
      <c r="BI195" s="272">
        <f t="shared" si="376"/>
        <v>0</v>
      </c>
      <c r="BJ195" s="272">
        <f t="shared" si="376"/>
        <v>16077.92</v>
      </c>
      <c r="BK195" s="272">
        <f t="shared" si="376"/>
        <v>0</v>
      </c>
      <c r="BL195" s="272">
        <f t="shared" si="376"/>
        <v>0</v>
      </c>
      <c r="BM195" s="272">
        <f t="shared" si="376"/>
        <v>0</v>
      </c>
      <c r="BN195" s="272">
        <f t="shared" ref="BN195:BN209" si="377">+SUM(BO195:BT195)</f>
        <v>53133.97</v>
      </c>
      <c r="BO195" s="272">
        <f t="shared" ref="BO195:BT195" si="378">+BO153*BO$5</f>
        <v>0</v>
      </c>
      <c r="BP195" s="272">
        <f t="shared" si="378"/>
        <v>4889.25</v>
      </c>
      <c r="BQ195" s="272">
        <f t="shared" si="378"/>
        <v>48244.72</v>
      </c>
      <c r="BR195" s="272">
        <f t="shared" si="378"/>
        <v>0</v>
      </c>
      <c r="BS195" s="272">
        <f t="shared" si="378"/>
        <v>0</v>
      </c>
      <c r="BT195" s="272">
        <f t="shared" si="378"/>
        <v>0</v>
      </c>
      <c r="BU195" s="272">
        <f t="shared" ref="BU195:BU209" si="379">+SUM(BV195:CA195)</f>
        <v>56792.740000000005</v>
      </c>
      <c r="BV195" s="272">
        <f t="shared" ref="BV195:CA195" si="380">+BV153*BV$5</f>
        <v>245.04</v>
      </c>
      <c r="BW195" s="272">
        <f t="shared" si="380"/>
        <v>7480.5</v>
      </c>
      <c r="BX195" s="272">
        <f t="shared" si="380"/>
        <v>49067.200000000004</v>
      </c>
      <c r="BY195" s="272">
        <f t="shared" si="380"/>
        <v>0</v>
      </c>
      <c r="BZ195" s="272">
        <f t="shared" si="380"/>
        <v>0</v>
      </c>
      <c r="CA195" s="272">
        <f t="shared" si="380"/>
        <v>0</v>
      </c>
      <c r="CB195" s="272">
        <f t="shared" ref="CB195:CB209" si="381">+SUM(CC195:CH195)</f>
        <v>24223.32</v>
      </c>
      <c r="CC195" s="272">
        <f t="shared" ref="CC195:CH195" si="382">+CC153*CC$5</f>
        <v>3580.32</v>
      </c>
      <c r="CD195" s="272">
        <f t="shared" si="382"/>
        <v>0</v>
      </c>
      <c r="CE195" s="272">
        <f t="shared" si="382"/>
        <v>14596</v>
      </c>
      <c r="CF195" s="272">
        <f t="shared" si="382"/>
        <v>6047</v>
      </c>
      <c r="CG195" s="272">
        <f t="shared" si="382"/>
        <v>0</v>
      </c>
      <c r="CH195" s="272">
        <f t="shared" si="382"/>
        <v>0</v>
      </c>
      <c r="CI195" s="272">
        <f t="shared" ref="CI195:CI209" si="383">+SUM(CJ195:CO195)</f>
        <v>494603.95</v>
      </c>
      <c r="CJ195" s="272">
        <f t="shared" ref="CJ195:CO195" si="384">+CJ153*CJ$5</f>
        <v>11881.18</v>
      </c>
      <c r="CK195" s="272">
        <f t="shared" si="384"/>
        <v>51068.25</v>
      </c>
      <c r="CL195" s="272">
        <f t="shared" si="384"/>
        <v>123662.32</v>
      </c>
      <c r="CM195" s="272">
        <f t="shared" si="384"/>
        <v>25289</v>
      </c>
      <c r="CN195" s="272">
        <f t="shared" si="384"/>
        <v>0</v>
      </c>
      <c r="CO195" s="272">
        <f t="shared" si="384"/>
        <v>282703.2</v>
      </c>
      <c r="CP195" s="272">
        <f t="shared" ref="CP195:CP209" si="385">+SUM(CQ195:CV195)</f>
        <v>1160174.1000000001</v>
      </c>
      <c r="CQ195" s="272">
        <f t="shared" ref="CQ195:CV195" si="386">+CQ153*CQ$5</f>
        <v>27883.600000000002</v>
      </c>
      <c r="CR195" s="272">
        <f t="shared" si="386"/>
        <v>185471.5</v>
      </c>
      <c r="CS195" s="272">
        <f t="shared" si="386"/>
        <v>437009.43</v>
      </c>
      <c r="CT195" s="272">
        <f t="shared" si="386"/>
        <v>127355.8</v>
      </c>
      <c r="CU195" s="272">
        <f t="shared" si="386"/>
        <v>144595.77000000002</v>
      </c>
      <c r="CV195" s="272">
        <f t="shared" si="386"/>
        <v>237858</v>
      </c>
      <c r="CW195" s="272">
        <f t="shared" ref="CW195:CW209" si="387">+SUM(CX195:DC195)</f>
        <v>118654.87000000001</v>
      </c>
      <c r="CX195" s="272">
        <f t="shared" ref="CX195:DC195" si="388">+CX153*CX$5</f>
        <v>0</v>
      </c>
      <c r="CY195" s="272">
        <f t="shared" si="388"/>
        <v>0</v>
      </c>
      <c r="CZ195" s="272">
        <f t="shared" si="388"/>
        <v>0</v>
      </c>
      <c r="DA195" s="272">
        <f t="shared" si="388"/>
        <v>20463.600000000002</v>
      </c>
      <c r="DB195" s="272">
        <f t="shared" si="388"/>
        <v>88149.27</v>
      </c>
      <c r="DC195" s="272">
        <f t="shared" si="388"/>
        <v>10042</v>
      </c>
      <c r="DD195" s="272">
        <f t="shared" ref="DD195:DD209" si="389">+SUM(DE195:DJ195)</f>
        <v>17046134.09</v>
      </c>
      <c r="DE195" s="272">
        <f t="shared" ref="DE195:DJ195" si="390">+DE153*DE$5</f>
        <v>1599154.59</v>
      </c>
      <c r="DF195" s="272">
        <f t="shared" si="390"/>
        <v>2235626.5</v>
      </c>
      <c r="DG195" s="272">
        <f t="shared" si="390"/>
        <v>9673795.5</v>
      </c>
      <c r="DH195" s="272">
        <f t="shared" si="390"/>
        <v>1258680</v>
      </c>
      <c r="DI195" s="272">
        <f t="shared" si="390"/>
        <v>2067504</v>
      </c>
      <c r="DJ195" s="272">
        <f t="shared" si="390"/>
        <v>211373.5</v>
      </c>
      <c r="DK195" s="272">
        <f t="shared" ref="DK195:DK209" si="391">+DL195+EW195+FF195+FO195+FX195+GG195+GP195+GY195</f>
        <v>6039144.2599999998</v>
      </c>
      <c r="DL195" s="272">
        <f t="shared" ref="DL195:DL209" si="392">+DM195+DV195</f>
        <v>3417884.9899999998</v>
      </c>
      <c r="DM195" s="272">
        <f t="shared" ref="DM195:DM209" si="393">+SUM(DN195:DU195)</f>
        <v>1892731.0799999998</v>
      </c>
      <c r="DN195" s="272">
        <f t="shared" ref="DN195:DU195" si="394">+DN153*DN$5</f>
        <v>165381.15</v>
      </c>
      <c r="DO195" s="272">
        <f t="shared" si="394"/>
        <v>383744.5</v>
      </c>
      <c r="DP195" s="272">
        <f t="shared" si="394"/>
        <v>168005</v>
      </c>
      <c r="DQ195" s="272">
        <f t="shared" si="394"/>
        <v>1049401.98</v>
      </c>
      <c r="DR195" s="272">
        <f t="shared" si="394"/>
        <v>0</v>
      </c>
      <c r="DS195" s="272">
        <f t="shared" si="394"/>
        <v>5453</v>
      </c>
      <c r="DT195" s="272">
        <f t="shared" si="394"/>
        <v>67239.25</v>
      </c>
      <c r="DU195" s="272">
        <f t="shared" si="394"/>
        <v>53506.200000000004</v>
      </c>
      <c r="DV195" s="272">
        <f t="shared" ref="DV195:DV209" si="395">+SUM(DW195:ED195)</f>
        <v>1525153.91</v>
      </c>
      <c r="DW195" s="272">
        <f t="shared" ref="DW195:EM195" si="396">+DW153*DW$5</f>
        <v>79233.990000000005</v>
      </c>
      <c r="DX195" s="272">
        <f t="shared" si="396"/>
        <v>337913.5</v>
      </c>
      <c r="DY195" s="272">
        <f t="shared" si="396"/>
        <v>163299</v>
      </c>
      <c r="DZ195" s="272">
        <f t="shared" si="396"/>
        <v>822208.53</v>
      </c>
      <c r="EA195" s="272">
        <f t="shared" si="396"/>
        <v>0</v>
      </c>
      <c r="EB195" s="272">
        <f t="shared" si="396"/>
        <v>3644</v>
      </c>
      <c r="EC195" s="272">
        <f t="shared" si="396"/>
        <v>62051</v>
      </c>
      <c r="ED195" s="272">
        <f t="shared" si="396"/>
        <v>56803.89</v>
      </c>
      <c r="EE195" s="272">
        <f t="shared" ref="EE195:EE209" si="397">+SUM(EF195:EM195)</f>
        <v>3139525.25</v>
      </c>
      <c r="EF195" s="272">
        <f t="shared" si="396"/>
        <v>233372.04</v>
      </c>
      <c r="EG195" s="272">
        <f t="shared" si="396"/>
        <v>710291.5</v>
      </c>
      <c r="EH195" s="272">
        <f t="shared" si="396"/>
        <v>306650</v>
      </c>
      <c r="EI195" s="272">
        <f t="shared" si="396"/>
        <v>1642656.84</v>
      </c>
      <c r="EJ195" s="272">
        <f t="shared" si="396"/>
        <v>0</v>
      </c>
      <c r="EK195" s="272">
        <f t="shared" si="396"/>
        <v>8583</v>
      </c>
      <c r="EL195" s="272">
        <f t="shared" si="396"/>
        <v>128547.5</v>
      </c>
      <c r="EM195" s="272">
        <f t="shared" si="396"/>
        <v>109424.37000000001</v>
      </c>
      <c r="EN195" s="272">
        <f t="shared" ref="EN195:EN209" si="398">+SUM(EO195:EV195)</f>
        <v>264197.28000000003</v>
      </c>
      <c r="EO195" s="272">
        <f t="shared" ref="EO195:EV195" si="399">+EO153*EO$5</f>
        <v>11243.43</v>
      </c>
      <c r="EP195" s="272">
        <f t="shared" si="399"/>
        <v>8796</v>
      </c>
      <c r="EQ195" s="272">
        <f t="shared" si="399"/>
        <v>16028</v>
      </c>
      <c r="ER195" s="272">
        <f t="shared" si="399"/>
        <v>226729.80000000002</v>
      </c>
      <c r="ES195" s="272">
        <f t="shared" si="399"/>
        <v>0</v>
      </c>
      <c r="ET195" s="272">
        <f t="shared" si="399"/>
        <v>514</v>
      </c>
      <c r="EU195" s="272">
        <f t="shared" si="399"/>
        <v>0</v>
      </c>
      <c r="EV195" s="272">
        <f t="shared" si="399"/>
        <v>886.05000000000007</v>
      </c>
      <c r="EW195" s="272">
        <f t="shared" ref="EW195:EW209" si="400">+SUM(EX195:FE195)</f>
        <v>728838.60000000009</v>
      </c>
      <c r="EX195" s="272">
        <f t="shared" ref="EX195:FE195" si="401">+EX153*EX$5</f>
        <v>56359.05</v>
      </c>
      <c r="EY195" s="272">
        <f t="shared" si="401"/>
        <v>66812.5</v>
      </c>
      <c r="EZ195" s="272">
        <f t="shared" si="401"/>
        <v>120412</v>
      </c>
      <c r="FA195" s="272">
        <f t="shared" si="401"/>
        <v>380330.61000000004</v>
      </c>
      <c r="FB195" s="272">
        <f t="shared" si="401"/>
        <v>8339</v>
      </c>
      <c r="FC195" s="272">
        <f t="shared" si="401"/>
        <v>9493</v>
      </c>
      <c r="FD195" s="272">
        <f t="shared" si="401"/>
        <v>10897.75</v>
      </c>
      <c r="FE195" s="272">
        <f t="shared" si="401"/>
        <v>76194.69</v>
      </c>
      <c r="FF195" s="272">
        <f t="shared" ref="FF195:FF209" si="402">+SUM(FG195:FN195)</f>
        <v>290113.73</v>
      </c>
      <c r="FG195" s="272">
        <f t="shared" ref="FG195:FN195" si="403">+FG153*FG$5</f>
        <v>22907.61</v>
      </c>
      <c r="FH195" s="272">
        <f t="shared" si="403"/>
        <v>7511</v>
      </c>
      <c r="FI195" s="272">
        <f t="shared" si="403"/>
        <v>138899</v>
      </c>
      <c r="FJ195" s="272">
        <f t="shared" si="403"/>
        <v>113900.82</v>
      </c>
      <c r="FK195" s="272">
        <f t="shared" si="403"/>
        <v>0</v>
      </c>
      <c r="FL195" s="272">
        <f t="shared" si="403"/>
        <v>1073.8</v>
      </c>
      <c r="FM195" s="272">
        <f t="shared" si="403"/>
        <v>5821.5</v>
      </c>
      <c r="FN195" s="272">
        <f t="shared" si="403"/>
        <v>0</v>
      </c>
      <c r="FO195" s="272">
        <f t="shared" ref="FO195:FO209" si="404">+SUM(FP195:FW195)</f>
        <v>291040.32999999996</v>
      </c>
      <c r="FP195" s="272">
        <f t="shared" ref="FP195:FW195" si="405">+FP153*FP$5</f>
        <v>244392.06</v>
      </c>
      <c r="FQ195" s="272">
        <f t="shared" si="405"/>
        <v>0</v>
      </c>
      <c r="FR195" s="272">
        <f t="shared" si="405"/>
        <v>0</v>
      </c>
      <c r="FS195" s="272">
        <f t="shared" si="405"/>
        <v>45176.670000000006</v>
      </c>
      <c r="FT195" s="272">
        <f t="shared" si="405"/>
        <v>0</v>
      </c>
      <c r="FU195" s="272">
        <f t="shared" si="405"/>
        <v>1471.6000000000001</v>
      </c>
      <c r="FV195" s="272">
        <f t="shared" si="405"/>
        <v>0</v>
      </c>
      <c r="FW195" s="272">
        <f t="shared" si="405"/>
        <v>0</v>
      </c>
      <c r="FX195" s="272">
        <f t="shared" ref="FX195:FX209" si="406">+SUM(FY195:GF195)</f>
        <v>746725.91000000015</v>
      </c>
      <c r="FY195" s="272">
        <f t="shared" ref="FY195:GF195" si="407">+FY153*FY$5</f>
        <v>63179.16</v>
      </c>
      <c r="FZ195" s="272">
        <f t="shared" si="407"/>
        <v>258473.5</v>
      </c>
      <c r="GA195" s="272">
        <f t="shared" si="407"/>
        <v>96696</v>
      </c>
      <c r="GB195" s="272">
        <f t="shared" si="407"/>
        <v>308026.95</v>
      </c>
      <c r="GC195" s="272">
        <f t="shared" si="407"/>
        <v>0</v>
      </c>
      <c r="GD195" s="272">
        <f t="shared" si="407"/>
        <v>1964.8000000000002</v>
      </c>
      <c r="GE195" s="272">
        <f t="shared" si="407"/>
        <v>18385.5</v>
      </c>
      <c r="GF195" s="272">
        <f t="shared" si="407"/>
        <v>0</v>
      </c>
      <c r="GG195" s="272">
        <f t="shared" ref="GG195:GG209" si="408">+SUM(GH195:GO195)</f>
        <v>100742.64</v>
      </c>
      <c r="GH195" s="272">
        <f t="shared" ref="GH195:GO195" si="409">+GH153*GH$5</f>
        <v>0</v>
      </c>
      <c r="GI195" s="272">
        <f t="shared" si="409"/>
        <v>0</v>
      </c>
      <c r="GJ195" s="272">
        <f t="shared" si="409"/>
        <v>0</v>
      </c>
      <c r="GK195" s="272">
        <f t="shared" si="409"/>
        <v>15314.640000000001</v>
      </c>
      <c r="GL195" s="272">
        <f t="shared" si="409"/>
        <v>85428</v>
      </c>
      <c r="GM195" s="272">
        <f t="shared" si="409"/>
        <v>0</v>
      </c>
      <c r="GN195" s="272">
        <f t="shared" si="409"/>
        <v>0</v>
      </c>
      <c r="GO195" s="272">
        <f t="shared" si="409"/>
        <v>0</v>
      </c>
      <c r="GP195" s="272">
        <f t="shared" ref="GP195:GP209" si="410">+SUM(GQ195:GX195)</f>
        <v>102078.5</v>
      </c>
      <c r="GQ195" s="272">
        <f t="shared" ref="GQ195:GX195" si="411">+GQ153*GQ$5</f>
        <v>0</v>
      </c>
      <c r="GR195" s="272">
        <f t="shared" si="411"/>
        <v>78631.5</v>
      </c>
      <c r="GS195" s="272">
        <f t="shared" si="411"/>
        <v>23447</v>
      </c>
      <c r="GT195" s="272">
        <f t="shared" si="411"/>
        <v>0</v>
      </c>
      <c r="GU195" s="272">
        <f t="shared" si="411"/>
        <v>0</v>
      </c>
      <c r="GV195" s="272">
        <f t="shared" si="411"/>
        <v>0</v>
      </c>
      <c r="GW195" s="272">
        <f t="shared" si="411"/>
        <v>0</v>
      </c>
      <c r="GX195" s="272">
        <f t="shared" si="411"/>
        <v>0</v>
      </c>
      <c r="GY195" s="272">
        <f t="shared" ref="GY195:GY209" si="412">+SUM(GZ195:HG195)</f>
        <v>361719.56000000006</v>
      </c>
      <c r="GZ195" s="272">
        <f t="shared" ref="GZ195:HH195" si="413">+GZ153*GZ$5</f>
        <v>15615.93</v>
      </c>
      <c r="HA195" s="272">
        <f t="shared" si="413"/>
        <v>73263</v>
      </c>
      <c r="HB195" s="272">
        <f t="shared" si="413"/>
        <v>53534</v>
      </c>
      <c r="HC195" s="272">
        <f t="shared" si="413"/>
        <v>187998.36000000002</v>
      </c>
      <c r="HD195" s="272">
        <f t="shared" si="413"/>
        <v>17792</v>
      </c>
      <c r="HE195" s="272">
        <f t="shared" si="413"/>
        <v>0</v>
      </c>
      <c r="HF195" s="272">
        <f t="shared" si="413"/>
        <v>11480.5</v>
      </c>
      <c r="HG195" s="272">
        <f t="shared" si="413"/>
        <v>2035.7700000000002</v>
      </c>
      <c r="HH195" s="272">
        <f t="shared" si="413"/>
        <v>0</v>
      </c>
    </row>
    <row r="196" spans="1:216" x14ac:dyDescent="0.2">
      <c r="A196" s="263" t="s">
        <v>232</v>
      </c>
      <c r="B196" s="272">
        <f t="shared" si="351"/>
        <v>65769919.089999996</v>
      </c>
      <c r="C196" s="272">
        <f t="shared" si="352"/>
        <v>4070863.5</v>
      </c>
      <c r="D196" s="272">
        <f t="shared" si="353"/>
        <v>3050803.5</v>
      </c>
      <c r="E196" s="272">
        <f t="shared" si="354"/>
        <v>2068079.75</v>
      </c>
      <c r="F196" s="272">
        <f t="shared" ref="F196:G196" si="414">+F154*F$5</f>
        <v>1345374</v>
      </c>
      <c r="G196" s="272">
        <f t="shared" si="414"/>
        <v>722705.75</v>
      </c>
      <c r="H196" s="272">
        <f t="shared" si="356"/>
        <v>762104.5</v>
      </c>
      <c r="I196" s="272">
        <f t="shared" ref="I196:J196" si="415">+I154*I$5</f>
        <v>560444.25</v>
      </c>
      <c r="J196" s="272">
        <f t="shared" si="415"/>
        <v>201660.25</v>
      </c>
      <c r="K196" s="272">
        <f t="shared" si="358"/>
        <v>154235.5</v>
      </c>
      <c r="L196" s="272">
        <f t="shared" ref="L196:M196" si="416">+L154*L$5</f>
        <v>94843.5</v>
      </c>
      <c r="M196" s="272">
        <f t="shared" si="416"/>
        <v>59392</v>
      </c>
      <c r="N196" s="272">
        <f t="shared" si="360"/>
        <v>66383.75</v>
      </c>
      <c r="O196" s="272">
        <f t="shared" ref="O196:P196" si="417">+O154*O$5</f>
        <v>60428.25</v>
      </c>
      <c r="P196" s="272">
        <f t="shared" si="417"/>
        <v>5955.5</v>
      </c>
      <c r="Q196" s="272">
        <f t="shared" si="362"/>
        <v>83248.5</v>
      </c>
      <c r="R196" s="272">
        <f t="shared" ref="R196:S196" si="418">+R154*R$5</f>
        <v>83248.5</v>
      </c>
      <c r="S196" s="272">
        <f t="shared" si="418"/>
        <v>0</v>
      </c>
      <c r="T196" s="272">
        <f t="shared" si="364"/>
        <v>893017.25</v>
      </c>
      <c r="U196" s="272">
        <f t="shared" ref="U196:V196" si="419">+U154*U$5</f>
        <v>764025</v>
      </c>
      <c r="V196" s="272">
        <f t="shared" si="419"/>
        <v>128992.25</v>
      </c>
      <c r="W196" s="272">
        <f t="shared" si="366"/>
        <v>43794.25</v>
      </c>
      <c r="X196" s="272">
        <f t="shared" ref="X196:Y196" si="420">+X154*X$5</f>
        <v>37657.5</v>
      </c>
      <c r="Y196" s="272">
        <f t="shared" si="420"/>
        <v>6136.75</v>
      </c>
      <c r="Z196" s="272">
        <f t="shared" si="368"/>
        <v>15894300.470000001</v>
      </c>
      <c r="AA196" s="272">
        <f t="shared" si="369"/>
        <v>14846521.83</v>
      </c>
      <c r="AB196" s="272">
        <f t="shared" ref="AB196:AX196" si="421">+AB154*AB$5</f>
        <v>166859</v>
      </c>
      <c r="AC196" s="272">
        <f t="shared" si="421"/>
        <v>5266813.2</v>
      </c>
      <c r="AD196" s="272">
        <f t="shared" si="421"/>
        <v>546712.80000000005</v>
      </c>
      <c r="AE196" s="272">
        <f t="shared" si="421"/>
        <v>4877</v>
      </c>
      <c r="AF196" s="272">
        <f t="shared" si="421"/>
        <v>1445097.06</v>
      </c>
      <c r="AG196" s="272">
        <f t="shared" si="421"/>
        <v>1642907</v>
      </c>
      <c r="AH196" s="272">
        <f t="shared" si="421"/>
        <v>1595016</v>
      </c>
      <c r="AI196" s="272">
        <f t="shared" si="421"/>
        <v>377782.35000000003</v>
      </c>
      <c r="AJ196" s="272">
        <f t="shared" si="421"/>
        <v>2943248.1</v>
      </c>
      <c r="AK196" s="272">
        <f t="shared" si="421"/>
        <v>816769.47000000009</v>
      </c>
      <c r="AL196" s="272">
        <f t="shared" si="421"/>
        <v>40439.85</v>
      </c>
      <c r="AM196" s="272">
        <f t="shared" si="371"/>
        <v>1047778.64</v>
      </c>
      <c r="AN196" s="272">
        <f t="shared" si="421"/>
        <v>4998</v>
      </c>
      <c r="AO196" s="272">
        <f t="shared" si="421"/>
        <v>360162.66000000003</v>
      </c>
      <c r="AP196" s="272">
        <f t="shared" si="421"/>
        <v>284151.40000000002</v>
      </c>
      <c r="AQ196" s="272">
        <f t="shared" si="421"/>
        <v>0</v>
      </c>
      <c r="AR196" s="272">
        <f t="shared" si="421"/>
        <v>304766.88</v>
      </c>
      <c r="AS196" s="272">
        <f t="shared" si="421"/>
        <v>15337</v>
      </c>
      <c r="AT196" s="272">
        <f t="shared" si="421"/>
        <v>15748.5</v>
      </c>
      <c r="AU196" s="272">
        <f t="shared" si="421"/>
        <v>3518.46</v>
      </c>
      <c r="AV196" s="272">
        <f t="shared" si="421"/>
        <v>37105.199999999997</v>
      </c>
      <c r="AW196" s="272">
        <f t="shared" si="421"/>
        <v>13722.060000000001</v>
      </c>
      <c r="AX196" s="272">
        <f t="shared" si="421"/>
        <v>8268.48</v>
      </c>
      <c r="AY196" s="272">
        <f t="shared" si="372"/>
        <v>1041698.3300000001</v>
      </c>
      <c r="AZ196" s="272">
        <f t="shared" si="373"/>
        <v>48201.700000000004</v>
      </c>
      <c r="BA196" s="272">
        <f t="shared" ref="BA196:BF196" si="422">+BA154*BA$5</f>
        <v>4852.58</v>
      </c>
      <c r="BB196" s="272">
        <f t="shared" si="422"/>
        <v>0</v>
      </c>
      <c r="BC196" s="272">
        <f t="shared" si="422"/>
        <v>43349.120000000003</v>
      </c>
      <c r="BD196" s="272">
        <f t="shared" si="422"/>
        <v>0</v>
      </c>
      <c r="BE196" s="272">
        <f t="shared" si="422"/>
        <v>0</v>
      </c>
      <c r="BF196" s="272">
        <f t="shared" si="422"/>
        <v>0</v>
      </c>
      <c r="BG196" s="272">
        <f t="shared" si="375"/>
        <v>53372.939999999995</v>
      </c>
      <c r="BH196" s="272">
        <f t="shared" ref="BH196:BM196" si="423">+BH154*BH$5</f>
        <v>4594.38</v>
      </c>
      <c r="BI196" s="272">
        <f t="shared" si="423"/>
        <v>0</v>
      </c>
      <c r="BJ196" s="272">
        <f t="shared" si="423"/>
        <v>48778.559999999998</v>
      </c>
      <c r="BK196" s="272">
        <f t="shared" si="423"/>
        <v>0</v>
      </c>
      <c r="BL196" s="272">
        <f t="shared" si="423"/>
        <v>0</v>
      </c>
      <c r="BM196" s="272">
        <f t="shared" si="423"/>
        <v>0</v>
      </c>
      <c r="BN196" s="272">
        <f t="shared" si="377"/>
        <v>148085.36000000002</v>
      </c>
      <c r="BO196" s="272">
        <f t="shared" ref="BO196:BT196" si="424">+BO154*BO$5</f>
        <v>0</v>
      </c>
      <c r="BP196" s="272">
        <f t="shared" si="424"/>
        <v>0</v>
      </c>
      <c r="BQ196" s="272">
        <f t="shared" si="424"/>
        <v>148085.36000000002</v>
      </c>
      <c r="BR196" s="272">
        <f t="shared" si="424"/>
        <v>0</v>
      </c>
      <c r="BS196" s="272">
        <f t="shared" si="424"/>
        <v>0</v>
      </c>
      <c r="BT196" s="272">
        <f t="shared" si="424"/>
        <v>0</v>
      </c>
      <c r="BU196" s="272">
        <f t="shared" si="379"/>
        <v>213010.51</v>
      </c>
      <c r="BV196" s="272">
        <f t="shared" ref="BV196:CA196" si="425">+BV154*BV$5</f>
        <v>859.18000000000006</v>
      </c>
      <c r="BW196" s="272">
        <f t="shared" si="425"/>
        <v>94445.25</v>
      </c>
      <c r="BX196" s="272">
        <f t="shared" si="425"/>
        <v>112208.08</v>
      </c>
      <c r="BY196" s="272">
        <f t="shared" si="425"/>
        <v>5498</v>
      </c>
      <c r="BZ196" s="272">
        <f t="shared" si="425"/>
        <v>0</v>
      </c>
      <c r="CA196" s="272">
        <f t="shared" si="425"/>
        <v>0</v>
      </c>
      <c r="CB196" s="272">
        <f t="shared" si="381"/>
        <v>6240.72</v>
      </c>
      <c r="CC196" s="272">
        <f t="shared" ref="CC196:CH196" si="426">+CC154*CC$5</f>
        <v>0</v>
      </c>
      <c r="CD196" s="272">
        <f t="shared" si="426"/>
        <v>0</v>
      </c>
      <c r="CE196" s="272">
        <f t="shared" si="426"/>
        <v>6240.72</v>
      </c>
      <c r="CF196" s="272">
        <f t="shared" si="426"/>
        <v>0</v>
      </c>
      <c r="CG196" s="272">
        <f t="shared" si="426"/>
        <v>0</v>
      </c>
      <c r="CH196" s="272">
        <f t="shared" si="426"/>
        <v>0</v>
      </c>
      <c r="CI196" s="272">
        <f t="shared" si="383"/>
        <v>572787.10000000009</v>
      </c>
      <c r="CJ196" s="272">
        <f t="shared" ref="CJ196:CO196" si="427">+CJ154*CJ$5</f>
        <v>11354.5</v>
      </c>
      <c r="CK196" s="272">
        <f t="shared" si="427"/>
        <v>76455</v>
      </c>
      <c r="CL196" s="272">
        <f t="shared" si="427"/>
        <v>200486.80000000002</v>
      </c>
      <c r="CM196" s="272">
        <f t="shared" si="427"/>
        <v>5498</v>
      </c>
      <c r="CN196" s="272">
        <f t="shared" si="427"/>
        <v>0</v>
      </c>
      <c r="CO196" s="272">
        <f t="shared" si="427"/>
        <v>278992.8</v>
      </c>
      <c r="CP196" s="272">
        <f t="shared" si="385"/>
        <v>1247569.7000000002</v>
      </c>
      <c r="CQ196" s="272">
        <f t="shared" ref="CQ196:CV196" si="428">+CQ154*CQ$5</f>
        <v>31398.2</v>
      </c>
      <c r="CR196" s="272">
        <f t="shared" si="428"/>
        <v>316792.5</v>
      </c>
      <c r="CS196" s="272">
        <f t="shared" si="428"/>
        <v>13725.03</v>
      </c>
      <c r="CT196" s="272">
        <f t="shared" si="428"/>
        <v>197131.6</v>
      </c>
      <c r="CU196" s="272">
        <f t="shared" si="428"/>
        <v>245945.37000000002</v>
      </c>
      <c r="CV196" s="272">
        <f t="shared" si="428"/>
        <v>442577</v>
      </c>
      <c r="CW196" s="272">
        <f t="shared" si="387"/>
        <v>39456.700000000004</v>
      </c>
      <c r="CX196" s="272">
        <f t="shared" ref="CX196:DC196" si="429">+CX154*CX$5</f>
        <v>0</v>
      </c>
      <c r="CY196" s="272">
        <f t="shared" si="429"/>
        <v>0</v>
      </c>
      <c r="CZ196" s="272">
        <f t="shared" si="429"/>
        <v>0</v>
      </c>
      <c r="DA196" s="272">
        <f t="shared" si="429"/>
        <v>2499.4</v>
      </c>
      <c r="DB196" s="272">
        <f t="shared" si="429"/>
        <v>28812.300000000003</v>
      </c>
      <c r="DC196" s="272">
        <f t="shared" si="429"/>
        <v>8145</v>
      </c>
      <c r="DD196" s="272">
        <f t="shared" si="389"/>
        <v>32353384.469999999</v>
      </c>
      <c r="DE196" s="272">
        <f t="shared" ref="DE196:DJ196" si="430">+DE154*DE$5</f>
        <v>1254910.47</v>
      </c>
      <c r="DF196" s="272">
        <f t="shared" si="430"/>
        <v>4243629.5</v>
      </c>
      <c r="DG196" s="272">
        <f t="shared" si="430"/>
        <v>20421225</v>
      </c>
      <c r="DH196" s="272">
        <f t="shared" si="430"/>
        <v>6090025</v>
      </c>
      <c r="DI196" s="272">
        <f t="shared" si="430"/>
        <v>283944</v>
      </c>
      <c r="DJ196" s="272">
        <f t="shared" si="430"/>
        <v>59650.5</v>
      </c>
      <c r="DK196" s="272">
        <f t="shared" si="391"/>
        <v>11122645.920000004</v>
      </c>
      <c r="DL196" s="272">
        <f t="shared" si="392"/>
        <v>6330038.9700000007</v>
      </c>
      <c r="DM196" s="272">
        <f t="shared" si="393"/>
        <v>3937109.5</v>
      </c>
      <c r="DN196" s="272">
        <f t="shared" ref="DN196:DU196" si="431">+DN154*DN$5</f>
        <v>257870.25</v>
      </c>
      <c r="DO196" s="272">
        <f t="shared" si="431"/>
        <v>228147</v>
      </c>
      <c r="DP196" s="272">
        <f t="shared" si="431"/>
        <v>1150241</v>
      </c>
      <c r="DQ196" s="272">
        <f t="shared" si="431"/>
        <v>2197286.85</v>
      </c>
      <c r="DR196" s="272">
        <f t="shared" si="431"/>
        <v>0</v>
      </c>
      <c r="DS196" s="272">
        <f t="shared" si="431"/>
        <v>23802.800000000003</v>
      </c>
      <c r="DT196" s="272">
        <f t="shared" si="431"/>
        <v>50797.5</v>
      </c>
      <c r="DU196" s="272">
        <f t="shared" si="431"/>
        <v>28964.100000000002</v>
      </c>
      <c r="DV196" s="272">
        <f t="shared" si="395"/>
        <v>2392929.4700000002</v>
      </c>
      <c r="DW196" s="272">
        <f t="shared" ref="DW196:EM196" si="432">+DW154*DW$5</f>
        <v>153150.69</v>
      </c>
      <c r="DX196" s="272">
        <f t="shared" si="432"/>
        <v>165123</v>
      </c>
      <c r="DY196" s="272">
        <f t="shared" si="432"/>
        <v>510471</v>
      </c>
      <c r="DZ196" s="272">
        <f t="shared" si="432"/>
        <v>1446851.34</v>
      </c>
      <c r="EA196" s="272">
        <f t="shared" si="432"/>
        <v>0</v>
      </c>
      <c r="EB196" s="272">
        <f t="shared" si="432"/>
        <v>7950.8</v>
      </c>
      <c r="EC196" s="272">
        <f t="shared" si="432"/>
        <v>72659.25</v>
      </c>
      <c r="ED196" s="272">
        <f t="shared" si="432"/>
        <v>36723.39</v>
      </c>
      <c r="EE196" s="272">
        <f t="shared" si="397"/>
        <v>5822845.9300000006</v>
      </c>
      <c r="EF196" s="272">
        <f t="shared" si="432"/>
        <v>400870.80000000005</v>
      </c>
      <c r="EG196" s="272">
        <f t="shared" si="432"/>
        <v>369606</v>
      </c>
      <c r="EH196" s="272">
        <f t="shared" si="432"/>
        <v>1520213</v>
      </c>
      <c r="EI196" s="272">
        <f t="shared" si="432"/>
        <v>3327881.7</v>
      </c>
      <c r="EJ196" s="272">
        <f t="shared" si="432"/>
        <v>0</v>
      </c>
      <c r="EK196" s="272">
        <f t="shared" si="432"/>
        <v>30354.2</v>
      </c>
      <c r="EL196" s="272">
        <f t="shared" si="432"/>
        <v>114196.5</v>
      </c>
      <c r="EM196" s="272">
        <f t="shared" si="432"/>
        <v>59723.73</v>
      </c>
      <c r="EN196" s="272">
        <f t="shared" si="398"/>
        <v>478717.33</v>
      </c>
      <c r="EO196" s="272">
        <f t="shared" ref="EO196:EV196" si="433">+EO154*EO$5</f>
        <v>10149.810000000001</v>
      </c>
      <c r="EP196" s="272">
        <f t="shared" si="433"/>
        <v>23664</v>
      </c>
      <c r="EQ196" s="272">
        <f t="shared" si="433"/>
        <v>134411</v>
      </c>
      <c r="ER196" s="272">
        <f t="shared" si="433"/>
        <v>298952.61</v>
      </c>
      <c r="ES196" s="272">
        <f t="shared" si="433"/>
        <v>0</v>
      </c>
      <c r="ET196" s="272">
        <f t="shared" si="433"/>
        <v>1399.4</v>
      </c>
      <c r="EU196" s="272">
        <f t="shared" si="433"/>
        <v>4176.75</v>
      </c>
      <c r="EV196" s="272">
        <f t="shared" si="433"/>
        <v>5963.76</v>
      </c>
      <c r="EW196" s="272">
        <f t="shared" si="400"/>
        <v>1695776.7700000003</v>
      </c>
      <c r="EX196" s="272">
        <f t="shared" ref="EX196:FE196" si="434">+EX154*EX$5</f>
        <v>139165.62</v>
      </c>
      <c r="EY196" s="272">
        <f t="shared" si="434"/>
        <v>158285.5</v>
      </c>
      <c r="EZ196" s="272">
        <f t="shared" si="434"/>
        <v>217434</v>
      </c>
      <c r="FA196" s="272">
        <f t="shared" si="434"/>
        <v>1120338.1200000001</v>
      </c>
      <c r="FB196" s="272">
        <f t="shared" si="434"/>
        <v>0</v>
      </c>
      <c r="FC196" s="272">
        <f t="shared" si="434"/>
        <v>2484.6000000000004</v>
      </c>
      <c r="FD196" s="272">
        <f t="shared" si="434"/>
        <v>26646</v>
      </c>
      <c r="FE196" s="272">
        <f t="shared" si="434"/>
        <v>31422.93</v>
      </c>
      <c r="FF196" s="272">
        <f t="shared" si="402"/>
        <v>283712.63</v>
      </c>
      <c r="FG196" s="272">
        <f t="shared" ref="FG196:FN196" si="435">+FG154*FG$5</f>
        <v>49899.630000000005</v>
      </c>
      <c r="FH196" s="272">
        <f t="shared" si="435"/>
        <v>61110.5</v>
      </c>
      <c r="FI196" s="272">
        <f t="shared" si="435"/>
        <v>89446</v>
      </c>
      <c r="FJ196" s="272">
        <f t="shared" si="435"/>
        <v>58995.75</v>
      </c>
      <c r="FK196" s="272">
        <f t="shared" si="435"/>
        <v>13994</v>
      </c>
      <c r="FL196" s="272">
        <f t="shared" si="435"/>
        <v>0</v>
      </c>
      <c r="FM196" s="272">
        <f t="shared" si="435"/>
        <v>10266.75</v>
      </c>
      <c r="FN196" s="272">
        <f t="shared" si="435"/>
        <v>0</v>
      </c>
      <c r="FO196" s="272">
        <f t="shared" si="404"/>
        <v>808803.97</v>
      </c>
      <c r="FP196" s="272">
        <f t="shared" ref="FP196:FW196" si="436">+FP154*FP$5</f>
        <v>530510.64</v>
      </c>
      <c r="FQ196" s="272">
        <f t="shared" si="436"/>
        <v>18088</v>
      </c>
      <c r="FR196" s="272">
        <f t="shared" si="436"/>
        <v>0</v>
      </c>
      <c r="FS196" s="272">
        <f t="shared" si="436"/>
        <v>260205.33000000002</v>
      </c>
      <c r="FT196" s="272">
        <f t="shared" si="436"/>
        <v>0</v>
      </c>
      <c r="FU196" s="272">
        <f t="shared" si="436"/>
        <v>0</v>
      </c>
      <c r="FV196" s="272">
        <f t="shared" si="436"/>
        <v>0</v>
      </c>
      <c r="FW196" s="272">
        <f t="shared" si="436"/>
        <v>0</v>
      </c>
      <c r="FX196" s="272">
        <f t="shared" si="406"/>
        <v>922482.05999999994</v>
      </c>
      <c r="FY196" s="272">
        <f t="shared" ref="FY196:GF196" si="437">+FY154*FY$5</f>
        <v>111312.3</v>
      </c>
      <c r="FZ196" s="272">
        <f t="shared" si="437"/>
        <v>84481</v>
      </c>
      <c r="GA196" s="272">
        <f t="shared" si="437"/>
        <v>171294</v>
      </c>
      <c r="GB196" s="272">
        <f t="shared" si="437"/>
        <v>542344.11</v>
      </c>
      <c r="GC196" s="272">
        <f t="shared" si="437"/>
        <v>0</v>
      </c>
      <c r="GD196" s="272">
        <f t="shared" si="437"/>
        <v>5939.4000000000005</v>
      </c>
      <c r="GE196" s="272">
        <f t="shared" si="437"/>
        <v>7111.25</v>
      </c>
      <c r="GF196" s="272">
        <f t="shared" si="437"/>
        <v>0</v>
      </c>
      <c r="GG196" s="272">
        <f t="shared" si="408"/>
        <v>392037.48</v>
      </c>
      <c r="GH196" s="272">
        <f t="shared" ref="GH196:GO196" si="438">+GH154*GH$5</f>
        <v>4018.4100000000003</v>
      </c>
      <c r="GI196" s="272">
        <f t="shared" si="438"/>
        <v>7536.5</v>
      </c>
      <c r="GJ196" s="272">
        <f t="shared" si="438"/>
        <v>8004</v>
      </c>
      <c r="GK196" s="272">
        <f t="shared" si="438"/>
        <v>161858.07</v>
      </c>
      <c r="GL196" s="272">
        <f t="shared" si="438"/>
        <v>210620.5</v>
      </c>
      <c r="GM196" s="272">
        <f t="shared" si="438"/>
        <v>0</v>
      </c>
      <c r="GN196" s="272">
        <f t="shared" si="438"/>
        <v>0</v>
      </c>
      <c r="GO196" s="272">
        <f t="shared" si="438"/>
        <v>0</v>
      </c>
      <c r="GP196" s="272">
        <f t="shared" si="410"/>
        <v>74479.47</v>
      </c>
      <c r="GQ196" s="272">
        <f t="shared" ref="GQ196:GX196" si="439">+GQ154*GQ$5</f>
        <v>1479.72</v>
      </c>
      <c r="GR196" s="272">
        <f t="shared" si="439"/>
        <v>66702</v>
      </c>
      <c r="GS196" s="272">
        <f t="shared" si="439"/>
        <v>0</v>
      </c>
      <c r="GT196" s="272">
        <f t="shared" si="439"/>
        <v>0</v>
      </c>
      <c r="GU196" s="272">
        <f t="shared" si="439"/>
        <v>0</v>
      </c>
      <c r="GV196" s="272">
        <f t="shared" si="439"/>
        <v>0</v>
      </c>
      <c r="GW196" s="272">
        <f t="shared" si="439"/>
        <v>6297.75</v>
      </c>
      <c r="GX196" s="272">
        <f t="shared" si="439"/>
        <v>0</v>
      </c>
      <c r="GY196" s="272">
        <f t="shared" si="412"/>
        <v>615314.57000000007</v>
      </c>
      <c r="GZ196" s="272">
        <f t="shared" ref="GZ196:HH196" si="440">+GZ154*GZ$5</f>
        <v>137368.44</v>
      </c>
      <c r="HA196" s="272">
        <f t="shared" si="440"/>
        <v>120155</v>
      </c>
      <c r="HB196" s="272">
        <f t="shared" si="440"/>
        <v>34887</v>
      </c>
      <c r="HC196" s="272">
        <f t="shared" si="440"/>
        <v>279964.41000000003</v>
      </c>
      <c r="HD196" s="272">
        <f t="shared" si="440"/>
        <v>28273</v>
      </c>
      <c r="HE196" s="272">
        <f t="shared" si="440"/>
        <v>0</v>
      </c>
      <c r="HF196" s="272">
        <f t="shared" si="440"/>
        <v>10481</v>
      </c>
      <c r="HG196" s="272">
        <f t="shared" si="440"/>
        <v>4185.72</v>
      </c>
      <c r="HH196" s="272">
        <f t="shared" si="440"/>
        <v>0</v>
      </c>
    </row>
    <row r="197" spans="1:216" x14ac:dyDescent="0.2">
      <c r="A197" s="263" t="s">
        <v>233</v>
      </c>
      <c r="B197" s="272">
        <f t="shared" si="351"/>
        <v>70156566.280000001</v>
      </c>
      <c r="C197" s="272">
        <f t="shared" si="352"/>
        <v>3126314.25</v>
      </c>
      <c r="D197" s="272">
        <f t="shared" si="353"/>
        <v>2529706.5</v>
      </c>
      <c r="E197" s="272">
        <f t="shared" si="354"/>
        <v>1768150.25</v>
      </c>
      <c r="F197" s="272">
        <f t="shared" ref="F197:G197" si="441">+F155*F$5</f>
        <v>1281867</v>
      </c>
      <c r="G197" s="272">
        <f t="shared" si="441"/>
        <v>486283.25</v>
      </c>
      <c r="H197" s="272">
        <f t="shared" si="356"/>
        <v>660357</v>
      </c>
      <c r="I197" s="272">
        <f t="shared" ref="I197:J197" si="442">+I155*I$5</f>
        <v>517731.75</v>
      </c>
      <c r="J197" s="272">
        <f t="shared" si="442"/>
        <v>142625.25</v>
      </c>
      <c r="K197" s="272">
        <f t="shared" si="358"/>
        <v>84211.5</v>
      </c>
      <c r="L197" s="272">
        <f t="shared" ref="L197:M197" si="443">+L155*L$5</f>
        <v>84211.5</v>
      </c>
      <c r="M197" s="272">
        <f t="shared" si="443"/>
        <v>0</v>
      </c>
      <c r="N197" s="272">
        <f t="shared" si="360"/>
        <v>16987.75</v>
      </c>
      <c r="O197" s="272">
        <f t="shared" ref="O197:P197" si="444">+O155*O$5</f>
        <v>12259.5</v>
      </c>
      <c r="P197" s="272">
        <f t="shared" si="444"/>
        <v>4728.25</v>
      </c>
      <c r="Q197" s="272">
        <f t="shared" si="362"/>
        <v>358560.75</v>
      </c>
      <c r="R197" s="272">
        <f t="shared" ref="R197:S197" si="445">+R155*R$5</f>
        <v>358560.75</v>
      </c>
      <c r="S197" s="272">
        <f t="shared" si="445"/>
        <v>0</v>
      </c>
      <c r="T197" s="272">
        <f t="shared" si="364"/>
        <v>165395.25</v>
      </c>
      <c r="U197" s="272">
        <f t="shared" ref="U197:V197" si="446">+U155*U$5</f>
        <v>69338.25</v>
      </c>
      <c r="V197" s="272">
        <f t="shared" si="446"/>
        <v>96057</v>
      </c>
      <c r="W197" s="272">
        <f t="shared" si="366"/>
        <v>72651.75</v>
      </c>
      <c r="X197" s="272">
        <f t="shared" ref="X197:Y197" si="447">+X155*X$5</f>
        <v>55608</v>
      </c>
      <c r="Y197" s="272">
        <f t="shared" si="447"/>
        <v>17043.75</v>
      </c>
      <c r="Z197" s="272">
        <f t="shared" si="368"/>
        <v>22900714.489999998</v>
      </c>
      <c r="AA197" s="272">
        <f t="shared" si="369"/>
        <v>20844855.689999998</v>
      </c>
      <c r="AB197" s="272">
        <f t="shared" ref="AB197:AX197" si="448">+AB155*AB$5</f>
        <v>2645174</v>
      </c>
      <c r="AC197" s="272">
        <f t="shared" si="448"/>
        <v>6365756.1000000006</v>
      </c>
      <c r="AD197" s="272">
        <f t="shared" si="448"/>
        <v>1878332</v>
      </c>
      <c r="AE197" s="272">
        <f t="shared" si="448"/>
        <v>37383.5</v>
      </c>
      <c r="AF197" s="272">
        <f t="shared" si="448"/>
        <v>2902523.58</v>
      </c>
      <c r="AG197" s="272">
        <f t="shared" si="448"/>
        <v>2298385</v>
      </c>
      <c r="AH197" s="272">
        <f t="shared" si="448"/>
        <v>1705100</v>
      </c>
      <c r="AI197" s="272">
        <f t="shared" si="448"/>
        <v>282268.47000000003</v>
      </c>
      <c r="AJ197" s="272">
        <f t="shared" si="448"/>
        <v>2465884.1999999997</v>
      </c>
      <c r="AK197" s="272">
        <f t="shared" si="448"/>
        <v>207037.71000000002</v>
      </c>
      <c r="AL197" s="272">
        <f t="shared" si="448"/>
        <v>57011.130000000005</v>
      </c>
      <c r="AM197" s="272">
        <f t="shared" si="371"/>
        <v>2055858.8000000003</v>
      </c>
      <c r="AN197" s="272">
        <f t="shared" si="448"/>
        <v>74751</v>
      </c>
      <c r="AO197" s="272">
        <f t="shared" si="448"/>
        <v>976013.94000000006</v>
      </c>
      <c r="AP197" s="272">
        <f t="shared" si="448"/>
        <v>192398.6</v>
      </c>
      <c r="AQ197" s="272">
        <f t="shared" si="448"/>
        <v>0</v>
      </c>
      <c r="AR197" s="272">
        <f t="shared" si="448"/>
        <v>446862.57</v>
      </c>
      <c r="AS197" s="272">
        <f t="shared" si="448"/>
        <v>176388</v>
      </c>
      <c r="AT197" s="272">
        <f t="shared" si="448"/>
        <v>90007.5</v>
      </c>
      <c r="AU197" s="272">
        <f t="shared" si="448"/>
        <v>3012.57</v>
      </c>
      <c r="AV197" s="272">
        <f t="shared" si="448"/>
        <v>86770.8</v>
      </c>
      <c r="AW197" s="272">
        <f t="shared" si="448"/>
        <v>9653.82</v>
      </c>
      <c r="AX197" s="272">
        <f t="shared" si="448"/>
        <v>0</v>
      </c>
      <c r="AY197" s="272">
        <f t="shared" si="372"/>
        <v>1051883.7000000002</v>
      </c>
      <c r="AZ197" s="272">
        <f t="shared" si="373"/>
        <v>128677.4</v>
      </c>
      <c r="BA197" s="272">
        <f t="shared" ref="BA197:BF197" si="449">+BA155*BA$5</f>
        <v>8298.18</v>
      </c>
      <c r="BB197" s="272">
        <f t="shared" si="449"/>
        <v>49831.5</v>
      </c>
      <c r="BC197" s="272">
        <f t="shared" si="449"/>
        <v>65992.72</v>
      </c>
      <c r="BD197" s="272">
        <f t="shared" si="449"/>
        <v>4555</v>
      </c>
      <c r="BE197" s="272">
        <f t="shared" si="449"/>
        <v>0</v>
      </c>
      <c r="BF197" s="272">
        <f t="shared" si="449"/>
        <v>0</v>
      </c>
      <c r="BG197" s="272">
        <f t="shared" si="375"/>
        <v>34334.82</v>
      </c>
      <c r="BH197" s="272">
        <f t="shared" ref="BH197:BM197" si="450">+BH155*BH$5</f>
        <v>3356.66</v>
      </c>
      <c r="BI197" s="272">
        <f t="shared" si="450"/>
        <v>0</v>
      </c>
      <c r="BJ197" s="272">
        <f t="shared" si="450"/>
        <v>30978.16</v>
      </c>
      <c r="BK197" s="272">
        <f t="shared" si="450"/>
        <v>0</v>
      </c>
      <c r="BL197" s="272">
        <f t="shared" si="450"/>
        <v>0</v>
      </c>
      <c r="BM197" s="272">
        <f t="shared" si="450"/>
        <v>0</v>
      </c>
      <c r="BN197" s="272">
        <f t="shared" si="377"/>
        <v>243698.52000000002</v>
      </c>
      <c r="BO197" s="272">
        <f t="shared" ref="BO197:BT197" si="451">+BO155*BO$5</f>
        <v>0</v>
      </c>
      <c r="BP197" s="272">
        <f t="shared" si="451"/>
        <v>33303</v>
      </c>
      <c r="BQ197" s="272">
        <f t="shared" si="451"/>
        <v>210395.52000000002</v>
      </c>
      <c r="BR197" s="272">
        <f t="shared" si="451"/>
        <v>0</v>
      </c>
      <c r="BS197" s="272">
        <f t="shared" si="451"/>
        <v>0</v>
      </c>
      <c r="BT197" s="272">
        <f t="shared" si="451"/>
        <v>0</v>
      </c>
      <c r="BU197" s="272">
        <f t="shared" si="379"/>
        <v>127337.65</v>
      </c>
      <c r="BV197" s="272">
        <f t="shared" ref="BV197:CA197" si="452">+BV155*BV$5</f>
        <v>260.74</v>
      </c>
      <c r="BW197" s="272">
        <f t="shared" si="452"/>
        <v>35694.75</v>
      </c>
      <c r="BX197" s="272">
        <f t="shared" si="452"/>
        <v>91382.16</v>
      </c>
      <c r="BY197" s="272">
        <f t="shared" si="452"/>
        <v>0</v>
      </c>
      <c r="BZ197" s="272">
        <f t="shared" si="452"/>
        <v>0</v>
      </c>
      <c r="CA197" s="272">
        <f t="shared" si="452"/>
        <v>0</v>
      </c>
      <c r="CB197" s="272">
        <f t="shared" si="381"/>
        <v>99836.62</v>
      </c>
      <c r="CC197" s="272">
        <f t="shared" ref="CC197:CH197" si="453">+CC155*CC$5</f>
        <v>2137.7600000000002</v>
      </c>
      <c r="CD197" s="272">
        <f t="shared" si="453"/>
        <v>72685.5</v>
      </c>
      <c r="CE197" s="272">
        <f t="shared" si="453"/>
        <v>25013.360000000001</v>
      </c>
      <c r="CF197" s="272">
        <f t="shared" si="453"/>
        <v>0</v>
      </c>
      <c r="CG197" s="272">
        <f t="shared" si="453"/>
        <v>0</v>
      </c>
      <c r="CH197" s="272">
        <f t="shared" si="453"/>
        <v>0</v>
      </c>
      <c r="CI197" s="272">
        <f t="shared" si="383"/>
        <v>417998.69</v>
      </c>
      <c r="CJ197" s="272">
        <f t="shared" ref="CJ197:CO197" si="454">+CJ155*CJ$5</f>
        <v>9797.48</v>
      </c>
      <c r="CK197" s="272">
        <f t="shared" si="454"/>
        <v>89744.25</v>
      </c>
      <c r="CL197" s="272">
        <f t="shared" si="454"/>
        <v>66938.559999999998</v>
      </c>
      <c r="CM197" s="272">
        <f t="shared" si="454"/>
        <v>0</v>
      </c>
      <c r="CN197" s="272">
        <f t="shared" si="454"/>
        <v>0</v>
      </c>
      <c r="CO197" s="272">
        <f t="shared" si="454"/>
        <v>251518.40000000002</v>
      </c>
      <c r="CP197" s="272">
        <f t="shared" si="385"/>
        <v>804387.90999999992</v>
      </c>
      <c r="CQ197" s="272">
        <f t="shared" ref="CQ197:CV197" si="455">+CQ155*CQ$5</f>
        <v>61357</v>
      </c>
      <c r="CR197" s="272">
        <f t="shared" si="455"/>
        <v>214788.75</v>
      </c>
      <c r="CS197" s="272">
        <f t="shared" si="455"/>
        <v>32199.75</v>
      </c>
      <c r="CT197" s="272">
        <f t="shared" si="455"/>
        <v>189510.6</v>
      </c>
      <c r="CU197" s="272">
        <f t="shared" si="455"/>
        <v>85884.81</v>
      </c>
      <c r="CV197" s="272">
        <f t="shared" si="455"/>
        <v>220647</v>
      </c>
      <c r="CW197" s="272">
        <f t="shared" si="387"/>
        <v>260212.65000000002</v>
      </c>
      <c r="CX197" s="272">
        <f t="shared" ref="CX197:DC197" si="456">+CX155*CX$5</f>
        <v>0</v>
      </c>
      <c r="CY197" s="272">
        <f t="shared" si="456"/>
        <v>0</v>
      </c>
      <c r="CZ197" s="272">
        <f t="shared" si="456"/>
        <v>0</v>
      </c>
      <c r="DA197" s="272">
        <f t="shared" si="456"/>
        <v>76431.400000000009</v>
      </c>
      <c r="DB197" s="272">
        <f t="shared" si="456"/>
        <v>149861.25</v>
      </c>
      <c r="DC197" s="272">
        <f t="shared" si="456"/>
        <v>33920</v>
      </c>
      <c r="DD197" s="272">
        <f t="shared" si="389"/>
        <v>29082877.84</v>
      </c>
      <c r="DE197" s="272">
        <f t="shared" ref="DE197:DJ197" si="457">+DE155*DE$5</f>
        <v>1258025.3400000001</v>
      </c>
      <c r="DF197" s="272">
        <f t="shared" si="457"/>
        <v>2602964</v>
      </c>
      <c r="DG197" s="272">
        <f t="shared" si="457"/>
        <v>23169510</v>
      </c>
      <c r="DH197" s="272">
        <f t="shared" si="457"/>
        <v>236845</v>
      </c>
      <c r="DI197" s="272">
        <f t="shared" si="457"/>
        <v>1678416</v>
      </c>
      <c r="DJ197" s="272">
        <f t="shared" si="457"/>
        <v>137117.5</v>
      </c>
      <c r="DK197" s="272">
        <f t="shared" si="391"/>
        <v>12930175.439999998</v>
      </c>
      <c r="DL197" s="272">
        <f t="shared" si="392"/>
        <v>7702765.0600000005</v>
      </c>
      <c r="DM197" s="272">
        <f t="shared" si="393"/>
        <v>5080482.97</v>
      </c>
      <c r="DN197" s="272">
        <f t="shared" ref="DN197:DU197" si="458">+DN155*DN$5</f>
        <v>365614.92000000004</v>
      </c>
      <c r="DO197" s="272">
        <f t="shared" si="458"/>
        <v>616752.5</v>
      </c>
      <c r="DP197" s="272">
        <f t="shared" si="458"/>
        <v>1169816</v>
      </c>
      <c r="DQ197" s="272">
        <f t="shared" si="458"/>
        <v>2605020.66</v>
      </c>
      <c r="DR197" s="272">
        <f t="shared" si="458"/>
        <v>0</v>
      </c>
      <c r="DS197" s="272">
        <f t="shared" si="458"/>
        <v>29029</v>
      </c>
      <c r="DT197" s="272">
        <f t="shared" si="458"/>
        <v>196220.75</v>
      </c>
      <c r="DU197" s="272">
        <f t="shared" si="458"/>
        <v>98029.14</v>
      </c>
      <c r="DV197" s="272">
        <f t="shared" si="395"/>
        <v>2622282.0900000003</v>
      </c>
      <c r="DW197" s="272">
        <f t="shared" ref="DW197:EM197" si="459">+DW155*DW$5</f>
        <v>249084.33000000002</v>
      </c>
      <c r="DX197" s="272">
        <f t="shared" si="459"/>
        <v>494484</v>
      </c>
      <c r="DY197" s="272">
        <f t="shared" si="459"/>
        <v>402572</v>
      </c>
      <c r="DZ197" s="272">
        <f t="shared" si="459"/>
        <v>1266607.6500000001</v>
      </c>
      <c r="EA197" s="272">
        <f t="shared" si="459"/>
        <v>4712</v>
      </c>
      <c r="EB197" s="272">
        <f t="shared" si="459"/>
        <v>23233.4</v>
      </c>
      <c r="EC197" s="272">
        <f t="shared" si="459"/>
        <v>98160.75</v>
      </c>
      <c r="ED197" s="272">
        <f t="shared" si="459"/>
        <v>83427.960000000006</v>
      </c>
      <c r="EE197" s="272">
        <f t="shared" si="397"/>
        <v>6960286.6100000013</v>
      </c>
      <c r="EF197" s="272">
        <f t="shared" si="459"/>
        <v>582366.18000000005</v>
      </c>
      <c r="EG197" s="272">
        <f t="shared" si="459"/>
        <v>1071091.5</v>
      </c>
      <c r="EH197" s="272">
        <f t="shared" si="459"/>
        <v>1467429</v>
      </c>
      <c r="EI197" s="272">
        <f t="shared" si="459"/>
        <v>3389212.2</v>
      </c>
      <c r="EJ197" s="272">
        <f t="shared" si="459"/>
        <v>4712</v>
      </c>
      <c r="EK197" s="272">
        <f t="shared" si="459"/>
        <v>47048.4</v>
      </c>
      <c r="EL197" s="272">
        <f t="shared" si="459"/>
        <v>240670.5</v>
      </c>
      <c r="EM197" s="272">
        <f t="shared" si="459"/>
        <v>157756.83000000002</v>
      </c>
      <c r="EN197" s="272">
        <f t="shared" si="398"/>
        <v>687103.1100000001</v>
      </c>
      <c r="EO197" s="272">
        <f t="shared" ref="EO197:EV197" si="460">+EO155*EO$5</f>
        <v>32333.07</v>
      </c>
      <c r="EP197" s="272">
        <f t="shared" si="460"/>
        <v>35804</v>
      </c>
      <c r="EQ197" s="272">
        <f t="shared" si="460"/>
        <v>97876</v>
      </c>
      <c r="ER197" s="272">
        <f t="shared" si="460"/>
        <v>457234.80000000005</v>
      </c>
      <c r="ES197" s="272">
        <f t="shared" si="460"/>
        <v>0</v>
      </c>
      <c r="ET197" s="272">
        <f t="shared" si="460"/>
        <v>3591.8</v>
      </c>
      <c r="EU197" s="272">
        <f t="shared" si="460"/>
        <v>36563.5</v>
      </c>
      <c r="EV197" s="272">
        <f t="shared" si="460"/>
        <v>23699.940000000002</v>
      </c>
      <c r="EW197" s="272">
        <f t="shared" si="400"/>
        <v>2170783.2999999998</v>
      </c>
      <c r="EX197" s="272">
        <f t="shared" ref="EX197:FE197" si="461">+EX155*EX$5</f>
        <v>158120.82</v>
      </c>
      <c r="EY197" s="272">
        <f t="shared" si="461"/>
        <v>127606</v>
      </c>
      <c r="EZ197" s="272">
        <f t="shared" si="461"/>
        <v>481902</v>
      </c>
      <c r="FA197" s="272">
        <f t="shared" si="461"/>
        <v>1315710.33</v>
      </c>
      <c r="FB197" s="272">
        <f t="shared" si="461"/>
        <v>8967.5</v>
      </c>
      <c r="FC197" s="272">
        <f t="shared" si="461"/>
        <v>10677.6</v>
      </c>
      <c r="FD197" s="272">
        <f t="shared" si="461"/>
        <v>56740.75</v>
      </c>
      <c r="FE197" s="272">
        <f t="shared" si="461"/>
        <v>11058.300000000001</v>
      </c>
      <c r="FF197" s="272">
        <f t="shared" si="402"/>
        <v>332610.11</v>
      </c>
      <c r="FG197" s="272">
        <f t="shared" ref="FG197:FN197" si="462">+FG155*FG$5</f>
        <v>78602.040000000008</v>
      </c>
      <c r="FH197" s="272">
        <f t="shared" si="462"/>
        <v>28633.5</v>
      </c>
      <c r="FI197" s="272">
        <f t="shared" si="462"/>
        <v>91322</v>
      </c>
      <c r="FJ197" s="272">
        <f t="shared" si="462"/>
        <v>108966.33</v>
      </c>
      <c r="FK197" s="272">
        <f t="shared" si="462"/>
        <v>8110.5</v>
      </c>
      <c r="FL197" s="272">
        <f t="shared" si="462"/>
        <v>3182.6000000000004</v>
      </c>
      <c r="FM197" s="272">
        <f t="shared" si="462"/>
        <v>6934.75</v>
      </c>
      <c r="FN197" s="272">
        <f t="shared" si="462"/>
        <v>6858.39</v>
      </c>
      <c r="FO197" s="272">
        <f t="shared" si="404"/>
        <v>636815.3600000001</v>
      </c>
      <c r="FP197" s="272">
        <f t="shared" ref="FP197:FW197" si="463">+FP155*FP$5</f>
        <v>445070.34</v>
      </c>
      <c r="FQ197" s="272">
        <f t="shared" si="463"/>
        <v>0</v>
      </c>
      <c r="FR197" s="272">
        <f t="shared" si="463"/>
        <v>13880</v>
      </c>
      <c r="FS197" s="272">
        <f t="shared" si="463"/>
        <v>166062.27000000002</v>
      </c>
      <c r="FT197" s="272">
        <f t="shared" si="463"/>
        <v>0</v>
      </c>
      <c r="FU197" s="272">
        <f t="shared" si="463"/>
        <v>0</v>
      </c>
      <c r="FV197" s="272">
        <f t="shared" si="463"/>
        <v>11802.75</v>
      </c>
      <c r="FW197" s="272">
        <f t="shared" si="463"/>
        <v>0</v>
      </c>
      <c r="FX197" s="272">
        <f t="shared" si="406"/>
        <v>1010194.91</v>
      </c>
      <c r="FY197" s="272">
        <f t="shared" ref="FY197:GF197" si="464">+FY155*FY$5</f>
        <v>123827.88</v>
      </c>
      <c r="FZ197" s="272">
        <f t="shared" si="464"/>
        <v>89036</v>
      </c>
      <c r="GA197" s="272">
        <f t="shared" si="464"/>
        <v>257726</v>
      </c>
      <c r="GB197" s="272">
        <f t="shared" si="464"/>
        <v>520176.03</v>
      </c>
      <c r="GC197" s="272">
        <f t="shared" si="464"/>
        <v>10509.5</v>
      </c>
      <c r="GD197" s="272">
        <f t="shared" si="464"/>
        <v>537</v>
      </c>
      <c r="GE197" s="272">
        <f t="shared" si="464"/>
        <v>8382.5</v>
      </c>
      <c r="GF197" s="272">
        <f t="shared" si="464"/>
        <v>0</v>
      </c>
      <c r="GG197" s="272">
        <f t="shared" si="408"/>
        <v>365351.01</v>
      </c>
      <c r="GH197" s="272">
        <f t="shared" ref="GH197:GO197" si="465">+GH155*GH$5</f>
        <v>0</v>
      </c>
      <c r="GI197" s="272">
        <f t="shared" si="465"/>
        <v>6608.5</v>
      </c>
      <c r="GJ197" s="272">
        <f t="shared" si="465"/>
        <v>25543</v>
      </c>
      <c r="GK197" s="272">
        <f t="shared" si="465"/>
        <v>78407.010000000009</v>
      </c>
      <c r="GL197" s="272">
        <f t="shared" si="465"/>
        <v>254792.5</v>
      </c>
      <c r="GM197" s="272">
        <f t="shared" si="465"/>
        <v>0</v>
      </c>
      <c r="GN197" s="272">
        <f t="shared" si="465"/>
        <v>0</v>
      </c>
      <c r="GO197" s="272">
        <f t="shared" si="465"/>
        <v>0</v>
      </c>
      <c r="GP197" s="272">
        <f t="shared" si="410"/>
        <v>217210.5</v>
      </c>
      <c r="GQ197" s="272">
        <f t="shared" ref="GQ197:GX197" si="466">+GQ155*GQ$5</f>
        <v>0</v>
      </c>
      <c r="GR197" s="272">
        <f t="shared" si="466"/>
        <v>96750.5</v>
      </c>
      <c r="GS197" s="272">
        <f t="shared" si="466"/>
        <v>120460</v>
      </c>
      <c r="GT197" s="272">
        <f t="shared" si="466"/>
        <v>0</v>
      </c>
      <c r="GU197" s="272">
        <f t="shared" si="466"/>
        <v>0</v>
      </c>
      <c r="GV197" s="272">
        <f t="shared" si="466"/>
        <v>0</v>
      </c>
      <c r="GW197" s="272">
        <f t="shared" si="466"/>
        <v>0</v>
      </c>
      <c r="GX197" s="272">
        <f t="shared" si="466"/>
        <v>0</v>
      </c>
      <c r="GY197" s="272">
        <f t="shared" si="412"/>
        <v>494445.19</v>
      </c>
      <c r="GZ197" s="272">
        <f t="shared" ref="GZ197:HH197" si="467">+GZ155*GZ$5</f>
        <v>87346.71</v>
      </c>
      <c r="HA197" s="272">
        <f t="shared" si="467"/>
        <v>45408.5</v>
      </c>
      <c r="HB197" s="272">
        <f t="shared" si="467"/>
        <v>30369</v>
      </c>
      <c r="HC197" s="272">
        <f t="shared" si="467"/>
        <v>260411.91</v>
      </c>
      <c r="HD197" s="272">
        <f t="shared" si="467"/>
        <v>14450.5</v>
      </c>
      <c r="HE197" s="272">
        <f t="shared" si="467"/>
        <v>5704</v>
      </c>
      <c r="HF197" s="272">
        <f t="shared" si="467"/>
        <v>16664.25</v>
      </c>
      <c r="HG197" s="272">
        <f t="shared" si="467"/>
        <v>34090.32</v>
      </c>
      <c r="HH197" s="272">
        <f t="shared" si="467"/>
        <v>0</v>
      </c>
    </row>
    <row r="198" spans="1:216" x14ac:dyDescent="0.2">
      <c r="A198" s="263" t="s">
        <v>234</v>
      </c>
      <c r="B198" s="272">
        <f t="shared" si="351"/>
        <v>94076825.839999989</v>
      </c>
      <c r="C198" s="272">
        <f t="shared" si="352"/>
        <v>3486904</v>
      </c>
      <c r="D198" s="272">
        <f t="shared" si="353"/>
        <v>2409362.75</v>
      </c>
      <c r="E198" s="272">
        <f t="shared" si="354"/>
        <v>1344275.25</v>
      </c>
      <c r="F198" s="272">
        <f t="shared" ref="F198:G198" si="468">+F156*F$5</f>
        <v>625399.5</v>
      </c>
      <c r="G198" s="272">
        <f t="shared" si="468"/>
        <v>718875.75</v>
      </c>
      <c r="H198" s="272">
        <f t="shared" si="356"/>
        <v>668197</v>
      </c>
      <c r="I198" s="272">
        <f t="shared" ref="I198:J198" si="469">+I156*I$5</f>
        <v>437353.5</v>
      </c>
      <c r="J198" s="272">
        <f t="shared" si="469"/>
        <v>230843.5</v>
      </c>
      <c r="K198" s="272">
        <f t="shared" si="358"/>
        <v>76396.5</v>
      </c>
      <c r="L198" s="272">
        <f t="shared" ref="L198:M198" si="470">+L156*L$5</f>
        <v>54315</v>
      </c>
      <c r="M198" s="272">
        <f t="shared" si="470"/>
        <v>22081.5</v>
      </c>
      <c r="N198" s="272">
        <f t="shared" si="360"/>
        <v>320494</v>
      </c>
      <c r="O198" s="272">
        <f t="shared" ref="O198:P198" si="471">+O156*O$5</f>
        <v>203556.75</v>
      </c>
      <c r="P198" s="272">
        <f t="shared" si="471"/>
        <v>116937.25</v>
      </c>
      <c r="Q198" s="272">
        <f t="shared" si="362"/>
        <v>744753.75</v>
      </c>
      <c r="R198" s="272">
        <f t="shared" ref="R198:S198" si="472">+R156*R$5</f>
        <v>744753.75</v>
      </c>
      <c r="S198" s="272">
        <f t="shared" si="472"/>
        <v>0</v>
      </c>
      <c r="T198" s="272">
        <f t="shared" si="364"/>
        <v>219061.25</v>
      </c>
      <c r="U198" s="272">
        <f t="shared" ref="U198:V198" si="473">+U156*U$5</f>
        <v>200465.25</v>
      </c>
      <c r="V198" s="272">
        <f t="shared" si="473"/>
        <v>18596</v>
      </c>
      <c r="W198" s="272">
        <f t="shared" si="366"/>
        <v>113726.25</v>
      </c>
      <c r="X198" s="272">
        <f t="shared" ref="X198:Y198" si="474">+X156*X$5</f>
        <v>110379</v>
      </c>
      <c r="Y198" s="272">
        <f t="shared" si="474"/>
        <v>3347.25</v>
      </c>
      <c r="Z198" s="272">
        <f t="shared" si="368"/>
        <v>42141235.359999992</v>
      </c>
      <c r="AA198" s="272">
        <f t="shared" si="369"/>
        <v>37307688.129999995</v>
      </c>
      <c r="AB198" s="272">
        <f t="shared" ref="AB198:AX198" si="475">+AB156*AB$5</f>
        <v>2903387</v>
      </c>
      <c r="AC198" s="272">
        <f t="shared" si="475"/>
        <v>6564934.2000000002</v>
      </c>
      <c r="AD198" s="272">
        <f t="shared" si="475"/>
        <v>3307776</v>
      </c>
      <c r="AE198" s="272">
        <f t="shared" si="475"/>
        <v>128513</v>
      </c>
      <c r="AF198" s="272">
        <f t="shared" si="475"/>
        <v>2544473.58</v>
      </c>
      <c r="AG198" s="272">
        <f t="shared" si="475"/>
        <v>3504135</v>
      </c>
      <c r="AH198" s="272">
        <f t="shared" si="475"/>
        <v>5080845</v>
      </c>
      <c r="AI198" s="272">
        <f t="shared" si="475"/>
        <v>549500.49</v>
      </c>
      <c r="AJ198" s="272">
        <f t="shared" si="475"/>
        <v>8938185</v>
      </c>
      <c r="AK198" s="272">
        <f t="shared" si="475"/>
        <v>3726861.6</v>
      </c>
      <c r="AL198" s="272">
        <f t="shared" si="475"/>
        <v>59077.26</v>
      </c>
      <c r="AM198" s="272">
        <f t="shared" si="371"/>
        <v>4833547.2299999986</v>
      </c>
      <c r="AN198" s="272">
        <f t="shared" si="475"/>
        <v>24317</v>
      </c>
      <c r="AO198" s="272">
        <f t="shared" si="475"/>
        <v>1043804.52</v>
      </c>
      <c r="AP198" s="272">
        <f t="shared" si="475"/>
        <v>1197282.4000000001</v>
      </c>
      <c r="AQ198" s="272">
        <f t="shared" si="475"/>
        <v>0</v>
      </c>
      <c r="AR198" s="272">
        <f t="shared" si="475"/>
        <v>497047.32</v>
      </c>
      <c r="AS198" s="272">
        <f t="shared" si="475"/>
        <v>236475</v>
      </c>
      <c r="AT198" s="272">
        <f t="shared" si="475"/>
        <v>403254</v>
      </c>
      <c r="AU198" s="272">
        <f t="shared" si="475"/>
        <v>51434.130000000005</v>
      </c>
      <c r="AV198" s="272">
        <f t="shared" si="475"/>
        <v>798554.7</v>
      </c>
      <c r="AW198" s="272">
        <f t="shared" si="475"/>
        <v>577947.81000000006</v>
      </c>
      <c r="AX198" s="272">
        <f t="shared" si="475"/>
        <v>3430.3500000000004</v>
      </c>
      <c r="AY198" s="272">
        <f t="shared" si="372"/>
        <v>2694629.54</v>
      </c>
      <c r="AZ198" s="272">
        <f t="shared" si="373"/>
        <v>485292.97</v>
      </c>
      <c r="BA198" s="272">
        <f t="shared" ref="BA198:BF198" si="476">+BA156*BA$5</f>
        <v>950.30000000000007</v>
      </c>
      <c r="BB198" s="272">
        <f t="shared" si="476"/>
        <v>13797.75</v>
      </c>
      <c r="BC198" s="272">
        <f t="shared" si="476"/>
        <v>359179.92</v>
      </c>
      <c r="BD198" s="272">
        <f t="shared" si="476"/>
        <v>111365</v>
      </c>
      <c r="BE198" s="272">
        <f t="shared" si="476"/>
        <v>0</v>
      </c>
      <c r="BF198" s="272">
        <f t="shared" si="476"/>
        <v>0</v>
      </c>
      <c r="BG198" s="272">
        <f t="shared" si="375"/>
        <v>15846.800000000001</v>
      </c>
      <c r="BH198" s="272">
        <f t="shared" ref="BH198:BM198" si="477">+BH156*BH$5</f>
        <v>0</v>
      </c>
      <c r="BI198" s="272">
        <f t="shared" si="477"/>
        <v>0</v>
      </c>
      <c r="BJ198" s="272">
        <f t="shared" si="477"/>
        <v>15846.800000000001</v>
      </c>
      <c r="BK198" s="272">
        <f t="shared" si="477"/>
        <v>0</v>
      </c>
      <c r="BL198" s="272">
        <f t="shared" si="477"/>
        <v>0</v>
      </c>
      <c r="BM198" s="272">
        <f t="shared" si="477"/>
        <v>0</v>
      </c>
      <c r="BN198" s="272">
        <f t="shared" si="377"/>
        <v>510558.04000000004</v>
      </c>
      <c r="BO198" s="272">
        <f t="shared" ref="BO198:BT198" si="478">+BO156*BO$5</f>
        <v>317.28000000000003</v>
      </c>
      <c r="BP198" s="272">
        <f t="shared" si="478"/>
        <v>6597</v>
      </c>
      <c r="BQ198" s="272">
        <f t="shared" si="478"/>
        <v>488721.76</v>
      </c>
      <c r="BR198" s="272">
        <f t="shared" si="478"/>
        <v>14922</v>
      </c>
      <c r="BS198" s="272">
        <f t="shared" si="478"/>
        <v>0</v>
      </c>
      <c r="BT198" s="272">
        <f t="shared" si="478"/>
        <v>0</v>
      </c>
      <c r="BU198" s="272">
        <f t="shared" si="379"/>
        <v>582696.05000000005</v>
      </c>
      <c r="BV198" s="272">
        <f t="shared" ref="BV198:CA198" si="479">+BV156*BV$5</f>
        <v>285.88</v>
      </c>
      <c r="BW198" s="272">
        <f t="shared" si="479"/>
        <v>99425.25</v>
      </c>
      <c r="BX198" s="272">
        <f t="shared" si="479"/>
        <v>301897.92</v>
      </c>
      <c r="BY198" s="272">
        <f t="shared" si="479"/>
        <v>181087</v>
      </c>
      <c r="BZ198" s="272">
        <f t="shared" si="479"/>
        <v>0</v>
      </c>
      <c r="CA198" s="272">
        <f t="shared" si="479"/>
        <v>0</v>
      </c>
      <c r="CB198" s="272">
        <f t="shared" si="381"/>
        <v>97997.48</v>
      </c>
      <c r="CC198" s="272">
        <f t="shared" ref="CC198:CH198" si="480">+CC156*CC$5</f>
        <v>2731.5</v>
      </c>
      <c r="CD198" s="272">
        <f t="shared" si="480"/>
        <v>20203.5</v>
      </c>
      <c r="CE198" s="272">
        <f t="shared" si="480"/>
        <v>15688.48</v>
      </c>
      <c r="CF198" s="272">
        <f t="shared" si="480"/>
        <v>59374</v>
      </c>
      <c r="CG198" s="272">
        <f t="shared" si="480"/>
        <v>0</v>
      </c>
      <c r="CH198" s="272">
        <f t="shared" si="480"/>
        <v>0</v>
      </c>
      <c r="CI198" s="272">
        <f t="shared" si="383"/>
        <v>1002238.2000000001</v>
      </c>
      <c r="CJ198" s="272">
        <f t="shared" ref="CJ198:CO198" si="481">+CJ156*CJ$5</f>
        <v>14297.380000000001</v>
      </c>
      <c r="CK198" s="272">
        <f t="shared" si="481"/>
        <v>29215.5</v>
      </c>
      <c r="CL198" s="272">
        <f t="shared" si="481"/>
        <v>117288.72</v>
      </c>
      <c r="CM198" s="272">
        <f t="shared" si="481"/>
        <v>203959</v>
      </c>
      <c r="CN198" s="272">
        <f t="shared" si="481"/>
        <v>0</v>
      </c>
      <c r="CO198" s="272">
        <f t="shared" si="481"/>
        <v>637477.60000000009</v>
      </c>
      <c r="CP198" s="272">
        <f t="shared" si="385"/>
        <v>2125845.6799999997</v>
      </c>
      <c r="CQ198" s="272">
        <f t="shared" ref="CQ198:CV198" si="482">+CQ156*CQ$5</f>
        <v>97865.600000000006</v>
      </c>
      <c r="CR198" s="272">
        <f t="shared" si="482"/>
        <v>673767.5</v>
      </c>
      <c r="CS198" s="272">
        <f t="shared" si="482"/>
        <v>301637.16000000003</v>
      </c>
      <c r="CT198" s="272">
        <f t="shared" si="482"/>
        <v>264642.2</v>
      </c>
      <c r="CU198" s="272">
        <f t="shared" si="482"/>
        <v>94556.22</v>
      </c>
      <c r="CV198" s="272">
        <f t="shared" si="482"/>
        <v>693377</v>
      </c>
      <c r="CW198" s="272">
        <f t="shared" si="387"/>
        <v>1190956.69</v>
      </c>
      <c r="CX198" s="272">
        <f t="shared" ref="CX198:DC198" si="483">+CX156*CX$5</f>
        <v>0</v>
      </c>
      <c r="CY198" s="272">
        <f t="shared" si="483"/>
        <v>0</v>
      </c>
      <c r="CZ198" s="272">
        <f t="shared" si="483"/>
        <v>0</v>
      </c>
      <c r="DA198" s="272">
        <f t="shared" si="483"/>
        <v>156087.4</v>
      </c>
      <c r="DB198" s="272">
        <f t="shared" si="483"/>
        <v>405343.29000000004</v>
      </c>
      <c r="DC198" s="272">
        <f t="shared" si="483"/>
        <v>629526</v>
      </c>
      <c r="DD198" s="272">
        <f t="shared" si="389"/>
        <v>24497428.350000001</v>
      </c>
      <c r="DE198" s="272">
        <f t="shared" ref="DE198:DJ198" si="484">+DE156*DE$5</f>
        <v>1279573.3500000001</v>
      </c>
      <c r="DF198" s="272">
        <f t="shared" si="484"/>
        <v>3349676.5</v>
      </c>
      <c r="DG198" s="272">
        <f t="shared" si="484"/>
        <v>14980986</v>
      </c>
      <c r="DH198" s="272">
        <f t="shared" si="484"/>
        <v>2990995</v>
      </c>
      <c r="DI198" s="272">
        <f t="shared" si="484"/>
        <v>1790592</v>
      </c>
      <c r="DJ198" s="272">
        <f t="shared" si="484"/>
        <v>105605.5</v>
      </c>
      <c r="DK198" s="272">
        <f t="shared" si="391"/>
        <v>17939826.220000003</v>
      </c>
      <c r="DL198" s="272">
        <f t="shared" si="392"/>
        <v>10875838.66</v>
      </c>
      <c r="DM198" s="272">
        <f t="shared" si="393"/>
        <v>5719558.8200000003</v>
      </c>
      <c r="DN198" s="272">
        <f t="shared" ref="DN198:DU198" si="485">+DN156*DN$5</f>
        <v>1477341.03</v>
      </c>
      <c r="DO198" s="272">
        <f t="shared" si="485"/>
        <v>511315.5</v>
      </c>
      <c r="DP198" s="272">
        <f t="shared" si="485"/>
        <v>1238678</v>
      </c>
      <c r="DQ198" s="272">
        <f t="shared" si="485"/>
        <v>2018243.37</v>
      </c>
      <c r="DR198" s="272">
        <f t="shared" si="485"/>
        <v>0</v>
      </c>
      <c r="DS198" s="272">
        <f t="shared" si="485"/>
        <v>24410.600000000002</v>
      </c>
      <c r="DT198" s="272">
        <f t="shared" si="485"/>
        <v>329028.25</v>
      </c>
      <c r="DU198" s="272">
        <f t="shared" si="485"/>
        <v>120542.07</v>
      </c>
      <c r="DV198" s="272">
        <f t="shared" si="395"/>
        <v>5156279.84</v>
      </c>
      <c r="DW198" s="272">
        <f t="shared" ref="DW198:EM198" si="486">+DW156*DW$5</f>
        <v>1263547.8900000001</v>
      </c>
      <c r="DX198" s="272">
        <f t="shared" si="486"/>
        <v>406709.5</v>
      </c>
      <c r="DY198" s="272">
        <f t="shared" si="486"/>
        <v>1177159</v>
      </c>
      <c r="DZ198" s="272">
        <f t="shared" si="486"/>
        <v>2002643.28</v>
      </c>
      <c r="EA198" s="272">
        <f t="shared" si="486"/>
        <v>0</v>
      </c>
      <c r="EB198" s="272">
        <f t="shared" si="486"/>
        <v>30618.2</v>
      </c>
      <c r="EC198" s="272">
        <f t="shared" si="486"/>
        <v>209409.25</v>
      </c>
      <c r="ED198" s="272">
        <f t="shared" si="486"/>
        <v>66192.72</v>
      </c>
      <c r="EE198" s="272">
        <f t="shared" si="397"/>
        <v>9579486.410000002</v>
      </c>
      <c r="EF198" s="272">
        <f t="shared" si="486"/>
        <v>2405367.3600000003</v>
      </c>
      <c r="EG198" s="272">
        <f t="shared" si="486"/>
        <v>874774.5</v>
      </c>
      <c r="EH198" s="272">
        <f t="shared" si="486"/>
        <v>1976433</v>
      </c>
      <c r="EI198" s="272">
        <f t="shared" si="486"/>
        <v>3565640.1</v>
      </c>
      <c r="EJ198" s="272">
        <f t="shared" si="486"/>
        <v>0</v>
      </c>
      <c r="EK198" s="272">
        <f t="shared" si="486"/>
        <v>50586.400000000001</v>
      </c>
      <c r="EL198" s="272">
        <f t="shared" si="486"/>
        <v>528564.25</v>
      </c>
      <c r="EM198" s="272">
        <f t="shared" si="486"/>
        <v>178120.80000000002</v>
      </c>
      <c r="EN198" s="272">
        <f t="shared" si="398"/>
        <v>1319518.76</v>
      </c>
      <c r="EO198" s="272">
        <f t="shared" ref="EO198:EV198" si="487">+EO156*EO$5</f>
        <v>306909.24</v>
      </c>
      <c r="EP198" s="272">
        <f t="shared" si="487"/>
        <v>43250.5</v>
      </c>
      <c r="EQ198" s="272">
        <f t="shared" si="487"/>
        <v>501348</v>
      </c>
      <c r="ER198" s="272">
        <f t="shared" si="487"/>
        <v>434219.61000000004</v>
      </c>
      <c r="ES198" s="272">
        <f t="shared" si="487"/>
        <v>0</v>
      </c>
      <c r="ET198" s="272">
        <f t="shared" si="487"/>
        <v>4065.4</v>
      </c>
      <c r="EU198" s="272">
        <f t="shared" si="487"/>
        <v>27351</v>
      </c>
      <c r="EV198" s="272">
        <f t="shared" si="487"/>
        <v>2375.0100000000002</v>
      </c>
      <c r="EW198" s="272">
        <f t="shared" si="400"/>
        <v>3295255.8500000006</v>
      </c>
      <c r="EX198" s="272">
        <f t="shared" ref="EX198:FE198" si="488">+EX156*EX$5</f>
        <v>806221.35000000009</v>
      </c>
      <c r="EY198" s="272">
        <f t="shared" si="488"/>
        <v>168828</v>
      </c>
      <c r="EZ198" s="272">
        <f t="shared" si="488"/>
        <v>911743</v>
      </c>
      <c r="FA198" s="272">
        <f t="shared" si="488"/>
        <v>1191666.6300000001</v>
      </c>
      <c r="FB198" s="272">
        <f t="shared" si="488"/>
        <v>24817.5</v>
      </c>
      <c r="FC198" s="272">
        <f t="shared" si="488"/>
        <v>25935.4</v>
      </c>
      <c r="FD198" s="272">
        <f t="shared" si="488"/>
        <v>141926.25</v>
      </c>
      <c r="FE198" s="272">
        <f t="shared" si="488"/>
        <v>24117.72</v>
      </c>
      <c r="FF198" s="272">
        <f t="shared" si="402"/>
        <v>259175.66000000003</v>
      </c>
      <c r="FG198" s="272">
        <f t="shared" ref="FG198:FN198" si="489">+FG156*FG$5</f>
        <v>90751.650000000009</v>
      </c>
      <c r="FH198" s="272">
        <f t="shared" si="489"/>
        <v>37497</v>
      </c>
      <c r="FI198" s="272">
        <f t="shared" si="489"/>
        <v>41173</v>
      </c>
      <c r="FJ198" s="272">
        <f t="shared" si="489"/>
        <v>70812.72</v>
      </c>
      <c r="FK198" s="272">
        <f t="shared" si="489"/>
        <v>0</v>
      </c>
      <c r="FL198" s="272">
        <f t="shared" si="489"/>
        <v>4900.6000000000004</v>
      </c>
      <c r="FM198" s="272">
        <f t="shared" si="489"/>
        <v>12351.75</v>
      </c>
      <c r="FN198" s="272">
        <f t="shared" si="489"/>
        <v>1688.94</v>
      </c>
      <c r="FO198" s="272">
        <f t="shared" si="404"/>
        <v>340510.68000000005</v>
      </c>
      <c r="FP198" s="272">
        <f t="shared" ref="FP198:FW198" si="490">+FP156*FP$5</f>
        <v>261500.58000000002</v>
      </c>
      <c r="FQ198" s="272">
        <f t="shared" si="490"/>
        <v>15136</v>
      </c>
      <c r="FR198" s="272">
        <f t="shared" si="490"/>
        <v>10681</v>
      </c>
      <c r="FS198" s="272">
        <f t="shared" si="490"/>
        <v>46808.850000000006</v>
      </c>
      <c r="FT198" s="272">
        <f t="shared" si="490"/>
        <v>0</v>
      </c>
      <c r="FU198" s="272">
        <f t="shared" si="490"/>
        <v>0</v>
      </c>
      <c r="FV198" s="272">
        <f t="shared" si="490"/>
        <v>6384.25</v>
      </c>
      <c r="FW198" s="272">
        <f t="shared" si="490"/>
        <v>0</v>
      </c>
      <c r="FX198" s="272">
        <f t="shared" si="406"/>
        <v>1432565.21</v>
      </c>
      <c r="FY198" s="272">
        <f t="shared" ref="FY198:GF198" si="491">+FY156*FY$5</f>
        <v>274715.76</v>
      </c>
      <c r="FZ198" s="272">
        <f t="shared" si="491"/>
        <v>231599.5</v>
      </c>
      <c r="GA198" s="272">
        <f t="shared" si="491"/>
        <v>226735</v>
      </c>
      <c r="GB198" s="272">
        <f t="shared" si="491"/>
        <v>684334.20000000007</v>
      </c>
      <c r="GC198" s="272">
        <f t="shared" si="491"/>
        <v>0</v>
      </c>
      <c r="GD198" s="272">
        <f t="shared" si="491"/>
        <v>5186.2000000000007</v>
      </c>
      <c r="GE198" s="272">
        <f t="shared" si="491"/>
        <v>3944</v>
      </c>
      <c r="GF198" s="272">
        <f t="shared" si="491"/>
        <v>6050.55</v>
      </c>
      <c r="GG198" s="272">
        <f t="shared" si="408"/>
        <v>598686.81000000006</v>
      </c>
      <c r="GH198" s="272">
        <f t="shared" ref="GH198:GO198" si="492">+GH156*GH$5</f>
        <v>4569.84</v>
      </c>
      <c r="GI198" s="272">
        <f t="shared" si="492"/>
        <v>0</v>
      </c>
      <c r="GJ198" s="272">
        <f t="shared" si="492"/>
        <v>31107</v>
      </c>
      <c r="GK198" s="272">
        <f t="shared" si="492"/>
        <v>259531.47</v>
      </c>
      <c r="GL198" s="272">
        <f t="shared" si="492"/>
        <v>303478.5</v>
      </c>
      <c r="GM198" s="272">
        <f t="shared" si="492"/>
        <v>0</v>
      </c>
      <c r="GN198" s="272">
        <f t="shared" si="492"/>
        <v>0</v>
      </c>
      <c r="GO198" s="272">
        <f t="shared" si="492"/>
        <v>0</v>
      </c>
      <c r="GP198" s="272">
        <f t="shared" si="410"/>
        <v>275200</v>
      </c>
      <c r="GQ198" s="272">
        <f t="shared" ref="GQ198:GX198" si="493">+GQ156*GQ$5</f>
        <v>0</v>
      </c>
      <c r="GR198" s="272">
        <f t="shared" si="493"/>
        <v>169738</v>
      </c>
      <c r="GS198" s="272">
        <f t="shared" si="493"/>
        <v>82189</v>
      </c>
      <c r="GT198" s="272">
        <f t="shared" si="493"/>
        <v>0</v>
      </c>
      <c r="GU198" s="272">
        <f t="shared" si="493"/>
        <v>13422.5</v>
      </c>
      <c r="GV198" s="272">
        <f t="shared" si="493"/>
        <v>0</v>
      </c>
      <c r="GW198" s="272">
        <f t="shared" si="493"/>
        <v>0</v>
      </c>
      <c r="GX198" s="272">
        <f t="shared" si="493"/>
        <v>9850.5</v>
      </c>
      <c r="GY198" s="272">
        <f t="shared" si="412"/>
        <v>862593.35000000009</v>
      </c>
      <c r="GZ198" s="272">
        <f t="shared" ref="GZ198:HH198" si="494">+GZ156*GZ$5</f>
        <v>274320.42000000004</v>
      </c>
      <c r="HA198" s="272">
        <f t="shared" si="494"/>
        <v>167955</v>
      </c>
      <c r="HB198" s="272">
        <f t="shared" si="494"/>
        <v>48431</v>
      </c>
      <c r="HC198" s="272">
        <f t="shared" si="494"/>
        <v>335185.29000000004</v>
      </c>
      <c r="HD198" s="272">
        <f t="shared" si="494"/>
        <v>2799</v>
      </c>
      <c r="HE198" s="272">
        <f t="shared" si="494"/>
        <v>6523.8</v>
      </c>
      <c r="HF198" s="272">
        <f t="shared" si="494"/>
        <v>23345.25</v>
      </c>
      <c r="HG198" s="272">
        <f t="shared" si="494"/>
        <v>4033.59</v>
      </c>
      <c r="HH198" s="272">
        <f t="shared" si="494"/>
        <v>0</v>
      </c>
    </row>
    <row r="199" spans="1:216" x14ac:dyDescent="0.2">
      <c r="A199" s="263" t="s">
        <v>235</v>
      </c>
      <c r="B199" s="272">
        <f t="shared" si="351"/>
        <v>49176957.75999999</v>
      </c>
      <c r="C199" s="272">
        <f t="shared" si="352"/>
        <v>2680213.25</v>
      </c>
      <c r="D199" s="272">
        <f t="shared" si="353"/>
        <v>2120149.75</v>
      </c>
      <c r="E199" s="272">
        <f t="shared" si="354"/>
        <v>1287357.5</v>
      </c>
      <c r="F199" s="272">
        <f t="shared" ref="F199:G199" si="495">+F157*F$5</f>
        <v>886146</v>
      </c>
      <c r="G199" s="272">
        <f t="shared" si="495"/>
        <v>401211.5</v>
      </c>
      <c r="H199" s="272">
        <f t="shared" si="356"/>
        <v>565778.75</v>
      </c>
      <c r="I199" s="272">
        <f t="shared" ref="I199:J199" si="496">+I157*I$5</f>
        <v>298350</v>
      </c>
      <c r="J199" s="272">
        <f t="shared" si="496"/>
        <v>267428.75</v>
      </c>
      <c r="K199" s="272">
        <f t="shared" si="358"/>
        <v>236161.75</v>
      </c>
      <c r="L199" s="272">
        <f t="shared" ref="L199:M199" si="497">+L157*L$5</f>
        <v>162472.5</v>
      </c>
      <c r="M199" s="272">
        <f t="shared" si="497"/>
        <v>73689.25</v>
      </c>
      <c r="N199" s="272">
        <f t="shared" si="360"/>
        <v>30851.75</v>
      </c>
      <c r="O199" s="272">
        <f t="shared" ref="O199:P199" si="498">+O157*O$5</f>
        <v>19331.25</v>
      </c>
      <c r="P199" s="272">
        <f t="shared" si="498"/>
        <v>11520.5</v>
      </c>
      <c r="Q199" s="272">
        <f t="shared" si="362"/>
        <v>172116.75</v>
      </c>
      <c r="R199" s="272">
        <f t="shared" ref="R199:S199" si="499">+R157*R$5</f>
        <v>172116.75</v>
      </c>
      <c r="S199" s="272">
        <f t="shared" si="499"/>
        <v>0</v>
      </c>
      <c r="T199" s="272">
        <f t="shared" si="364"/>
        <v>207747</v>
      </c>
      <c r="U199" s="272">
        <f t="shared" ref="U199:V199" si="500">+U157*U$5</f>
        <v>181190.25</v>
      </c>
      <c r="V199" s="272">
        <f t="shared" si="500"/>
        <v>26556.75</v>
      </c>
      <c r="W199" s="272">
        <f t="shared" si="366"/>
        <v>180199.75</v>
      </c>
      <c r="X199" s="272">
        <f t="shared" ref="X199:Y199" si="501">+X157*X$5</f>
        <v>159753</v>
      </c>
      <c r="Y199" s="272">
        <f t="shared" si="501"/>
        <v>20446.75</v>
      </c>
      <c r="Z199" s="272">
        <f t="shared" si="368"/>
        <v>19952759.109999996</v>
      </c>
      <c r="AA199" s="272">
        <f t="shared" si="369"/>
        <v>17327996.769999996</v>
      </c>
      <c r="AB199" s="272">
        <f t="shared" ref="AB199:AX199" si="502">+AB157*AB$5</f>
        <v>840915</v>
      </c>
      <c r="AC199" s="272">
        <f t="shared" si="502"/>
        <v>2974456.98</v>
      </c>
      <c r="AD199" s="272">
        <f t="shared" si="502"/>
        <v>1345324.2000000002</v>
      </c>
      <c r="AE199" s="272">
        <f t="shared" si="502"/>
        <v>117624.5</v>
      </c>
      <c r="AF199" s="272">
        <f t="shared" si="502"/>
        <v>2651531.19</v>
      </c>
      <c r="AG199" s="272">
        <f t="shared" si="502"/>
        <v>3478778</v>
      </c>
      <c r="AH199" s="272">
        <f t="shared" si="502"/>
        <v>2768409</v>
      </c>
      <c r="AI199" s="272">
        <f t="shared" si="502"/>
        <v>558233.94000000006</v>
      </c>
      <c r="AJ199" s="272">
        <f t="shared" si="502"/>
        <v>2227551.9</v>
      </c>
      <c r="AK199" s="272">
        <f t="shared" si="502"/>
        <v>294684.72000000003</v>
      </c>
      <c r="AL199" s="272">
        <f t="shared" si="502"/>
        <v>70487.34</v>
      </c>
      <c r="AM199" s="272">
        <f t="shared" si="371"/>
        <v>2624762.34</v>
      </c>
      <c r="AN199" s="272">
        <f t="shared" si="502"/>
        <v>16793</v>
      </c>
      <c r="AO199" s="272">
        <f t="shared" si="502"/>
        <v>455168.67000000004</v>
      </c>
      <c r="AP199" s="272">
        <f t="shared" si="502"/>
        <v>807478.60000000009</v>
      </c>
      <c r="AQ199" s="272">
        <f t="shared" si="502"/>
        <v>34584.5</v>
      </c>
      <c r="AR199" s="272">
        <f t="shared" si="502"/>
        <v>423063.63</v>
      </c>
      <c r="AS199" s="272">
        <f t="shared" si="502"/>
        <v>228195</v>
      </c>
      <c r="AT199" s="272">
        <f t="shared" si="502"/>
        <v>254119</v>
      </c>
      <c r="AU199" s="272">
        <f t="shared" si="502"/>
        <v>29889.09</v>
      </c>
      <c r="AV199" s="272">
        <f t="shared" si="502"/>
        <v>273179.09999999998</v>
      </c>
      <c r="AW199" s="272">
        <f t="shared" si="502"/>
        <v>102291.75</v>
      </c>
      <c r="AX199" s="272">
        <f t="shared" si="502"/>
        <v>0</v>
      </c>
      <c r="AY199" s="272">
        <f t="shared" si="372"/>
        <v>1086884.07</v>
      </c>
      <c r="AZ199" s="272">
        <f t="shared" si="373"/>
        <v>145297.37</v>
      </c>
      <c r="BA199" s="272">
        <f t="shared" ref="BA199:BF199" si="503">+BA157*BA$5</f>
        <v>172.78</v>
      </c>
      <c r="BB199" s="272">
        <f t="shared" si="503"/>
        <v>20526.75</v>
      </c>
      <c r="BC199" s="272">
        <f t="shared" si="503"/>
        <v>124597.84</v>
      </c>
      <c r="BD199" s="272">
        <f t="shared" si="503"/>
        <v>0</v>
      </c>
      <c r="BE199" s="272">
        <f t="shared" si="503"/>
        <v>0</v>
      </c>
      <c r="BF199" s="272">
        <f t="shared" si="503"/>
        <v>0</v>
      </c>
      <c r="BG199" s="272">
        <f t="shared" si="375"/>
        <v>804.24</v>
      </c>
      <c r="BH199" s="272">
        <f t="shared" ref="BH199:BM199" si="504">+BH157*BH$5</f>
        <v>0</v>
      </c>
      <c r="BI199" s="272">
        <f t="shared" si="504"/>
        <v>0</v>
      </c>
      <c r="BJ199" s="272">
        <f t="shared" si="504"/>
        <v>804.24</v>
      </c>
      <c r="BK199" s="272">
        <f t="shared" si="504"/>
        <v>0</v>
      </c>
      <c r="BL199" s="272">
        <f t="shared" si="504"/>
        <v>0</v>
      </c>
      <c r="BM199" s="272">
        <f t="shared" si="504"/>
        <v>0</v>
      </c>
      <c r="BN199" s="272">
        <f t="shared" si="377"/>
        <v>163935.84</v>
      </c>
      <c r="BO199" s="272">
        <f t="shared" ref="BO199:BT199" si="505">+BO157*BO$5</f>
        <v>0</v>
      </c>
      <c r="BP199" s="272">
        <f t="shared" si="505"/>
        <v>12300</v>
      </c>
      <c r="BQ199" s="272">
        <f t="shared" si="505"/>
        <v>126189.84</v>
      </c>
      <c r="BR199" s="272">
        <f t="shared" si="505"/>
        <v>25446</v>
      </c>
      <c r="BS199" s="272">
        <f t="shared" si="505"/>
        <v>0</v>
      </c>
      <c r="BT199" s="272">
        <f t="shared" si="505"/>
        <v>0</v>
      </c>
      <c r="BU199" s="272">
        <f t="shared" si="379"/>
        <v>170085.82</v>
      </c>
      <c r="BV199" s="272">
        <f t="shared" ref="BV199:CA199" si="506">+BV157*BV$5</f>
        <v>0</v>
      </c>
      <c r="BW199" s="272">
        <f t="shared" si="506"/>
        <v>16567.5</v>
      </c>
      <c r="BX199" s="272">
        <f t="shared" si="506"/>
        <v>103412.32</v>
      </c>
      <c r="BY199" s="272">
        <f t="shared" si="506"/>
        <v>50106</v>
      </c>
      <c r="BZ199" s="272">
        <f t="shared" si="506"/>
        <v>0</v>
      </c>
      <c r="CA199" s="272">
        <f t="shared" si="506"/>
        <v>0</v>
      </c>
      <c r="CB199" s="272">
        <f t="shared" si="381"/>
        <v>8246.25</v>
      </c>
      <c r="CC199" s="272">
        <f t="shared" ref="CC199:CH199" si="507">+CC157*CC$5</f>
        <v>0</v>
      </c>
      <c r="CD199" s="272">
        <f t="shared" si="507"/>
        <v>8246.25</v>
      </c>
      <c r="CE199" s="272">
        <f t="shared" si="507"/>
        <v>0</v>
      </c>
      <c r="CF199" s="272">
        <f t="shared" si="507"/>
        <v>0</v>
      </c>
      <c r="CG199" s="272">
        <f t="shared" si="507"/>
        <v>0</v>
      </c>
      <c r="CH199" s="272">
        <f t="shared" si="507"/>
        <v>0</v>
      </c>
      <c r="CI199" s="272">
        <f t="shared" si="383"/>
        <v>598514.55000000005</v>
      </c>
      <c r="CJ199" s="272">
        <f t="shared" ref="CJ199:CO199" si="508">+CJ157*CJ$5</f>
        <v>9487.7800000000007</v>
      </c>
      <c r="CK199" s="272">
        <f t="shared" si="508"/>
        <v>37733.25</v>
      </c>
      <c r="CL199" s="272">
        <f t="shared" si="508"/>
        <v>181359.52</v>
      </c>
      <c r="CM199" s="272">
        <f t="shared" si="508"/>
        <v>33146</v>
      </c>
      <c r="CN199" s="272">
        <f t="shared" si="508"/>
        <v>0</v>
      </c>
      <c r="CO199" s="272">
        <f t="shared" si="508"/>
        <v>336788</v>
      </c>
      <c r="CP199" s="272">
        <f t="shared" si="385"/>
        <v>1164248.01</v>
      </c>
      <c r="CQ199" s="272">
        <f t="shared" ref="CQ199:CV199" si="509">+CQ157*CQ$5</f>
        <v>56860.4</v>
      </c>
      <c r="CR199" s="272">
        <f t="shared" si="509"/>
        <v>235765.5</v>
      </c>
      <c r="CS199" s="272">
        <f t="shared" si="509"/>
        <v>36084.51</v>
      </c>
      <c r="CT199" s="272">
        <f t="shared" si="509"/>
        <v>209477.6</v>
      </c>
      <c r="CU199" s="272">
        <f t="shared" si="509"/>
        <v>126885</v>
      </c>
      <c r="CV199" s="272">
        <f t="shared" si="509"/>
        <v>499175</v>
      </c>
      <c r="CW199" s="272">
        <f t="shared" si="387"/>
        <v>214564.53</v>
      </c>
      <c r="CX199" s="272">
        <f t="shared" ref="CX199:DC199" si="510">+CX157*CX$5</f>
        <v>0</v>
      </c>
      <c r="CY199" s="272">
        <f t="shared" si="510"/>
        <v>0</v>
      </c>
      <c r="CZ199" s="272">
        <f t="shared" si="510"/>
        <v>0</v>
      </c>
      <c r="DA199" s="272">
        <f t="shared" si="510"/>
        <v>59783.8</v>
      </c>
      <c r="DB199" s="272">
        <f t="shared" si="510"/>
        <v>43982.73</v>
      </c>
      <c r="DC199" s="272">
        <f t="shared" si="510"/>
        <v>110798</v>
      </c>
      <c r="DD199" s="272">
        <f t="shared" si="389"/>
        <v>11116323.129999999</v>
      </c>
      <c r="DE199" s="272">
        <f t="shared" ref="DE199:DJ199" si="511">+DE157*DE$5</f>
        <v>579681.63</v>
      </c>
      <c r="DF199" s="272">
        <f t="shared" si="511"/>
        <v>4236491.5</v>
      </c>
      <c r="DG199" s="272">
        <f t="shared" si="511"/>
        <v>5173692</v>
      </c>
      <c r="DH199" s="272">
        <f t="shared" si="511"/>
        <v>668110</v>
      </c>
      <c r="DI199" s="272">
        <f t="shared" si="511"/>
        <v>220032</v>
      </c>
      <c r="DJ199" s="272">
        <f t="shared" si="511"/>
        <v>238316</v>
      </c>
      <c r="DK199" s="272">
        <f t="shared" si="391"/>
        <v>12961965.66</v>
      </c>
      <c r="DL199" s="272">
        <f t="shared" si="392"/>
        <v>7936369.4500000011</v>
      </c>
      <c r="DM199" s="272">
        <f t="shared" si="393"/>
        <v>3882565.2900000005</v>
      </c>
      <c r="DN199" s="272">
        <f t="shared" ref="DN199:DU199" si="512">+DN157*DN$5</f>
        <v>589835.07000000007</v>
      </c>
      <c r="DO199" s="272">
        <f t="shared" si="512"/>
        <v>525588</v>
      </c>
      <c r="DP199" s="272">
        <f t="shared" si="512"/>
        <v>740827</v>
      </c>
      <c r="DQ199" s="272">
        <f t="shared" si="512"/>
        <v>1749622.3800000001</v>
      </c>
      <c r="DR199" s="272">
        <f t="shared" si="512"/>
        <v>6740</v>
      </c>
      <c r="DS199" s="272">
        <f t="shared" si="512"/>
        <v>10629.6</v>
      </c>
      <c r="DT199" s="272">
        <f t="shared" si="512"/>
        <v>167359.5</v>
      </c>
      <c r="DU199" s="272">
        <f t="shared" si="512"/>
        <v>91963.74</v>
      </c>
      <c r="DV199" s="272">
        <f t="shared" si="395"/>
        <v>4053804.16</v>
      </c>
      <c r="DW199" s="272">
        <f t="shared" ref="DW199:EM199" si="513">+DW157*DW$5</f>
        <v>595797.18000000005</v>
      </c>
      <c r="DX199" s="272">
        <f t="shared" si="513"/>
        <v>496828</v>
      </c>
      <c r="DY199" s="272">
        <f t="shared" si="513"/>
        <v>746623</v>
      </c>
      <c r="DZ199" s="272">
        <f t="shared" si="513"/>
        <v>1856208.4200000002</v>
      </c>
      <c r="EA199" s="272">
        <f t="shared" si="513"/>
        <v>0</v>
      </c>
      <c r="EB199" s="272">
        <f t="shared" si="513"/>
        <v>11935.800000000001</v>
      </c>
      <c r="EC199" s="272">
        <f t="shared" si="513"/>
        <v>249145.25</v>
      </c>
      <c r="ED199" s="272">
        <f t="shared" si="513"/>
        <v>97266.510000000009</v>
      </c>
      <c r="EE199" s="272">
        <f t="shared" si="397"/>
        <v>7324441.5100000007</v>
      </c>
      <c r="EF199" s="272">
        <f t="shared" si="513"/>
        <v>1146296.58</v>
      </c>
      <c r="EG199" s="272">
        <f t="shared" si="513"/>
        <v>995279.5</v>
      </c>
      <c r="EH199" s="272">
        <f t="shared" si="513"/>
        <v>1353953</v>
      </c>
      <c r="EI199" s="272">
        <f t="shared" si="513"/>
        <v>3234577.17</v>
      </c>
      <c r="EJ199" s="272">
        <f t="shared" si="513"/>
        <v>6740</v>
      </c>
      <c r="EK199" s="272">
        <f t="shared" si="513"/>
        <v>22565.4</v>
      </c>
      <c r="EL199" s="272">
        <f t="shared" si="513"/>
        <v>383037.5</v>
      </c>
      <c r="EM199" s="272">
        <f t="shared" si="513"/>
        <v>181992.36000000002</v>
      </c>
      <c r="EN199" s="272">
        <f t="shared" si="398"/>
        <v>598357.07999999996</v>
      </c>
      <c r="EO199" s="272">
        <f t="shared" ref="EO199:EV199" si="514">+EO157*EO$5</f>
        <v>39335.67</v>
      </c>
      <c r="EP199" s="272">
        <f t="shared" si="514"/>
        <v>22595.5</v>
      </c>
      <c r="EQ199" s="272">
        <f t="shared" si="514"/>
        <v>135382</v>
      </c>
      <c r="ER199" s="272">
        <f t="shared" si="514"/>
        <v>369301.02</v>
      </c>
      <c r="ES199" s="272">
        <f t="shared" si="514"/>
        <v>0</v>
      </c>
      <c r="ET199" s="272">
        <f t="shared" si="514"/>
        <v>0</v>
      </c>
      <c r="EU199" s="272">
        <f t="shared" si="514"/>
        <v>24505</v>
      </c>
      <c r="EV199" s="272">
        <f t="shared" si="514"/>
        <v>7237.89</v>
      </c>
      <c r="EW199" s="272">
        <f t="shared" si="400"/>
        <v>1755954.1400000001</v>
      </c>
      <c r="EX199" s="272">
        <f t="shared" ref="EX199:FE199" si="515">+EX157*EX$5</f>
        <v>118852.8</v>
      </c>
      <c r="EY199" s="272">
        <f t="shared" si="515"/>
        <v>217170</v>
      </c>
      <c r="EZ199" s="272">
        <f t="shared" si="515"/>
        <v>345664</v>
      </c>
      <c r="FA199" s="272">
        <f t="shared" si="515"/>
        <v>985809</v>
      </c>
      <c r="FB199" s="272">
        <f t="shared" si="515"/>
        <v>3313</v>
      </c>
      <c r="FC199" s="272">
        <f t="shared" si="515"/>
        <v>9298.8000000000011</v>
      </c>
      <c r="FD199" s="272">
        <f t="shared" si="515"/>
        <v>44030.25</v>
      </c>
      <c r="FE199" s="272">
        <f t="shared" si="515"/>
        <v>31816.29</v>
      </c>
      <c r="FF199" s="272">
        <f t="shared" si="402"/>
        <v>573606.38</v>
      </c>
      <c r="FG199" s="272">
        <f t="shared" ref="FG199:FN199" si="516">+FG157*FG$5</f>
        <v>209907.39</v>
      </c>
      <c r="FH199" s="272">
        <f t="shared" si="516"/>
        <v>13622.5</v>
      </c>
      <c r="FI199" s="272">
        <f t="shared" si="516"/>
        <v>168181</v>
      </c>
      <c r="FJ199" s="272">
        <f t="shared" si="516"/>
        <v>157676.64000000001</v>
      </c>
      <c r="FK199" s="272">
        <f t="shared" si="516"/>
        <v>2913</v>
      </c>
      <c r="FL199" s="272">
        <f t="shared" si="516"/>
        <v>2402.6</v>
      </c>
      <c r="FM199" s="272">
        <f t="shared" si="516"/>
        <v>18903.25</v>
      </c>
      <c r="FN199" s="272">
        <f t="shared" si="516"/>
        <v>0</v>
      </c>
      <c r="FO199" s="272">
        <f t="shared" si="404"/>
        <v>270135.25</v>
      </c>
      <c r="FP199" s="272">
        <f t="shared" ref="FP199:FW199" si="517">+FP157*FP$5</f>
        <v>192601.2</v>
      </c>
      <c r="FQ199" s="272">
        <f t="shared" si="517"/>
        <v>3341.5</v>
      </c>
      <c r="FR199" s="272">
        <f t="shared" si="517"/>
        <v>16662</v>
      </c>
      <c r="FS199" s="272">
        <f t="shared" si="517"/>
        <v>54910.68</v>
      </c>
      <c r="FT199" s="272">
        <f t="shared" si="517"/>
        <v>0</v>
      </c>
      <c r="FU199" s="272">
        <f t="shared" si="517"/>
        <v>0</v>
      </c>
      <c r="FV199" s="272">
        <f t="shared" si="517"/>
        <v>0</v>
      </c>
      <c r="FW199" s="272">
        <f t="shared" si="517"/>
        <v>2619.8700000000003</v>
      </c>
      <c r="FX199" s="272">
        <f t="shared" si="406"/>
        <v>1016423.7</v>
      </c>
      <c r="FY199" s="272">
        <f t="shared" ref="FY199:GF199" si="518">+FY157*FY$5</f>
        <v>138600.33000000002</v>
      </c>
      <c r="FZ199" s="272">
        <f t="shared" si="518"/>
        <v>116979</v>
      </c>
      <c r="GA199" s="272">
        <f t="shared" si="518"/>
        <v>213816</v>
      </c>
      <c r="GB199" s="272">
        <f t="shared" si="518"/>
        <v>537462.42000000004</v>
      </c>
      <c r="GC199" s="272">
        <f t="shared" si="518"/>
        <v>0</v>
      </c>
      <c r="GD199" s="272">
        <f t="shared" si="518"/>
        <v>0</v>
      </c>
      <c r="GE199" s="272">
        <f t="shared" si="518"/>
        <v>7209.75</v>
      </c>
      <c r="GF199" s="272">
        <f t="shared" si="518"/>
        <v>2356.2000000000003</v>
      </c>
      <c r="GG199" s="272">
        <f t="shared" si="408"/>
        <v>344722.42000000004</v>
      </c>
      <c r="GH199" s="272">
        <f t="shared" ref="GH199:GO199" si="519">+GH157*GH$5</f>
        <v>1519.3200000000002</v>
      </c>
      <c r="GI199" s="272">
        <f t="shared" si="519"/>
        <v>13477</v>
      </c>
      <c r="GJ199" s="272">
        <f t="shared" si="519"/>
        <v>0</v>
      </c>
      <c r="GK199" s="272">
        <f t="shared" si="519"/>
        <v>161244.6</v>
      </c>
      <c r="GL199" s="272">
        <f t="shared" si="519"/>
        <v>168481.5</v>
      </c>
      <c r="GM199" s="272">
        <f t="shared" si="519"/>
        <v>0</v>
      </c>
      <c r="GN199" s="272">
        <f t="shared" si="519"/>
        <v>0</v>
      </c>
      <c r="GO199" s="272">
        <f t="shared" si="519"/>
        <v>0</v>
      </c>
      <c r="GP199" s="272">
        <f t="shared" si="410"/>
        <v>274032.53999999998</v>
      </c>
      <c r="GQ199" s="272">
        <f t="shared" ref="GQ199:GX199" si="520">+GQ157*GQ$5</f>
        <v>0</v>
      </c>
      <c r="GR199" s="272">
        <f t="shared" si="520"/>
        <v>128024</v>
      </c>
      <c r="GS199" s="272">
        <f t="shared" si="520"/>
        <v>140782</v>
      </c>
      <c r="GT199" s="272">
        <f t="shared" si="520"/>
        <v>5226.54</v>
      </c>
      <c r="GU199" s="272">
        <f t="shared" si="520"/>
        <v>0</v>
      </c>
      <c r="GV199" s="272">
        <f t="shared" si="520"/>
        <v>0</v>
      </c>
      <c r="GW199" s="272">
        <f t="shared" si="520"/>
        <v>0</v>
      </c>
      <c r="GX199" s="272">
        <f t="shared" si="520"/>
        <v>0</v>
      </c>
      <c r="GY199" s="272">
        <f t="shared" si="412"/>
        <v>790721.77999999991</v>
      </c>
      <c r="GZ199" s="272">
        <f t="shared" ref="GZ199:HH199" si="521">+GZ157*GZ$5</f>
        <v>156772.11000000002</v>
      </c>
      <c r="HA199" s="272">
        <f t="shared" si="521"/>
        <v>215806</v>
      </c>
      <c r="HB199" s="272">
        <f t="shared" si="521"/>
        <v>54855</v>
      </c>
      <c r="HC199" s="272">
        <f t="shared" si="521"/>
        <v>283910.88</v>
      </c>
      <c r="HD199" s="272">
        <f t="shared" si="521"/>
        <v>13251.5</v>
      </c>
      <c r="HE199" s="272">
        <f t="shared" si="521"/>
        <v>2947.2000000000003</v>
      </c>
      <c r="HF199" s="272">
        <f t="shared" si="521"/>
        <v>31928.75</v>
      </c>
      <c r="HG199" s="272">
        <f t="shared" si="521"/>
        <v>31250.34</v>
      </c>
      <c r="HH199" s="272">
        <f t="shared" si="521"/>
        <v>0</v>
      </c>
    </row>
    <row r="200" spans="1:216" x14ac:dyDescent="0.2">
      <c r="A200" s="263" t="s">
        <v>236</v>
      </c>
      <c r="B200" s="272">
        <f t="shared" si="351"/>
        <v>40454249.789999999</v>
      </c>
      <c r="C200" s="272">
        <f t="shared" si="352"/>
        <v>2431518</v>
      </c>
      <c r="D200" s="272">
        <f t="shared" si="353"/>
        <v>1983595.75</v>
      </c>
      <c r="E200" s="272">
        <f t="shared" si="354"/>
        <v>1287489.25</v>
      </c>
      <c r="F200" s="272">
        <f t="shared" ref="F200:G200" si="522">+F158*F$5</f>
        <v>371979.75</v>
      </c>
      <c r="G200" s="272">
        <f t="shared" si="522"/>
        <v>915509.5</v>
      </c>
      <c r="H200" s="272">
        <f t="shared" si="356"/>
        <v>615064.25</v>
      </c>
      <c r="I200" s="272">
        <f t="shared" ref="I200:J200" si="523">+I158*I$5</f>
        <v>160798.5</v>
      </c>
      <c r="J200" s="272">
        <f t="shared" si="523"/>
        <v>454265.75</v>
      </c>
      <c r="K200" s="272">
        <f t="shared" si="358"/>
        <v>69538.75</v>
      </c>
      <c r="L200" s="272">
        <f t="shared" ref="L200:M200" si="524">+L158*L$5</f>
        <v>13557</v>
      </c>
      <c r="M200" s="272">
        <f t="shared" si="524"/>
        <v>55981.75</v>
      </c>
      <c r="N200" s="272">
        <f t="shared" si="360"/>
        <v>11503.5</v>
      </c>
      <c r="O200" s="272">
        <f t="shared" ref="O200:P200" si="525">+O158*O$5</f>
        <v>3933</v>
      </c>
      <c r="P200" s="272">
        <f t="shared" si="525"/>
        <v>7570.5</v>
      </c>
      <c r="Q200" s="272">
        <f t="shared" si="362"/>
        <v>151970.25</v>
      </c>
      <c r="R200" s="272">
        <f t="shared" ref="R200:S200" si="526">+R158*R$5</f>
        <v>151970.25</v>
      </c>
      <c r="S200" s="272">
        <f t="shared" si="526"/>
        <v>0</v>
      </c>
      <c r="T200" s="272">
        <f t="shared" si="364"/>
        <v>163480.25</v>
      </c>
      <c r="U200" s="272">
        <f t="shared" ref="U200:V200" si="527">+U158*U$5</f>
        <v>157154.25</v>
      </c>
      <c r="V200" s="272">
        <f t="shared" si="527"/>
        <v>6326</v>
      </c>
      <c r="W200" s="272">
        <f t="shared" si="366"/>
        <v>132471.75</v>
      </c>
      <c r="X200" s="272">
        <f t="shared" ref="X200:Y200" si="528">+X158*X$5</f>
        <v>101257.5</v>
      </c>
      <c r="Y200" s="272">
        <f t="shared" si="528"/>
        <v>31214.25</v>
      </c>
      <c r="Z200" s="272">
        <f t="shared" si="368"/>
        <v>15997200.109999999</v>
      </c>
      <c r="AA200" s="272">
        <f t="shared" si="369"/>
        <v>13718583.959999999</v>
      </c>
      <c r="AB200" s="272">
        <f t="shared" ref="AB200:AX200" si="529">+AB158*AB$5</f>
        <v>628429</v>
      </c>
      <c r="AC200" s="272">
        <f t="shared" si="529"/>
        <v>2880254.19</v>
      </c>
      <c r="AD200" s="272">
        <f t="shared" si="529"/>
        <v>2389160</v>
      </c>
      <c r="AE200" s="272">
        <f t="shared" si="529"/>
        <v>64748</v>
      </c>
      <c r="AF200" s="272">
        <f t="shared" si="529"/>
        <v>1055195.46</v>
      </c>
      <c r="AG200" s="272">
        <f t="shared" si="529"/>
        <v>1510001</v>
      </c>
      <c r="AH200" s="272">
        <f t="shared" si="529"/>
        <v>1690160</v>
      </c>
      <c r="AI200" s="272">
        <f t="shared" si="529"/>
        <v>445349.52</v>
      </c>
      <c r="AJ200" s="272">
        <f t="shared" si="529"/>
        <v>2679564.2999999998</v>
      </c>
      <c r="AK200" s="272">
        <f t="shared" si="529"/>
        <v>355856.49</v>
      </c>
      <c r="AL200" s="272">
        <f t="shared" si="529"/>
        <v>19866</v>
      </c>
      <c r="AM200" s="272">
        <f t="shared" si="371"/>
        <v>2278616.1500000004</v>
      </c>
      <c r="AN200" s="272">
        <f t="shared" si="529"/>
        <v>5931</v>
      </c>
      <c r="AO200" s="272">
        <f t="shared" si="529"/>
        <v>181937.91</v>
      </c>
      <c r="AP200" s="272">
        <f t="shared" si="529"/>
        <v>1002503.4</v>
      </c>
      <c r="AQ200" s="272">
        <f t="shared" si="529"/>
        <v>0</v>
      </c>
      <c r="AR200" s="272">
        <f t="shared" si="529"/>
        <v>174355.5</v>
      </c>
      <c r="AS200" s="272">
        <f t="shared" si="529"/>
        <v>95291</v>
      </c>
      <c r="AT200" s="272">
        <f t="shared" si="529"/>
        <v>293070</v>
      </c>
      <c r="AU200" s="272">
        <f t="shared" si="529"/>
        <v>61512.990000000005</v>
      </c>
      <c r="AV200" s="272">
        <f t="shared" si="529"/>
        <v>405262.8</v>
      </c>
      <c r="AW200" s="272">
        <f t="shared" si="529"/>
        <v>32957.1</v>
      </c>
      <c r="AX200" s="272">
        <f t="shared" si="529"/>
        <v>25794.45</v>
      </c>
      <c r="AY200" s="272">
        <f t="shared" si="372"/>
        <v>870336.55999999994</v>
      </c>
      <c r="AZ200" s="272">
        <f t="shared" si="373"/>
        <v>193210.44</v>
      </c>
      <c r="BA200" s="272">
        <f t="shared" ref="BA200:BF200" si="530">+BA158*BA$5</f>
        <v>385.36</v>
      </c>
      <c r="BB200" s="272">
        <f t="shared" si="530"/>
        <v>30393</v>
      </c>
      <c r="BC200" s="272">
        <f t="shared" si="530"/>
        <v>137222.08000000002</v>
      </c>
      <c r="BD200" s="272">
        <f t="shared" si="530"/>
        <v>25210</v>
      </c>
      <c r="BE200" s="272">
        <f t="shared" si="530"/>
        <v>0</v>
      </c>
      <c r="BF200" s="272">
        <f t="shared" si="530"/>
        <v>0</v>
      </c>
      <c r="BG200" s="272">
        <f t="shared" si="375"/>
        <v>89337.41</v>
      </c>
      <c r="BH200" s="272">
        <f t="shared" ref="BH200:BM200" si="531">+BH158*BH$5</f>
        <v>0</v>
      </c>
      <c r="BI200" s="272">
        <f t="shared" si="531"/>
        <v>29510.25</v>
      </c>
      <c r="BJ200" s="272">
        <f t="shared" si="531"/>
        <v>11134.16</v>
      </c>
      <c r="BK200" s="272">
        <f t="shared" si="531"/>
        <v>48693</v>
      </c>
      <c r="BL200" s="272">
        <f t="shared" si="531"/>
        <v>0</v>
      </c>
      <c r="BM200" s="272">
        <f t="shared" si="531"/>
        <v>0</v>
      </c>
      <c r="BN200" s="272">
        <f t="shared" si="377"/>
        <v>167591.32</v>
      </c>
      <c r="BO200" s="272">
        <f t="shared" ref="BO200:BT200" si="532">+BO158*BO$5</f>
        <v>0</v>
      </c>
      <c r="BP200" s="272">
        <f t="shared" si="532"/>
        <v>0</v>
      </c>
      <c r="BQ200" s="272">
        <f t="shared" si="532"/>
        <v>143480.32000000001</v>
      </c>
      <c r="BR200" s="272">
        <f t="shared" si="532"/>
        <v>24111</v>
      </c>
      <c r="BS200" s="272">
        <f t="shared" si="532"/>
        <v>0</v>
      </c>
      <c r="BT200" s="272">
        <f t="shared" si="532"/>
        <v>0</v>
      </c>
      <c r="BU200" s="272">
        <f t="shared" si="379"/>
        <v>183010.64</v>
      </c>
      <c r="BV200" s="272">
        <f t="shared" ref="BV200:CA200" si="533">+BV158*BV$5</f>
        <v>1103.78</v>
      </c>
      <c r="BW200" s="272">
        <f t="shared" si="533"/>
        <v>66391.5</v>
      </c>
      <c r="BX200" s="272">
        <f t="shared" si="533"/>
        <v>107347.36</v>
      </c>
      <c r="BY200" s="272">
        <f t="shared" si="533"/>
        <v>8168</v>
      </c>
      <c r="BZ200" s="272">
        <f t="shared" si="533"/>
        <v>0</v>
      </c>
      <c r="CA200" s="272">
        <f t="shared" si="533"/>
        <v>0</v>
      </c>
      <c r="CB200" s="272">
        <f t="shared" si="381"/>
        <v>402.08</v>
      </c>
      <c r="CC200" s="272">
        <f t="shared" ref="CC200:CH200" si="534">+CC158*CC$5</f>
        <v>0</v>
      </c>
      <c r="CD200" s="272">
        <f t="shared" si="534"/>
        <v>0</v>
      </c>
      <c r="CE200" s="272">
        <f t="shared" si="534"/>
        <v>402.08</v>
      </c>
      <c r="CF200" s="272">
        <f t="shared" si="534"/>
        <v>0</v>
      </c>
      <c r="CG200" s="272">
        <f t="shared" si="534"/>
        <v>0</v>
      </c>
      <c r="CH200" s="272">
        <f t="shared" si="534"/>
        <v>0</v>
      </c>
      <c r="CI200" s="272">
        <f t="shared" si="383"/>
        <v>236784.66999999998</v>
      </c>
      <c r="CJ200" s="272">
        <f t="shared" ref="CJ200:CO200" si="535">+CJ158*CJ$5</f>
        <v>12448.98</v>
      </c>
      <c r="CK200" s="272">
        <f t="shared" si="535"/>
        <v>15020.25</v>
      </c>
      <c r="CL200" s="272">
        <f t="shared" si="535"/>
        <v>74547.44</v>
      </c>
      <c r="CM200" s="272">
        <f t="shared" si="535"/>
        <v>5340</v>
      </c>
      <c r="CN200" s="272">
        <f t="shared" si="535"/>
        <v>0</v>
      </c>
      <c r="CO200" s="272">
        <f t="shared" si="535"/>
        <v>129428</v>
      </c>
      <c r="CP200" s="272">
        <f t="shared" si="385"/>
        <v>444580.12</v>
      </c>
      <c r="CQ200" s="272">
        <f t="shared" ref="CQ200:CV200" si="536">+CQ158*CQ$5</f>
        <v>26544.600000000002</v>
      </c>
      <c r="CR200" s="272">
        <f t="shared" si="536"/>
        <v>61452</v>
      </c>
      <c r="CS200" s="272">
        <f t="shared" si="536"/>
        <v>8579.34</v>
      </c>
      <c r="CT200" s="272">
        <f t="shared" si="536"/>
        <v>161353.80000000002</v>
      </c>
      <c r="CU200" s="272">
        <f t="shared" si="536"/>
        <v>116188.38</v>
      </c>
      <c r="CV200" s="272">
        <f t="shared" si="536"/>
        <v>70462</v>
      </c>
      <c r="CW200" s="272">
        <f t="shared" si="387"/>
        <v>243507.49000000002</v>
      </c>
      <c r="CX200" s="272">
        <f t="shared" ref="CX200:DC200" si="537">+CX158*CX$5</f>
        <v>0</v>
      </c>
      <c r="CY200" s="272">
        <f t="shared" si="537"/>
        <v>0</v>
      </c>
      <c r="CZ200" s="272">
        <f t="shared" si="537"/>
        <v>0</v>
      </c>
      <c r="DA200" s="272">
        <f t="shared" si="537"/>
        <v>53290</v>
      </c>
      <c r="DB200" s="272">
        <f t="shared" si="537"/>
        <v>145976.49000000002</v>
      </c>
      <c r="DC200" s="272">
        <f t="shared" si="537"/>
        <v>44241</v>
      </c>
      <c r="DD200" s="272">
        <f t="shared" si="389"/>
        <v>12265566.870000001</v>
      </c>
      <c r="DE200" s="272">
        <f t="shared" ref="DE200:DJ200" si="538">+DE158*DE$5</f>
        <v>1443944.37</v>
      </c>
      <c r="DF200" s="272">
        <f t="shared" si="538"/>
        <v>2161983</v>
      </c>
      <c r="DG200" s="272">
        <f t="shared" si="538"/>
        <v>6372298.5</v>
      </c>
      <c r="DH200" s="272">
        <f t="shared" si="538"/>
        <v>1562405</v>
      </c>
      <c r="DI200" s="272">
        <f t="shared" si="538"/>
        <v>724936</v>
      </c>
      <c r="DJ200" s="272">
        <f t="shared" si="538"/>
        <v>0</v>
      </c>
      <c r="DK200" s="272">
        <f t="shared" si="391"/>
        <v>8201540.6399999997</v>
      </c>
      <c r="DL200" s="272">
        <f t="shared" si="392"/>
        <v>4860777.82</v>
      </c>
      <c r="DM200" s="272">
        <f t="shared" si="393"/>
        <v>2559275.4</v>
      </c>
      <c r="DN200" s="272">
        <f t="shared" ref="DN200:DU200" si="539">+DN158*DN$5</f>
        <v>844446.24</v>
      </c>
      <c r="DO200" s="272">
        <f t="shared" si="539"/>
        <v>210552.5</v>
      </c>
      <c r="DP200" s="272">
        <f t="shared" si="539"/>
        <v>573456</v>
      </c>
      <c r="DQ200" s="272">
        <f t="shared" si="539"/>
        <v>803896.5</v>
      </c>
      <c r="DR200" s="272">
        <f t="shared" si="539"/>
        <v>0</v>
      </c>
      <c r="DS200" s="272">
        <f t="shared" si="539"/>
        <v>22275.800000000003</v>
      </c>
      <c r="DT200" s="272">
        <f t="shared" si="539"/>
        <v>67798.25</v>
      </c>
      <c r="DU200" s="272">
        <f t="shared" si="539"/>
        <v>36850.11</v>
      </c>
      <c r="DV200" s="272">
        <f t="shared" si="395"/>
        <v>2301502.42</v>
      </c>
      <c r="DW200" s="272">
        <f t="shared" ref="DW200:EM200" si="540">+DW158*DW$5</f>
        <v>532478.76</v>
      </c>
      <c r="DX200" s="272">
        <f t="shared" si="540"/>
        <v>263497</v>
      </c>
      <c r="DY200" s="272">
        <f t="shared" si="540"/>
        <v>557912</v>
      </c>
      <c r="DZ200" s="272">
        <f t="shared" si="540"/>
        <v>835429.32000000007</v>
      </c>
      <c r="EA200" s="272">
        <f t="shared" si="540"/>
        <v>0</v>
      </c>
      <c r="EB200" s="272">
        <f t="shared" si="540"/>
        <v>8830.4</v>
      </c>
      <c r="EC200" s="272">
        <f t="shared" si="540"/>
        <v>69540.5</v>
      </c>
      <c r="ED200" s="272">
        <f t="shared" si="540"/>
        <v>33814.44</v>
      </c>
      <c r="EE200" s="272">
        <f t="shared" si="397"/>
        <v>4441523.5200000005</v>
      </c>
      <c r="EF200" s="272">
        <f t="shared" si="540"/>
        <v>1328155.29</v>
      </c>
      <c r="EG200" s="272">
        <f t="shared" si="540"/>
        <v>454287</v>
      </c>
      <c r="EH200" s="272">
        <f t="shared" si="540"/>
        <v>944284</v>
      </c>
      <c r="EI200" s="272">
        <f t="shared" si="540"/>
        <v>1492127.6700000002</v>
      </c>
      <c r="EJ200" s="272">
        <f t="shared" si="540"/>
        <v>0</v>
      </c>
      <c r="EK200" s="272">
        <f t="shared" si="540"/>
        <v>31106.2</v>
      </c>
      <c r="EL200" s="272">
        <f t="shared" si="540"/>
        <v>130813</v>
      </c>
      <c r="EM200" s="272">
        <f t="shared" si="540"/>
        <v>60750.36</v>
      </c>
      <c r="EN200" s="272">
        <f t="shared" si="398"/>
        <v>399990.07</v>
      </c>
      <c r="EO200" s="272">
        <f t="shared" ref="EO200:EV200" si="541">+EO158*EO$5</f>
        <v>41475.060000000005</v>
      </c>
      <c r="EP200" s="272">
        <f t="shared" si="541"/>
        <v>14479.5</v>
      </c>
      <c r="EQ200" s="272">
        <f t="shared" si="541"/>
        <v>187084</v>
      </c>
      <c r="ER200" s="272">
        <f t="shared" si="541"/>
        <v>143353.32</v>
      </c>
      <c r="ES200" s="272">
        <f t="shared" si="541"/>
        <v>0</v>
      </c>
      <c r="ET200" s="272">
        <f t="shared" si="541"/>
        <v>0</v>
      </c>
      <c r="EU200" s="272">
        <f t="shared" si="541"/>
        <v>3684</v>
      </c>
      <c r="EV200" s="272">
        <f t="shared" si="541"/>
        <v>9914.19</v>
      </c>
      <c r="EW200" s="272">
        <f t="shared" si="400"/>
        <v>1068789.44</v>
      </c>
      <c r="EX200" s="272">
        <f t="shared" ref="EX200:FE200" si="542">+EX158*EX$5</f>
        <v>396109.89</v>
      </c>
      <c r="EY200" s="272">
        <f t="shared" si="542"/>
        <v>29223.5</v>
      </c>
      <c r="EZ200" s="272">
        <f t="shared" si="542"/>
        <v>259873</v>
      </c>
      <c r="FA200" s="272">
        <f t="shared" si="542"/>
        <v>318521.28000000003</v>
      </c>
      <c r="FB200" s="272">
        <f t="shared" si="542"/>
        <v>885.5</v>
      </c>
      <c r="FC200" s="272">
        <f t="shared" si="542"/>
        <v>9636</v>
      </c>
      <c r="FD200" s="272">
        <f t="shared" si="542"/>
        <v>34428.75</v>
      </c>
      <c r="FE200" s="272">
        <f t="shared" si="542"/>
        <v>20111.52</v>
      </c>
      <c r="FF200" s="272">
        <f t="shared" si="402"/>
        <v>544012.03</v>
      </c>
      <c r="FG200" s="272">
        <f t="shared" ref="FG200:FN200" si="543">+FG158*FG$5</f>
        <v>271926.60000000003</v>
      </c>
      <c r="FH200" s="272">
        <f t="shared" si="543"/>
        <v>8510.5</v>
      </c>
      <c r="FI200" s="272">
        <f t="shared" si="543"/>
        <v>111490</v>
      </c>
      <c r="FJ200" s="272">
        <f t="shared" si="543"/>
        <v>130350.99</v>
      </c>
      <c r="FK200" s="272">
        <f t="shared" si="543"/>
        <v>0</v>
      </c>
      <c r="FL200" s="272">
        <f t="shared" si="543"/>
        <v>457</v>
      </c>
      <c r="FM200" s="272">
        <f t="shared" si="543"/>
        <v>15793</v>
      </c>
      <c r="FN200" s="272">
        <f t="shared" si="543"/>
        <v>5483.9400000000005</v>
      </c>
      <c r="FO200" s="272">
        <f t="shared" si="404"/>
        <v>97619.47</v>
      </c>
      <c r="FP200" s="272">
        <f t="shared" ref="FP200:FW200" si="544">+FP158*FP$5</f>
        <v>89281.83</v>
      </c>
      <c r="FQ200" s="272">
        <f t="shared" si="544"/>
        <v>0</v>
      </c>
      <c r="FR200" s="272">
        <f t="shared" si="544"/>
        <v>0</v>
      </c>
      <c r="FS200" s="272">
        <f t="shared" si="544"/>
        <v>5596.14</v>
      </c>
      <c r="FT200" s="272">
        <f t="shared" si="544"/>
        <v>2741.5</v>
      </c>
      <c r="FU200" s="272">
        <f t="shared" si="544"/>
        <v>0</v>
      </c>
      <c r="FV200" s="272">
        <f t="shared" si="544"/>
        <v>0</v>
      </c>
      <c r="FW200" s="272">
        <f t="shared" si="544"/>
        <v>0</v>
      </c>
      <c r="FX200" s="272">
        <f t="shared" si="406"/>
        <v>919222.91999999993</v>
      </c>
      <c r="FY200" s="272">
        <f t="shared" ref="FY200:GF200" si="545">+FY158*FY$5</f>
        <v>212648.7</v>
      </c>
      <c r="FZ200" s="272">
        <f t="shared" si="545"/>
        <v>357772</v>
      </c>
      <c r="GA200" s="272">
        <f t="shared" si="545"/>
        <v>155090</v>
      </c>
      <c r="GB200" s="272">
        <f t="shared" si="545"/>
        <v>183817.59</v>
      </c>
      <c r="GC200" s="272">
        <f t="shared" si="545"/>
        <v>0</v>
      </c>
      <c r="GD200" s="272">
        <f t="shared" si="545"/>
        <v>5940.2000000000007</v>
      </c>
      <c r="GE200" s="272">
        <f t="shared" si="545"/>
        <v>2998.75</v>
      </c>
      <c r="GF200" s="272">
        <f t="shared" si="545"/>
        <v>955.68000000000006</v>
      </c>
      <c r="GG200" s="272">
        <f t="shared" si="408"/>
        <v>328251.77</v>
      </c>
      <c r="GH200" s="272">
        <f t="shared" ref="GH200:GO200" si="546">+GH158*GH$5</f>
        <v>13918.08</v>
      </c>
      <c r="GI200" s="272">
        <f t="shared" si="546"/>
        <v>3750</v>
      </c>
      <c r="GJ200" s="272">
        <f t="shared" si="546"/>
        <v>108212</v>
      </c>
      <c r="GK200" s="272">
        <f t="shared" si="546"/>
        <v>87942.69</v>
      </c>
      <c r="GL200" s="272">
        <f t="shared" si="546"/>
        <v>114429</v>
      </c>
      <c r="GM200" s="272">
        <f t="shared" si="546"/>
        <v>0</v>
      </c>
      <c r="GN200" s="272">
        <f t="shared" si="546"/>
        <v>0</v>
      </c>
      <c r="GO200" s="272">
        <f t="shared" si="546"/>
        <v>0</v>
      </c>
      <c r="GP200" s="272">
        <f t="shared" si="410"/>
        <v>11683.5</v>
      </c>
      <c r="GQ200" s="272">
        <f t="shared" ref="GQ200:GX200" si="547">+GQ158*GQ$5</f>
        <v>0</v>
      </c>
      <c r="GR200" s="272">
        <f t="shared" si="547"/>
        <v>8142.5</v>
      </c>
      <c r="GS200" s="272">
        <f t="shared" si="547"/>
        <v>3541</v>
      </c>
      <c r="GT200" s="272">
        <f t="shared" si="547"/>
        <v>0</v>
      </c>
      <c r="GU200" s="272">
        <f t="shared" si="547"/>
        <v>0</v>
      </c>
      <c r="GV200" s="272">
        <f t="shared" si="547"/>
        <v>0</v>
      </c>
      <c r="GW200" s="272">
        <f t="shared" si="547"/>
        <v>0</v>
      </c>
      <c r="GX200" s="272">
        <f t="shared" si="547"/>
        <v>0</v>
      </c>
      <c r="GY200" s="272">
        <f t="shared" si="412"/>
        <v>371183.69</v>
      </c>
      <c r="GZ200" s="272">
        <f t="shared" ref="GZ200:HH200" si="548">+GZ158*GZ$5</f>
        <v>124493.49</v>
      </c>
      <c r="HA200" s="272">
        <f t="shared" si="548"/>
        <v>54083</v>
      </c>
      <c r="HB200" s="272">
        <f t="shared" si="548"/>
        <v>79557</v>
      </c>
      <c r="HC200" s="272">
        <f t="shared" si="548"/>
        <v>101109.03</v>
      </c>
      <c r="HD200" s="272">
        <f t="shared" si="548"/>
        <v>0</v>
      </c>
      <c r="HE200" s="272">
        <f t="shared" si="548"/>
        <v>1987.6000000000001</v>
      </c>
      <c r="HF200" s="272">
        <f t="shared" si="548"/>
        <v>7691.75</v>
      </c>
      <c r="HG200" s="272">
        <f t="shared" si="548"/>
        <v>2261.8200000000002</v>
      </c>
      <c r="HH200" s="272">
        <f t="shared" si="548"/>
        <v>0</v>
      </c>
    </row>
    <row r="201" spans="1:216" x14ac:dyDescent="0.2">
      <c r="A201" s="263" t="s">
        <v>237</v>
      </c>
      <c r="B201" s="272">
        <f t="shared" si="351"/>
        <v>36174973.879999995</v>
      </c>
      <c r="C201" s="272">
        <f t="shared" si="352"/>
        <v>4644575</v>
      </c>
      <c r="D201" s="272">
        <f t="shared" si="353"/>
        <v>4045865.5</v>
      </c>
      <c r="E201" s="272">
        <f t="shared" si="354"/>
        <v>2556061</v>
      </c>
      <c r="F201" s="272">
        <f t="shared" ref="F201:G201" si="549">+F159*F$5</f>
        <v>540301.5</v>
      </c>
      <c r="G201" s="272">
        <f t="shared" si="549"/>
        <v>2015759.5</v>
      </c>
      <c r="H201" s="272">
        <f t="shared" si="356"/>
        <v>1184433.5</v>
      </c>
      <c r="I201" s="272">
        <f t="shared" ref="I201:J201" si="550">+I159*I$5</f>
        <v>118789.5</v>
      </c>
      <c r="J201" s="272">
        <f t="shared" si="550"/>
        <v>1065644</v>
      </c>
      <c r="K201" s="272">
        <f t="shared" si="358"/>
        <v>214654.75</v>
      </c>
      <c r="L201" s="272">
        <f t="shared" ref="L201:M201" si="551">+L159*L$5</f>
        <v>85575</v>
      </c>
      <c r="M201" s="272">
        <f t="shared" si="551"/>
        <v>129079.75</v>
      </c>
      <c r="N201" s="272">
        <f t="shared" si="360"/>
        <v>90716.25</v>
      </c>
      <c r="O201" s="272">
        <f t="shared" ref="O201:P201" si="552">+O159*O$5</f>
        <v>0</v>
      </c>
      <c r="P201" s="272">
        <f t="shared" si="552"/>
        <v>90716.25</v>
      </c>
      <c r="Q201" s="272">
        <f t="shared" si="362"/>
        <v>34812.75</v>
      </c>
      <c r="R201" s="272">
        <f t="shared" ref="R201:S201" si="553">+R159*R$5</f>
        <v>34812.75</v>
      </c>
      <c r="S201" s="272">
        <f t="shared" si="553"/>
        <v>0</v>
      </c>
      <c r="T201" s="272">
        <f t="shared" si="364"/>
        <v>325118.75</v>
      </c>
      <c r="U201" s="272">
        <f t="shared" ref="U201:V201" si="554">+U159*U$5</f>
        <v>167018.25</v>
      </c>
      <c r="V201" s="272">
        <f t="shared" si="554"/>
        <v>158100.5</v>
      </c>
      <c r="W201" s="272">
        <f t="shared" si="366"/>
        <v>238778</v>
      </c>
      <c r="X201" s="272">
        <f t="shared" ref="X201:Y201" si="555">+X159*X$5</f>
        <v>155442.75</v>
      </c>
      <c r="Y201" s="272">
        <f t="shared" si="555"/>
        <v>83335.25</v>
      </c>
      <c r="Z201" s="272">
        <f t="shared" si="368"/>
        <v>15654703.549999999</v>
      </c>
      <c r="AA201" s="272">
        <f t="shared" si="369"/>
        <v>14488328.879999999</v>
      </c>
      <c r="AB201" s="272">
        <f t="shared" ref="AB201:AX201" si="556">+AB159*AB$5</f>
        <v>129721</v>
      </c>
      <c r="AC201" s="272">
        <f t="shared" si="556"/>
        <v>2268471.81</v>
      </c>
      <c r="AD201" s="272">
        <f t="shared" si="556"/>
        <v>928436.8</v>
      </c>
      <c r="AE201" s="272">
        <f t="shared" si="556"/>
        <v>30293</v>
      </c>
      <c r="AF201" s="272">
        <f t="shared" si="556"/>
        <v>797785.56</v>
      </c>
      <c r="AG201" s="272">
        <f t="shared" si="556"/>
        <v>1804173</v>
      </c>
      <c r="AH201" s="272">
        <f t="shared" si="556"/>
        <v>1099433</v>
      </c>
      <c r="AI201" s="272">
        <f t="shared" si="556"/>
        <v>3011730.81</v>
      </c>
      <c r="AJ201" s="272">
        <f t="shared" si="556"/>
        <v>4129095</v>
      </c>
      <c r="AK201" s="272">
        <f t="shared" si="556"/>
        <v>176407.11000000002</v>
      </c>
      <c r="AL201" s="272">
        <f t="shared" si="556"/>
        <v>112781.79000000001</v>
      </c>
      <c r="AM201" s="272">
        <f t="shared" si="371"/>
        <v>1166374.67</v>
      </c>
      <c r="AN201" s="272">
        <f t="shared" si="556"/>
        <v>10129</v>
      </c>
      <c r="AO201" s="272">
        <f t="shared" si="556"/>
        <v>127544.34000000001</v>
      </c>
      <c r="AP201" s="272">
        <f t="shared" si="556"/>
        <v>400154.60000000003</v>
      </c>
      <c r="AQ201" s="272">
        <f t="shared" si="556"/>
        <v>0</v>
      </c>
      <c r="AR201" s="272">
        <f t="shared" si="556"/>
        <v>94088.28</v>
      </c>
      <c r="AS201" s="272">
        <f t="shared" si="556"/>
        <v>57654</v>
      </c>
      <c r="AT201" s="272">
        <f t="shared" si="556"/>
        <v>130142</v>
      </c>
      <c r="AU201" s="272">
        <f t="shared" si="556"/>
        <v>63341.520000000004</v>
      </c>
      <c r="AV201" s="272">
        <f t="shared" si="556"/>
        <v>279340.79999999999</v>
      </c>
      <c r="AW201" s="272">
        <f t="shared" si="556"/>
        <v>1825.23</v>
      </c>
      <c r="AX201" s="272">
        <f t="shared" si="556"/>
        <v>2154.9</v>
      </c>
      <c r="AY201" s="272">
        <f t="shared" si="372"/>
        <v>901106.53</v>
      </c>
      <c r="AZ201" s="272">
        <f t="shared" si="373"/>
        <v>39160.699999999997</v>
      </c>
      <c r="BA201" s="272">
        <f t="shared" ref="BA201:BF201" si="557">+BA159*BA$5</f>
        <v>5427.06</v>
      </c>
      <c r="BB201" s="272">
        <f t="shared" si="557"/>
        <v>5649</v>
      </c>
      <c r="BC201" s="272">
        <f t="shared" si="557"/>
        <v>28084.639999999999</v>
      </c>
      <c r="BD201" s="272">
        <f t="shared" si="557"/>
        <v>0</v>
      </c>
      <c r="BE201" s="272">
        <f t="shared" si="557"/>
        <v>0</v>
      </c>
      <c r="BF201" s="272">
        <f t="shared" si="557"/>
        <v>0</v>
      </c>
      <c r="BG201" s="272">
        <f t="shared" si="375"/>
        <v>32921.64</v>
      </c>
      <c r="BH201" s="272">
        <f t="shared" ref="BH201:BM201" si="558">+BH159*BH$5</f>
        <v>3579.56</v>
      </c>
      <c r="BI201" s="272">
        <f t="shared" si="558"/>
        <v>0</v>
      </c>
      <c r="BJ201" s="272">
        <f t="shared" si="558"/>
        <v>29342.080000000002</v>
      </c>
      <c r="BK201" s="272">
        <f t="shared" si="558"/>
        <v>0</v>
      </c>
      <c r="BL201" s="272">
        <f t="shared" si="558"/>
        <v>0</v>
      </c>
      <c r="BM201" s="272">
        <f t="shared" si="558"/>
        <v>0</v>
      </c>
      <c r="BN201" s="272">
        <f t="shared" si="377"/>
        <v>140452.11000000002</v>
      </c>
      <c r="BO201" s="272">
        <f t="shared" ref="BO201:BT201" si="559">+BO159*BO$5</f>
        <v>290.28000000000003</v>
      </c>
      <c r="BP201" s="272">
        <f t="shared" si="559"/>
        <v>5721.75</v>
      </c>
      <c r="BQ201" s="272">
        <f t="shared" si="559"/>
        <v>134440.08000000002</v>
      </c>
      <c r="BR201" s="272">
        <f t="shared" si="559"/>
        <v>0</v>
      </c>
      <c r="BS201" s="272">
        <f t="shared" si="559"/>
        <v>0</v>
      </c>
      <c r="BT201" s="272">
        <f t="shared" si="559"/>
        <v>0</v>
      </c>
      <c r="BU201" s="272">
        <f t="shared" si="379"/>
        <v>151862.1</v>
      </c>
      <c r="BV201" s="272">
        <f t="shared" ref="BV201:CA201" si="560">+BV159*BV$5</f>
        <v>3052.2200000000003</v>
      </c>
      <c r="BW201" s="272">
        <f t="shared" si="560"/>
        <v>0</v>
      </c>
      <c r="BX201" s="272">
        <f t="shared" si="560"/>
        <v>145668.88</v>
      </c>
      <c r="BY201" s="272">
        <f t="shared" si="560"/>
        <v>3141</v>
      </c>
      <c r="BZ201" s="272">
        <f t="shared" si="560"/>
        <v>0</v>
      </c>
      <c r="CA201" s="272">
        <f t="shared" si="560"/>
        <v>0</v>
      </c>
      <c r="CB201" s="272">
        <f t="shared" si="381"/>
        <v>0</v>
      </c>
      <c r="CC201" s="272">
        <f t="shared" ref="CC201:CH201" si="561">+CC159*CC$5</f>
        <v>0</v>
      </c>
      <c r="CD201" s="272">
        <f t="shared" si="561"/>
        <v>0</v>
      </c>
      <c r="CE201" s="272">
        <f t="shared" si="561"/>
        <v>0</v>
      </c>
      <c r="CF201" s="272">
        <f t="shared" si="561"/>
        <v>0</v>
      </c>
      <c r="CG201" s="272">
        <f t="shared" si="561"/>
        <v>0</v>
      </c>
      <c r="CH201" s="272">
        <f t="shared" si="561"/>
        <v>0</v>
      </c>
      <c r="CI201" s="272">
        <f t="shared" si="383"/>
        <v>536709.98</v>
      </c>
      <c r="CJ201" s="272">
        <f t="shared" ref="CJ201:CO201" si="562">+CJ159*CJ$5</f>
        <v>14576.42</v>
      </c>
      <c r="CK201" s="272">
        <f t="shared" si="562"/>
        <v>0</v>
      </c>
      <c r="CL201" s="272">
        <f t="shared" si="562"/>
        <v>343843.36</v>
      </c>
      <c r="CM201" s="272">
        <f t="shared" si="562"/>
        <v>63143</v>
      </c>
      <c r="CN201" s="272">
        <f t="shared" si="562"/>
        <v>0</v>
      </c>
      <c r="CO201" s="272">
        <f t="shared" si="562"/>
        <v>115147.20000000001</v>
      </c>
      <c r="CP201" s="272">
        <f t="shared" si="385"/>
        <v>961439.49</v>
      </c>
      <c r="CQ201" s="272">
        <f t="shared" ref="CQ201:CV201" si="563">+CQ159*CQ$5</f>
        <v>45842</v>
      </c>
      <c r="CR201" s="272">
        <f t="shared" si="563"/>
        <v>272502.75</v>
      </c>
      <c r="CS201" s="272">
        <f t="shared" si="563"/>
        <v>21061.59</v>
      </c>
      <c r="CT201" s="272">
        <f t="shared" si="563"/>
        <v>53836.600000000006</v>
      </c>
      <c r="CU201" s="272">
        <f t="shared" si="563"/>
        <v>41294.550000000003</v>
      </c>
      <c r="CV201" s="272">
        <f t="shared" si="563"/>
        <v>526902</v>
      </c>
      <c r="CW201" s="272">
        <f t="shared" si="387"/>
        <v>24328.15</v>
      </c>
      <c r="CX201" s="272">
        <f t="shared" ref="CX201:DC201" si="564">+CX159*CX$5</f>
        <v>0</v>
      </c>
      <c r="CY201" s="272">
        <f t="shared" si="564"/>
        <v>0</v>
      </c>
      <c r="CZ201" s="272">
        <f t="shared" si="564"/>
        <v>0</v>
      </c>
      <c r="DA201" s="272">
        <f t="shared" si="564"/>
        <v>4279</v>
      </c>
      <c r="DB201" s="272">
        <f t="shared" si="564"/>
        <v>20049.150000000001</v>
      </c>
      <c r="DC201" s="272">
        <f t="shared" si="564"/>
        <v>0</v>
      </c>
      <c r="DD201" s="272">
        <f t="shared" si="389"/>
        <v>7643292.0199999996</v>
      </c>
      <c r="DE201" s="272">
        <f t="shared" ref="DE201:DJ201" si="565">+DE159*DE$5</f>
        <v>1132277.52</v>
      </c>
      <c r="DF201" s="272">
        <f t="shared" si="565"/>
        <v>1177577.5</v>
      </c>
      <c r="DG201" s="272">
        <f t="shared" si="565"/>
        <v>5307537</v>
      </c>
      <c r="DH201" s="272">
        <f t="shared" si="565"/>
        <v>25900</v>
      </c>
      <c r="DI201" s="272">
        <f t="shared" si="565"/>
        <v>0</v>
      </c>
      <c r="DJ201" s="272">
        <f t="shared" si="565"/>
        <v>0</v>
      </c>
      <c r="DK201" s="272">
        <f t="shared" si="391"/>
        <v>6345529.1399999987</v>
      </c>
      <c r="DL201" s="272">
        <f t="shared" si="392"/>
        <v>3367459.01</v>
      </c>
      <c r="DM201" s="272">
        <f t="shared" si="393"/>
        <v>2396398.3699999996</v>
      </c>
      <c r="DN201" s="272">
        <f t="shared" ref="DN201:DU201" si="566">+DN159*DN$5</f>
        <v>1043736.2100000001</v>
      </c>
      <c r="DO201" s="272">
        <f t="shared" si="566"/>
        <v>182990.5</v>
      </c>
      <c r="DP201" s="272">
        <f t="shared" si="566"/>
        <v>437049</v>
      </c>
      <c r="DQ201" s="272">
        <f t="shared" si="566"/>
        <v>606737.01</v>
      </c>
      <c r="DR201" s="272">
        <f t="shared" si="566"/>
        <v>0</v>
      </c>
      <c r="DS201" s="272">
        <f t="shared" si="566"/>
        <v>11590.800000000001</v>
      </c>
      <c r="DT201" s="272">
        <f t="shared" si="566"/>
        <v>71825.5</v>
      </c>
      <c r="DU201" s="272">
        <f t="shared" si="566"/>
        <v>42469.35</v>
      </c>
      <c r="DV201" s="272">
        <f t="shared" si="395"/>
        <v>971060.64</v>
      </c>
      <c r="DW201" s="272">
        <f t="shared" ref="DW201:EM201" si="567">+DW159*DW$5</f>
        <v>188912.13</v>
      </c>
      <c r="DX201" s="272">
        <f t="shared" si="567"/>
        <v>89694</v>
      </c>
      <c r="DY201" s="272">
        <f t="shared" si="567"/>
        <v>119238</v>
      </c>
      <c r="DZ201" s="272">
        <f t="shared" si="567"/>
        <v>514805.94</v>
      </c>
      <c r="EA201" s="272">
        <f t="shared" si="567"/>
        <v>0</v>
      </c>
      <c r="EB201" s="272">
        <f t="shared" si="567"/>
        <v>0</v>
      </c>
      <c r="EC201" s="272">
        <f t="shared" si="567"/>
        <v>35028.75</v>
      </c>
      <c r="ED201" s="272">
        <f t="shared" si="567"/>
        <v>23381.82</v>
      </c>
      <c r="EE201" s="272">
        <f t="shared" si="397"/>
        <v>3077524.82</v>
      </c>
      <c r="EF201" s="272">
        <f t="shared" si="567"/>
        <v>1225247.76</v>
      </c>
      <c r="EG201" s="272">
        <f t="shared" si="567"/>
        <v>264859</v>
      </c>
      <c r="EH201" s="272">
        <f t="shared" si="567"/>
        <v>528928</v>
      </c>
      <c r="EI201" s="272">
        <f t="shared" si="567"/>
        <v>899001.51</v>
      </c>
      <c r="EJ201" s="272">
        <f t="shared" si="567"/>
        <v>0</v>
      </c>
      <c r="EK201" s="272">
        <f t="shared" si="567"/>
        <v>11590.800000000001</v>
      </c>
      <c r="EL201" s="272">
        <f t="shared" si="567"/>
        <v>82046.25</v>
      </c>
      <c r="EM201" s="272">
        <f t="shared" si="567"/>
        <v>65851.5</v>
      </c>
      <c r="EN201" s="272">
        <f t="shared" si="398"/>
        <v>287792.59999999998</v>
      </c>
      <c r="EO201" s="272">
        <f t="shared" ref="EO201:EV201" si="568">+EO159*EO$5</f>
        <v>7400.9100000000008</v>
      </c>
      <c r="EP201" s="272">
        <f t="shared" si="568"/>
        <v>7825</v>
      </c>
      <c r="EQ201" s="272">
        <f t="shared" si="568"/>
        <v>27359</v>
      </c>
      <c r="ER201" s="272">
        <f t="shared" si="568"/>
        <v>222541.44</v>
      </c>
      <c r="ES201" s="272">
        <f t="shared" si="568"/>
        <v>0</v>
      </c>
      <c r="ET201" s="272">
        <f t="shared" si="568"/>
        <v>0</v>
      </c>
      <c r="EU201" s="272">
        <f t="shared" si="568"/>
        <v>22666.25</v>
      </c>
      <c r="EV201" s="272">
        <f t="shared" si="568"/>
        <v>0</v>
      </c>
      <c r="EW201" s="272">
        <f t="shared" si="400"/>
        <v>699752.4800000001</v>
      </c>
      <c r="EX201" s="272">
        <f t="shared" ref="EX201:FE201" si="569">+EX159*EX$5</f>
        <v>131242.32</v>
      </c>
      <c r="EY201" s="272">
        <f t="shared" si="569"/>
        <v>54639.5</v>
      </c>
      <c r="EZ201" s="272">
        <f t="shared" si="569"/>
        <v>216158</v>
      </c>
      <c r="FA201" s="272">
        <f t="shared" si="569"/>
        <v>226447.32</v>
      </c>
      <c r="FB201" s="272">
        <f t="shared" si="569"/>
        <v>5969</v>
      </c>
      <c r="FC201" s="272">
        <f t="shared" si="569"/>
        <v>8449.8000000000011</v>
      </c>
      <c r="FD201" s="272">
        <f t="shared" si="569"/>
        <v>22118</v>
      </c>
      <c r="FE201" s="272">
        <f t="shared" si="569"/>
        <v>34728.54</v>
      </c>
      <c r="FF201" s="272">
        <f t="shared" si="402"/>
        <v>258266.16</v>
      </c>
      <c r="FG201" s="272">
        <f t="shared" ref="FG201:FN201" si="570">+FG159*FG$5</f>
        <v>125522.76000000001</v>
      </c>
      <c r="FH201" s="272">
        <f t="shared" si="570"/>
        <v>9325</v>
      </c>
      <c r="FI201" s="272">
        <f t="shared" si="570"/>
        <v>49835</v>
      </c>
      <c r="FJ201" s="272">
        <f t="shared" si="570"/>
        <v>12257.19</v>
      </c>
      <c r="FK201" s="272">
        <f t="shared" si="570"/>
        <v>5797.5</v>
      </c>
      <c r="FL201" s="272">
        <f t="shared" si="570"/>
        <v>18264.8</v>
      </c>
      <c r="FM201" s="272">
        <f t="shared" si="570"/>
        <v>25193.5</v>
      </c>
      <c r="FN201" s="272">
        <f t="shared" si="570"/>
        <v>12070.41</v>
      </c>
      <c r="FO201" s="272">
        <f t="shared" si="404"/>
        <v>355675.35000000003</v>
      </c>
      <c r="FP201" s="272">
        <f t="shared" ref="FP201:FW201" si="571">+FP159*FP$5</f>
        <v>299454.54000000004</v>
      </c>
      <c r="FQ201" s="272">
        <f t="shared" si="571"/>
        <v>21017</v>
      </c>
      <c r="FR201" s="272">
        <f t="shared" si="571"/>
        <v>0</v>
      </c>
      <c r="FS201" s="272">
        <f t="shared" si="571"/>
        <v>6767.31</v>
      </c>
      <c r="FT201" s="272">
        <f t="shared" si="571"/>
        <v>22418.5</v>
      </c>
      <c r="FU201" s="272">
        <f t="shared" si="571"/>
        <v>0</v>
      </c>
      <c r="FV201" s="272">
        <f t="shared" si="571"/>
        <v>6018</v>
      </c>
      <c r="FW201" s="272">
        <f t="shared" si="571"/>
        <v>0</v>
      </c>
      <c r="FX201" s="272">
        <f t="shared" si="406"/>
        <v>947623.65</v>
      </c>
      <c r="FY201" s="272">
        <f t="shared" ref="FY201:GF201" si="572">+FY159*FY$5</f>
        <v>119592.66</v>
      </c>
      <c r="FZ201" s="272">
        <f t="shared" si="572"/>
        <v>157602</v>
      </c>
      <c r="GA201" s="272">
        <f t="shared" si="572"/>
        <v>271966</v>
      </c>
      <c r="GB201" s="272">
        <f t="shared" si="572"/>
        <v>390650.04000000004</v>
      </c>
      <c r="GC201" s="272">
        <f t="shared" si="572"/>
        <v>0</v>
      </c>
      <c r="GD201" s="272">
        <f t="shared" si="572"/>
        <v>1822</v>
      </c>
      <c r="GE201" s="272">
        <f t="shared" si="572"/>
        <v>3898.75</v>
      </c>
      <c r="GF201" s="272">
        <f t="shared" si="572"/>
        <v>2092.2000000000003</v>
      </c>
      <c r="GG201" s="272">
        <f t="shared" si="408"/>
        <v>56790.93</v>
      </c>
      <c r="GH201" s="272">
        <f t="shared" ref="GH201:GO201" si="573">+GH159*GH$5</f>
        <v>31977</v>
      </c>
      <c r="GI201" s="272">
        <f t="shared" si="573"/>
        <v>0</v>
      </c>
      <c r="GJ201" s="272">
        <f t="shared" si="573"/>
        <v>0</v>
      </c>
      <c r="GK201" s="272">
        <f t="shared" si="573"/>
        <v>13404.93</v>
      </c>
      <c r="GL201" s="272">
        <f t="shared" si="573"/>
        <v>11409</v>
      </c>
      <c r="GM201" s="272">
        <f t="shared" si="573"/>
        <v>0</v>
      </c>
      <c r="GN201" s="272">
        <f t="shared" si="573"/>
        <v>0</v>
      </c>
      <c r="GO201" s="272">
        <f t="shared" si="573"/>
        <v>0</v>
      </c>
      <c r="GP201" s="272">
        <f t="shared" si="410"/>
        <v>430529.63</v>
      </c>
      <c r="GQ201" s="272">
        <f t="shared" ref="GQ201:GX201" si="574">+GQ159*GQ$5</f>
        <v>2478.63</v>
      </c>
      <c r="GR201" s="272">
        <f t="shared" si="574"/>
        <v>179370</v>
      </c>
      <c r="GS201" s="272">
        <f t="shared" si="574"/>
        <v>248681</v>
      </c>
      <c r="GT201" s="272">
        <f t="shared" si="574"/>
        <v>0</v>
      </c>
      <c r="GU201" s="272">
        <f t="shared" si="574"/>
        <v>0</v>
      </c>
      <c r="GV201" s="272">
        <f t="shared" si="574"/>
        <v>0</v>
      </c>
      <c r="GW201" s="272">
        <f t="shared" si="574"/>
        <v>0</v>
      </c>
      <c r="GX201" s="272">
        <f t="shared" si="574"/>
        <v>0</v>
      </c>
      <c r="GY201" s="272">
        <f t="shared" si="412"/>
        <v>229431.93</v>
      </c>
      <c r="GZ201" s="272">
        <f t="shared" ref="GZ201:HH201" si="575">+GZ159*GZ$5</f>
        <v>39903.93</v>
      </c>
      <c r="HA201" s="272">
        <f t="shared" si="575"/>
        <v>4732</v>
      </c>
      <c r="HB201" s="272">
        <f t="shared" si="575"/>
        <v>24960</v>
      </c>
      <c r="HC201" s="272">
        <f t="shared" si="575"/>
        <v>90220.35</v>
      </c>
      <c r="HD201" s="272">
        <f t="shared" si="575"/>
        <v>1770.5</v>
      </c>
      <c r="HE201" s="272">
        <f t="shared" si="575"/>
        <v>0</v>
      </c>
      <c r="HF201" s="272">
        <f t="shared" si="575"/>
        <v>10728.75</v>
      </c>
      <c r="HG201" s="272">
        <f t="shared" si="575"/>
        <v>57116.4</v>
      </c>
      <c r="HH201" s="272">
        <f t="shared" si="575"/>
        <v>0</v>
      </c>
    </row>
    <row r="202" spans="1:216" x14ac:dyDescent="0.2">
      <c r="A202" s="263" t="s">
        <v>238</v>
      </c>
      <c r="B202" s="272">
        <f t="shared" si="351"/>
        <v>38519037.82</v>
      </c>
      <c r="C202" s="272">
        <f t="shared" si="352"/>
        <v>5446082.75</v>
      </c>
      <c r="D202" s="272">
        <f t="shared" si="353"/>
        <v>3673781</v>
      </c>
      <c r="E202" s="272">
        <f t="shared" si="354"/>
        <v>2239608.5</v>
      </c>
      <c r="F202" s="272">
        <f t="shared" ref="F202:G202" si="576">+F160*F$5</f>
        <v>1277201.25</v>
      </c>
      <c r="G202" s="272">
        <f t="shared" si="576"/>
        <v>962407.25</v>
      </c>
      <c r="H202" s="272">
        <f t="shared" si="356"/>
        <v>1310066.5</v>
      </c>
      <c r="I202" s="272">
        <f t="shared" ref="I202:J202" si="577">+I160*I$5</f>
        <v>366318</v>
      </c>
      <c r="J202" s="272">
        <f t="shared" si="577"/>
        <v>943748.5</v>
      </c>
      <c r="K202" s="272">
        <f t="shared" si="358"/>
        <v>104710.75</v>
      </c>
      <c r="L202" s="272">
        <f t="shared" ref="L202:M202" si="578">+L160*L$5</f>
        <v>35640.75</v>
      </c>
      <c r="M202" s="272">
        <f t="shared" si="578"/>
        <v>69070</v>
      </c>
      <c r="N202" s="272">
        <f t="shared" si="360"/>
        <v>19395.25</v>
      </c>
      <c r="O202" s="272">
        <f t="shared" ref="O202:P202" si="579">+O160*O$5</f>
        <v>10803.75</v>
      </c>
      <c r="P202" s="272">
        <f t="shared" si="579"/>
        <v>8591.5</v>
      </c>
      <c r="Q202" s="272">
        <f t="shared" si="362"/>
        <v>9540</v>
      </c>
      <c r="R202" s="272">
        <f t="shared" ref="R202:S202" si="580">+R160*R$5</f>
        <v>9540</v>
      </c>
      <c r="S202" s="272">
        <f t="shared" si="580"/>
        <v>0</v>
      </c>
      <c r="T202" s="272">
        <f t="shared" si="364"/>
        <v>87799.75</v>
      </c>
      <c r="U202" s="272">
        <f t="shared" ref="U202:V202" si="581">+U160*U$5</f>
        <v>65633.25</v>
      </c>
      <c r="V202" s="272">
        <f t="shared" si="581"/>
        <v>22166.5</v>
      </c>
      <c r="W202" s="272">
        <f t="shared" si="366"/>
        <v>1674962</v>
      </c>
      <c r="X202" s="272">
        <f t="shared" ref="X202:Y202" si="582">+X160*X$5</f>
        <v>1666314.75</v>
      </c>
      <c r="Y202" s="272">
        <f t="shared" si="582"/>
        <v>8647.25</v>
      </c>
      <c r="Z202" s="272">
        <f t="shared" si="368"/>
        <v>11685840.35</v>
      </c>
      <c r="AA202" s="272">
        <f t="shared" si="369"/>
        <v>10333185.77</v>
      </c>
      <c r="AB202" s="272">
        <f t="shared" ref="AB202:AX202" si="583">+AB160*AB$5</f>
        <v>94258</v>
      </c>
      <c r="AC202" s="272">
        <f t="shared" si="583"/>
        <v>3320862.6</v>
      </c>
      <c r="AD202" s="272">
        <f t="shared" si="583"/>
        <v>497892.60000000003</v>
      </c>
      <c r="AE202" s="272">
        <f t="shared" si="583"/>
        <v>29953.5</v>
      </c>
      <c r="AF202" s="272">
        <f t="shared" si="583"/>
        <v>224995.32</v>
      </c>
      <c r="AG202" s="272">
        <f t="shared" si="583"/>
        <v>944612</v>
      </c>
      <c r="AH202" s="272">
        <f t="shared" si="583"/>
        <v>881624</v>
      </c>
      <c r="AI202" s="272">
        <f t="shared" si="583"/>
        <v>704910.36</v>
      </c>
      <c r="AJ202" s="272">
        <f t="shared" si="583"/>
        <v>3557688</v>
      </c>
      <c r="AK202" s="272">
        <f t="shared" si="583"/>
        <v>42473.310000000005</v>
      </c>
      <c r="AL202" s="272">
        <f t="shared" si="583"/>
        <v>33916.080000000002</v>
      </c>
      <c r="AM202" s="272">
        <f t="shared" si="371"/>
        <v>1352654.5799999998</v>
      </c>
      <c r="AN202" s="272">
        <f t="shared" si="583"/>
        <v>39916</v>
      </c>
      <c r="AO202" s="272">
        <f t="shared" si="583"/>
        <v>792403.92</v>
      </c>
      <c r="AP202" s="272">
        <f t="shared" si="583"/>
        <v>268836.8</v>
      </c>
      <c r="AQ202" s="272">
        <f t="shared" si="583"/>
        <v>0</v>
      </c>
      <c r="AR202" s="272">
        <f t="shared" si="583"/>
        <v>206305.44</v>
      </c>
      <c r="AS202" s="272">
        <f t="shared" si="583"/>
        <v>9729</v>
      </c>
      <c r="AT202" s="272">
        <f t="shared" si="583"/>
        <v>0</v>
      </c>
      <c r="AU202" s="272">
        <f t="shared" si="583"/>
        <v>11676.720000000001</v>
      </c>
      <c r="AV202" s="272">
        <f t="shared" si="583"/>
        <v>23786.7</v>
      </c>
      <c r="AW202" s="272">
        <f t="shared" si="583"/>
        <v>0</v>
      </c>
      <c r="AX202" s="272">
        <f t="shared" si="583"/>
        <v>0</v>
      </c>
      <c r="AY202" s="272">
        <f t="shared" si="372"/>
        <v>729253.56</v>
      </c>
      <c r="AZ202" s="272">
        <f t="shared" si="373"/>
        <v>57338.630000000005</v>
      </c>
      <c r="BA202" s="272">
        <f t="shared" ref="BA202:BF202" si="584">+BA160*BA$5</f>
        <v>24190.3</v>
      </c>
      <c r="BB202" s="272">
        <f t="shared" si="584"/>
        <v>11180.25</v>
      </c>
      <c r="BC202" s="272">
        <f t="shared" si="584"/>
        <v>21968.080000000002</v>
      </c>
      <c r="BD202" s="272">
        <f t="shared" si="584"/>
        <v>0</v>
      </c>
      <c r="BE202" s="272">
        <f t="shared" si="584"/>
        <v>0</v>
      </c>
      <c r="BF202" s="272">
        <f t="shared" si="584"/>
        <v>0</v>
      </c>
      <c r="BG202" s="272">
        <f t="shared" si="375"/>
        <v>0</v>
      </c>
      <c r="BH202" s="272">
        <f t="shared" ref="BH202:BM202" si="585">+BH160*BH$5</f>
        <v>0</v>
      </c>
      <c r="BI202" s="272">
        <f t="shared" si="585"/>
        <v>0</v>
      </c>
      <c r="BJ202" s="272">
        <f t="shared" si="585"/>
        <v>0</v>
      </c>
      <c r="BK202" s="272">
        <f t="shared" si="585"/>
        <v>0</v>
      </c>
      <c r="BL202" s="272">
        <f t="shared" si="585"/>
        <v>0</v>
      </c>
      <c r="BM202" s="272">
        <f t="shared" si="585"/>
        <v>0</v>
      </c>
      <c r="BN202" s="272">
        <f t="shared" si="377"/>
        <v>232082.78</v>
      </c>
      <c r="BO202" s="272">
        <f t="shared" ref="BO202:BT202" si="586">+BO160*BO$5</f>
        <v>0</v>
      </c>
      <c r="BP202" s="272">
        <f t="shared" si="586"/>
        <v>45001.5</v>
      </c>
      <c r="BQ202" s="272">
        <f t="shared" si="586"/>
        <v>83727.28</v>
      </c>
      <c r="BR202" s="272">
        <f t="shared" si="586"/>
        <v>103354</v>
      </c>
      <c r="BS202" s="272">
        <f t="shared" si="586"/>
        <v>0</v>
      </c>
      <c r="BT202" s="272">
        <f t="shared" si="586"/>
        <v>0</v>
      </c>
      <c r="BU202" s="272">
        <f t="shared" si="379"/>
        <v>120838.35</v>
      </c>
      <c r="BV202" s="272">
        <f t="shared" ref="BV202:CA202" si="587">+BV160*BV$5</f>
        <v>0</v>
      </c>
      <c r="BW202" s="272">
        <f t="shared" si="587"/>
        <v>1980.75</v>
      </c>
      <c r="BX202" s="272">
        <f t="shared" si="587"/>
        <v>95767.6</v>
      </c>
      <c r="BY202" s="272">
        <f t="shared" si="587"/>
        <v>23090</v>
      </c>
      <c r="BZ202" s="272">
        <f t="shared" si="587"/>
        <v>0</v>
      </c>
      <c r="CA202" s="272">
        <f t="shared" si="587"/>
        <v>0</v>
      </c>
      <c r="CB202" s="272">
        <f t="shared" si="381"/>
        <v>2359.2399999999998</v>
      </c>
      <c r="CC202" s="272">
        <f t="shared" ref="CC202:CH202" si="588">+CC160*CC$5</f>
        <v>1165.48</v>
      </c>
      <c r="CD202" s="272">
        <f t="shared" si="588"/>
        <v>0</v>
      </c>
      <c r="CE202" s="272">
        <f t="shared" si="588"/>
        <v>1193.76</v>
      </c>
      <c r="CF202" s="272">
        <f t="shared" si="588"/>
        <v>0</v>
      </c>
      <c r="CG202" s="272">
        <f t="shared" si="588"/>
        <v>0</v>
      </c>
      <c r="CH202" s="272">
        <f t="shared" si="588"/>
        <v>0</v>
      </c>
      <c r="CI202" s="272">
        <f t="shared" si="383"/>
        <v>316634.56</v>
      </c>
      <c r="CJ202" s="272">
        <f t="shared" ref="CJ202:CO202" si="589">+CJ160*CJ$5</f>
        <v>12970.78</v>
      </c>
      <c r="CK202" s="272">
        <f t="shared" si="589"/>
        <v>38404.5</v>
      </c>
      <c r="CL202" s="272">
        <f t="shared" si="589"/>
        <v>195644.88</v>
      </c>
      <c r="CM202" s="272">
        <f t="shared" si="589"/>
        <v>0</v>
      </c>
      <c r="CN202" s="272">
        <f t="shared" si="589"/>
        <v>0</v>
      </c>
      <c r="CO202" s="272">
        <f t="shared" si="589"/>
        <v>69614.400000000009</v>
      </c>
      <c r="CP202" s="272">
        <f t="shared" si="385"/>
        <v>701396.05999999994</v>
      </c>
      <c r="CQ202" s="272">
        <f t="shared" ref="CQ202:CV202" si="590">+CQ160*CQ$5</f>
        <v>56023.600000000006</v>
      </c>
      <c r="CR202" s="272">
        <f t="shared" si="590"/>
        <v>214830.75</v>
      </c>
      <c r="CS202" s="272">
        <f t="shared" si="590"/>
        <v>79975.17</v>
      </c>
      <c r="CT202" s="272">
        <f t="shared" si="590"/>
        <v>157694</v>
      </c>
      <c r="CU202" s="272">
        <f t="shared" si="590"/>
        <v>61656.54</v>
      </c>
      <c r="CV202" s="272">
        <f t="shared" si="590"/>
        <v>131216</v>
      </c>
      <c r="CW202" s="272">
        <f t="shared" si="387"/>
        <v>48295.630000000005</v>
      </c>
      <c r="CX202" s="272">
        <f t="shared" ref="CX202:DB202" si="591">+CX160*CX$5</f>
        <v>0</v>
      </c>
      <c r="CY202" s="272">
        <f t="shared" si="591"/>
        <v>0</v>
      </c>
      <c r="CZ202" s="272">
        <f t="shared" si="591"/>
        <v>0</v>
      </c>
      <c r="DA202" s="272">
        <f t="shared" si="591"/>
        <v>11180.2</v>
      </c>
      <c r="DB202" s="272">
        <f t="shared" si="591"/>
        <v>37115.43</v>
      </c>
      <c r="DC202" s="272">
        <f>+DC160*DC$5</f>
        <v>0</v>
      </c>
      <c r="DD202" s="272">
        <f t="shared" si="389"/>
        <v>13794706.15</v>
      </c>
      <c r="DE202" s="272">
        <f t="shared" ref="DE202:DJ202" si="592">+DE160*DE$5</f>
        <v>1910008.6500000001</v>
      </c>
      <c r="DF202" s="272">
        <f t="shared" si="592"/>
        <v>3775478.5</v>
      </c>
      <c r="DG202" s="272">
        <f t="shared" si="592"/>
        <v>7488240</v>
      </c>
      <c r="DH202" s="272">
        <f t="shared" si="592"/>
        <v>445030</v>
      </c>
      <c r="DI202" s="272">
        <f t="shared" si="592"/>
        <v>78592</v>
      </c>
      <c r="DJ202" s="272">
        <f t="shared" si="592"/>
        <v>97357</v>
      </c>
      <c r="DK202" s="272">
        <f t="shared" si="391"/>
        <v>6113463.3200000003</v>
      </c>
      <c r="DL202" s="272">
        <f t="shared" si="392"/>
        <v>2565645.27</v>
      </c>
      <c r="DM202" s="272">
        <f t="shared" si="393"/>
        <v>1921787.94</v>
      </c>
      <c r="DN202" s="272">
        <f t="shared" ref="DN202:DU202" si="593">+DN160*DN$5</f>
        <v>438679.56</v>
      </c>
      <c r="DO202" s="272">
        <f t="shared" si="593"/>
        <v>187998</v>
      </c>
      <c r="DP202" s="272">
        <f t="shared" si="593"/>
        <v>381110</v>
      </c>
      <c r="DQ202" s="272">
        <f t="shared" si="593"/>
        <v>872329.26</v>
      </c>
      <c r="DR202" s="272">
        <f t="shared" si="593"/>
        <v>0</v>
      </c>
      <c r="DS202" s="272">
        <f t="shared" si="593"/>
        <v>5069.4000000000005</v>
      </c>
      <c r="DT202" s="272">
        <f t="shared" si="593"/>
        <v>28159</v>
      </c>
      <c r="DU202" s="272">
        <f t="shared" si="593"/>
        <v>8442.7200000000012</v>
      </c>
      <c r="DV202" s="272">
        <f t="shared" si="395"/>
        <v>643857.32999999996</v>
      </c>
      <c r="DW202" s="272">
        <f t="shared" ref="DW202:EM202" si="594">+DW160*DW$5</f>
        <v>143395.56</v>
      </c>
      <c r="DX202" s="272">
        <f t="shared" si="594"/>
        <v>76423</v>
      </c>
      <c r="DY202" s="272">
        <f t="shared" si="594"/>
        <v>102011</v>
      </c>
      <c r="DZ202" s="272">
        <f t="shared" si="594"/>
        <v>300345.87</v>
      </c>
      <c r="EA202" s="272">
        <f t="shared" si="594"/>
        <v>0</v>
      </c>
      <c r="EB202" s="272">
        <f t="shared" si="594"/>
        <v>559.80000000000007</v>
      </c>
      <c r="EC202" s="272">
        <f t="shared" si="594"/>
        <v>9153</v>
      </c>
      <c r="ED202" s="272">
        <f t="shared" si="594"/>
        <v>11969.1</v>
      </c>
      <c r="EE202" s="272">
        <f t="shared" si="397"/>
        <v>2275341.4</v>
      </c>
      <c r="EF202" s="272">
        <f t="shared" si="594"/>
        <v>562168.86</v>
      </c>
      <c r="EG202" s="272">
        <f t="shared" si="594"/>
        <v>241435</v>
      </c>
      <c r="EH202" s="272">
        <f t="shared" si="594"/>
        <v>404128</v>
      </c>
      <c r="EI202" s="272">
        <f t="shared" si="594"/>
        <v>1014484.02</v>
      </c>
      <c r="EJ202" s="272">
        <f t="shared" si="594"/>
        <v>0</v>
      </c>
      <c r="EK202" s="272">
        <f t="shared" si="594"/>
        <v>5629.2000000000007</v>
      </c>
      <c r="EL202" s="272">
        <f t="shared" si="594"/>
        <v>35227.25</v>
      </c>
      <c r="EM202" s="272">
        <f t="shared" si="594"/>
        <v>12269.07</v>
      </c>
      <c r="EN202" s="272">
        <f t="shared" si="398"/>
        <v>263508.04000000004</v>
      </c>
      <c r="EO202" s="272">
        <f t="shared" ref="EO202:EV202" si="595">+EO160*EO$5</f>
        <v>17983.68</v>
      </c>
      <c r="EP202" s="272">
        <f t="shared" si="595"/>
        <v>22986.5</v>
      </c>
      <c r="EQ202" s="272">
        <f t="shared" si="595"/>
        <v>56204</v>
      </c>
      <c r="ER202" s="272">
        <f t="shared" si="595"/>
        <v>158191.11000000002</v>
      </c>
      <c r="ES202" s="272">
        <f t="shared" si="595"/>
        <v>0</v>
      </c>
      <c r="ET202" s="272">
        <f t="shared" si="595"/>
        <v>0</v>
      </c>
      <c r="EU202" s="272">
        <f t="shared" si="595"/>
        <v>0</v>
      </c>
      <c r="EV202" s="272">
        <f t="shared" si="595"/>
        <v>8142.75</v>
      </c>
      <c r="EW202" s="272">
        <f t="shared" si="400"/>
        <v>696121.03</v>
      </c>
      <c r="EX202" s="272">
        <f t="shared" ref="EX202:FE202" si="596">+EX160*EX$5</f>
        <v>195632.25</v>
      </c>
      <c r="EY202" s="272">
        <f t="shared" si="596"/>
        <v>40947.5</v>
      </c>
      <c r="EZ202" s="272">
        <f t="shared" si="596"/>
        <v>131682</v>
      </c>
      <c r="FA202" s="272">
        <f t="shared" si="596"/>
        <v>291409.14</v>
      </c>
      <c r="FB202" s="272">
        <f t="shared" si="596"/>
        <v>7368</v>
      </c>
      <c r="FC202" s="272">
        <f t="shared" si="596"/>
        <v>14844.400000000001</v>
      </c>
      <c r="FD202" s="272">
        <f t="shared" si="596"/>
        <v>11052.25</v>
      </c>
      <c r="FE202" s="272">
        <f t="shared" si="596"/>
        <v>3185.4900000000002</v>
      </c>
      <c r="FF202" s="272">
        <f t="shared" si="402"/>
        <v>308730.59000000003</v>
      </c>
      <c r="FG202" s="272">
        <f t="shared" ref="FG202:FN202" si="597">+FG160*FG$5</f>
        <v>165926.31</v>
      </c>
      <c r="FH202" s="272">
        <f t="shared" si="597"/>
        <v>58196.5</v>
      </c>
      <c r="FI202" s="272">
        <f t="shared" si="597"/>
        <v>23097</v>
      </c>
      <c r="FJ202" s="272">
        <f t="shared" si="597"/>
        <v>54570.780000000006</v>
      </c>
      <c r="FK202" s="272">
        <f t="shared" si="597"/>
        <v>3313</v>
      </c>
      <c r="FL202" s="272">
        <f t="shared" si="597"/>
        <v>0</v>
      </c>
      <c r="FM202" s="272">
        <f t="shared" si="597"/>
        <v>3627</v>
      </c>
      <c r="FN202" s="272">
        <f t="shared" si="597"/>
        <v>0</v>
      </c>
      <c r="FO202" s="272">
        <f t="shared" si="404"/>
        <v>188692.68000000002</v>
      </c>
      <c r="FP202" s="272">
        <f t="shared" ref="FP202:FW202" si="598">+FP160*FP$5</f>
        <v>152377.83000000002</v>
      </c>
      <c r="FQ202" s="272">
        <f t="shared" si="598"/>
        <v>0</v>
      </c>
      <c r="FR202" s="272">
        <f t="shared" si="598"/>
        <v>0</v>
      </c>
      <c r="FS202" s="272">
        <f t="shared" si="598"/>
        <v>32243.640000000003</v>
      </c>
      <c r="FT202" s="272">
        <f t="shared" si="598"/>
        <v>0</v>
      </c>
      <c r="FU202" s="272">
        <f t="shared" si="598"/>
        <v>0</v>
      </c>
      <c r="FV202" s="272">
        <f t="shared" si="598"/>
        <v>0</v>
      </c>
      <c r="FW202" s="272">
        <f t="shared" si="598"/>
        <v>4071.21</v>
      </c>
      <c r="FX202" s="272">
        <f t="shared" si="406"/>
        <v>1214435.08</v>
      </c>
      <c r="FY202" s="272">
        <f t="shared" ref="FY202:GF202" si="599">+FY160*FY$5</f>
        <v>116094.33</v>
      </c>
      <c r="FZ202" s="272">
        <f t="shared" si="599"/>
        <v>133118.5</v>
      </c>
      <c r="GA202" s="272">
        <f t="shared" si="599"/>
        <v>377319</v>
      </c>
      <c r="GB202" s="272">
        <f t="shared" si="599"/>
        <v>583624.47</v>
      </c>
      <c r="GC202" s="272">
        <f t="shared" si="599"/>
        <v>0</v>
      </c>
      <c r="GD202" s="272">
        <f t="shared" si="599"/>
        <v>0</v>
      </c>
      <c r="GE202" s="272">
        <f t="shared" si="599"/>
        <v>0</v>
      </c>
      <c r="GF202" s="272">
        <f t="shared" si="599"/>
        <v>4278.7800000000007</v>
      </c>
      <c r="GG202" s="272">
        <f t="shared" si="408"/>
        <v>68321.679999999993</v>
      </c>
      <c r="GH202" s="272">
        <f t="shared" ref="GH202:GO202" si="600">+GH160*GH$5</f>
        <v>0</v>
      </c>
      <c r="GI202" s="272">
        <f t="shared" si="600"/>
        <v>0</v>
      </c>
      <c r="GJ202" s="272">
        <f t="shared" si="600"/>
        <v>8688</v>
      </c>
      <c r="GK202" s="272">
        <f t="shared" si="600"/>
        <v>10476.18</v>
      </c>
      <c r="GL202" s="272">
        <f t="shared" si="600"/>
        <v>49157.5</v>
      </c>
      <c r="GM202" s="272">
        <f t="shared" si="600"/>
        <v>0</v>
      </c>
      <c r="GN202" s="272">
        <f t="shared" si="600"/>
        <v>0</v>
      </c>
      <c r="GO202" s="272">
        <f t="shared" si="600"/>
        <v>0</v>
      </c>
      <c r="GP202" s="272">
        <f t="shared" si="410"/>
        <v>614263.31000000006</v>
      </c>
      <c r="GQ202" s="272">
        <f t="shared" ref="GQ202:GX202" si="601">+GQ160*GQ$5</f>
        <v>3863.3100000000004</v>
      </c>
      <c r="GR202" s="272">
        <f t="shared" si="601"/>
        <v>47175</v>
      </c>
      <c r="GS202" s="272">
        <f t="shared" si="601"/>
        <v>563225</v>
      </c>
      <c r="GT202" s="272">
        <f t="shared" si="601"/>
        <v>0</v>
      </c>
      <c r="GU202" s="272">
        <f t="shared" si="601"/>
        <v>0</v>
      </c>
      <c r="GV202" s="272">
        <f t="shared" si="601"/>
        <v>0</v>
      </c>
      <c r="GW202" s="272">
        <f t="shared" si="601"/>
        <v>0</v>
      </c>
      <c r="GX202" s="272">
        <f t="shared" si="601"/>
        <v>0</v>
      </c>
      <c r="GY202" s="272">
        <f t="shared" si="412"/>
        <v>457253.68</v>
      </c>
      <c r="GZ202" s="272">
        <f t="shared" ref="GZ202:HH202" si="602">+GZ160*GZ$5</f>
        <v>101387.55</v>
      </c>
      <c r="HA202" s="272">
        <f t="shared" si="602"/>
        <v>29860</v>
      </c>
      <c r="HB202" s="272">
        <f t="shared" si="602"/>
        <v>71839</v>
      </c>
      <c r="HC202" s="272">
        <f t="shared" si="602"/>
        <v>242231.88</v>
      </c>
      <c r="HD202" s="272">
        <f t="shared" si="602"/>
        <v>6740</v>
      </c>
      <c r="HE202" s="272">
        <f t="shared" si="602"/>
        <v>0</v>
      </c>
      <c r="HF202" s="272">
        <f t="shared" si="602"/>
        <v>5195.25</v>
      </c>
      <c r="HG202" s="272">
        <f t="shared" si="602"/>
        <v>0</v>
      </c>
      <c r="HH202" s="272">
        <f t="shared" si="602"/>
        <v>0</v>
      </c>
    </row>
    <row r="203" spans="1:216" x14ac:dyDescent="0.2">
      <c r="A203" s="263" t="s">
        <v>239</v>
      </c>
      <c r="B203" s="272">
        <f t="shared" si="351"/>
        <v>13644101.620000001</v>
      </c>
      <c r="C203" s="272">
        <f t="shared" si="352"/>
        <v>0</v>
      </c>
      <c r="D203" s="272">
        <f t="shared" si="353"/>
        <v>0</v>
      </c>
      <c r="E203" s="272">
        <f t="shared" si="354"/>
        <v>0</v>
      </c>
      <c r="F203" s="272">
        <f t="shared" ref="F203:G203" si="603">+F161*F$5</f>
        <v>0</v>
      </c>
      <c r="G203" s="272">
        <f t="shared" si="603"/>
        <v>0</v>
      </c>
      <c r="H203" s="272">
        <f t="shared" si="356"/>
        <v>0</v>
      </c>
      <c r="I203" s="272">
        <f t="shared" ref="I203:J203" si="604">+I161*I$5</f>
        <v>0</v>
      </c>
      <c r="J203" s="272">
        <f t="shared" si="604"/>
        <v>0</v>
      </c>
      <c r="K203" s="272">
        <f t="shared" si="358"/>
        <v>0</v>
      </c>
      <c r="L203" s="272">
        <f t="shared" ref="L203:M203" si="605">+L161*L$5</f>
        <v>0</v>
      </c>
      <c r="M203" s="272">
        <f t="shared" si="605"/>
        <v>0</v>
      </c>
      <c r="N203" s="272">
        <f t="shared" si="360"/>
        <v>0</v>
      </c>
      <c r="O203" s="272">
        <f t="shared" ref="O203:P203" si="606">+O161*O$5</f>
        <v>0</v>
      </c>
      <c r="P203" s="272">
        <f t="shared" si="606"/>
        <v>0</v>
      </c>
      <c r="Q203" s="272">
        <f t="shared" si="362"/>
        <v>0</v>
      </c>
      <c r="R203" s="272">
        <f t="shared" ref="R203:S203" si="607">+R161*R$5</f>
        <v>0</v>
      </c>
      <c r="S203" s="272">
        <f t="shared" si="607"/>
        <v>0</v>
      </c>
      <c r="T203" s="272">
        <f t="shared" si="364"/>
        <v>0</v>
      </c>
      <c r="U203" s="272">
        <f t="shared" ref="U203:V203" si="608">+U161*U$5</f>
        <v>0</v>
      </c>
      <c r="V203" s="272">
        <f t="shared" si="608"/>
        <v>0</v>
      </c>
      <c r="W203" s="272">
        <f t="shared" si="366"/>
        <v>0</v>
      </c>
      <c r="X203" s="272">
        <f t="shared" ref="X203:Y203" si="609">+X161*X$5</f>
        <v>0</v>
      </c>
      <c r="Y203" s="272">
        <f t="shared" si="609"/>
        <v>0</v>
      </c>
      <c r="Z203" s="272">
        <f t="shared" si="368"/>
        <v>52296.69000000001</v>
      </c>
      <c r="AA203" s="272">
        <f t="shared" si="369"/>
        <v>48228.450000000012</v>
      </c>
      <c r="AB203" s="272">
        <f t="shared" ref="AB203:AX203" si="610">+AB161*AB$5</f>
        <v>0</v>
      </c>
      <c r="AC203" s="272">
        <f t="shared" si="610"/>
        <v>4837.8</v>
      </c>
      <c r="AD203" s="272">
        <f t="shared" si="610"/>
        <v>0</v>
      </c>
      <c r="AE203" s="272">
        <f t="shared" si="610"/>
        <v>0</v>
      </c>
      <c r="AF203" s="272">
        <f t="shared" si="610"/>
        <v>34634.490000000005</v>
      </c>
      <c r="AG203" s="272">
        <f t="shared" si="610"/>
        <v>0</v>
      </c>
      <c r="AH203" s="272">
        <f t="shared" si="610"/>
        <v>0</v>
      </c>
      <c r="AI203" s="272">
        <f t="shared" si="610"/>
        <v>0</v>
      </c>
      <c r="AJ203" s="272">
        <f t="shared" si="610"/>
        <v>2818.7999999999997</v>
      </c>
      <c r="AK203" s="272">
        <f t="shared" si="610"/>
        <v>5937.3600000000006</v>
      </c>
      <c r="AL203" s="272">
        <f t="shared" si="610"/>
        <v>0</v>
      </c>
      <c r="AM203" s="272">
        <f t="shared" si="371"/>
        <v>4068.2400000000002</v>
      </c>
      <c r="AN203" s="272">
        <f t="shared" si="610"/>
        <v>0</v>
      </c>
      <c r="AO203" s="272">
        <f t="shared" si="610"/>
        <v>4068.2400000000002</v>
      </c>
      <c r="AP203" s="272">
        <f t="shared" si="610"/>
        <v>0</v>
      </c>
      <c r="AQ203" s="272">
        <f t="shared" si="610"/>
        <v>0</v>
      </c>
      <c r="AR203" s="272">
        <f t="shared" si="610"/>
        <v>0</v>
      </c>
      <c r="AS203" s="272">
        <f t="shared" si="610"/>
        <v>0</v>
      </c>
      <c r="AT203" s="272">
        <f t="shared" si="610"/>
        <v>0</v>
      </c>
      <c r="AU203" s="272">
        <f t="shared" si="610"/>
        <v>0</v>
      </c>
      <c r="AV203" s="272">
        <f t="shared" si="610"/>
        <v>0</v>
      </c>
      <c r="AW203" s="272">
        <f t="shared" si="610"/>
        <v>0</v>
      </c>
      <c r="AX203" s="272">
        <f t="shared" si="610"/>
        <v>0</v>
      </c>
      <c r="AY203" s="272">
        <f t="shared" si="372"/>
        <v>98595.520000000004</v>
      </c>
      <c r="AZ203" s="272">
        <f t="shared" si="373"/>
        <v>4241.25</v>
      </c>
      <c r="BA203" s="272">
        <f t="shared" ref="BA203:BF203" si="611">+BA161*BA$5</f>
        <v>0</v>
      </c>
      <c r="BB203" s="272">
        <f t="shared" si="611"/>
        <v>4241.25</v>
      </c>
      <c r="BC203" s="272">
        <f t="shared" si="611"/>
        <v>0</v>
      </c>
      <c r="BD203" s="272">
        <f t="shared" si="611"/>
        <v>0</v>
      </c>
      <c r="BE203" s="272">
        <f t="shared" si="611"/>
        <v>0</v>
      </c>
      <c r="BF203" s="272">
        <f t="shared" si="611"/>
        <v>0</v>
      </c>
      <c r="BG203" s="272">
        <f t="shared" si="375"/>
        <v>0</v>
      </c>
      <c r="BH203" s="272">
        <f t="shared" ref="BH203:BM203" si="612">+BH161*BH$5</f>
        <v>0</v>
      </c>
      <c r="BI203" s="272">
        <f t="shared" si="612"/>
        <v>0</v>
      </c>
      <c r="BJ203" s="272">
        <f t="shared" si="612"/>
        <v>0</v>
      </c>
      <c r="BK203" s="272">
        <f t="shared" si="612"/>
        <v>0</v>
      </c>
      <c r="BL203" s="272">
        <f t="shared" si="612"/>
        <v>0</v>
      </c>
      <c r="BM203" s="272">
        <f t="shared" si="612"/>
        <v>0</v>
      </c>
      <c r="BN203" s="272">
        <f t="shared" si="377"/>
        <v>2431.52</v>
      </c>
      <c r="BO203" s="272">
        <f t="shared" ref="BO203:BT203" si="613">+BO161*BO$5</f>
        <v>0</v>
      </c>
      <c r="BP203" s="272">
        <f t="shared" si="613"/>
        <v>0</v>
      </c>
      <c r="BQ203" s="272">
        <f t="shared" si="613"/>
        <v>2431.52</v>
      </c>
      <c r="BR203" s="272">
        <f t="shared" si="613"/>
        <v>0</v>
      </c>
      <c r="BS203" s="272">
        <f t="shared" si="613"/>
        <v>0</v>
      </c>
      <c r="BT203" s="272">
        <f t="shared" si="613"/>
        <v>0</v>
      </c>
      <c r="BU203" s="272">
        <f t="shared" si="379"/>
        <v>51539.25</v>
      </c>
      <c r="BV203" s="272">
        <f t="shared" ref="BV203:CA203" si="614">+BV161*BV$5</f>
        <v>0</v>
      </c>
      <c r="BW203" s="272">
        <f t="shared" si="614"/>
        <v>51539.25</v>
      </c>
      <c r="BX203" s="272">
        <f t="shared" si="614"/>
        <v>0</v>
      </c>
      <c r="BY203" s="272">
        <f t="shared" si="614"/>
        <v>0</v>
      </c>
      <c r="BZ203" s="272">
        <f t="shared" si="614"/>
        <v>0</v>
      </c>
      <c r="CA203" s="272">
        <f t="shared" si="614"/>
        <v>0</v>
      </c>
      <c r="CB203" s="272">
        <f t="shared" si="381"/>
        <v>0</v>
      </c>
      <c r="CC203" s="272">
        <f t="shared" ref="CC203:CH203" si="615">+CC161*CC$5</f>
        <v>0</v>
      </c>
      <c r="CD203" s="272">
        <f t="shared" si="615"/>
        <v>0</v>
      </c>
      <c r="CE203" s="272">
        <f t="shared" si="615"/>
        <v>0</v>
      </c>
      <c r="CF203" s="272">
        <f t="shared" si="615"/>
        <v>0</v>
      </c>
      <c r="CG203" s="272">
        <f t="shared" si="615"/>
        <v>0</v>
      </c>
      <c r="CH203" s="272">
        <f t="shared" si="615"/>
        <v>0</v>
      </c>
      <c r="CI203" s="272">
        <f t="shared" si="383"/>
        <v>40383.5</v>
      </c>
      <c r="CJ203" s="272">
        <f t="shared" ref="CJ203:CO203" si="616">+CJ161*CJ$5</f>
        <v>655</v>
      </c>
      <c r="CK203" s="272">
        <f t="shared" si="616"/>
        <v>37108.5</v>
      </c>
      <c r="CL203" s="272">
        <f t="shared" si="616"/>
        <v>2620</v>
      </c>
      <c r="CM203" s="272">
        <f t="shared" si="616"/>
        <v>0</v>
      </c>
      <c r="CN203" s="272">
        <f t="shared" si="616"/>
        <v>0</v>
      </c>
      <c r="CO203" s="272">
        <f t="shared" si="616"/>
        <v>0</v>
      </c>
      <c r="CP203" s="272">
        <f t="shared" si="385"/>
        <v>198113.74</v>
      </c>
      <c r="CQ203" s="272">
        <f t="shared" ref="CQ203:CV203" si="617">+CQ161*CQ$5</f>
        <v>1138.2</v>
      </c>
      <c r="CR203" s="272">
        <f t="shared" si="617"/>
        <v>18424.5</v>
      </c>
      <c r="CS203" s="272">
        <f t="shared" si="617"/>
        <v>6406.9500000000007</v>
      </c>
      <c r="CT203" s="272">
        <f t="shared" si="617"/>
        <v>18209.600000000002</v>
      </c>
      <c r="CU203" s="272">
        <f t="shared" si="617"/>
        <v>54071.490000000005</v>
      </c>
      <c r="CV203" s="272">
        <f t="shared" si="617"/>
        <v>99863</v>
      </c>
      <c r="CW203" s="272">
        <f t="shared" si="387"/>
        <v>59939.490000000005</v>
      </c>
      <c r="CX203" s="272">
        <f t="shared" ref="CX203:DC203" si="618">+CX161*CX$5</f>
        <v>0</v>
      </c>
      <c r="CY203" s="272">
        <f t="shared" si="618"/>
        <v>0</v>
      </c>
      <c r="CZ203" s="272">
        <f t="shared" si="618"/>
        <v>0</v>
      </c>
      <c r="DA203" s="272">
        <f t="shared" si="618"/>
        <v>7966.8</v>
      </c>
      <c r="DB203" s="272">
        <f t="shared" si="618"/>
        <v>51972.69</v>
      </c>
      <c r="DC203" s="272">
        <f t="shared" si="618"/>
        <v>0</v>
      </c>
      <c r="DD203" s="272">
        <f t="shared" si="389"/>
        <v>6146263.5</v>
      </c>
      <c r="DE203" s="272">
        <f t="shared" ref="DE203:DJ203" si="619">+DE161*DE$5</f>
        <v>1292923.5</v>
      </c>
      <c r="DF203" s="272">
        <f t="shared" si="619"/>
        <v>2207044.5</v>
      </c>
      <c r="DG203" s="272">
        <f t="shared" si="619"/>
        <v>2550730.5</v>
      </c>
      <c r="DH203" s="272">
        <f t="shared" si="619"/>
        <v>95565</v>
      </c>
      <c r="DI203" s="272">
        <f t="shared" si="619"/>
        <v>0</v>
      </c>
      <c r="DJ203" s="272">
        <f t="shared" si="619"/>
        <v>0</v>
      </c>
      <c r="DK203" s="272">
        <f t="shared" si="391"/>
        <v>7088892.6799999997</v>
      </c>
      <c r="DL203" s="272">
        <f t="shared" si="392"/>
        <v>3039857.13</v>
      </c>
      <c r="DM203" s="272">
        <f t="shared" si="393"/>
        <v>2347526</v>
      </c>
      <c r="DN203" s="272">
        <f t="shared" ref="DN203:DU203" si="620">+DN161*DN$5</f>
        <v>254474.22</v>
      </c>
      <c r="DO203" s="272">
        <f t="shared" si="620"/>
        <v>221987.5</v>
      </c>
      <c r="DP203" s="272">
        <f t="shared" si="620"/>
        <v>481739</v>
      </c>
      <c r="DQ203" s="272">
        <f t="shared" si="620"/>
        <v>1187902.98</v>
      </c>
      <c r="DR203" s="272">
        <f t="shared" si="620"/>
        <v>0</v>
      </c>
      <c r="DS203" s="272">
        <f t="shared" si="620"/>
        <v>14719</v>
      </c>
      <c r="DT203" s="272">
        <f t="shared" si="620"/>
        <v>123562.75</v>
      </c>
      <c r="DU203" s="272">
        <f t="shared" si="620"/>
        <v>63140.55</v>
      </c>
      <c r="DV203" s="272">
        <f t="shared" si="395"/>
        <v>692331.13</v>
      </c>
      <c r="DW203" s="272">
        <f t="shared" ref="DW203:EM203" si="621">+DW161*DW$5</f>
        <v>79517.460000000006</v>
      </c>
      <c r="DX203" s="272">
        <f t="shared" si="621"/>
        <v>40163</v>
      </c>
      <c r="DY203" s="272">
        <f t="shared" si="621"/>
        <v>196816</v>
      </c>
      <c r="DZ203" s="272">
        <f t="shared" si="621"/>
        <v>310196.04000000004</v>
      </c>
      <c r="EA203" s="272">
        <f t="shared" si="621"/>
        <v>0</v>
      </c>
      <c r="EB203" s="272">
        <f t="shared" si="621"/>
        <v>0</v>
      </c>
      <c r="EC203" s="272">
        <f t="shared" si="621"/>
        <v>57954.25</v>
      </c>
      <c r="ED203" s="272">
        <f t="shared" si="621"/>
        <v>7684.38</v>
      </c>
      <c r="EE203" s="272">
        <f t="shared" si="397"/>
        <v>2627337.88</v>
      </c>
      <c r="EF203" s="272">
        <f t="shared" si="621"/>
        <v>310608.87</v>
      </c>
      <c r="EG203" s="272">
        <f t="shared" si="621"/>
        <v>242670</v>
      </c>
      <c r="EH203" s="272">
        <f t="shared" si="621"/>
        <v>516917</v>
      </c>
      <c r="EI203" s="272">
        <f t="shared" si="621"/>
        <v>1319112.96</v>
      </c>
      <c r="EJ203" s="272">
        <f t="shared" si="621"/>
        <v>0</v>
      </c>
      <c r="EK203" s="272">
        <f t="shared" si="621"/>
        <v>12760.800000000001</v>
      </c>
      <c r="EL203" s="272">
        <f t="shared" si="621"/>
        <v>161784.5</v>
      </c>
      <c r="EM203" s="272">
        <f t="shared" si="621"/>
        <v>63483.75</v>
      </c>
      <c r="EN203" s="272">
        <f t="shared" si="398"/>
        <v>389987.86000000004</v>
      </c>
      <c r="EO203" s="272">
        <f t="shared" ref="EO203:EV203" si="622">+EO161*EO$5</f>
        <v>25494.15</v>
      </c>
      <c r="EP203" s="272">
        <f t="shared" si="622"/>
        <v>19480.5</v>
      </c>
      <c r="EQ203" s="272">
        <f t="shared" si="622"/>
        <v>154555</v>
      </c>
      <c r="ER203" s="272">
        <f t="shared" si="622"/>
        <v>163568.13</v>
      </c>
      <c r="ES203" s="272">
        <f t="shared" si="622"/>
        <v>0</v>
      </c>
      <c r="ET203" s="272">
        <f t="shared" si="622"/>
        <v>1958.4</v>
      </c>
      <c r="EU203" s="272">
        <f t="shared" si="622"/>
        <v>17590.5</v>
      </c>
      <c r="EV203" s="272">
        <f t="shared" si="622"/>
        <v>7341.18</v>
      </c>
      <c r="EW203" s="272">
        <f t="shared" si="400"/>
        <v>1865777.2700000003</v>
      </c>
      <c r="EX203" s="272">
        <f t="shared" ref="EX203:FE203" si="623">+EX161*EX$5</f>
        <v>270001.38</v>
      </c>
      <c r="EY203" s="272">
        <f t="shared" si="623"/>
        <v>114454.5</v>
      </c>
      <c r="EZ203" s="272">
        <f t="shared" si="623"/>
        <v>426982</v>
      </c>
      <c r="FA203" s="272">
        <f t="shared" si="623"/>
        <v>925680.03</v>
      </c>
      <c r="FB203" s="272">
        <f t="shared" si="623"/>
        <v>3255.5</v>
      </c>
      <c r="FC203" s="272">
        <f t="shared" si="623"/>
        <v>14129.800000000001</v>
      </c>
      <c r="FD203" s="272">
        <f t="shared" si="623"/>
        <v>78478</v>
      </c>
      <c r="FE203" s="272">
        <f t="shared" si="623"/>
        <v>32796.060000000005</v>
      </c>
      <c r="FF203" s="272">
        <f t="shared" si="402"/>
        <v>305178.64</v>
      </c>
      <c r="FG203" s="272">
        <f t="shared" ref="FG203:FN203" si="624">+FG161*FG$5</f>
        <v>72270.990000000005</v>
      </c>
      <c r="FH203" s="272">
        <f t="shared" si="624"/>
        <v>17482</v>
      </c>
      <c r="FI203" s="272">
        <f t="shared" si="624"/>
        <v>40931</v>
      </c>
      <c r="FJ203" s="272">
        <f t="shared" si="624"/>
        <v>155067.66</v>
      </c>
      <c r="FK203" s="272">
        <f t="shared" si="624"/>
        <v>0</v>
      </c>
      <c r="FL203" s="272">
        <f t="shared" si="624"/>
        <v>3182.6000000000004</v>
      </c>
      <c r="FM203" s="272">
        <f t="shared" si="624"/>
        <v>9386</v>
      </c>
      <c r="FN203" s="272">
        <f t="shared" si="624"/>
        <v>6858.39</v>
      </c>
      <c r="FO203" s="272">
        <f t="shared" si="404"/>
        <v>60683.37</v>
      </c>
      <c r="FP203" s="272">
        <f t="shared" ref="FP203:FW203" si="625">+FP161*FP$5</f>
        <v>54611.37</v>
      </c>
      <c r="FQ203" s="272">
        <f t="shared" si="625"/>
        <v>0</v>
      </c>
      <c r="FR203" s="272">
        <f t="shared" si="625"/>
        <v>0</v>
      </c>
      <c r="FS203" s="272">
        <f t="shared" si="625"/>
        <v>6072</v>
      </c>
      <c r="FT203" s="272">
        <f t="shared" si="625"/>
        <v>0</v>
      </c>
      <c r="FU203" s="272">
        <f t="shared" si="625"/>
        <v>0</v>
      </c>
      <c r="FV203" s="272">
        <f t="shared" si="625"/>
        <v>0</v>
      </c>
      <c r="FW203" s="272">
        <f t="shared" si="625"/>
        <v>0</v>
      </c>
      <c r="FX203" s="272">
        <f t="shared" si="406"/>
        <v>995964.8</v>
      </c>
      <c r="FY203" s="272">
        <f t="shared" ref="FY203:GF203" si="626">+FY161*FY$5</f>
        <v>91971.66</v>
      </c>
      <c r="FZ203" s="272">
        <f t="shared" si="626"/>
        <v>163155</v>
      </c>
      <c r="GA203" s="272">
        <f t="shared" si="626"/>
        <v>166975</v>
      </c>
      <c r="GB203" s="272">
        <f t="shared" si="626"/>
        <v>564688.74</v>
      </c>
      <c r="GC203" s="272">
        <f t="shared" si="626"/>
        <v>0</v>
      </c>
      <c r="GD203" s="272">
        <f t="shared" si="626"/>
        <v>2809.4</v>
      </c>
      <c r="GE203" s="272">
        <f t="shared" si="626"/>
        <v>6365</v>
      </c>
      <c r="GF203" s="272">
        <f t="shared" si="626"/>
        <v>0</v>
      </c>
      <c r="GG203" s="272">
        <f t="shared" si="408"/>
        <v>300112.92</v>
      </c>
      <c r="GH203" s="272">
        <f t="shared" ref="GH203:GO203" si="627">+GH161*GH$5</f>
        <v>943.47</v>
      </c>
      <c r="GI203" s="272">
        <f t="shared" si="627"/>
        <v>1782</v>
      </c>
      <c r="GJ203" s="272">
        <f t="shared" si="627"/>
        <v>0</v>
      </c>
      <c r="GK203" s="272">
        <f t="shared" si="627"/>
        <v>40825.950000000004</v>
      </c>
      <c r="GL203" s="272">
        <f t="shared" si="627"/>
        <v>256561.5</v>
      </c>
      <c r="GM203" s="272">
        <f t="shared" si="627"/>
        <v>0</v>
      </c>
      <c r="GN203" s="272">
        <f t="shared" si="627"/>
        <v>0</v>
      </c>
      <c r="GO203" s="272">
        <f t="shared" si="627"/>
        <v>0</v>
      </c>
      <c r="GP203" s="272">
        <f t="shared" si="410"/>
        <v>19233</v>
      </c>
      <c r="GQ203" s="272">
        <f t="shared" ref="GQ203:GX203" si="628">+GQ161*GQ$5</f>
        <v>0</v>
      </c>
      <c r="GR203" s="272">
        <f t="shared" si="628"/>
        <v>0</v>
      </c>
      <c r="GS203" s="272">
        <f t="shared" si="628"/>
        <v>19233</v>
      </c>
      <c r="GT203" s="272">
        <f t="shared" si="628"/>
        <v>0</v>
      </c>
      <c r="GU203" s="272">
        <f t="shared" si="628"/>
        <v>0</v>
      </c>
      <c r="GV203" s="272">
        <f t="shared" si="628"/>
        <v>0</v>
      </c>
      <c r="GW203" s="272">
        <f t="shared" si="628"/>
        <v>0</v>
      </c>
      <c r="GX203" s="272">
        <f t="shared" si="628"/>
        <v>0</v>
      </c>
      <c r="GY203" s="272">
        <f t="shared" si="412"/>
        <v>502085.55</v>
      </c>
      <c r="GZ203" s="272">
        <f t="shared" ref="GZ203:HH203" si="629">+GZ161*GZ$5</f>
        <v>37571.490000000005</v>
      </c>
      <c r="HA203" s="272">
        <f t="shared" si="629"/>
        <v>31625</v>
      </c>
      <c r="HB203" s="272">
        <f t="shared" si="629"/>
        <v>50594</v>
      </c>
      <c r="HC203" s="272">
        <f t="shared" si="629"/>
        <v>353031.69</v>
      </c>
      <c r="HD203" s="272">
        <f t="shared" si="629"/>
        <v>10252.5</v>
      </c>
      <c r="HE203" s="272">
        <f t="shared" si="629"/>
        <v>3819.2000000000003</v>
      </c>
      <c r="HF203" s="272">
        <f t="shared" si="629"/>
        <v>1439.25</v>
      </c>
      <c r="HG203" s="272">
        <f t="shared" si="629"/>
        <v>13752.42</v>
      </c>
      <c r="HH203" s="272">
        <f t="shared" si="629"/>
        <v>0</v>
      </c>
    </row>
    <row r="204" spans="1:216" x14ac:dyDescent="0.2">
      <c r="A204" s="263" t="s">
        <v>240</v>
      </c>
      <c r="B204" s="272">
        <f t="shared" si="351"/>
        <v>19394071.399999999</v>
      </c>
      <c r="C204" s="272">
        <f t="shared" si="352"/>
        <v>390120.5</v>
      </c>
      <c r="D204" s="272">
        <f t="shared" si="353"/>
        <v>287561.5</v>
      </c>
      <c r="E204" s="272">
        <f t="shared" si="354"/>
        <v>147041.5</v>
      </c>
      <c r="F204" s="272">
        <f t="shared" ref="F204:G204" si="630">+F162*F$5</f>
        <v>78270</v>
      </c>
      <c r="G204" s="272">
        <f t="shared" si="630"/>
        <v>68771.5</v>
      </c>
      <c r="H204" s="272">
        <f t="shared" si="356"/>
        <v>98488</v>
      </c>
      <c r="I204" s="272">
        <f t="shared" ref="I204:J204" si="631">+I162*I$5</f>
        <v>31256.25</v>
      </c>
      <c r="J204" s="272">
        <f t="shared" si="631"/>
        <v>67231.75</v>
      </c>
      <c r="K204" s="272">
        <f t="shared" si="358"/>
        <v>20781.75</v>
      </c>
      <c r="L204" s="272">
        <f t="shared" ref="L204:M204" si="632">+L162*L$5</f>
        <v>12971.25</v>
      </c>
      <c r="M204" s="272">
        <f t="shared" si="632"/>
        <v>7810.5</v>
      </c>
      <c r="N204" s="272">
        <f t="shared" si="360"/>
        <v>21250.25</v>
      </c>
      <c r="O204" s="272">
        <f t="shared" ref="O204:P204" si="633">+O162*O$5</f>
        <v>0</v>
      </c>
      <c r="P204" s="272">
        <f t="shared" si="633"/>
        <v>21250.25</v>
      </c>
      <c r="Q204" s="272">
        <f t="shared" si="362"/>
        <v>59097.75</v>
      </c>
      <c r="R204" s="272">
        <f t="shared" ref="R204:S204" si="634">+R162*R$5</f>
        <v>59097.75</v>
      </c>
      <c r="S204" s="272">
        <f t="shared" si="634"/>
        <v>0</v>
      </c>
      <c r="T204" s="272">
        <f t="shared" si="364"/>
        <v>34493</v>
      </c>
      <c r="U204" s="272">
        <f t="shared" ref="U204:V204" si="635">+U162*U$5</f>
        <v>25021.5</v>
      </c>
      <c r="V204" s="272">
        <f t="shared" si="635"/>
        <v>9471.5</v>
      </c>
      <c r="W204" s="272">
        <f t="shared" si="366"/>
        <v>8968.25</v>
      </c>
      <c r="X204" s="272">
        <f t="shared" ref="X204:Y204" si="636">+X162*X$5</f>
        <v>6987.75</v>
      </c>
      <c r="Y204" s="272">
        <f t="shared" si="636"/>
        <v>1980.5</v>
      </c>
      <c r="Z204" s="272">
        <f t="shared" si="368"/>
        <v>5895093.25</v>
      </c>
      <c r="AA204" s="272">
        <f t="shared" si="369"/>
        <v>5731705.7599999998</v>
      </c>
      <c r="AB204" s="272">
        <f t="shared" ref="AB204:AX204" si="637">+AB162*AB$5</f>
        <v>730512</v>
      </c>
      <c r="AC204" s="272">
        <f t="shared" si="637"/>
        <v>1082095.4100000001</v>
      </c>
      <c r="AD204" s="272">
        <f t="shared" si="637"/>
        <v>365993.60000000003</v>
      </c>
      <c r="AE204" s="272">
        <f t="shared" si="637"/>
        <v>22923</v>
      </c>
      <c r="AF204" s="272">
        <f t="shared" si="637"/>
        <v>322725.48000000004</v>
      </c>
      <c r="AG204" s="272">
        <f t="shared" si="637"/>
        <v>1808050</v>
      </c>
      <c r="AH204" s="272">
        <f t="shared" si="637"/>
        <v>496106</v>
      </c>
      <c r="AI204" s="272">
        <f t="shared" si="637"/>
        <v>139518.39000000001</v>
      </c>
      <c r="AJ204" s="272">
        <f t="shared" si="637"/>
        <v>657173.4</v>
      </c>
      <c r="AK204" s="272">
        <f t="shared" si="637"/>
        <v>91413.3</v>
      </c>
      <c r="AL204" s="272">
        <f t="shared" si="637"/>
        <v>15195.18</v>
      </c>
      <c r="AM204" s="272">
        <f t="shared" si="371"/>
        <v>163387.49000000002</v>
      </c>
      <c r="AN204" s="272">
        <f t="shared" si="637"/>
        <v>23523</v>
      </c>
      <c r="AO204" s="272">
        <f t="shared" si="637"/>
        <v>58274.04</v>
      </c>
      <c r="AP204" s="272">
        <f t="shared" si="637"/>
        <v>29732.800000000003</v>
      </c>
      <c r="AQ204" s="272">
        <f t="shared" si="637"/>
        <v>0</v>
      </c>
      <c r="AR204" s="272">
        <f t="shared" si="637"/>
        <v>39525.42</v>
      </c>
      <c r="AS204" s="272">
        <f t="shared" si="637"/>
        <v>5989</v>
      </c>
      <c r="AT204" s="272">
        <f t="shared" si="637"/>
        <v>0</v>
      </c>
      <c r="AU204" s="272">
        <f t="shared" si="637"/>
        <v>0</v>
      </c>
      <c r="AV204" s="272">
        <f t="shared" si="637"/>
        <v>4518</v>
      </c>
      <c r="AW204" s="272">
        <f t="shared" si="637"/>
        <v>1825.23</v>
      </c>
      <c r="AX204" s="272">
        <f t="shared" si="637"/>
        <v>0</v>
      </c>
      <c r="AY204" s="272">
        <f t="shared" si="372"/>
        <v>1332767.75</v>
      </c>
      <c r="AZ204" s="272">
        <f t="shared" si="373"/>
        <v>107641.84</v>
      </c>
      <c r="BA204" s="272">
        <f t="shared" ref="BA204:BF204" si="638">+BA162*BA$5</f>
        <v>1952.42</v>
      </c>
      <c r="BB204" s="272">
        <f t="shared" si="638"/>
        <v>26794.5</v>
      </c>
      <c r="BC204" s="272">
        <f t="shared" si="638"/>
        <v>27845.920000000002</v>
      </c>
      <c r="BD204" s="272">
        <f t="shared" si="638"/>
        <v>51049</v>
      </c>
      <c r="BE204" s="272">
        <f t="shared" si="638"/>
        <v>0</v>
      </c>
      <c r="BF204" s="272">
        <f t="shared" si="638"/>
        <v>0</v>
      </c>
      <c r="BG204" s="272">
        <f t="shared" si="375"/>
        <v>6359.88</v>
      </c>
      <c r="BH204" s="272">
        <f t="shared" ref="BH204:BM204" si="639">+BH162*BH$5</f>
        <v>409.96000000000004</v>
      </c>
      <c r="BI204" s="272">
        <f t="shared" si="639"/>
        <v>0</v>
      </c>
      <c r="BJ204" s="272">
        <f t="shared" si="639"/>
        <v>5949.92</v>
      </c>
      <c r="BK204" s="272">
        <f t="shared" si="639"/>
        <v>0</v>
      </c>
      <c r="BL204" s="272">
        <f t="shared" si="639"/>
        <v>0</v>
      </c>
      <c r="BM204" s="272">
        <f t="shared" si="639"/>
        <v>0</v>
      </c>
      <c r="BN204" s="272">
        <f t="shared" si="377"/>
        <v>349564.03</v>
      </c>
      <c r="BO204" s="272">
        <f t="shared" ref="BO204:BT204" si="640">+BO162*BO$5</f>
        <v>607.56000000000006</v>
      </c>
      <c r="BP204" s="272">
        <f t="shared" si="640"/>
        <v>76008.75</v>
      </c>
      <c r="BQ204" s="272">
        <f t="shared" si="640"/>
        <v>133702.72</v>
      </c>
      <c r="BR204" s="272">
        <f t="shared" si="640"/>
        <v>139245</v>
      </c>
      <c r="BS204" s="272">
        <f t="shared" si="640"/>
        <v>0</v>
      </c>
      <c r="BT204" s="272">
        <f t="shared" si="640"/>
        <v>0</v>
      </c>
      <c r="BU204" s="272">
        <f t="shared" si="379"/>
        <v>289535.49</v>
      </c>
      <c r="BV204" s="272">
        <f t="shared" ref="BV204:CA204" si="641">+BV162*BV$5</f>
        <v>0</v>
      </c>
      <c r="BW204" s="272">
        <f t="shared" si="641"/>
        <v>132116.25</v>
      </c>
      <c r="BX204" s="272">
        <f t="shared" si="641"/>
        <v>72068.240000000005</v>
      </c>
      <c r="BY204" s="272">
        <f t="shared" si="641"/>
        <v>85351</v>
      </c>
      <c r="BZ204" s="272">
        <f t="shared" si="641"/>
        <v>0</v>
      </c>
      <c r="CA204" s="272">
        <f t="shared" si="641"/>
        <v>0</v>
      </c>
      <c r="CB204" s="272">
        <f t="shared" si="381"/>
        <v>50768.95</v>
      </c>
      <c r="CC204" s="272">
        <f t="shared" ref="CC204:CH204" si="642">+CC162*CC$5</f>
        <v>764.94</v>
      </c>
      <c r="CD204" s="272">
        <f t="shared" si="642"/>
        <v>16139.25</v>
      </c>
      <c r="CE204" s="272">
        <f t="shared" si="642"/>
        <v>1193.76</v>
      </c>
      <c r="CF204" s="272">
        <f t="shared" si="642"/>
        <v>32671</v>
      </c>
      <c r="CG204" s="272">
        <f t="shared" si="642"/>
        <v>0</v>
      </c>
      <c r="CH204" s="272">
        <f t="shared" si="642"/>
        <v>0</v>
      </c>
      <c r="CI204" s="272">
        <f t="shared" si="383"/>
        <v>528897.56000000006</v>
      </c>
      <c r="CJ204" s="272">
        <f t="shared" ref="CJ204:CO204" si="643">+CJ162*CJ$5</f>
        <v>10186.32</v>
      </c>
      <c r="CK204" s="272">
        <f t="shared" si="643"/>
        <v>36402</v>
      </c>
      <c r="CL204" s="272">
        <f t="shared" si="643"/>
        <v>79349.84</v>
      </c>
      <c r="CM204" s="272">
        <f t="shared" si="643"/>
        <v>146553</v>
      </c>
      <c r="CN204" s="272">
        <f t="shared" si="643"/>
        <v>0</v>
      </c>
      <c r="CO204" s="272">
        <f t="shared" si="643"/>
        <v>256406.40000000002</v>
      </c>
      <c r="CP204" s="272">
        <f t="shared" si="385"/>
        <v>488610.89</v>
      </c>
      <c r="CQ204" s="272">
        <f t="shared" ref="CQ204:CV204" si="644">+CQ162*CQ$5</f>
        <v>21144.2</v>
      </c>
      <c r="CR204" s="272">
        <f t="shared" si="644"/>
        <v>85985.25</v>
      </c>
      <c r="CS204" s="272">
        <f t="shared" si="644"/>
        <v>149787.66</v>
      </c>
      <c r="CT204" s="272">
        <f t="shared" si="644"/>
        <v>52575.8</v>
      </c>
      <c r="CU204" s="272">
        <f t="shared" si="644"/>
        <v>73954.98000000001</v>
      </c>
      <c r="CV204" s="272">
        <f t="shared" si="644"/>
        <v>105163</v>
      </c>
      <c r="CW204" s="272">
        <f t="shared" si="387"/>
        <v>136776.04999999999</v>
      </c>
      <c r="CX204" s="272">
        <f t="shared" ref="CX204:DC204" si="645">+CX162*CX$5</f>
        <v>0</v>
      </c>
      <c r="CY204" s="272">
        <f t="shared" si="645"/>
        <v>0</v>
      </c>
      <c r="CZ204" s="272">
        <f t="shared" si="645"/>
        <v>0</v>
      </c>
      <c r="DA204" s="272">
        <f t="shared" si="645"/>
        <v>25183.4</v>
      </c>
      <c r="DB204" s="272">
        <f t="shared" si="645"/>
        <v>52009.65</v>
      </c>
      <c r="DC204" s="272">
        <f t="shared" si="645"/>
        <v>59583</v>
      </c>
      <c r="DD204" s="272">
        <f t="shared" si="389"/>
        <v>5796482.0899999999</v>
      </c>
      <c r="DE204" s="272">
        <f t="shared" ref="DE204:DJ204" si="646">+DE162*DE$5</f>
        <v>548797.59000000008</v>
      </c>
      <c r="DF204" s="272">
        <f t="shared" si="646"/>
        <v>1395093.5</v>
      </c>
      <c r="DG204" s="272">
        <f t="shared" si="646"/>
        <v>3430065</v>
      </c>
      <c r="DH204" s="272">
        <f t="shared" si="646"/>
        <v>262170</v>
      </c>
      <c r="DI204" s="272">
        <f t="shared" si="646"/>
        <v>75544</v>
      </c>
      <c r="DJ204" s="272">
        <f t="shared" si="646"/>
        <v>84812</v>
      </c>
      <c r="DK204" s="272">
        <f t="shared" si="391"/>
        <v>5354220.870000001</v>
      </c>
      <c r="DL204" s="272">
        <f t="shared" si="392"/>
        <v>2592518.0900000003</v>
      </c>
      <c r="DM204" s="272">
        <f t="shared" si="393"/>
        <v>1988295.1400000004</v>
      </c>
      <c r="DN204" s="272">
        <f t="shared" ref="DN204:DU204" si="647">+DN162*DN$5</f>
        <v>236949.24000000002</v>
      </c>
      <c r="DO204" s="272">
        <f t="shared" si="647"/>
        <v>308962</v>
      </c>
      <c r="DP204" s="272">
        <f t="shared" si="647"/>
        <v>565529</v>
      </c>
      <c r="DQ204" s="272">
        <f t="shared" si="647"/>
        <v>750186.69000000006</v>
      </c>
      <c r="DR204" s="272">
        <f t="shared" si="647"/>
        <v>6740</v>
      </c>
      <c r="DS204" s="272">
        <f t="shared" si="647"/>
        <v>12074.6</v>
      </c>
      <c r="DT204" s="272">
        <f t="shared" si="647"/>
        <v>65855.5</v>
      </c>
      <c r="DU204" s="272">
        <f t="shared" si="647"/>
        <v>41998.11</v>
      </c>
      <c r="DV204" s="272">
        <f t="shared" si="395"/>
        <v>604222.94999999995</v>
      </c>
      <c r="DW204" s="272">
        <f t="shared" ref="DW204:EM204" si="648">+DW162*DW$5</f>
        <v>130691.22</v>
      </c>
      <c r="DX204" s="272">
        <f t="shared" si="648"/>
        <v>130213</v>
      </c>
      <c r="DY204" s="272">
        <f t="shared" si="648"/>
        <v>127425</v>
      </c>
      <c r="DZ204" s="272">
        <f t="shared" si="648"/>
        <v>174836.31</v>
      </c>
      <c r="EA204" s="272">
        <f t="shared" si="648"/>
        <v>0</v>
      </c>
      <c r="EB204" s="272">
        <f t="shared" si="648"/>
        <v>3335.6000000000004</v>
      </c>
      <c r="EC204" s="272">
        <f t="shared" si="648"/>
        <v>23555.25</v>
      </c>
      <c r="ED204" s="272">
        <f t="shared" si="648"/>
        <v>14166.570000000002</v>
      </c>
      <c r="EE204" s="272">
        <f t="shared" si="397"/>
        <v>2429220.75</v>
      </c>
      <c r="EF204" s="272">
        <f t="shared" si="648"/>
        <v>357194.31</v>
      </c>
      <c r="EG204" s="272">
        <f t="shared" si="648"/>
        <v>431150</v>
      </c>
      <c r="EH204" s="272">
        <f t="shared" si="648"/>
        <v>599253</v>
      </c>
      <c r="EI204" s="272">
        <f t="shared" si="648"/>
        <v>877830.36</v>
      </c>
      <c r="EJ204" s="272">
        <f t="shared" si="648"/>
        <v>6740</v>
      </c>
      <c r="EK204" s="272">
        <f t="shared" si="648"/>
        <v>15033.400000000001</v>
      </c>
      <c r="EL204" s="272">
        <f t="shared" si="648"/>
        <v>85855</v>
      </c>
      <c r="EM204" s="272">
        <f t="shared" si="648"/>
        <v>56164.68</v>
      </c>
      <c r="EN204" s="272">
        <f t="shared" si="398"/>
        <v>135242.37</v>
      </c>
      <c r="EO204" s="272">
        <f t="shared" ref="EO204:EV204" si="649">+EO162*EO$5</f>
        <v>3396.69</v>
      </c>
      <c r="EP204" s="272">
        <f t="shared" si="649"/>
        <v>0</v>
      </c>
      <c r="EQ204" s="272">
        <f t="shared" si="649"/>
        <v>89075</v>
      </c>
      <c r="ER204" s="272">
        <f t="shared" si="649"/>
        <v>40143.18</v>
      </c>
      <c r="ES204" s="272">
        <f t="shared" si="649"/>
        <v>0</v>
      </c>
      <c r="ET204" s="272">
        <f t="shared" si="649"/>
        <v>0</v>
      </c>
      <c r="EU204" s="272">
        <f t="shared" si="649"/>
        <v>2627.5</v>
      </c>
      <c r="EV204" s="272">
        <f t="shared" si="649"/>
        <v>0</v>
      </c>
      <c r="EW204" s="272">
        <f t="shared" si="400"/>
        <v>707546.58</v>
      </c>
      <c r="EX204" s="272">
        <f t="shared" ref="EX204:FE204" si="650">+EX162*EX$5</f>
        <v>64379.700000000004</v>
      </c>
      <c r="EY204" s="272">
        <f t="shared" si="650"/>
        <v>70282.5</v>
      </c>
      <c r="EZ204" s="272">
        <f t="shared" si="650"/>
        <v>200947</v>
      </c>
      <c r="FA204" s="272">
        <f t="shared" si="650"/>
        <v>323237.97000000003</v>
      </c>
      <c r="FB204" s="272">
        <f t="shared" si="650"/>
        <v>885.5</v>
      </c>
      <c r="FC204" s="272">
        <f t="shared" si="650"/>
        <v>12240.2</v>
      </c>
      <c r="FD204" s="272">
        <f t="shared" si="650"/>
        <v>25810</v>
      </c>
      <c r="FE204" s="272">
        <f t="shared" si="650"/>
        <v>9763.7100000000009</v>
      </c>
      <c r="FF204" s="272">
        <f t="shared" si="402"/>
        <v>113411.77000000002</v>
      </c>
      <c r="FG204" s="272">
        <f t="shared" ref="FG204:FN204" si="651">+FG162*FG$5</f>
        <v>40091.040000000001</v>
      </c>
      <c r="FH204" s="272">
        <f t="shared" si="651"/>
        <v>2570.5</v>
      </c>
      <c r="FI204" s="272">
        <f t="shared" si="651"/>
        <v>30187</v>
      </c>
      <c r="FJ204" s="272">
        <f t="shared" si="651"/>
        <v>39603.630000000005</v>
      </c>
      <c r="FK204" s="272">
        <f t="shared" si="651"/>
        <v>0</v>
      </c>
      <c r="FL204" s="272">
        <f t="shared" si="651"/>
        <v>959.6</v>
      </c>
      <c r="FM204" s="272">
        <f t="shared" si="651"/>
        <v>0</v>
      </c>
      <c r="FN204" s="272">
        <f t="shared" si="651"/>
        <v>0</v>
      </c>
      <c r="FO204" s="272">
        <f t="shared" si="404"/>
        <v>22974.93</v>
      </c>
      <c r="FP204" s="272">
        <f t="shared" ref="FP204:FW204" si="652">+FP162*FP$5</f>
        <v>13846.470000000001</v>
      </c>
      <c r="FQ204" s="272">
        <f t="shared" si="652"/>
        <v>0</v>
      </c>
      <c r="FR204" s="272">
        <f t="shared" si="652"/>
        <v>0</v>
      </c>
      <c r="FS204" s="272">
        <f t="shared" si="652"/>
        <v>9128.4600000000009</v>
      </c>
      <c r="FT204" s="272">
        <f t="shared" si="652"/>
        <v>0</v>
      </c>
      <c r="FU204" s="272">
        <f t="shared" si="652"/>
        <v>0</v>
      </c>
      <c r="FV204" s="272">
        <f t="shared" si="652"/>
        <v>0</v>
      </c>
      <c r="FW204" s="272">
        <f t="shared" si="652"/>
        <v>0</v>
      </c>
      <c r="FX204" s="272">
        <f t="shared" si="406"/>
        <v>677039.94</v>
      </c>
      <c r="FY204" s="272">
        <f t="shared" ref="FY204:GF204" si="653">+FY162*FY$5</f>
        <v>47253.69</v>
      </c>
      <c r="FZ204" s="272">
        <f t="shared" si="653"/>
        <v>81387</v>
      </c>
      <c r="GA204" s="272">
        <f t="shared" si="653"/>
        <v>151436</v>
      </c>
      <c r="GB204" s="272">
        <f t="shared" si="653"/>
        <v>377629.23000000004</v>
      </c>
      <c r="GC204" s="272">
        <f t="shared" si="653"/>
        <v>0</v>
      </c>
      <c r="GD204" s="272">
        <f t="shared" si="653"/>
        <v>4912.2000000000007</v>
      </c>
      <c r="GE204" s="272">
        <f t="shared" si="653"/>
        <v>9445.75</v>
      </c>
      <c r="GF204" s="272">
        <f t="shared" si="653"/>
        <v>4976.0700000000006</v>
      </c>
      <c r="GG204" s="272">
        <f t="shared" si="408"/>
        <v>479501.86</v>
      </c>
      <c r="GH204" s="272">
        <f t="shared" ref="GH204:GO204" si="654">+GH162*GH$5</f>
        <v>0</v>
      </c>
      <c r="GI204" s="272">
        <f t="shared" si="654"/>
        <v>7536.5</v>
      </c>
      <c r="GJ204" s="272">
        <f t="shared" si="654"/>
        <v>4381</v>
      </c>
      <c r="GK204" s="272">
        <f t="shared" si="654"/>
        <v>66343.86</v>
      </c>
      <c r="GL204" s="272">
        <f t="shared" si="654"/>
        <v>401240.5</v>
      </c>
      <c r="GM204" s="272">
        <f t="shared" si="654"/>
        <v>0</v>
      </c>
      <c r="GN204" s="272">
        <f t="shared" si="654"/>
        <v>0</v>
      </c>
      <c r="GO204" s="272">
        <f t="shared" si="654"/>
        <v>0</v>
      </c>
      <c r="GP204" s="272">
        <f t="shared" si="410"/>
        <v>220806.5</v>
      </c>
      <c r="GQ204" s="272">
        <f t="shared" ref="GQ204:GX204" si="655">+GQ162*GQ$5</f>
        <v>0</v>
      </c>
      <c r="GR204" s="272">
        <f t="shared" si="655"/>
        <v>18590.5</v>
      </c>
      <c r="GS204" s="272">
        <f t="shared" si="655"/>
        <v>202216</v>
      </c>
      <c r="GT204" s="272">
        <f t="shared" si="655"/>
        <v>0</v>
      </c>
      <c r="GU204" s="272">
        <f t="shared" si="655"/>
        <v>0</v>
      </c>
      <c r="GV204" s="272">
        <f t="shared" si="655"/>
        <v>0</v>
      </c>
      <c r="GW204" s="272">
        <f t="shared" si="655"/>
        <v>0</v>
      </c>
      <c r="GX204" s="272">
        <f t="shared" si="655"/>
        <v>0</v>
      </c>
      <c r="GY204" s="272">
        <f t="shared" si="412"/>
        <v>540421.19999999995</v>
      </c>
      <c r="GZ204" s="272">
        <f t="shared" ref="GZ204:HH204" si="656">+GZ162*GZ$5</f>
        <v>67727.88</v>
      </c>
      <c r="HA204" s="272">
        <f t="shared" si="656"/>
        <v>202078</v>
      </c>
      <c r="HB204" s="272">
        <f t="shared" si="656"/>
        <v>39803</v>
      </c>
      <c r="HC204" s="272">
        <f t="shared" si="656"/>
        <v>203693.82</v>
      </c>
      <c r="HD204" s="272">
        <f t="shared" si="656"/>
        <v>16678.5</v>
      </c>
      <c r="HE204" s="272">
        <f t="shared" si="656"/>
        <v>1119.6000000000001</v>
      </c>
      <c r="HF204" s="272">
        <f t="shared" si="656"/>
        <v>7982.25</v>
      </c>
      <c r="HG204" s="272">
        <f t="shared" si="656"/>
        <v>1338.15</v>
      </c>
      <c r="HH204" s="272">
        <f t="shared" si="656"/>
        <v>0</v>
      </c>
    </row>
    <row r="205" spans="1:216" x14ac:dyDescent="0.2">
      <c r="A205" s="263" t="s">
        <v>241</v>
      </c>
      <c r="B205" s="272">
        <f t="shared" si="351"/>
        <v>52359124.609999999</v>
      </c>
      <c r="C205" s="272">
        <f t="shared" si="352"/>
        <v>1914542</v>
      </c>
      <c r="D205" s="272">
        <f t="shared" si="353"/>
        <v>1417657.25</v>
      </c>
      <c r="E205" s="272">
        <f t="shared" si="354"/>
        <v>597298.25</v>
      </c>
      <c r="F205" s="272">
        <f t="shared" ref="F205:G205" si="657">+F163*F$5</f>
        <v>296638.5</v>
      </c>
      <c r="G205" s="272">
        <f t="shared" si="657"/>
        <v>300659.75</v>
      </c>
      <c r="H205" s="272">
        <f t="shared" si="356"/>
        <v>545585.75</v>
      </c>
      <c r="I205" s="272">
        <f t="shared" ref="I205:J205" si="658">+I163*I$5</f>
        <v>336547.5</v>
      </c>
      <c r="J205" s="272">
        <f t="shared" si="658"/>
        <v>209038.25</v>
      </c>
      <c r="K205" s="272">
        <f t="shared" si="358"/>
        <v>101006.5</v>
      </c>
      <c r="L205" s="272">
        <f t="shared" ref="L205:M205" si="659">+L163*L$5</f>
        <v>36151.5</v>
      </c>
      <c r="M205" s="272">
        <f t="shared" si="659"/>
        <v>64855</v>
      </c>
      <c r="N205" s="272">
        <f t="shared" si="360"/>
        <v>173766.75</v>
      </c>
      <c r="O205" s="272">
        <f t="shared" ref="O205:P205" si="660">+O163*O$5</f>
        <v>132538.5</v>
      </c>
      <c r="P205" s="272">
        <f t="shared" si="660"/>
        <v>41228.25</v>
      </c>
      <c r="Q205" s="272">
        <f t="shared" si="362"/>
        <v>233202</v>
      </c>
      <c r="R205" s="272">
        <f t="shared" ref="R205:S205" si="661">+R163*R$5</f>
        <v>233202</v>
      </c>
      <c r="S205" s="272">
        <f t="shared" si="661"/>
        <v>0</v>
      </c>
      <c r="T205" s="272">
        <f t="shared" si="364"/>
        <v>53789.75</v>
      </c>
      <c r="U205" s="272">
        <f t="shared" ref="U205:V205" si="662">+U163*U$5</f>
        <v>32046.75</v>
      </c>
      <c r="V205" s="272">
        <f t="shared" si="662"/>
        <v>21743</v>
      </c>
      <c r="W205" s="272">
        <f t="shared" si="366"/>
        <v>209893</v>
      </c>
      <c r="X205" s="272">
        <f t="shared" ref="X205:Y205" si="663">+X163*X$5</f>
        <v>192180</v>
      </c>
      <c r="Y205" s="272">
        <f t="shared" si="663"/>
        <v>17713</v>
      </c>
      <c r="Z205" s="272">
        <f t="shared" si="368"/>
        <v>16626183.84</v>
      </c>
      <c r="AA205" s="272">
        <f t="shared" si="369"/>
        <v>15655109.73</v>
      </c>
      <c r="AB205" s="272">
        <f t="shared" ref="AB205:AX205" si="664">+AB163*AB$5</f>
        <v>1125941</v>
      </c>
      <c r="AC205" s="272">
        <f t="shared" si="664"/>
        <v>3312992.1</v>
      </c>
      <c r="AD205" s="272">
        <f t="shared" si="664"/>
        <v>1460568</v>
      </c>
      <c r="AE205" s="272">
        <f t="shared" si="664"/>
        <v>85229</v>
      </c>
      <c r="AF205" s="272">
        <f t="shared" si="664"/>
        <v>1380424.6500000001</v>
      </c>
      <c r="AG205" s="272">
        <f t="shared" si="664"/>
        <v>2498548</v>
      </c>
      <c r="AH205" s="272">
        <f t="shared" si="664"/>
        <v>2022883</v>
      </c>
      <c r="AI205" s="272">
        <f t="shared" si="664"/>
        <v>520397.79000000004</v>
      </c>
      <c r="AJ205" s="272">
        <f t="shared" si="664"/>
        <v>2542845.9</v>
      </c>
      <c r="AK205" s="272">
        <f t="shared" si="664"/>
        <v>590505.63</v>
      </c>
      <c r="AL205" s="272">
        <f t="shared" si="664"/>
        <v>114774.66</v>
      </c>
      <c r="AM205" s="272">
        <f t="shared" si="371"/>
        <v>971074.11</v>
      </c>
      <c r="AN205" s="272">
        <f t="shared" si="664"/>
        <v>40100</v>
      </c>
      <c r="AO205" s="272">
        <f t="shared" si="664"/>
        <v>218857.65000000002</v>
      </c>
      <c r="AP205" s="272">
        <f t="shared" si="664"/>
        <v>321820.40000000002</v>
      </c>
      <c r="AQ205" s="272">
        <f t="shared" si="664"/>
        <v>0</v>
      </c>
      <c r="AR205" s="272">
        <f t="shared" si="664"/>
        <v>170078.37</v>
      </c>
      <c r="AS205" s="272">
        <f t="shared" si="664"/>
        <v>31719</v>
      </c>
      <c r="AT205" s="272">
        <f t="shared" si="664"/>
        <v>64671.5</v>
      </c>
      <c r="AU205" s="272">
        <f t="shared" si="664"/>
        <v>10005.6</v>
      </c>
      <c r="AV205" s="272">
        <f t="shared" si="664"/>
        <v>71204.399999999994</v>
      </c>
      <c r="AW205" s="272">
        <f t="shared" si="664"/>
        <v>34348.71</v>
      </c>
      <c r="AX205" s="272">
        <f t="shared" si="664"/>
        <v>8268.48</v>
      </c>
      <c r="AY205" s="272">
        <f t="shared" si="372"/>
        <v>1762711.4700000002</v>
      </c>
      <c r="AZ205" s="272">
        <f t="shared" si="373"/>
        <v>87581.06</v>
      </c>
      <c r="BA205" s="272">
        <f t="shared" ref="BA205:BF205" si="665">+BA163*BA$5</f>
        <v>967.58</v>
      </c>
      <c r="BB205" s="272">
        <f t="shared" si="665"/>
        <v>3327</v>
      </c>
      <c r="BC205" s="272">
        <f t="shared" si="665"/>
        <v>49044.480000000003</v>
      </c>
      <c r="BD205" s="272">
        <f t="shared" si="665"/>
        <v>34242</v>
      </c>
      <c r="BE205" s="272">
        <f t="shared" si="665"/>
        <v>0</v>
      </c>
      <c r="BF205" s="272">
        <f t="shared" si="665"/>
        <v>0</v>
      </c>
      <c r="BG205" s="272">
        <f t="shared" si="375"/>
        <v>4498.5600000000004</v>
      </c>
      <c r="BH205" s="272">
        <f t="shared" ref="BH205:BM205" si="666">+BH163*BH$5</f>
        <v>0</v>
      </c>
      <c r="BI205" s="272">
        <f t="shared" si="666"/>
        <v>0</v>
      </c>
      <c r="BJ205" s="272">
        <f t="shared" si="666"/>
        <v>4498.5600000000004</v>
      </c>
      <c r="BK205" s="272">
        <f t="shared" si="666"/>
        <v>0</v>
      </c>
      <c r="BL205" s="272">
        <f t="shared" si="666"/>
        <v>0</v>
      </c>
      <c r="BM205" s="272">
        <f t="shared" si="666"/>
        <v>0</v>
      </c>
      <c r="BN205" s="272">
        <f t="shared" si="377"/>
        <v>265902.57</v>
      </c>
      <c r="BO205" s="272">
        <f t="shared" ref="BO205:BT205" si="667">+BO163*BO$5</f>
        <v>0</v>
      </c>
      <c r="BP205" s="272">
        <f t="shared" si="667"/>
        <v>19673.25</v>
      </c>
      <c r="BQ205" s="272">
        <f t="shared" si="667"/>
        <v>229422.32</v>
      </c>
      <c r="BR205" s="272">
        <f t="shared" si="667"/>
        <v>16807</v>
      </c>
      <c r="BS205" s="272">
        <f t="shared" si="667"/>
        <v>0</v>
      </c>
      <c r="BT205" s="272">
        <f t="shared" si="667"/>
        <v>0</v>
      </c>
      <c r="BU205" s="272">
        <f t="shared" si="379"/>
        <v>342902.2</v>
      </c>
      <c r="BV205" s="272">
        <f t="shared" ref="BV205:CA205" si="668">+BV163*BV$5</f>
        <v>260.74</v>
      </c>
      <c r="BW205" s="272">
        <f t="shared" si="668"/>
        <v>75823.5</v>
      </c>
      <c r="BX205" s="272">
        <f t="shared" si="668"/>
        <v>231476.96</v>
      </c>
      <c r="BY205" s="272">
        <f t="shared" si="668"/>
        <v>35341</v>
      </c>
      <c r="BZ205" s="272">
        <f t="shared" si="668"/>
        <v>0</v>
      </c>
      <c r="CA205" s="272">
        <f t="shared" si="668"/>
        <v>0</v>
      </c>
      <c r="CB205" s="272">
        <f t="shared" si="381"/>
        <v>12346.16</v>
      </c>
      <c r="CC205" s="272">
        <f t="shared" ref="CC205:CH205" si="669">+CC163*CC$5</f>
        <v>1913.16</v>
      </c>
      <c r="CD205" s="272">
        <f t="shared" si="669"/>
        <v>9189</v>
      </c>
      <c r="CE205" s="272">
        <f t="shared" si="669"/>
        <v>1244</v>
      </c>
      <c r="CF205" s="272">
        <f t="shared" si="669"/>
        <v>0</v>
      </c>
      <c r="CG205" s="272">
        <f t="shared" si="669"/>
        <v>0</v>
      </c>
      <c r="CH205" s="272">
        <f t="shared" si="669"/>
        <v>0</v>
      </c>
      <c r="CI205" s="272">
        <f t="shared" si="383"/>
        <v>1049480.92</v>
      </c>
      <c r="CJ205" s="272">
        <f t="shared" ref="CJ205:CO205" si="670">+CJ163*CJ$5</f>
        <v>12024.1</v>
      </c>
      <c r="CK205" s="272">
        <f t="shared" si="670"/>
        <v>88648.5</v>
      </c>
      <c r="CL205" s="272">
        <f t="shared" si="670"/>
        <v>152473.51999999999</v>
      </c>
      <c r="CM205" s="272">
        <f t="shared" si="670"/>
        <v>49478</v>
      </c>
      <c r="CN205" s="272">
        <f t="shared" si="670"/>
        <v>0</v>
      </c>
      <c r="CO205" s="272">
        <f t="shared" si="670"/>
        <v>746856.8</v>
      </c>
      <c r="CP205" s="272">
        <f t="shared" si="385"/>
        <v>1372442.87</v>
      </c>
      <c r="CQ205" s="272">
        <f t="shared" ref="CQ205:CV205" si="671">+CQ163*CQ$5</f>
        <v>47030.400000000001</v>
      </c>
      <c r="CR205" s="272">
        <f t="shared" si="671"/>
        <v>246463.25</v>
      </c>
      <c r="CS205" s="272">
        <f t="shared" si="671"/>
        <v>87514.02</v>
      </c>
      <c r="CT205" s="272">
        <f t="shared" si="671"/>
        <v>292810.2</v>
      </c>
      <c r="CU205" s="272">
        <f t="shared" si="671"/>
        <v>185559</v>
      </c>
      <c r="CV205" s="272">
        <f t="shared" si="671"/>
        <v>513066</v>
      </c>
      <c r="CW205" s="272">
        <f t="shared" si="387"/>
        <v>237616.56</v>
      </c>
      <c r="CX205" s="272">
        <f t="shared" ref="CX205:DC205" si="672">+CX163*CX$5</f>
        <v>0</v>
      </c>
      <c r="CY205" s="272">
        <f t="shared" si="672"/>
        <v>0</v>
      </c>
      <c r="CZ205" s="272">
        <f t="shared" si="672"/>
        <v>0</v>
      </c>
      <c r="DA205" s="272">
        <f t="shared" si="672"/>
        <v>43287</v>
      </c>
      <c r="DB205" s="272">
        <f t="shared" si="672"/>
        <v>186295.56</v>
      </c>
      <c r="DC205" s="272">
        <f t="shared" si="672"/>
        <v>8034</v>
      </c>
      <c r="DD205" s="272">
        <f t="shared" si="389"/>
        <v>18569661.149999999</v>
      </c>
      <c r="DE205" s="272">
        <f t="shared" ref="DE205:DJ205" si="673">+DE163*DE$5</f>
        <v>1330842.1500000001</v>
      </c>
      <c r="DF205" s="272">
        <f t="shared" si="673"/>
        <v>2836573</v>
      </c>
      <c r="DG205" s="272">
        <f t="shared" si="673"/>
        <v>10294930.5</v>
      </c>
      <c r="DH205" s="272">
        <f t="shared" si="673"/>
        <v>1975830</v>
      </c>
      <c r="DI205" s="272">
        <f t="shared" si="673"/>
        <v>2051048</v>
      </c>
      <c r="DJ205" s="272">
        <f t="shared" si="673"/>
        <v>80437.5</v>
      </c>
      <c r="DK205" s="272">
        <f t="shared" si="391"/>
        <v>11875966.720000001</v>
      </c>
      <c r="DL205" s="272">
        <f t="shared" si="392"/>
        <v>7129616.0099999998</v>
      </c>
      <c r="DM205" s="272">
        <f t="shared" si="393"/>
        <v>4164980.04</v>
      </c>
      <c r="DN205" s="272">
        <f t="shared" ref="DN205:DU205" si="674">+DN163*DN$5</f>
        <v>763452.69000000006</v>
      </c>
      <c r="DO205" s="272">
        <f t="shared" si="674"/>
        <v>697064.5</v>
      </c>
      <c r="DP205" s="272">
        <f t="shared" si="674"/>
        <v>1002130</v>
      </c>
      <c r="DQ205" s="272">
        <f t="shared" si="674"/>
        <v>1414209.3900000001</v>
      </c>
      <c r="DR205" s="272">
        <f t="shared" si="674"/>
        <v>0</v>
      </c>
      <c r="DS205" s="272">
        <f t="shared" si="674"/>
        <v>19397</v>
      </c>
      <c r="DT205" s="272">
        <f t="shared" si="674"/>
        <v>176759.75</v>
      </c>
      <c r="DU205" s="272">
        <f t="shared" si="674"/>
        <v>91966.71</v>
      </c>
      <c r="DV205" s="272">
        <f t="shared" si="395"/>
        <v>2964635.97</v>
      </c>
      <c r="DW205" s="272">
        <f t="shared" ref="DW205:EM205" si="675">+DW163*DW$5</f>
        <v>556094.55000000005</v>
      </c>
      <c r="DX205" s="272">
        <f t="shared" si="675"/>
        <v>313602.5</v>
      </c>
      <c r="DY205" s="272">
        <f t="shared" si="675"/>
        <v>695025</v>
      </c>
      <c r="DZ205" s="272">
        <f t="shared" si="675"/>
        <v>1173606.06</v>
      </c>
      <c r="EA205" s="272">
        <f t="shared" si="675"/>
        <v>0</v>
      </c>
      <c r="EB205" s="272">
        <f t="shared" si="675"/>
        <v>33137.599999999999</v>
      </c>
      <c r="EC205" s="272">
        <f t="shared" si="675"/>
        <v>129687.5</v>
      </c>
      <c r="ED205" s="272">
        <f t="shared" si="675"/>
        <v>63482.76</v>
      </c>
      <c r="EE205" s="272">
        <f t="shared" si="397"/>
        <v>6712417.6399999997</v>
      </c>
      <c r="EF205" s="272">
        <f t="shared" si="675"/>
        <v>1252301.82</v>
      </c>
      <c r="EG205" s="272">
        <f t="shared" si="675"/>
        <v>984821.5</v>
      </c>
      <c r="EH205" s="272">
        <f t="shared" si="675"/>
        <v>1629285</v>
      </c>
      <c r="EI205" s="272">
        <f t="shared" si="675"/>
        <v>2352656.13</v>
      </c>
      <c r="EJ205" s="272">
        <f t="shared" si="675"/>
        <v>0</v>
      </c>
      <c r="EK205" s="272">
        <f t="shared" si="675"/>
        <v>52534.8</v>
      </c>
      <c r="EL205" s="272">
        <f t="shared" si="675"/>
        <v>285369.25</v>
      </c>
      <c r="EM205" s="272">
        <f t="shared" si="675"/>
        <v>155449.14000000001</v>
      </c>
      <c r="EN205" s="272">
        <f t="shared" si="398"/>
        <v>402049.56</v>
      </c>
      <c r="EO205" s="272">
        <f t="shared" ref="EO205:EV205" si="676">+EO163*EO$5</f>
        <v>59856.72</v>
      </c>
      <c r="EP205" s="272">
        <f t="shared" si="676"/>
        <v>24246.5</v>
      </c>
      <c r="EQ205" s="272">
        <f t="shared" si="676"/>
        <v>74381</v>
      </c>
      <c r="ER205" s="272">
        <f t="shared" si="676"/>
        <v>226956.84</v>
      </c>
      <c r="ES205" s="272">
        <f t="shared" si="676"/>
        <v>0</v>
      </c>
      <c r="ET205" s="272">
        <f t="shared" si="676"/>
        <v>0</v>
      </c>
      <c r="EU205" s="272">
        <f t="shared" si="676"/>
        <v>16608.5</v>
      </c>
      <c r="EV205" s="272">
        <f t="shared" si="676"/>
        <v>0</v>
      </c>
      <c r="EW205" s="272">
        <f t="shared" si="400"/>
        <v>1364193.2</v>
      </c>
      <c r="EX205" s="272">
        <f t="shared" ref="EX205:FE205" si="677">+EX163*EX$5</f>
        <v>264835.89</v>
      </c>
      <c r="EY205" s="272">
        <f t="shared" si="677"/>
        <v>167249</v>
      </c>
      <c r="EZ205" s="272">
        <f t="shared" si="677"/>
        <v>360237</v>
      </c>
      <c r="FA205" s="272">
        <f t="shared" si="677"/>
        <v>436653.36000000004</v>
      </c>
      <c r="FB205" s="272">
        <f t="shared" si="677"/>
        <v>12280.5</v>
      </c>
      <c r="FC205" s="272">
        <f t="shared" si="677"/>
        <v>8697.2000000000007</v>
      </c>
      <c r="FD205" s="272">
        <f t="shared" si="677"/>
        <v>74945.5</v>
      </c>
      <c r="FE205" s="272">
        <f t="shared" si="677"/>
        <v>39294.75</v>
      </c>
      <c r="FF205" s="272">
        <f t="shared" si="402"/>
        <v>520690.71</v>
      </c>
      <c r="FG205" s="272">
        <f t="shared" ref="FG205:FN205" si="678">+FG163*FG$5</f>
        <v>151317.21000000002</v>
      </c>
      <c r="FH205" s="272">
        <f t="shared" si="678"/>
        <v>78650.5</v>
      </c>
      <c r="FI205" s="272">
        <f t="shared" si="678"/>
        <v>130742</v>
      </c>
      <c r="FJ205" s="272">
        <f t="shared" si="678"/>
        <v>83485.05</v>
      </c>
      <c r="FK205" s="272">
        <f t="shared" si="678"/>
        <v>28330.5</v>
      </c>
      <c r="FL205" s="272">
        <f t="shared" si="678"/>
        <v>6442.8</v>
      </c>
      <c r="FM205" s="272">
        <f t="shared" si="678"/>
        <v>40252.5</v>
      </c>
      <c r="FN205" s="272">
        <f t="shared" si="678"/>
        <v>1470.15</v>
      </c>
      <c r="FO205" s="272">
        <f t="shared" si="404"/>
        <v>52361.43</v>
      </c>
      <c r="FP205" s="272">
        <f t="shared" ref="FP205:FW205" si="679">+FP163*FP$5</f>
        <v>41297.19</v>
      </c>
      <c r="FQ205" s="272">
        <f t="shared" si="679"/>
        <v>0</v>
      </c>
      <c r="FR205" s="272">
        <f t="shared" si="679"/>
        <v>0</v>
      </c>
      <c r="FS205" s="272">
        <f t="shared" si="679"/>
        <v>11064.24</v>
      </c>
      <c r="FT205" s="272">
        <f t="shared" si="679"/>
        <v>0</v>
      </c>
      <c r="FU205" s="272">
        <f t="shared" si="679"/>
        <v>0</v>
      </c>
      <c r="FV205" s="272">
        <f t="shared" si="679"/>
        <v>0</v>
      </c>
      <c r="FW205" s="272">
        <f t="shared" si="679"/>
        <v>0</v>
      </c>
      <c r="FX205" s="272">
        <f t="shared" si="406"/>
        <v>1626729.86</v>
      </c>
      <c r="FY205" s="272">
        <f t="shared" ref="FY205:GF205" si="680">+FY163*FY$5</f>
        <v>281366.58</v>
      </c>
      <c r="FZ205" s="272">
        <f t="shared" si="680"/>
        <v>458274</v>
      </c>
      <c r="GA205" s="272">
        <f t="shared" si="680"/>
        <v>188403</v>
      </c>
      <c r="GB205" s="272">
        <f t="shared" si="680"/>
        <v>670505.55000000005</v>
      </c>
      <c r="GC205" s="272">
        <f t="shared" si="680"/>
        <v>0</v>
      </c>
      <c r="GD205" s="272">
        <f t="shared" si="680"/>
        <v>3941.2000000000003</v>
      </c>
      <c r="GE205" s="272">
        <f t="shared" si="680"/>
        <v>19853.5</v>
      </c>
      <c r="GF205" s="272">
        <f t="shared" si="680"/>
        <v>4386.0300000000007</v>
      </c>
      <c r="GG205" s="272">
        <f t="shared" si="408"/>
        <v>339407.25</v>
      </c>
      <c r="GH205" s="272">
        <f t="shared" ref="GH205:GO205" si="681">+GH163*GH$5</f>
        <v>17397.27</v>
      </c>
      <c r="GI205" s="272">
        <f t="shared" si="681"/>
        <v>13477</v>
      </c>
      <c r="GJ205" s="272">
        <f t="shared" si="681"/>
        <v>4773</v>
      </c>
      <c r="GK205" s="272">
        <f t="shared" si="681"/>
        <v>141885.48000000001</v>
      </c>
      <c r="GL205" s="272">
        <f t="shared" si="681"/>
        <v>161874.5</v>
      </c>
      <c r="GM205" s="272">
        <f t="shared" si="681"/>
        <v>0</v>
      </c>
      <c r="GN205" s="272">
        <f t="shared" si="681"/>
        <v>0</v>
      </c>
      <c r="GO205" s="272">
        <f t="shared" si="681"/>
        <v>0</v>
      </c>
      <c r="GP205" s="272">
        <f t="shared" si="410"/>
        <v>14308.55</v>
      </c>
      <c r="GQ205" s="272">
        <f t="shared" ref="GQ205:GX205" si="682">+GQ163*GQ$5</f>
        <v>886.05000000000007</v>
      </c>
      <c r="GR205" s="272">
        <f t="shared" si="682"/>
        <v>0</v>
      </c>
      <c r="GS205" s="272">
        <f t="shared" si="682"/>
        <v>0</v>
      </c>
      <c r="GT205" s="272">
        <f t="shared" si="682"/>
        <v>0</v>
      </c>
      <c r="GU205" s="272">
        <f t="shared" si="682"/>
        <v>13422.5</v>
      </c>
      <c r="GV205" s="272">
        <f t="shared" si="682"/>
        <v>0</v>
      </c>
      <c r="GW205" s="272">
        <f t="shared" si="682"/>
        <v>0</v>
      </c>
      <c r="GX205" s="272">
        <f t="shared" si="682"/>
        <v>0</v>
      </c>
      <c r="GY205" s="272">
        <f t="shared" si="412"/>
        <v>828659.71000000008</v>
      </c>
      <c r="GZ205" s="272">
        <f t="shared" ref="GZ205:HH205" si="683">+GZ163*GZ$5</f>
        <v>194193.12</v>
      </c>
      <c r="HA205" s="272">
        <f t="shared" si="683"/>
        <v>194105</v>
      </c>
      <c r="HB205" s="272">
        <f t="shared" si="683"/>
        <v>73567</v>
      </c>
      <c r="HC205" s="272">
        <f t="shared" si="683"/>
        <v>311489.64</v>
      </c>
      <c r="HD205" s="272">
        <f t="shared" si="683"/>
        <v>15393</v>
      </c>
      <c r="HE205" s="272">
        <f t="shared" si="683"/>
        <v>5768.8</v>
      </c>
      <c r="HF205" s="272">
        <f t="shared" si="683"/>
        <v>20776.5</v>
      </c>
      <c r="HG205" s="272">
        <f t="shared" si="683"/>
        <v>13366.650000000001</v>
      </c>
      <c r="HH205" s="272">
        <f t="shared" si="683"/>
        <v>0</v>
      </c>
    </row>
    <row r="206" spans="1:216" x14ac:dyDescent="0.2">
      <c r="A206" s="263" t="s">
        <v>242</v>
      </c>
      <c r="B206" s="272">
        <f t="shared" si="351"/>
        <v>142664155.16</v>
      </c>
      <c r="C206" s="272">
        <f t="shared" si="352"/>
        <v>6658672.5</v>
      </c>
      <c r="D206" s="272">
        <f t="shared" si="353"/>
        <v>4651387.75</v>
      </c>
      <c r="E206" s="272">
        <f t="shared" si="354"/>
        <v>2634058.5</v>
      </c>
      <c r="F206" s="272">
        <f t="shared" ref="F206:G206" si="684">+F164*F$5</f>
        <v>1420355.25</v>
      </c>
      <c r="G206" s="272">
        <f t="shared" si="684"/>
        <v>1213703.25</v>
      </c>
      <c r="H206" s="272">
        <f t="shared" si="356"/>
        <v>1485618.75</v>
      </c>
      <c r="I206" s="272">
        <f t="shared" ref="I206:J206" si="685">+I164*I$5</f>
        <v>868438.5</v>
      </c>
      <c r="J206" s="272">
        <f t="shared" si="685"/>
        <v>617180.25</v>
      </c>
      <c r="K206" s="272">
        <f t="shared" si="358"/>
        <v>341943.5</v>
      </c>
      <c r="L206" s="272">
        <f t="shared" ref="L206:M206" si="686">+L164*L$5</f>
        <v>180999.75</v>
      </c>
      <c r="M206" s="272">
        <f t="shared" si="686"/>
        <v>160943.75</v>
      </c>
      <c r="N206" s="272">
        <f t="shared" si="360"/>
        <v>189767</v>
      </c>
      <c r="O206" s="272">
        <f t="shared" ref="O206:P206" si="687">+O164*O$5</f>
        <v>119320.5</v>
      </c>
      <c r="P206" s="272">
        <f t="shared" si="687"/>
        <v>70446.5</v>
      </c>
      <c r="Q206" s="272">
        <f t="shared" si="362"/>
        <v>807500.25</v>
      </c>
      <c r="R206" s="272">
        <f t="shared" ref="R206:S206" si="688">+R164*R$5</f>
        <v>807500.25</v>
      </c>
      <c r="S206" s="272">
        <f t="shared" si="688"/>
        <v>0</v>
      </c>
      <c r="T206" s="272">
        <f t="shared" si="364"/>
        <v>543479.25</v>
      </c>
      <c r="U206" s="272">
        <f t="shared" ref="U206:V206" si="689">+U164*U$5</f>
        <v>468613.5</v>
      </c>
      <c r="V206" s="272">
        <f t="shared" si="689"/>
        <v>74865.75</v>
      </c>
      <c r="W206" s="272">
        <f t="shared" si="366"/>
        <v>656305.25</v>
      </c>
      <c r="X206" s="272">
        <f t="shared" ref="X206:Y206" si="690">+X164*X$5</f>
        <v>594323.25</v>
      </c>
      <c r="Y206" s="272">
        <f t="shared" si="690"/>
        <v>61982</v>
      </c>
      <c r="Z206" s="272">
        <f t="shared" si="368"/>
        <v>49767490.239999995</v>
      </c>
      <c r="AA206" s="272">
        <f t="shared" si="369"/>
        <v>45931759.149999991</v>
      </c>
      <c r="AB206" s="272">
        <f t="shared" ref="AB206:AX206" si="691">+AB164*AB$5</f>
        <v>3003797</v>
      </c>
      <c r="AC206" s="272">
        <f t="shared" si="691"/>
        <v>12791130</v>
      </c>
      <c r="AD206" s="272">
        <f t="shared" si="691"/>
        <v>3175672</v>
      </c>
      <c r="AE206" s="272">
        <f t="shared" si="691"/>
        <v>232931</v>
      </c>
      <c r="AF206" s="272">
        <f t="shared" si="691"/>
        <v>5244874.8</v>
      </c>
      <c r="AG206" s="272">
        <f t="shared" si="691"/>
        <v>5817711</v>
      </c>
      <c r="AH206" s="272">
        <f t="shared" si="691"/>
        <v>5423810</v>
      </c>
      <c r="AI206" s="272">
        <f t="shared" si="691"/>
        <v>1055680.23</v>
      </c>
      <c r="AJ206" s="272">
        <f t="shared" si="691"/>
        <v>7464522</v>
      </c>
      <c r="AK206" s="272">
        <f t="shared" si="691"/>
        <v>1613506.29</v>
      </c>
      <c r="AL206" s="272">
        <f t="shared" si="691"/>
        <v>108124.83</v>
      </c>
      <c r="AM206" s="272">
        <f t="shared" si="371"/>
        <v>3835731.09</v>
      </c>
      <c r="AN206" s="272">
        <f t="shared" si="691"/>
        <v>71968</v>
      </c>
      <c r="AO206" s="272">
        <f t="shared" si="691"/>
        <v>983395.38</v>
      </c>
      <c r="AP206" s="272">
        <f t="shared" si="691"/>
        <v>1025314.4</v>
      </c>
      <c r="AQ206" s="272">
        <f t="shared" si="691"/>
        <v>0</v>
      </c>
      <c r="AR206" s="272">
        <f t="shared" si="691"/>
        <v>636353.52</v>
      </c>
      <c r="AS206" s="272">
        <f t="shared" si="691"/>
        <v>204311</v>
      </c>
      <c r="AT206" s="272">
        <f t="shared" si="691"/>
        <v>328355.5</v>
      </c>
      <c r="AU206" s="272">
        <f t="shared" si="691"/>
        <v>79450.8</v>
      </c>
      <c r="AV206" s="272">
        <f t="shared" si="691"/>
        <v>381607.2</v>
      </c>
      <c r="AW206" s="272">
        <f t="shared" si="691"/>
        <v>104238.42</v>
      </c>
      <c r="AX206" s="272">
        <f t="shared" si="691"/>
        <v>20736.870000000003</v>
      </c>
      <c r="AY206" s="272">
        <f t="shared" si="372"/>
        <v>2635303.52</v>
      </c>
      <c r="AZ206" s="272">
        <f t="shared" si="373"/>
        <v>288166.75</v>
      </c>
      <c r="BA206" s="272">
        <f t="shared" ref="BA206:BF206" si="692">+BA164*BA$5</f>
        <v>7166.5</v>
      </c>
      <c r="BB206" s="272">
        <f t="shared" si="692"/>
        <v>28379.25</v>
      </c>
      <c r="BC206" s="272">
        <f t="shared" si="692"/>
        <v>222856</v>
      </c>
      <c r="BD206" s="272">
        <f t="shared" si="692"/>
        <v>29765</v>
      </c>
      <c r="BE206" s="272">
        <f t="shared" si="692"/>
        <v>0</v>
      </c>
      <c r="BF206" s="272">
        <f t="shared" si="692"/>
        <v>0</v>
      </c>
      <c r="BG206" s="272">
        <f t="shared" si="375"/>
        <v>89072.69</v>
      </c>
      <c r="BH206" s="272">
        <f t="shared" ref="BH206:BM206" si="693">+BH164*BH$5</f>
        <v>1476.48</v>
      </c>
      <c r="BI206" s="272">
        <f t="shared" si="693"/>
        <v>29510.25</v>
      </c>
      <c r="BJ206" s="272">
        <f t="shared" si="693"/>
        <v>9392.9600000000009</v>
      </c>
      <c r="BK206" s="272">
        <f t="shared" si="693"/>
        <v>48693</v>
      </c>
      <c r="BL206" s="272">
        <f t="shared" si="693"/>
        <v>0</v>
      </c>
      <c r="BM206" s="272">
        <f t="shared" si="693"/>
        <v>0</v>
      </c>
      <c r="BN206" s="272">
        <f t="shared" si="377"/>
        <v>549741.44000000006</v>
      </c>
      <c r="BO206" s="272">
        <f t="shared" ref="BO206:BT206" si="694">+BO164*BO$5</f>
        <v>0</v>
      </c>
      <c r="BP206" s="272">
        <f t="shared" si="694"/>
        <v>6408</v>
      </c>
      <c r="BQ206" s="272">
        <f t="shared" si="694"/>
        <v>531553.44000000006</v>
      </c>
      <c r="BR206" s="272">
        <f t="shared" si="694"/>
        <v>11780</v>
      </c>
      <c r="BS206" s="272">
        <f t="shared" si="694"/>
        <v>0</v>
      </c>
      <c r="BT206" s="272">
        <f t="shared" si="694"/>
        <v>0</v>
      </c>
      <c r="BU206" s="272">
        <f t="shared" si="379"/>
        <v>453077.44</v>
      </c>
      <c r="BV206" s="272">
        <f t="shared" ref="BV206:CA206" si="695">+BV164*BV$5</f>
        <v>955</v>
      </c>
      <c r="BW206" s="272">
        <f t="shared" si="695"/>
        <v>16833</v>
      </c>
      <c r="BX206" s="272">
        <f t="shared" si="695"/>
        <v>305939.44</v>
      </c>
      <c r="BY206" s="272">
        <f t="shared" si="695"/>
        <v>129350</v>
      </c>
      <c r="BZ206" s="272">
        <f t="shared" si="695"/>
        <v>0</v>
      </c>
      <c r="CA206" s="272">
        <f t="shared" si="695"/>
        <v>0</v>
      </c>
      <c r="CB206" s="272">
        <f t="shared" si="381"/>
        <v>130409.15000000001</v>
      </c>
      <c r="CC206" s="272">
        <f t="shared" ref="CC206:CH206" si="696">+CC164*CC$5</f>
        <v>4935.24</v>
      </c>
      <c r="CD206" s="272">
        <f t="shared" si="696"/>
        <v>75807.75</v>
      </c>
      <c r="CE206" s="272">
        <f t="shared" si="696"/>
        <v>16916.16</v>
      </c>
      <c r="CF206" s="272">
        <f t="shared" si="696"/>
        <v>32750</v>
      </c>
      <c r="CG206" s="272">
        <f t="shared" si="696"/>
        <v>0</v>
      </c>
      <c r="CH206" s="272">
        <f t="shared" si="696"/>
        <v>0</v>
      </c>
      <c r="CI206" s="272">
        <f t="shared" si="383"/>
        <v>1124836.05</v>
      </c>
      <c r="CJ206" s="272">
        <f t="shared" ref="CJ206:CO206" si="697">+CJ164*CJ$5</f>
        <v>26622.48</v>
      </c>
      <c r="CK206" s="272">
        <f t="shared" si="697"/>
        <v>103076.25</v>
      </c>
      <c r="CL206" s="272">
        <f t="shared" si="697"/>
        <v>264071.92</v>
      </c>
      <c r="CM206" s="272">
        <f t="shared" si="697"/>
        <v>35891</v>
      </c>
      <c r="CN206" s="272">
        <f t="shared" si="697"/>
        <v>0</v>
      </c>
      <c r="CO206" s="272">
        <f t="shared" si="697"/>
        <v>695174.4</v>
      </c>
      <c r="CP206" s="272">
        <f t="shared" si="385"/>
        <v>3025770.99</v>
      </c>
      <c r="CQ206" s="272">
        <f t="shared" ref="CQ206:CV206" si="698">+CQ164*CQ$5</f>
        <v>120778.20000000001</v>
      </c>
      <c r="CR206" s="272">
        <f t="shared" si="698"/>
        <v>520346.75</v>
      </c>
      <c r="CS206" s="272">
        <f t="shared" si="698"/>
        <v>177440.01</v>
      </c>
      <c r="CT206" s="272">
        <f t="shared" si="698"/>
        <v>607897</v>
      </c>
      <c r="CU206" s="272">
        <f t="shared" si="698"/>
        <v>316071.03000000003</v>
      </c>
      <c r="CV206" s="272">
        <f t="shared" si="698"/>
        <v>1283238</v>
      </c>
      <c r="CW206" s="272">
        <f t="shared" si="387"/>
        <v>554089.39</v>
      </c>
      <c r="CX206" s="272">
        <f t="shared" ref="CX206:DC206" si="699">+CX164*CX$5</f>
        <v>0</v>
      </c>
      <c r="CY206" s="272">
        <f t="shared" si="699"/>
        <v>0</v>
      </c>
      <c r="CZ206" s="272">
        <f t="shared" si="699"/>
        <v>0</v>
      </c>
      <c r="DA206" s="272">
        <f t="shared" si="699"/>
        <v>135824.6</v>
      </c>
      <c r="DB206" s="272">
        <f t="shared" si="699"/>
        <v>195776.79</v>
      </c>
      <c r="DC206" s="272">
        <f t="shared" si="699"/>
        <v>222488</v>
      </c>
      <c r="DD206" s="272">
        <f t="shared" si="389"/>
        <v>50346037.450000003</v>
      </c>
      <c r="DE206" s="272">
        <f t="shared" ref="DE206:DJ206" si="700">+DE164*DE$5</f>
        <v>2617977.4500000002</v>
      </c>
      <c r="DF206" s="272">
        <f t="shared" si="700"/>
        <v>6062035</v>
      </c>
      <c r="DG206" s="272">
        <f t="shared" si="700"/>
        <v>29403870</v>
      </c>
      <c r="DH206" s="272">
        <f t="shared" si="700"/>
        <v>8101890</v>
      </c>
      <c r="DI206" s="272">
        <f t="shared" si="700"/>
        <v>3650184</v>
      </c>
      <c r="DJ206" s="272">
        <f t="shared" si="700"/>
        <v>510081</v>
      </c>
      <c r="DK206" s="272">
        <f t="shared" si="391"/>
        <v>29676791.07</v>
      </c>
      <c r="DL206" s="272">
        <f t="shared" si="392"/>
        <v>19047551.879999999</v>
      </c>
      <c r="DM206" s="272">
        <f t="shared" si="393"/>
        <v>9779222.4000000004</v>
      </c>
      <c r="DN206" s="272">
        <f t="shared" ref="DN206:DU206" si="701">+DN164*DN$5</f>
        <v>1473834.45</v>
      </c>
      <c r="DO206" s="272">
        <f t="shared" si="701"/>
        <v>1039205</v>
      </c>
      <c r="DP206" s="272">
        <f t="shared" si="701"/>
        <v>1805879</v>
      </c>
      <c r="DQ206" s="272">
        <f t="shared" si="701"/>
        <v>4825939.8</v>
      </c>
      <c r="DR206" s="272">
        <f t="shared" si="701"/>
        <v>0</v>
      </c>
      <c r="DS206" s="272">
        <f t="shared" si="701"/>
        <v>60756.600000000006</v>
      </c>
      <c r="DT206" s="272">
        <f t="shared" si="701"/>
        <v>388350.5</v>
      </c>
      <c r="DU206" s="272">
        <f t="shared" si="701"/>
        <v>185257.05000000002</v>
      </c>
      <c r="DV206" s="272">
        <f t="shared" si="395"/>
        <v>9268329.4799999986</v>
      </c>
      <c r="DW206" s="272">
        <f t="shared" ref="DW206:EM206" si="702">+DW164*DW$5</f>
        <v>1635933.09</v>
      </c>
      <c r="DX206" s="272">
        <f t="shared" si="702"/>
        <v>1131604.5</v>
      </c>
      <c r="DY206" s="272">
        <f t="shared" si="702"/>
        <v>1904405</v>
      </c>
      <c r="DZ206" s="272">
        <f t="shared" si="702"/>
        <v>3946384.2</v>
      </c>
      <c r="EA206" s="272">
        <f t="shared" si="702"/>
        <v>4712</v>
      </c>
      <c r="EB206" s="272">
        <f t="shared" si="702"/>
        <v>45095.600000000006</v>
      </c>
      <c r="EC206" s="272">
        <f t="shared" si="702"/>
        <v>372891.75</v>
      </c>
      <c r="ED206" s="272">
        <f t="shared" si="702"/>
        <v>227303.34</v>
      </c>
      <c r="EE206" s="272">
        <f t="shared" si="397"/>
        <v>17737440.010000002</v>
      </c>
      <c r="EF206" s="272">
        <f t="shared" si="702"/>
        <v>2841119.8200000003</v>
      </c>
      <c r="EG206" s="272">
        <f t="shared" si="702"/>
        <v>2099019.5</v>
      </c>
      <c r="EH206" s="272">
        <f t="shared" si="702"/>
        <v>3298229</v>
      </c>
      <c r="EI206" s="272">
        <f t="shared" si="702"/>
        <v>8302258.8000000007</v>
      </c>
      <c r="EJ206" s="272">
        <f t="shared" si="702"/>
        <v>4712</v>
      </c>
      <c r="EK206" s="272">
        <f t="shared" si="702"/>
        <v>98017</v>
      </c>
      <c r="EL206" s="272">
        <f t="shared" si="702"/>
        <v>715571.25</v>
      </c>
      <c r="EM206" s="272">
        <f t="shared" si="702"/>
        <v>378512.64000000001</v>
      </c>
      <c r="EN206" s="272">
        <f t="shared" si="398"/>
        <v>1289401.49</v>
      </c>
      <c r="EO206" s="272">
        <f t="shared" ref="EO206:EV206" si="703">+EO164*EO$5</f>
        <v>267874.86</v>
      </c>
      <c r="EP206" s="272">
        <f t="shared" si="703"/>
        <v>69220</v>
      </c>
      <c r="EQ206" s="272">
        <f t="shared" si="703"/>
        <v>445120</v>
      </c>
      <c r="ER206" s="272">
        <f t="shared" si="703"/>
        <v>433387.35000000003</v>
      </c>
      <c r="ES206" s="272">
        <f t="shared" si="703"/>
        <v>0</v>
      </c>
      <c r="ET206" s="272">
        <f t="shared" si="703"/>
        <v>6213</v>
      </c>
      <c r="EU206" s="272">
        <f t="shared" si="703"/>
        <v>36610.5</v>
      </c>
      <c r="EV206" s="272">
        <f t="shared" si="703"/>
        <v>30975.780000000002</v>
      </c>
      <c r="EW206" s="272">
        <f t="shared" si="400"/>
        <v>3881847.6500000004</v>
      </c>
      <c r="EX206" s="272">
        <f t="shared" ref="EX206:FE206" si="704">+EX164*EX$5</f>
        <v>566857.83000000007</v>
      </c>
      <c r="EY206" s="272">
        <f t="shared" si="704"/>
        <v>244966.5</v>
      </c>
      <c r="EZ206" s="272">
        <f t="shared" si="704"/>
        <v>805221</v>
      </c>
      <c r="FA206" s="272">
        <f t="shared" si="704"/>
        <v>2005935.6900000002</v>
      </c>
      <c r="FB206" s="272">
        <f t="shared" si="704"/>
        <v>43238</v>
      </c>
      <c r="FC206" s="272">
        <f t="shared" si="704"/>
        <v>38608.800000000003</v>
      </c>
      <c r="FD206" s="272">
        <f t="shared" si="704"/>
        <v>85642.5</v>
      </c>
      <c r="FE206" s="272">
        <f t="shared" si="704"/>
        <v>91377.33</v>
      </c>
      <c r="FF206" s="272">
        <f t="shared" si="402"/>
        <v>918283.07000000007</v>
      </c>
      <c r="FG206" s="272">
        <f t="shared" ref="FG206:FN206" si="705">+FG164*FG$5</f>
        <v>365297.13</v>
      </c>
      <c r="FH206" s="272">
        <f t="shared" si="705"/>
        <v>56703.5</v>
      </c>
      <c r="FI206" s="272">
        <f t="shared" si="705"/>
        <v>291923</v>
      </c>
      <c r="FJ206" s="272">
        <f t="shared" si="705"/>
        <v>137395.17000000001</v>
      </c>
      <c r="FK206" s="272">
        <f t="shared" si="705"/>
        <v>5797.5</v>
      </c>
      <c r="FL206" s="272">
        <f t="shared" si="705"/>
        <v>10097</v>
      </c>
      <c r="FM206" s="272">
        <f t="shared" si="705"/>
        <v>37310.75</v>
      </c>
      <c r="FN206" s="272">
        <f t="shared" si="705"/>
        <v>13759.02</v>
      </c>
      <c r="FO206" s="272">
        <f t="shared" si="404"/>
        <v>924250.63</v>
      </c>
      <c r="FP206" s="272">
        <f t="shared" ref="FP206:FW206" si="706">+FP164*FP$5</f>
        <v>586931.4</v>
      </c>
      <c r="FQ206" s="272">
        <f t="shared" si="706"/>
        <v>8253.5</v>
      </c>
      <c r="FR206" s="272">
        <f t="shared" si="706"/>
        <v>16662</v>
      </c>
      <c r="FS206" s="272">
        <f t="shared" si="706"/>
        <v>299872.32</v>
      </c>
      <c r="FT206" s="272">
        <f t="shared" si="706"/>
        <v>2741.5</v>
      </c>
      <c r="FU206" s="272">
        <f t="shared" si="706"/>
        <v>0</v>
      </c>
      <c r="FV206" s="272">
        <f t="shared" si="706"/>
        <v>3098.5</v>
      </c>
      <c r="FW206" s="272">
        <f t="shared" si="706"/>
        <v>6691.4100000000008</v>
      </c>
      <c r="FX206" s="272">
        <f t="shared" si="406"/>
        <v>2660828.89</v>
      </c>
      <c r="FY206" s="272">
        <f t="shared" ref="FY206:GF206" si="707">+FY164*FY$5</f>
        <v>496277.76000000001</v>
      </c>
      <c r="FZ206" s="272">
        <f t="shared" si="707"/>
        <v>570336</v>
      </c>
      <c r="GA206" s="272">
        <f t="shared" si="707"/>
        <v>507129</v>
      </c>
      <c r="GB206" s="272">
        <f t="shared" si="707"/>
        <v>1052003.7</v>
      </c>
      <c r="GC206" s="272">
        <f t="shared" si="707"/>
        <v>10509.5</v>
      </c>
      <c r="GD206" s="272">
        <f t="shared" si="707"/>
        <v>7762.2000000000007</v>
      </c>
      <c r="GE206" s="272">
        <f t="shared" si="707"/>
        <v>10439.75</v>
      </c>
      <c r="GF206" s="272">
        <f t="shared" si="707"/>
        <v>6370.9800000000005</v>
      </c>
      <c r="GG206" s="272">
        <f t="shared" si="408"/>
        <v>890190.97</v>
      </c>
      <c r="GH206" s="272">
        <f t="shared" ref="GH206:GO206" si="708">+GH164*GH$5</f>
        <v>37661.910000000003</v>
      </c>
      <c r="GI206" s="272">
        <f t="shared" si="708"/>
        <v>8576</v>
      </c>
      <c r="GJ206" s="272">
        <f t="shared" si="708"/>
        <v>145429</v>
      </c>
      <c r="GK206" s="272">
        <f t="shared" si="708"/>
        <v>400399.56</v>
      </c>
      <c r="GL206" s="272">
        <f t="shared" si="708"/>
        <v>298124.5</v>
      </c>
      <c r="GM206" s="272">
        <f t="shared" si="708"/>
        <v>0</v>
      </c>
      <c r="GN206" s="272">
        <f t="shared" si="708"/>
        <v>0</v>
      </c>
      <c r="GO206" s="272">
        <f t="shared" si="708"/>
        <v>0</v>
      </c>
      <c r="GP206" s="272">
        <f t="shared" si="410"/>
        <v>243101.5</v>
      </c>
      <c r="GQ206" s="272">
        <f t="shared" ref="GQ206:GX206" si="709">+GQ164*GQ$5</f>
        <v>0</v>
      </c>
      <c r="GR206" s="272">
        <f t="shared" si="709"/>
        <v>134622.5</v>
      </c>
      <c r="GS206" s="272">
        <f t="shared" si="709"/>
        <v>108479</v>
      </c>
      <c r="GT206" s="272">
        <f t="shared" si="709"/>
        <v>0</v>
      </c>
      <c r="GU206" s="272">
        <f t="shared" si="709"/>
        <v>0</v>
      </c>
      <c r="GV206" s="272">
        <f t="shared" si="709"/>
        <v>0</v>
      </c>
      <c r="GW206" s="272">
        <f t="shared" si="709"/>
        <v>0</v>
      </c>
      <c r="GX206" s="272">
        <f t="shared" si="709"/>
        <v>0</v>
      </c>
      <c r="GY206" s="272">
        <f t="shared" si="412"/>
        <v>1110736.4800000002</v>
      </c>
      <c r="GZ206" s="272">
        <f t="shared" ref="GZ206:HH206" si="710">+GZ164*GZ$5</f>
        <v>290769.60000000003</v>
      </c>
      <c r="HA206" s="272">
        <f t="shared" si="710"/>
        <v>124378</v>
      </c>
      <c r="HB206" s="272">
        <f t="shared" si="710"/>
        <v>136599</v>
      </c>
      <c r="HC206" s="272">
        <f t="shared" si="710"/>
        <v>389663.67000000004</v>
      </c>
      <c r="HD206" s="272">
        <f t="shared" si="710"/>
        <v>16078.5</v>
      </c>
      <c r="HE206" s="272">
        <f t="shared" si="710"/>
        <v>4421.8</v>
      </c>
      <c r="HF206" s="272">
        <f t="shared" si="710"/>
        <v>57011</v>
      </c>
      <c r="HG206" s="272">
        <f t="shared" si="710"/>
        <v>91814.91</v>
      </c>
      <c r="HH206" s="272">
        <f t="shared" si="710"/>
        <v>0</v>
      </c>
    </row>
    <row r="207" spans="1:216" x14ac:dyDescent="0.2">
      <c r="A207" s="263" t="s">
        <v>243</v>
      </c>
      <c r="B207" s="272">
        <f t="shared" si="351"/>
        <v>203813774.66</v>
      </c>
      <c r="C207" s="272">
        <f t="shared" si="352"/>
        <v>19022380.25</v>
      </c>
      <c r="D207" s="272">
        <f t="shared" si="353"/>
        <v>14807241.5</v>
      </c>
      <c r="E207" s="272">
        <f t="shared" si="354"/>
        <v>9969908.75</v>
      </c>
      <c r="F207" s="272">
        <f t="shared" ref="F207:G207" si="711">+F165*F$5</f>
        <v>5232611.25</v>
      </c>
      <c r="G207" s="272">
        <f t="shared" si="711"/>
        <v>4737297.5</v>
      </c>
      <c r="H207" s="272">
        <f t="shared" si="356"/>
        <v>4061027.5</v>
      </c>
      <c r="I207" s="272">
        <f t="shared" ref="I207:J207" si="712">+I165*I$5</f>
        <v>1572103.5</v>
      </c>
      <c r="J207" s="272">
        <f t="shared" si="712"/>
        <v>2488924</v>
      </c>
      <c r="K207" s="272">
        <f t="shared" si="358"/>
        <v>528200.25</v>
      </c>
      <c r="L207" s="272">
        <f t="shared" ref="L207:M207" si="713">+L165*L$5</f>
        <v>350953.5</v>
      </c>
      <c r="M207" s="272">
        <f t="shared" si="713"/>
        <v>177246.75</v>
      </c>
      <c r="N207" s="272">
        <f t="shared" si="360"/>
        <v>248105</v>
      </c>
      <c r="O207" s="272">
        <f t="shared" ref="O207:P207" si="714">+O165*O$5</f>
        <v>134313</v>
      </c>
      <c r="P207" s="272">
        <f t="shared" si="714"/>
        <v>113792</v>
      </c>
      <c r="Q207" s="272">
        <f t="shared" si="362"/>
        <v>500007.75</v>
      </c>
      <c r="R207" s="272">
        <f t="shared" ref="R207:S207" si="715">+R165*R$5</f>
        <v>500007.75</v>
      </c>
      <c r="S207" s="272">
        <f t="shared" si="715"/>
        <v>0</v>
      </c>
      <c r="T207" s="272">
        <f t="shared" si="364"/>
        <v>2132792.75</v>
      </c>
      <c r="U207" s="272">
        <f t="shared" ref="U207:V207" si="716">+U165*U$5</f>
        <v>1716297</v>
      </c>
      <c r="V207" s="272">
        <f t="shared" si="716"/>
        <v>416495.75</v>
      </c>
      <c r="W207" s="272">
        <f t="shared" si="366"/>
        <v>1582338.25</v>
      </c>
      <c r="X207" s="272">
        <f t="shared" ref="X207:Y207" si="717">+X165*X$5</f>
        <v>1493842.5</v>
      </c>
      <c r="Y207" s="272">
        <f t="shared" si="717"/>
        <v>88495.75</v>
      </c>
      <c r="Z207" s="272">
        <f t="shared" si="368"/>
        <v>82245004.25</v>
      </c>
      <c r="AA207" s="272">
        <f t="shared" si="369"/>
        <v>71119944.060000002</v>
      </c>
      <c r="AB207" s="272">
        <f t="shared" ref="AB207:AX207" si="718">+AB165*AB$5</f>
        <v>2709681</v>
      </c>
      <c r="AC207" s="272">
        <f t="shared" si="718"/>
        <v>16300465.5</v>
      </c>
      <c r="AD207" s="272">
        <f t="shared" si="718"/>
        <v>6466240</v>
      </c>
      <c r="AE207" s="272">
        <f t="shared" si="718"/>
        <v>90235</v>
      </c>
      <c r="AF207" s="272">
        <f t="shared" si="718"/>
        <v>5698143</v>
      </c>
      <c r="AG207" s="272">
        <f t="shared" si="718"/>
        <v>6075508</v>
      </c>
      <c r="AH207" s="272">
        <f t="shared" si="718"/>
        <v>8611305</v>
      </c>
      <c r="AI207" s="272">
        <f t="shared" si="718"/>
        <v>4399794.3</v>
      </c>
      <c r="AJ207" s="272">
        <f t="shared" si="718"/>
        <v>16923273</v>
      </c>
      <c r="AK207" s="272">
        <f t="shared" si="718"/>
        <v>3653159.4000000004</v>
      </c>
      <c r="AL207" s="272">
        <f t="shared" si="718"/>
        <v>192139.86000000002</v>
      </c>
      <c r="AM207" s="272">
        <f t="shared" si="371"/>
        <v>11125060.189999999</v>
      </c>
      <c r="AN207" s="272">
        <f t="shared" si="718"/>
        <v>41243</v>
      </c>
      <c r="AO207" s="272">
        <f t="shared" si="718"/>
        <v>3129567.54</v>
      </c>
      <c r="AP207" s="272">
        <f t="shared" si="718"/>
        <v>2798714</v>
      </c>
      <c r="AQ207" s="272">
        <f t="shared" si="718"/>
        <v>34584.5</v>
      </c>
      <c r="AR207" s="272">
        <f t="shared" si="718"/>
        <v>1499124.33</v>
      </c>
      <c r="AS207" s="272">
        <f t="shared" si="718"/>
        <v>577049</v>
      </c>
      <c r="AT207" s="272">
        <f t="shared" si="718"/>
        <v>825210</v>
      </c>
      <c r="AU207" s="272">
        <f t="shared" si="718"/>
        <v>140249.34</v>
      </c>
      <c r="AV207" s="272">
        <f t="shared" si="718"/>
        <v>1463635.5</v>
      </c>
      <c r="AW207" s="272">
        <f t="shared" si="718"/>
        <v>600975.87</v>
      </c>
      <c r="AX207" s="272">
        <f t="shared" si="718"/>
        <v>14707.11</v>
      </c>
      <c r="AY207" s="272">
        <f t="shared" si="372"/>
        <v>3270463.8900000006</v>
      </c>
      <c r="AZ207" s="272">
        <f t="shared" si="373"/>
        <v>688763.47</v>
      </c>
      <c r="BA207" s="272">
        <f t="shared" ref="BA207:BF207" si="719">+BA165*BA$5</f>
        <v>34957.22</v>
      </c>
      <c r="BB207" s="272">
        <f t="shared" si="719"/>
        <v>68636.25</v>
      </c>
      <c r="BC207" s="272">
        <f t="shared" si="719"/>
        <v>521040</v>
      </c>
      <c r="BD207" s="272">
        <f t="shared" si="719"/>
        <v>64130</v>
      </c>
      <c r="BE207" s="272">
        <f t="shared" si="719"/>
        <v>0</v>
      </c>
      <c r="BF207" s="272">
        <f t="shared" si="719"/>
        <v>0</v>
      </c>
      <c r="BG207" s="272">
        <f t="shared" si="375"/>
        <v>142764.70000000001</v>
      </c>
      <c r="BH207" s="272">
        <f t="shared" ref="BH207:BM207" si="720">+BH165*BH$5</f>
        <v>9644.14</v>
      </c>
      <c r="BI207" s="272">
        <f t="shared" si="720"/>
        <v>0</v>
      </c>
      <c r="BJ207" s="272">
        <f t="shared" si="720"/>
        <v>133120.56</v>
      </c>
      <c r="BK207" s="272">
        <f t="shared" si="720"/>
        <v>0</v>
      </c>
      <c r="BL207" s="272">
        <f t="shared" si="720"/>
        <v>0</v>
      </c>
      <c r="BM207" s="272">
        <f t="shared" si="720"/>
        <v>0</v>
      </c>
      <c r="BN207" s="272">
        <f t="shared" si="377"/>
        <v>491896.71</v>
      </c>
      <c r="BO207" s="272">
        <f t="shared" ref="BO207:BT207" si="721">+BO165*BO$5</f>
        <v>0</v>
      </c>
      <c r="BP207" s="272">
        <f t="shared" si="721"/>
        <v>5721.75</v>
      </c>
      <c r="BQ207" s="272">
        <f t="shared" si="721"/>
        <v>486174.96</v>
      </c>
      <c r="BR207" s="272">
        <f t="shared" si="721"/>
        <v>0</v>
      </c>
      <c r="BS207" s="272">
        <f t="shared" si="721"/>
        <v>0</v>
      </c>
      <c r="BT207" s="272">
        <f t="shared" si="721"/>
        <v>0</v>
      </c>
      <c r="BU207" s="272">
        <f t="shared" si="379"/>
        <v>468580.07</v>
      </c>
      <c r="BV207" s="272">
        <f t="shared" ref="BV207:CA207" si="722">+BV165*BV$5</f>
        <v>4591.1000000000004</v>
      </c>
      <c r="BW207" s="272">
        <f t="shared" si="722"/>
        <v>45674.25</v>
      </c>
      <c r="BX207" s="272">
        <f t="shared" si="722"/>
        <v>397266.72000000003</v>
      </c>
      <c r="BY207" s="272">
        <f t="shared" si="722"/>
        <v>21048</v>
      </c>
      <c r="BZ207" s="272">
        <f t="shared" si="722"/>
        <v>0</v>
      </c>
      <c r="CA207" s="272">
        <f t="shared" si="722"/>
        <v>0</v>
      </c>
      <c r="CB207" s="272">
        <f t="shared" si="381"/>
        <v>45782.22</v>
      </c>
      <c r="CC207" s="272">
        <f t="shared" ref="CC207:CH207" si="723">+CC165*CC$5</f>
        <v>2001.74</v>
      </c>
      <c r="CD207" s="272">
        <f t="shared" si="723"/>
        <v>0</v>
      </c>
      <c r="CE207" s="272">
        <f t="shared" si="723"/>
        <v>43780.480000000003</v>
      </c>
      <c r="CF207" s="272">
        <f t="shared" si="723"/>
        <v>0</v>
      </c>
      <c r="CG207" s="272">
        <f t="shared" si="723"/>
        <v>0</v>
      </c>
      <c r="CH207" s="272">
        <f t="shared" si="723"/>
        <v>0</v>
      </c>
      <c r="CI207" s="272">
        <f t="shared" si="383"/>
        <v>1432676.7200000002</v>
      </c>
      <c r="CJ207" s="272">
        <f t="shared" ref="CJ207:CO207" si="724">+CJ165*CJ$5</f>
        <v>47326.62</v>
      </c>
      <c r="CK207" s="272">
        <f t="shared" si="724"/>
        <v>72406.5</v>
      </c>
      <c r="CL207" s="272">
        <f t="shared" si="724"/>
        <v>805256.8</v>
      </c>
      <c r="CM207" s="272">
        <f t="shared" si="724"/>
        <v>104454</v>
      </c>
      <c r="CN207" s="272">
        <f t="shared" si="724"/>
        <v>0</v>
      </c>
      <c r="CO207" s="272">
        <f t="shared" si="724"/>
        <v>403232.80000000005</v>
      </c>
      <c r="CP207" s="272">
        <f t="shared" si="385"/>
        <v>3524703.23</v>
      </c>
      <c r="CQ207" s="272">
        <f t="shared" ref="CQ207:CV207" si="725">+CQ165*CQ$5</f>
        <v>213684.2</v>
      </c>
      <c r="CR207" s="272">
        <f t="shared" si="725"/>
        <v>1304151.75</v>
      </c>
      <c r="CS207" s="272">
        <f t="shared" si="725"/>
        <v>509123.01</v>
      </c>
      <c r="CT207" s="272">
        <f t="shared" si="725"/>
        <v>389509.80000000005</v>
      </c>
      <c r="CU207" s="272">
        <f t="shared" si="725"/>
        <v>287350.47000000003</v>
      </c>
      <c r="CV207" s="272">
        <f t="shared" si="725"/>
        <v>820884</v>
      </c>
      <c r="CW207" s="272">
        <f t="shared" si="387"/>
        <v>1151556.22</v>
      </c>
      <c r="CX207" s="272">
        <f t="shared" ref="CX207:DC207" si="726">+CX165*CX$5</f>
        <v>0</v>
      </c>
      <c r="CY207" s="272">
        <f t="shared" si="726"/>
        <v>0</v>
      </c>
      <c r="CZ207" s="272">
        <f t="shared" si="726"/>
        <v>0</v>
      </c>
      <c r="DA207" s="272">
        <f t="shared" si="726"/>
        <v>171753</v>
      </c>
      <c r="DB207" s="272">
        <f t="shared" si="726"/>
        <v>433235.22000000003</v>
      </c>
      <c r="DC207" s="272">
        <f t="shared" si="726"/>
        <v>546568</v>
      </c>
      <c r="DD207" s="272">
        <f t="shared" si="389"/>
        <v>66941256.399999999</v>
      </c>
      <c r="DE207" s="272">
        <f t="shared" ref="DE207:DJ207" si="727">+DE165*DE$5</f>
        <v>4667034.9000000004</v>
      </c>
      <c r="DF207" s="272">
        <f t="shared" si="727"/>
        <v>11282680</v>
      </c>
      <c r="DG207" s="272">
        <f t="shared" si="727"/>
        <v>46907685</v>
      </c>
      <c r="DH207" s="272">
        <f t="shared" si="727"/>
        <v>2842535</v>
      </c>
      <c r="DI207" s="272">
        <f t="shared" si="727"/>
        <v>1067232</v>
      </c>
      <c r="DJ207" s="272">
        <f t="shared" si="727"/>
        <v>174089.5</v>
      </c>
      <c r="DK207" s="272">
        <f t="shared" si="391"/>
        <v>27658410.419999998</v>
      </c>
      <c r="DL207" s="272">
        <f t="shared" si="392"/>
        <v>15247231.630000003</v>
      </c>
      <c r="DM207" s="272">
        <f t="shared" si="393"/>
        <v>9109884.3900000006</v>
      </c>
      <c r="DN207" s="272">
        <f t="shared" ref="DN207:DU207" si="728">+DN165*DN$5</f>
        <v>2454193.83</v>
      </c>
      <c r="DO207" s="272">
        <f t="shared" si="728"/>
        <v>579869</v>
      </c>
      <c r="DP207" s="272">
        <f t="shared" si="728"/>
        <v>2003906</v>
      </c>
      <c r="DQ207" s="272">
        <f t="shared" si="728"/>
        <v>3724297.5</v>
      </c>
      <c r="DR207" s="272">
        <f t="shared" si="728"/>
        <v>0</v>
      </c>
      <c r="DS207" s="272">
        <f t="shared" si="728"/>
        <v>25313.800000000003</v>
      </c>
      <c r="DT207" s="272">
        <f t="shared" si="728"/>
        <v>223899.25</v>
      </c>
      <c r="DU207" s="272">
        <f t="shared" si="728"/>
        <v>98405.010000000009</v>
      </c>
      <c r="DV207" s="272">
        <f t="shared" si="395"/>
        <v>6137347.2400000012</v>
      </c>
      <c r="DW207" s="272">
        <f t="shared" ref="DW207:EM207" si="729">+DW165*DW$5</f>
        <v>803364.21000000008</v>
      </c>
      <c r="DX207" s="272">
        <f t="shared" si="729"/>
        <v>715088.5</v>
      </c>
      <c r="DY207" s="272">
        <f t="shared" si="729"/>
        <v>855614</v>
      </c>
      <c r="DZ207" s="272">
        <f t="shared" si="729"/>
        <v>3440075.1</v>
      </c>
      <c r="EA207" s="272">
        <f t="shared" si="729"/>
        <v>0</v>
      </c>
      <c r="EB207" s="272">
        <f t="shared" si="729"/>
        <v>5203.4000000000005</v>
      </c>
      <c r="EC207" s="272">
        <f t="shared" si="729"/>
        <v>221059.25</v>
      </c>
      <c r="ED207" s="272">
        <f t="shared" si="729"/>
        <v>96942.78</v>
      </c>
      <c r="EE207" s="272">
        <f t="shared" si="397"/>
        <v>13114560.760000004</v>
      </c>
      <c r="EF207" s="272">
        <f t="shared" si="729"/>
        <v>3122620.0500000003</v>
      </c>
      <c r="EG207" s="272">
        <f t="shared" si="729"/>
        <v>1223963</v>
      </c>
      <c r="EH207" s="272">
        <f t="shared" si="729"/>
        <v>2458333</v>
      </c>
      <c r="EI207" s="272">
        <f t="shared" si="729"/>
        <v>5713725.6000000006</v>
      </c>
      <c r="EJ207" s="272">
        <f t="shared" si="729"/>
        <v>0</v>
      </c>
      <c r="EK207" s="272">
        <f t="shared" si="729"/>
        <v>29117.800000000003</v>
      </c>
      <c r="EL207" s="272">
        <f t="shared" si="729"/>
        <v>394522.5</v>
      </c>
      <c r="EM207" s="272">
        <f t="shared" si="729"/>
        <v>172278.81</v>
      </c>
      <c r="EN207" s="272">
        <f t="shared" si="398"/>
        <v>2082503.36</v>
      </c>
      <c r="EO207" s="272">
        <f t="shared" ref="EO207:EV207" si="730">+EO165*EO$5</f>
        <v>110208.12000000001</v>
      </c>
      <c r="EP207" s="272">
        <f t="shared" si="730"/>
        <v>66453.5</v>
      </c>
      <c r="EQ207" s="272">
        <f t="shared" si="730"/>
        <v>392562</v>
      </c>
      <c r="ER207" s="272">
        <f t="shared" si="730"/>
        <v>1446468.54</v>
      </c>
      <c r="ES207" s="272">
        <f t="shared" si="730"/>
        <v>0</v>
      </c>
      <c r="ET207" s="272">
        <f t="shared" si="730"/>
        <v>1399.4</v>
      </c>
      <c r="EU207" s="272">
        <f t="shared" si="730"/>
        <v>45509.5</v>
      </c>
      <c r="EV207" s="272">
        <f t="shared" si="730"/>
        <v>19902.3</v>
      </c>
      <c r="EW207" s="272">
        <f t="shared" si="400"/>
        <v>4291907.21</v>
      </c>
      <c r="EX207" s="272">
        <f t="shared" ref="EX207:FE207" si="731">+EX165*EX$5</f>
        <v>835629.3</v>
      </c>
      <c r="EY207" s="272">
        <f t="shared" si="731"/>
        <v>266560.5</v>
      </c>
      <c r="EZ207" s="272">
        <f t="shared" si="731"/>
        <v>891481</v>
      </c>
      <c r="FA207" s="272">
        <f t="shared" si="731"/>
        <v>2138725.71</v>
      </c>
      <c r="FB207" s="272">
        <f t="shared" si="731"/>
        <v>0</v>
      </c>
      <c r="FC207" s="272">
        <f t="shared" si="731"/>
        <v>17143.400000000001</v>
      </c>
      <c r="FD207" s="272">
        <f t="shared" si="731"/>
        <v>82964</v>
      </c>
      <c r="FE207" s="272">
        <f t="shared" si="731"/>
        <v>59403.3</v>
      </c>
      <c r="FF207" s="272">
        <f t="shared" si="402"/>
        <v>992661.8600000001</v>
      </c>
      <c r="FG207" s="272">
        <f t="shared" ref="FG207:FN207" si="732">+FG165*FG$5</f>
        <v>386467.29000000004</v>
      </c>
      <c r="FH207" s="272">
        <f t="shared" si="732"/>
        <v>69001</v>
      </c>
      <c r="FI207" s="272">
        <f t="shared" si="732"/>
        <v>219659</v>
      </c>
      <c r="FJ207" s="272">
        <f t="shared" si="732"/>
        <v>291979.38</v>
      </c>
      <c r="FK207" s="272">
        <f t="shared" si="732"/>
        <v>0</v>
      </c>
      <c r="FL207" s="272">
        <f t="shared" si="732"/>
        <v>9599.4</v>
      </c>
      <c r="FM207" s="272">
        <f t="shared" si="732"/>
        <v>11942</v>
      </c>
      <c r="FN207" s="272">
        <f t="shared" si="732"/>
        <v>4013.79</v>
      </c>
      <c r="FO207" s="272">
        <f t="shared" si="404"/>
        <v>1929022.81</v>
      </c>
      <c r="FP207" s="272">
        <f t="shared" ref="FP207:FW207" si="733">+FP165*FP$5</f>
        <v>1518502.59</v>
      </c>
      <c r="FQ207" s="272">
        <f t="shared" si="733"/>
        <v>49329</v>
      </c>
      <c r="FR207" s="272">
        <f t="shared" si="733"/>
        <v>24561</v>
      </c>
      <c r="FS207" s="272">
        <f t="shared" si="733"/>
        <v>291633.87</v>
      </c>
      <c r="FT207" s="272">
        <f t="shared" si="733"/>
        <v>22418.5</v>
      </c>
      <c r="FU207" s="272">
        <f t="shared" si="733"/>
        <v>1471.6000000000001</v>
      </c>
      <c r="FV207" s="272">
        <f t="shared" si="733"/>
        <v>21106.25</v>
      </c>
      <c r="FW207" s="272">
        <f t="shared" si="733"/>
        <v>0</v>
      </c>
      <c r="FX207" s="272">
        <f t="shared" si="406"/>
        <v>2249107.17</v>
      </c>
      <c r="FY207" s="272">
        <f t="shared" ref="FY207:GF207" si="734">+FY165*FY$5</f>
        <v>243101.1</v>
      </c>
      <c r="FZ207" s="272">
        <f t="shared" si="734"/>
        <v>155910</v>
      </c>
      <c r="GA207" s="272">
        <f t="shared" si="734"/>
        <v>756698</v>
      </c>
      <c r="GB207" s="272">
        <f t="shared" si="734"/>
        <v>1085607.27</v>
      </c>
      <c r="GC207" s="272">
        <f t="shared" si="734"/>
        <v>0</v>
      </c>
      <c r="GD207" s="272">
        <f t="shared" si="734"/>
        <v>1964.8000000000002</v>
      </c>
      <c r="GE207" s="272">
        <f t="shared" si="734"/>
        <v>5826</v>
      </c>
      <c r="GF207" s="272">
        <f t="shared" si="734"/>
        <v>0</v>
      </c>
      <c r="GG207" s="272">
        <f t="shared" si="408"/>
        <v>245689.75</v>
      </c>
      <c r="GH207" s="272">
        <f t="shared" ref="GH207:GO207" si="735">+GH165*GH$5</f>
        <v>0</v>
      </c>
      <c r="GI207" s="272">
        <f t="shared" si="735"/>
        <v>0</v>
      </c>
      <c r="GJ207" s="272">
        <f t="shared" si="735"/>
        <v>26971</v>
      </c>
      <c r="GK207" s="272">
        <f t="shared" si="735"/>
        <v>138723.75</v>
      </c>
      <c r="GL207" s="272">
        <f t="shared" si="735"/>
        <v>79995</v>
      </c>
      <c r="GM207" s="272">
        <f t="shared" si="735"/>
        <v>0</v>
      </c>
      <c r="GN207" s="272">
        <f t="shared" si="735"/>
        <v>0</v>
      </c>
      <c r="GO207" s="272">
        <f t="shared" si="735"/>
        <v>0</v>
      </c>
      <c r="GP207" s="272">
        <f t="shared" si="410"/>
        <v>1502027.9</v>
      </c>
      <c r="GQ207" s="272">
        <f t="shared" ref="GQ207:GX207" si="736">+GQ165*GQ$5</f>
        <v>6935.6100000000006</v>
      </c>
      <c r="GR207" s="272">
        <f t="shared" si="736"/>
        <v>621320.5</v>
      </c>
      <c r="GS207" s="272">
        <f t="shared" si="736"/>
        <v>852397</v>
      </c>
      <c r="GT207" s="272">
        <f t="shared" si="736"/>
        <v>5226.54</v>
      </c>
      <c r="GU207" s="272">
        <f t="shared" si="736"/>
        <v>0</v>
      </c>
      <c r="GV207" s="272">
        <f t="shared" si="736"/>
        <v>0</v>
      </c>
      <c r="GW207" s="272">
        <f t="shared" si="736"/>
        <v>6297.75</v>
      </c>
      <c r="GX207" s="272">
        <f t="shared" si="736"/>
        <v>9850.5</v>
      </c>
      <c r="GY207" s="272">
        <f t="shared" si="412"/>
        <v>1200762.0899999999</v>
      </c>
      <c r="GZ207" s="272">
        <f t="shared" ref="GZ207:HH207" si="737">+GZ165*GZ$5</f>
        <v>346946.49</v>
      </c>
      <c r="HA207" s="272">
        <f t="shared" si="737"/>
        <v>159077</v>
      </c>
      <c r="HB207" s="272">
        <f t="shared" si="737"/>
        <v>97869</v>
      </c>
      <c r="HC207" s="272">
        <f t="shared" si="737"/>
        <v>523153.29000000004</v>
      </c>
      <c r="HD207" s="272">
        <f t="shared" si="737"/>
        <v>26674</v>
      </c>
      <c r="HE207" s="272">
        <f t="shared" si="737"/>
        <v>2033.4</v>
      </c>
      <c r="HF207" s="272">
        <f t="shared" si="737"/>
        <v>30306.75</v>
      </c>
      <c r="HG207" s="272">
        <f t="shared" si="737"/>
        <v>14702.16</v>
      </c>
      <c r="HH207" s="272">
        <f t="shared" si="737"/>
        <v>0</v>
      </c>
    </row>
    <row r="208" spans="1:216" x14ac:dyDescent="0.2">
      <c r="A208" s="263" t="s">
        <v>244</v>
      </c>
      <c r="B208" s="272">
        <f t="shared" si="351"/>
        <v>244762815.79000002</v>
      </c>
      <c r="C208" s="272">
        <f t="shared" si="352"/>
        <v>15746701</v>
      </c>
      <c r="D208" s="272">
        <f t="shared" si="353"/>
        <v>12934683.75</v>
      </c>
      <c r="E208" s="272">
        <f t="shared" si="354"/>
        <v>8634825</v>
      </c>
      <c r="F208" s="272">
        <f t="shared" ref="F208:G208" si="738">+F166*F$5</f>
        <v>3964552.5</v>
      </c>
      <c r="G208" s="272">
        <f t="shared" si="738"/>
        <v>4670272.5</v>
      </c>
      <c r="H208" s="272">
        <f t="shared" si="356"/>
        <v>3650425.25</v>
      </c>
      <c r="I208" s="272">
        <f t="shared" ref="I208:J208" si="739">+I166*I$5</f>
        <v>1326947.25</v>
      </c>
      <c r="J208" s="272">
        <f t="shared" si="739"/>
        <v>2323478</v>
      </c>
      <c r="K208" s="272">
        <f t="shared" si="358"/>
        <v>365806.5</v>
      </c>
      <c r="L208" s="272">
        <f t="shared" ref="L208:M208" si="740">+L166*L$5</f>
        <v>221432.25</v>
      </c>
      <c r="M208" s="272">
        <f t="shared" si="740"/>
        <v>144374.25</v>
      </c>
      <c r="N208" s="272">
        <f t="shared" si="360"/>
        <v>283627</v>
      </c>
      <c r="O208" s="272">
        <f t="shared" ref="O208:P208" si="741">+O166*O$5</f>
        <v>154011.75</v>
      </c>
      <c r="P208" s="272">
        <f t="shared" si="741"/>
        <v>129615.25</v>
      </c>
      <c r="Q208" s="272">
        <f t="shared" si="362"/>
        <v>714142.5</v>
      </c>
      <c r="R208" s="272">
        <f t="shared" ref="R208:S208" si="742">+R166*R$5</f>
        <v>714142.5</v>
      </c>
      <c r="S208" s="272">
        <f t="shared" si="742"/>
        <v>0</v>
      </c>
      <c r="T208" s="272">
        <f t="shared" si="364"/>
        <v>720618</v>
      </c>
      <c r="U208" s="272">
        <f t="shared" ref="U208:V208" si="743">+U166*U$5</f>
        <v>670645.5</v>
      </c>
      <c r="V208" s="272">
        <f t="shared" si="743"/>
        <v>49972.5</v>
      </c>
      <c r="W208" s="272">
        <f t="shared" si="366"/>
        <v>1377256.75</v>
      </c>
      <c r="X208" s="272">
        <f t="shared" ref="X208:Y208" si="744">+X166*X$5</f>
        <v>1276180.5</v>
      </c>
      <c r="Y208" s="272">
        <f t="shared" si="744"/>
        <v>101076.25</v>
      </c>
      <c r="Z208" s="272">
        <f t="shared" si="368"/>
        <v>103503096.69</v>
      </c>
      <c r="AA208" s="272">
        <f t="shared" si="369"/>
        <v>94440417.090000004</v>
      </c>
      <c r="AB208" s="272">
        <f t="shared" ref="AB208:AX208" si="745">+AB166*AB$5</f>
        <v>5144232</v>
      </c>
      <c r="AC208" s="272">
        <f t="shared" si="745"/>
        <v>25612009.5</v>
      </c>
      <c r="AD208" s="272">
        <f t="shared" si="745"/>
        <v>7478516</v>
      </c>
      <c r="AE208" s="272">
        <f t="shared" si="745"/>
        <v>331583</v>
      </c>
      <c r="AF208" s="272">
        <f t="shared" si="745"/>
        <v>7843621.5</v>
      </c>
      <c r="AG208" s="272">
        <f t="shared" si="745"/>
        <v>11065070</v>
      </c>
      <c r="AH208" s="272">
        <f t="shared" si="745"/>
        <v>10661895</v>
      </c>
      <c r="AI208" s="272">
        <f t="shared" si="745"/>
        <v>3834477.9000000004</v>
      </c>
      <c r="AJ208" s="272">
        <f t="shared" si="745"/>
        <v>17806395</v>
      </c>
      <c r="AK208" s="272">
        <f t="shared" si="745"/>
        <v>4396758.3</v>
      </c>
      <c r="AL208" s="272">
        <f t="shared" si="745"/>
        <v>265858.89</v>
      </c>
      <c r="AM208" s="272">
        <f t="shared" si="371"/>
        <v>9062679.6000000015</v>
      </c>
      <c r="AN208" s="272">
        <f t="shared" si="745"/>
        <v>136984</v>
      </c>
      <c r="AO208" s="272">
        <f t="shared" si="745"/>
        <v>2996527.3800000004</v>
      </c>
      <c r="AP208" s="272">
        <f t="shared" si="745"/>
        <v>2303800</v>
      </c>
      <c r="AQ208" s="272">
        <f t="shared" si="745"/>
        <v>34584.5</v>
      </c>
      <c r="AR208" s="272">
        <f t="shared" si="745"/>
        <v>1267356.75</v>
      </c>
      <c r="AS208" s="272">
        <f t="shared" si="745"/>
        <v>455440</v>
      </c>
      <c r="AT208" s="272">
        <f t="shared" si="745"/>
        <v>361627</v>
      </c>
      <c r="AU208" s="272">
        <f t="shared" si="745"/>
        <v>105497.70000000001</v>
      </c>
      <c r="AV208" s="272">
        <f t="shared" si="745"/>
        <v>1090015.8</v>
      </c>
      <c r="AW208" s="272">
        <f t="shared" si="745"/>
        <v>302577.99</v>
      </c>
      <c r="AX208" s="272">
        <f t="shared" si="745"/>
        <v>8268.48</v>
      </c>
      <c r="AY208" s="272">
        <f t="shared" si="372"/>
        <v>5654454.4800000004</v>
      </c>
      <c r="AZ208" s="272">
        <f t="shared" si="373"/>
        <v>906510.66</v>
      </c>
      <c r="BA208" s="272">
        <f t="shared" ref="BA208:BF208" si="746">+BA166*BA$5</f>
        <v>41415.279999999999</v>
      </c>
      <c r="BB208" s="272">
        <f t="shared" si="746"/>
        <v>103480.5</v>
      </c>
      <c r="BC208" s="272">
        <f t="shared" si="746"/>
        <v>639882.88</v>
      </c>
      <c r="BD208" s="272">
        <f t="shared" si="746"/>
        <v>121732</v>
      </c>
      <c r="BE208" s="272">
        <f t="shared" si="746"/>
        <v>0</v>
      </c>
      <c r="BF208" s="272">
        <f t="shared" si="746"/>
        <v>0</v>
      </c>
      <c r="BG208" s="272">
        <f t="shared" si="375"/>
        <v>186530.08</v>
      </c>
      <c r="BH208" s="272">
        <f t="shared" ref="BH208:BM208" si="747">+BH166*BH$5</f>
        <v>11530.6</v>
      </c>
      <c r="BI208" s="272">
        <f t="shared" si="747"/>
        <v>0</v>
      </c>
      <c r="BJ208" s="272">
        <f t="shared" si="747"/>
        <v>126306.48</v>
      </c>
      <c r="BK208" s="272">
        <f t="shared" si="747"/>
        <v>48693</v>
      </c>
      <c r="BL208" s="272">
        <f t="shared" si="747"/>
        <v>0</v>
      </c>
      <c r="BM208" s="272">
        <f t="shared" si="747"/>
        <v>0</v>
      </c>
      <c r="BN208" s="272">
        <f t="shared" si="377"/>
        <v>1162406.53</v>
      </c>
      <c r="BO208" s="272">
        <f t="shared" ref="BO208:BT208" si="748">+BO166*BO$5</f>
        <v>290.28000000000003</v>
      </c>
      <c r="BP208" s="272">
        <f t="shared" si="748"/>
        <v>49805.25</v>
      </c>
      <c r="BQ208" s="272">
        <f t="shared" si="748"/>
        <v>985396</v>
      </c>
      <c r="BR208" s="272">
        <f t="shared" si="748"/>
        <v>126915</v>
      </c>
      <c r="BS208" s="272">
        <f t="shared" si="748"/>
        <v>0</v>
      </c>
      <c r="BT208" s="272">
        <f t="shared" si="748"/>
        <v>0</v>
      </c>
      <c r="BU208" s="272">
        <f t="shared" si="379"/>
        <v>1147936.3500000001</v>
      </c>
      <c r="BV208" s="272">
        <f t="shared" ref="BV208:CA208" si="749">+BV166*BV$5</f>
        <v>5806.84</v>
      </c>
      <c r="BW208" s="272">
        <f t="shared" si="749"/>
        <v>226518.75</v>
      </c>
      <c r="BX208" s="272">
        <f t="shared" si="749"/>
        <v>765545.76</v>
      </c>
      <c r="BY208" s="272">
        <f t="shared" si="749"/>
        <v>150065</v>
      </c>
      <c r="BZ208" s="272">
        <f t="shared" si="749"/>
        <v>0</v>
      </c>
      <c r="CA208" s="272">
        <f t="shared" si="749"/>
        <v>0</v>
      </c>
      <c r="CB208" s="272">
        <f t="shared" si="381"/>
        <v>222148.65</v>
      </c>
      <c r="CC208" s="272">
        <f t="shared" ref="CC208:CH208" si="750">+CC166*CC$5</f>
        <v>9035.48</v>
      </c>
      <c r="CD208" s="272">
        <f t="shared" si="750"/>
        <v>96011.25</v>
      </c>
      <c r="CE208" s="272">
        <f t="shared" si="750"/>
        <v>57727.92</v>
      </c>
      <c r="CF208" s="272">
        <f t="shared" si="750"/>
        <v>59374</v>
      </c>
      <c r="CG208" s="272">
        <f t="shared" si="750"/>
        <v>0</v>
      </c>
      <c r="CH208" s="272">
        <f t="shared" si="750"/>
        <v>0</v>
      </c>
      <c r="CI208" s="272">
        <f t="shared" si="383"/>
        <v>2028922.21</v>
      </c>
      <c r="CJ208" s="272">
        <f t="shared" ref="CJ208:CO208" si="751">+CJ166*CJ$5</f>
        <v>61939.1</v>
      </c>
      <c r="CK208" s="272">
        <f t="shared" si="751"/>
        <v>167763.75</v>
      </c>
      <c r="CL208" s="272">
        <f t="shared" si="751"/>
        <v>743636.96</v>
      </c>
      <c r="CM208" s="272">
        <f t="shared" si="751"/>
        <v>203728</v>
      </c>
      <c r="CN208" s="272">
        <f t="shared" si="751"/>
        <v>0</v>
      </c>
      <c r="CO208" s="272">
        <f t="shared" si="751"/>
        <v>851854.4</v>
      </c>
      <c r="CP208" s="272">
        <f t="shared" si="385"/>
        <v>3147295.31</v>
      </c>
      <c r="CQ208" s="272">
        <f t="shared" ref="CQ208:CV208" si="752">+CQ166*CQ$5</f>
        <v>114189.6</v>
      </c>
      <c r="CR208" s="272">
        <f t="shared" si="752"/>
        <v>965608.25</v>
      </c>
      <c r="CS208" s="272">
        <f t="shared" si="752"/>
        <v>242281.71000000002</v>
      </c>
      <c r="CT208" s="272">
        <f t="shared" si="752"/>
        <v>509813.80000000005</v>
      </c>
      <c r="CU208" s="272">
        <f t="shared" si="752"/>
        <v>382771.95</v>
      </c>
      <c r="CV208" s="272">
        <f t="shared" si="752"/>
        <v>932630</v>
      </c>
      <c r="CW208" s="272">
        <f t="shared" si="387"/>
        <v>881070.29</v>
      </c>
      <c r="CX208" s="272">
        <f t="shared" ref="CX208:DC208" si="753">+CX166*CX$5</f>
        <v>0</v>
      </c>
      <c r="CY208" s="272">
        <f t="shared" si="753"/>
        <v>0</v>
      </c>
      <c r="CZ208" s="272">
        <f t="shared" si="753"/>
        <v>0</v>
      </c>
      <c r="DA208" s="272">
        <f t="shared" si="753"/>
        <v>149091.4</v>
      </c>
      <c r="DB208" s="272">
        <f t="shared" si="753"/>
        <v>682549.89</v>
      </c>
      <c r="DC208" s="272">
        <f t="shared" si="753"/>
        <v>49429</v>
      </c>
      <c r="DD208" s="272">
        <f t="shared" si="389"/>
        <v>75046296.700000003</v>
      </c>
      <c r="DE208" s="272">
        <f t="shared" ref="DE208:DJ208" si="754">+DE166*DE$5</f>
        <v>4937819.7</v>
      </c>
      <c r="DF208" s="272">
        <f t="shared" si="754"/>
        <v>12442135</v>
      </c>
      <c r="DG208" s="272">
        <f t="shared" si="754"/>
        <v>50208495</v>
      </c>
      <c r="DH208" s="272">
        <f t="shared" si="754"/>
        <v>5547125</v>
      </c>
      <c r="DI208" s="272">
        <f t="shared" si="754"/>
        <v>1552416</v>
      </c>
      <c r="DJ208" s="272">
        <f t="shared" si="754"/>
        <v>358306</v>
      </c>
      <c r="DK208" s="272">
        <f t="shared" si="391"/>
        <v>40783901.319999993</v>
      </c>
      <c r="DL208" s="272">
        <f t="shared" si="392"/>
        <v>22742743.939999998</v>
      </c>
      <c r="DM208" s="272">
        <f t="shared" si="393"/>
        <v>14009486.279999999</v>
      </c>
      <c r="DN208" s="272">
        <f t="shared" ref="DN208:DU208" si="755">+DN166*DN$5</f>
        <v>2596205.7000000002</v>
      </c>
      <c r="DO208" s="272">
        <f t="shared" si="755"/>
        <v>1493756.5</v>
      </c>
      <c r="DP208" s="272">
        <f t="shared" si="755"/>
        <v>2097864</v>
      </c>
      <c r="DQ208" s="272">
        <f t="shared" si="755"/>
        <v>7070022.3000000007</v>
      </c>
      <c r="DR208" s="272">
        <f t="shared" si="755"/>
        <v>6740</v>
      </c>
      <c r="DS208" s="272">
        <f t="shared" si="755"/>
        <v>72619.600000000006</v>
      </c>
      <c r="DT208" s="272">
        <f t="shared" si="755"/>
        <v>452507.75</v>
      </c>
      <c r="DU208" s="272">
        <f t="shared" si="755"/>
        <v>219770.43000000002</v>
      </c>
      <c r="DV208" s="272">
        <f t="shared" si="395"/>
        <v>8733257.6600000001</v>
      </c>
      <c r="DW208" s="272">
        <f t="shared" ref="DW208:EM208" si="756">+DW166*DW$5</f>
        <v>1022216.25</v>
      </c>
      <c r="DX208" s="272">
        <f t="shared" si="756"/>
        <v>1130759.5</v>
      </c>
      <c r="DY208" s="272">
        <f t="shared" si="756"/>
        <v>1736465</v>
      </c>
      <c r="DZ208" s="272">
        <f t="shared" si="756"/>
        <v>4329870.6000000006</v>
      </c>
      <c r="EA208" s="272">
        <f t="shared" si="756"/>
        <v>4712</v>
      </c>
      <c r="EB208" s="272">
        <f t="shared" si="756"/>
        <v>27269.600000000002</v>
      </c>
      <c r="EC208" s="272">
        <f t="shared" si="756"/>
        <v>271783.75</v>
      </c>
      <c r="ED208" s="272">
        <f t="shared" si="756"/>
        <v>210180.96000000002</v>
      </c>
      <c r="EE208" s="272">
        <f t="shared" si="397"/>
        <v>20944690.480000004</v>
      </c>
      <c r="EF208" s="272">
        <f t="shared" si="756"/>
        <v>3491360.4000000004</v>
      </c>
      <c r="EG208" s="272">
        <f t="shared" si="756"/>
        <v>2534162</v>
      </c>
      <c r="EH208" s="272">
        <f t="shared" si="756"/>
        <v>3303241</v>
      </c>
      <c r="EI208" s="272">
        <f t="shared" si="756"/>
        <v>10419119.700000001</v>
      </c>
      <c r="EJ208" s="272">
        <f t="shared" si="756"/>
        <v>11452</v>
      </c>
      <c r="EK208" s="272">
        <f t="shared" si="756"/>
        <v>91228.6</v>
      </c>
      <c r="EL208" s="272">
        <f t="shared" si="756"/>
        <v>692759</v>
      </c>
      <c r="EM208" s="272">
        <f t="shared" si="756"/>
        <v>401367.78</v>
      </c>
      <c r="EN208" s="272">
        <f t="shared" si="398"/>
        <v>1732030.4</v>
      </c>
      <c r="EO208" s="272">
        <f t="shared" ref="EO208:EV208" si="757">+EO166*EO$5</f>
        <v>125231.70000000001</v>
      </c>
      <c r="EP208" s="272">
        <f t="shared" si="757"/>
        <v>85070.5</v>
      </c>
      <c r="EQ208" s="272">
        <f t="shared" si="757"/>
        <v>511748</v>
      </c>
      <c r="ER208" s="272">
        <f t="shared" si="757"/>
        <v>941996.22000000009</v>
      </c>
      <c r="ES208" s="272">
        <f t="shared" si="757"/>
        <v>0</v>
      </c>
      <c r="ET208" s="272">
        <f t="shared" si="757"/>
        <v>7038.6</v>
      </c>
      <c r="EU208" s="272">
        <f t="shared" si="757"/>
        <v>38600.75</v>
      </c>
      <c r="EV208" s="272">
        <f t="shared" si="757"/>
        <v>22344.63</v>
      </c>
      <c r="EW208" s="272">
        <f t="shared" si="400"/>
        <v>6676036.3599999994</v>
      </c>
      <c r="EX208" s="272">
        <f t="shared" ref="EX208:FE208" si="758">+EX166*EX$5</f>
        <v>920822.43</v>
      </c>
      <c r="EY208" s="272">
        <f t="shared" si="758"/>
        <v>512223.5</v>
      </c>
      <c r="EZ208" s="272">
        <f t="shared" si="758"/>
        <v>1355757</v>
      </c>
      <c r="FA208" s="272">
        <f t="shared" si="758"/>
        <v>3596884.5</v>
      </c>
      <c r="FB208" s="272">
        <f t="shared" si="758"/>
        <v>10195.5</v>
      </c>
      <c r="FC208" s="272">
        <f t="shared" si="758"/>
        <v>46258.8</v>
      </c>
      <c r="FD208" s="272">
        <f t="shared" si="758"/>
        <v>159179</v>
      </c>
      <c r="FE208" s="272">
        <f t="shared" si="758"/>
        <v>74715.63</v>
      </c>
      <c r="FF208" s="272">
        <f t="shared" si="402"/>
        <v>1167310.8900000001</v>
      </c>
      <c r="FG208" s="272">
        <f t="shared" ref="FG208:FN208" si="759">+FG166*FG$5</f>
        <v>438157.83</v>
      </c>
      <c r="FH208" s="272">
        <f t="shared" si="759"/>
        <v>78002.5</v>
      </c>
      <c r="FI208" s="272">
        <f t="shared" si="759"/>
        <v>219424</v>
      </c>
      <c r="FJ208" s="272">
        <f t="shared" si="759"/>
        <v>362494.11000000004</v>
      </c>
      <c r="FK208" s="272">
        <f t="shared" si="759"/>
        <v>13994</v>
      </c>
      <c r="FL208" s="272">
        <f t="shared" si="759"/>
        <v>4522.4000000000005</v>
      </c>
      <c r="FM208" s="272">
        <f t="shared" si="759"/>
        <v>31787.25</v>
      </c>
      <c r="FN208" s="272">
        <f t="shared" si="759"/>
        <v>18928.8</v>
      </c>
      <c r="FO208" s="272">
        <f t="shared" si="404"/>
        <v>1331198.9100000001</v>
      </c>
      <c r="FP208" s="272">
        <f t="shared" ref="FP208:FW208" si="760">+FP166*FP$5</f>
        <v>883515.93</v>
      </c>
      <c r="FQ208" s="272">
        <f t="shared" si="760"/>
        <v>29244</v>
      </c>
      <c r="FR208" s="272">
        <f t="shared" si="760"/>
        <v>41223</v>
      </c>
      <c r="FS208" s="272">
        <f t="shared" si="760"/>
        <v>347719.02</v>
      </c>
      <c r="FT208" s="272">
        <f t="shared" si="760"/>
        <v>22418.5</v>
      </c>
      <c r="FU208" s="272">
        <f t="shared" si="760"/>
        <v>0</v>
      </c>
      <c r="FV208" s="272">
        <f t="shared" si="760"/>
        <v>3007.25</v>
      </c>
      <c r="FW208" s="272">
        <f t="shared" si="760"/>
        <v>4071.21</v>
      </c>
      <c r="FX208" s="272">
        <f t="shared" si="406"/>
        <v>4850305.1600000011</v>
      </c>
      <c r="FY208" s="272">
        <f t="shared" ref="FY208:GF208" si="761">+FY166*FY$5</f>
        <v>452246.52</v>
      </c>
      <c r="FZ208" s="272">
        <f t="shared" si="761"/>
        <v>786196.5</v>
      </c>
      <c r="GA208" s="272">
        <f t="shared" si="761"/>
        <v>1165390</v>
      </c>
      <c r="GB208" s="272">
        <f t="shared" si="761"/>
        <v>2400664.5300000003</v>
      </c>
      <c r="GC208" s="272">
        <f t="shared" si="761"/>
        <v>10509.5</v>
      </c>
      <c r="GD208" s="272">
        <f t="shared" si="761"/>
        <v>5369</v>
      </c>
      <c r="GE208" s="272">
        <f t="shared" si="761"/>
        <v>23859.75</v>
      </c>
      <c r="GF208" s="272">
        <f t="shared" si="761"/>
        <v>6069.3600000000006</v>
      </c>
      <c r="GG208" s="272">
        <f t="shared" si="408"/>
        <v>1557283.83</v>
      </c>
      <c r="GH208" s="272">
        <f t="shared" ref="GH208:GO208" si="762">+GH166*GH$5</f>
        <v>44032.560000000005</v>
      </c>
      <c r="GI208" s="272">
        <f t="shared" si="762"/>
        <v>31372</v>
      </c>
      <c r="GJ208" s="272">
        <f t="shared" si="762"/>
        <v>85682</v>
      </c>
      <c r="GK208" s="272">
        <f t="shared" si="762"/>
        <v>557046.27</v>
      </c>
      <c r="GL208" s="272">
        <f t="shared" si="762"/>
        <v>839151</v>
      </c>
      <c r="GM208" s="272">
        <f t="shared" si="762"/>
        <v>0</v>
      </c>
      <c r="GN208" s="272">
        <f t="shared" si="762"/>
        <v>0</v>
      </c>
      <c r="GO208" s="272">
        <f t="shared" si="762"/>
        <v>0</v>
      </c>
      <c r="GP208" s="272">
        <f t="shared" si="410"/>
        <v>991821.08</v>
      </c>
      <c r="GQ208" s="272">
        <f t="shared" ref="GQ208:GX208" si="763">+GQ166*GQ$5</f>
        <v>1592.5800000000002</v>
      </c>
      <c r="GR208" s="272">
        <f t="shared" si="763"/>
        <v>597958.5</v>
      </c>
      <c r="GS208" s="272">
        <f t="shared" si="763"/>
        <v>392270</v>
      </c>
      <c r="GT208" s="272">
        <f t="shared" si="763"/>
        <v>0</v>
      </c>
      <c r="GU208" s="272">
        <f t="shared" si="763"/>
        <v>0</v>
      </c>
      <c r="GV208" s="272">
        <f t="shared" si="763"/>
        <v>0</v>
      </c>
      <c r="GW208" s="272">
        <f t="shared" si="763"/>
        <v>0</v>
      </c>
      <c r="GX208" s="272">
        <f t="shared" si="763"/>
        <v>0</v>
      </c>
      <c r="GY208" s="272">
        <f t="shared" si="412"/>
        <v>1467201.1500000001</v>
      </c>
      <c r="GZ208" s="272">
        <f t="shared" ref="GZ208:HH208" si="764">+GZ166*GZ$5</f>
        <v>278455.32</v>
      </c>
      <c r="HA208" s="272">
        <f t="shared" si="764"/>
        <v>147680</v>
      </c>
      <c r="HB208" s="272">
        <f t="shared" si="764"/>
        <v>108993</v>
      </c>
      <c r="HC208" s="272">
        <f t="shared" si="764"/>
        <v>750569.82000000007</v>
      </c>
      <c r="HD208" s="272">
        <f t="shared" si="764"/>
        <v>35013</v>
      </c>
      <c r="HE208" s="272">
        <f t="shared" si="764"/>
        <v>1793.4</v>
      </c>
      <c r="HF208" s="272">
        <f t="shared" si="764"/>
        <v>52736.5</v>
      </c>
      <c r="HG208" s="272">
        <f t="shared" si="764"/>
        <v>91960.11</v>
      </c>
      <c r="HH208" s="272">
        <f t="shared" si="764"/>
        <v>0</v>
      </c>
    </row>
    <row r="209" spans="1:216" x14ac:dyDescent="0.2">
      <c r="A209" s="263" t="s">
        <v>245</v>
      </c>
      <c r="B209" s="272">
        <f t="shared" si="351"/>
        <v>187112416.56</v>
      </c>
      <c r="C209" s="272">
        <f t="shared" si="352"/>
        <v>12239015.25</v>
      </c>
      <c r="D209" s="272">
        <f t="shared" si="353"/>
        <v>8229165.25</v>
      </c>
      <c r="E209" s="272">
        <f t="shared" si="354"/>
        <v>4713482.25</v>
      </c>
      <c r="F209" s="272">
        <f t="shared" ref="F209:G209" si="765">+F167*F$5</f>
        <v>3063322.5</v>
      </c>
      <c r="G209" s="272">
        <f t="shared" si="765"/>
        <v>1650159.75</v>
      </c>
      <c r="H209" s="272">
        <f t="shared" si="356"/>
        <v>2540294.75</v>
      </c>
      <c r="I209" s="272">
        <f t="shared" ref="I209:J209" si="766">+I167*I$5</f>
        <v>1481398.5</v>
      </c>
      <c r="J209" s="272">
        <f t="shared" si="766"/>
        <v>1058896.25</v>
      </c>
      <c r="K209" s="272">
        <f t="shared" si="358"/>
        <v>626126.25</v>
      </c>
      <c r="L209" s="272">
        <f t="shared" ref="L209:M209" si="767">+L167*L$5</f>
        <v>359644.5</v>
      </c>
      <c r="M209" s="272">
        <f t="shared" si="767"/>
        <v>266481.75</v>
      </c>
      <c r="N209" s="272">
        <f t="shared" si="360"/>
        <v>349262</v>
      </c>
      <c r="O209" s="272">
        <f t="shared" ref="O209:P209" si="768">+O167*O$5</f>
        <v>232160.25</v>
      </c>
      <c r="P209" s="272">
        <f t="shared" si="768"/>
        <v>117101.75</v>
      </c>
      <c r="Q209" s="272">
        <f t="shared" si="362"/>
        <v>885665.25</v>
      </c>
      <c r="R209" s="272">
        <f t="shared" ref="R209:S209" si="769">+R167*R$5</f>
        <v>885665.25</v>
      </c>
      <c r="S209" s="272">
        <f t="shared" si="769"/>
        <v>0</v>
      </c>
      <c r="T209" s="272">
        <f t="shared" si="364"/>
        <v>2043936.75</v>
      </c>
      <c r="U209" s="272">
        <f t="shared" ref="U209:V209" si="770">+U167*U$5</f>
        <v>1571333.25</v>
      </c>
      <c r="V209" s="272">
        <f t="shared" si="770"/>
        <v>472603.5</v>
      </c>
      <c r="W209" s="272">
        <f t="shared" si="366"/>
        <v>1080248</v>
      </c>
      <c r="X209" s="272">
        <f t="shared" ref="X209:Y209" si="771">+X167*X$5</f>
        <v>1011153</v>
      </c>
      <c r="Y209" s="272">
        <f t="shared" si="771"/>
        <v>69095</v>
      </c>
      <c r="Z209" s="272">
        <f t="shared" si="368"/>
        <v>51082962.540000007</v>
      </c>
      <c r="AA209" s="272">
        <f t="shared" si="369"/>
        <v>44046321.550000004</v>
      </c>
      <c r="AB209" s="272">
        <f t="shared" ref="AB209:AX209" si="772">+AB167*AB$5</f>
        <v>2425698</v>
      </c>
      <c r="AC209" s="272">
        <f t="shared" si="772"/>
        <v>7879509</v>
      </c>
      <c r="AD209" s="272">
        <f t="shared" si="772"/>
        <v>3989958</v>
      </c>
      <c r="AE209" s="272">
        <f t="shared" si="772"/>
        <v>99734.5</v>
      </c>
      <c r="AF209" s="272">
        <f t="shared" si="772"/>
        <v>4837179.6000000006</v>
      </c>
      <c r="AG209" s="272">
        <f t="shared" si="772"/>
        <v>5134743</v>
      </c>
      <c r="AH209" s="272">
        <f t="shared" si="772"/>
        <v>5892210</v>
      </c>
      <c r="AI209" s="272">
        <f t="shared" si="772"/>
        <v>2280913.4700000002</v>
      </c>
      <c r="AJ209" s="272">
        <f t="shared" si="772"/>
        <v>9784236</v>
      </c>
      <c r="AK209" s="272">
        <f t="shared" si="772"/>
        <v>1557764.34</v>
      </c>
      <c r="AL209" s="272">
        <f t="shared" si="772"/>
        <v>164375.64000000001</v>
      </c>
      <c r="AM209" s="272">
        <f t="shared" si="371"/>
        <v>7036640.9900000002</v>
      </c>
      <c r="AN209" s="272">
        <f t="shared" si="772"/>
        <v>39849</v>
      </c>
      <c r="AO209" s="272">
        <f t="shared" si="772"/>
        <v>1397635.47</v>
      </c>
      <c r="AP209" s="272">
        <f t="shared" si="772"/>
        <v>1871781.4000000001</v>
      </c>
      <c r="AQ209" s="272">
        <f t="shared" si="772"/>
        <v>0</v>
      </c>
      <c r="AR209" s="272">
        <f t="shared" si="772"/>
        <v>1077724.8900000001</v>
      </c>
      <c r="AS209" s="272">
        <f t="shared" si="772"/>
        <v>363629</v>
      </c>
      <c r="AT209" s="272">
        <f t="shared" si="772"/>
        <v>856610</v>
      </c>
      <c r="AU209" s="272">
        <f t="shared" si="772"/>
        <v>124208.04000000001</v>
      </c>
      <c r="AV209" s="272">
        <f t="shared" si="772"/>
        <v>830949.29999999993</v>
      </c>
      <c r="AW209" s="272">
        <f t="shared" si="772"/>
        <v>438809.91000000003</v>
      </c>
      <c r="AX209" s="272">
        <f t="shared" si="772"/>
        <v>35443.980000000003</v>
      </c>
      <c r="AY209" s="272">
        <f t="shared" si="372"/>
        <v>3445389.56</v>
      </c>
      <c r="AZ209" s="272">
        <f t="shared" si="373"/>
        <v>269884.36</v>
      </c>
      <c r="BA209" s="272">
        <f t="shared" ref="BA209:BF209" si="773">+BA167*BA$5</f>
        <v>3628.42</v>
      </c>
      <c r="BB209" s="272">
        <f t="shared" si="773"/>
        <v>27898.5</v>
      </c>
      <c r="BC209" s="272">
        <f t="shared" si="773"/>
        <v>180903.44</v>
      </c>
      <c r="BD209" s="272">
        <f t="shared" si="773"/>
        <v>57454</v>
      </c>
      <c r="BE209" s="272">
        <f t="shared" si="773"/>
        <v>0</v>
      </c>
      <c r="BF209" s="272">
        <f t="shared" si="773"/>
        <v>0</v>
      </c>
      <c r="BG209" s="272">
        <f t="shared" si="375"/>
        <v>56165.770000000004</v>
      </c>
      <c r="BH209" s="272">
        <f t="shared" ref="BH209:BM209" si="774">+BH167*BH$5</f>
        <v>0</v>
      </c>
      <c r="BI209" s="272">
        <f t="shared" si="774"/>
        <v>29510.25</v>
      </c>
      <c r="BJ209" s="272">
        <f t="shared" si="774"/>
        <v>26655.52</v>
      </c>
      <c r="BK209" s="272">
        <f t="shared" si="774"/>
        <v>0</v>
      </c>
      <c r="BL209" s="272">
        <f t="shared" si="774"/>
        <v>0</v>
      </c>
      <c r="BM209" s="272">
        <f t="shared" si="774"/>
        <v>0</v>
      </c>
      <c r="BN209" s="272">
        <f t="shared" si="377"/>
        <v>497130.57999999996</v>
      </c>
      <c r="BO209" s="272">
        <f t="shared" ref="BO209:BT209" si="775">+BO167*BO$5</f>
        <v>317.28000000000003</v>
      </c>
      <c r="BP209" s="272">
        <f t="shared" si="775"/>
        <v>58006.5</v>
      </c>
      <c r="BQ209" s="272">
        <f t="shared" si="775"/>
        <v>397888.8</v>
      </c>
      <c r="BR209" s="272">
        <f t="shared" si="775"/>
        <v>40918</v>
      </c>
      <c r="BS209" s="272">
        <f t="shared" si="775"/>
        <v>0</v>
      </c>
      <c r="BT209" s="272">
        <f t="shared" si="775"/>
        <v>0</v>
      </c>
      <c r="BU209" s="272">
        <f t="shared" si="379"/>
        <v>457698.18</v>
      </c>
      <c r="BV209" s="272">
        <f t="shared" ref="BV209:CA209" si="776">+BV167*BV$5</f>
        <v>0</v>
      </c>
      <c r="BW209" s="272">
        <f t="shared" si="776"/>
        <v>95467.5</v>
      </c>
      <c r="BX209" s="272">
        <f t="shared" si="776"/>
        <v>241205.68</v>
      </c>
      <c r="BY209" s="272">
        <f t="shared" si="776"/>
        <v>121025</v>
      </c>
      <c r="BZ209" s="272">
        <f t="shared" si="776"/>
        <v>0</v>
      </c>
      <c r="CA209" s="272">
        <f t="shared" si="776"/>
        <v>0</v>
      </c>
      <c r="CB209" s="272">
        <f t="shared" si="381"/>
        <v>17157.830000000002</v>
      </c>
      <c r="CC209" s="272">
        <f t="shared" ref="CC209:CH209" si="777">+CC167*CC$5</f>
        <v>579.6</v>
      </c>
      <c r="CD209" s="272">
        <f t="shared" si="777"/>
        <v>5124.75</v>
      </c>
      <c r="CE209" s="272">
        <f t="shared" si="777"/>
        <v>5406.4800000000005</v>
      </c>
      <c r="CF209" s="272">
        <f t="shared" si="777"/>
        <v>6047</v>
      </c>
      <c r="CG209" s="272">
        <f t="shared" si="777"/>
        <v>0</v>
      </c>
      <c r="CH209" s="272">
        <f t="shared" si="777"/>
        <v>0</v>
      </c>
      <c r="CI209" s="272">
        <f t="shared" si="383"/>
        <v>2147352.84</v>
      </c>
      <c r="CJ209" s="272">
        <f t="shared" ref="CJ209:CO209" si="778">+CJ167*CJ$5</f>
        <v>34875.4</v>
      </c>
      <c r="CK209" s="272">
        <f t="shared" si="778"/>
        <v>169878</v>
      </c>
      <c r="CL209" s="272">
        <f t="shared" si="778"/>
        <v>560134.64</v>
      </c>
      <c r="CM209" s="272">
        <f t="shared" si="778"/>
        <v>132648</v>
      </c>
      <c r="CN209" s="272">
        <f t="shared" si="778"/>
        <v>0</v>
      </c>
      <c r="CO209" s="272">
        <f t="shared" si="778"/>
        <v>1249816.8</v>
      </c>
      <c r="CP209" s="272">
        <f t="shared" si="385"/>
        <v>5462346.4100000001</v>
      </c>
      <c r="CQ209" s="272">
        <f t="shared" ref="CQ209:CV209" si="779">+CQ167*CQ$5</f>
        <v>289585.60000000003</v>
      </c>
      <c r="CR209" s="272">
        <f t="shared" si="779"/>
        <v>1209763.25</v>
      </c>
      <c r="CS209" s="272">
        <f t="shared" si="779"/>
        <v>687989.94000000006</v>
      </c>
      <c r="CT209" s="272">
        <f t="shared" si="779"/>
        <v>851188.60000000009</v>
      </c>
      <c r="CU209" s="272">
        <f t="shared" si="779"/>
        <v>534235.02</v>
      </c>
      <c r="CV209" s="272">
        <f t="shared" si="779"/>
        <v>1889584</v>
      </c>
      <c r="CW209" s="272">
        <f t="shared" si="387"/>
        <v>1258906.55</v>
      </c>
      <c r="CX209" s="272">
        <f t="shared" ref="CX209:DC209" si="780">+CX167*CX$5</f>
        <v>0</v>
      </c>
      <c r="CY209" s="272">
        <f t="shared" si="780"/>
        <v>0</v>
      </c>
      <c r="CZ209" s="272">
        <f t="shared" si="780"/>
        <v>0</v>
      </c>
      <c r="DA209" s="272">
        <f t="shared" si="780"/>
        <v>234923.2</v>
      </c>
      <c r="DB209" s="272">
        <f t="shared" si="780"/>
        <v>236740.35</v>
      </c>
      <c r="DC209" s="272">
        <f t="shared" si="780"/>
        <v>787243</v>
      </c>
      <c r="DD209" s="272">
        <f t="shared" si="389"/>
        <v>72753413.900000006</v>
      </c>
      <c r="DE209" s="272">
        <f t="shared" ref="DE209:DJ209" si="781">+DE167*DE$5</f>
        <v>5519754.9000000004</v>
      </c>
      <c r="DF209" s="272">
        <f t="shared" si="781"/>
        <v>11341295</v>
      </c>
      <c r="DG209" s="272">
        <f t="shared" si="781"/>
        <v>42378780</v>
      </c>
      <c r="DH209" s="272">
        <f t="shared" si="781"/>
        <v>7730870</v>
      </c>
      <c r="DI209" s="272">
        <f t="shared" si="781"/>
        <v>5291600</v>
      </c>
      <c r="DJ209" s="272">
        <f t="shared" si="781"/>
        <v>491114</v>
      </c>
      <c r="DK209" s="272">
        <f t="shared" si="391"/>
        <v>40870382.350000001</v>
      </c>
      <c r="DL209" s="272">
        <f t="shared" si="392"/>
        <v>24314032.300000001</v>
      </c>
      <c r="DM209" s="272">
        <f t="shared" si="393"/>
        <v>13380419.700000001</v>
      </c>
      <c r="DN209" s="272">
        <f t="shared" ref="DN209:DU209" si="782">+DN167*DN$5</f>
        <v>2586698.73</v>
      </c>
      <c r="DO209" s="272">
        <f t="shared" si="782"/>
        <v>1353331.5</v>
      </c>
      <c r="DP209" s="272">
        <f t="shared" si="782"/>
        <v>3761318</v>
      </c>
      <c r="DQ209" s="272">
        <f t="shared" si="782"/>
        <v>4832513.4000000004</v>
      </c>
      <c r="DR209" s="272">
        <f t="shared" si="782"/>
        <v>0</v>
      </c>
      <c r="DS209" s="272">
        <f t="shared" si="782"/>
        <v>59641.4</v>
      </c>
      <c r="DT209" s="272">
        <f t="shared" si="782"/>
        <v>525920</v>
      </c>
      <c r="DU209" s="272">
        <f t="shared" si="782"/>
        <v>260996.67</v>
      </c>
      <c r="DV209" s="272">
        <f t="shared" si="395"/>
        <v>10933612.6</v>
      </c>
      <c r="DW209" s="272">
        <f t="shared" ref="DW209:EM209" si="783">+DW167*DW$5</f>
        <v>2183384.2800000003</v>
      </c>
      <c r="DX209" s="272">
        <f t="shared" si="783"/>
        <v>1199912</v>
      </c>
      <c r="DY209" s="272">
        <f t="shared" si="783"/>
        <v>2042819</v>
      </c>
      <c r="DZ209" s="272">
        <f t="shared" si="783"/>
        <v>4715231.4000000004</v>
      </c>
      <c r="EA209" s="272">
        <f t="shared" si="783"/>
        <v>0</v>
      </c>
      <c r="EB209" s="272">
        <f t="shared" si="783"/>
        <v>59502.8</v>
      </c>
      <c r="EC209" s="272">
        <f t="shared" si="783"/>
        <v>533364.25</v>
      </c>
      <c r="ED209" s="272">
        <f t="shared" si="783"/>
        <v>199398.87</v>
      </c>
      <c r="EE209" s="272">
        <f t="shared" si="397"/>
        <v>21676281.66</v>
      </c>
      <c r="EF209" s="272">
        <f t="shared" si="783"/>
        <v>4392481.5</v>
      </c>
      <c r="EG209" s="272">
        <f t="shared" si="783"/>
        <v>2447462</v>
      </c>
      <c r="EH209" s="272">
        <f t="shared" si="783"/>
        <v>5198776</v>
      </c>
      <c r="EI209" s="272">
        <f t="shared" si="783"/>
        <v>8146462.5</v>
      </c>
      <c r="EJ209" s="272">
        <f t="shared" si="783"/>
        <v>0</v>
      </c>
      <c r="EK209" s="272">
        <f t="shared" si="783"/>
        <v>116235</v>
      </c>
      <c r="EL209" s="272">
        <f t="shared" si="783"/>
        <v>950343.75</v>
      </c>
      <c r="EM209" s="272">
        <f t="shared" si="783"/>
        <v>424520.91000000003</v>
      </c>
      <c r="EN209" s="272">
        <f t="shared" si="398"/>
        <v>2567154.4900000002</v>
      </c>
      <c r="EO209" s="272">
        <f t="shared" ref="EO209:EV209" si="784">+EO167*EO$5</f>
        <v>341598.84</v>
      </c>
      <c r="EP209" s="272">
        <f t="shared" si="784"/>
        <v>94330</v>
      </c>
      <c r="EQ209" s="272">
        <f t="shared" si="784"/>
        <v>643945</v>
      </c>
      <c r="ER209" s="272">
        <f t="shared" si="784"/>
        <v>1368527.49</v>
      </c>
      <c r="ES209" s="272">
        <f t="shared" si="784"/>
        <v>0</v>
      </c>
      <c r="ET209" s="272">
        <f t="shared" si="784"/>
        <v>2532.2000000000003</v>
      </c>
      <c r="EU209" s="272">
        <f t="shared" si="784"/>
        <v>80346</v>
      </c>
      <c r="EV209" s="272">
        <f t="shared" si="784"/>
        <v>35874.959999999999</v>
      </c>
      <c r="EW209" s="272">
        <f t="shared" si="400"/>
        <v>5435235.6500000004</v>
      </c>
      <c r="EX209" s="272">
        <f t="shared" ref="EX209:FE209" si="785">+EX167*EX$5</f>
        <v>1080881.6700000002</v>
      </c>
      <c r="EY209" s="272">
        <f t="shared" si="785"/>
        <v>351288.5</v>
      </c>
      <c r="EZ209" s="272">
        <f t="shared" si="785"/>
        <v>1329111</v>
      </c>
      <c r="FA209" s="272">
        <f t="shared" si="785"/>
        <v>2233349.91</v>
      </c>
      <c r="FB209" s="272">
        <f t="shared" si="785"/>
        <v>49463.5</v>
      </c>
      <c r="FC209" s="272">
        <f t="shared" si="785"/>
        <v>44560.800000000003</v>
      </c>
      <c r="FD209" s="272">
        <f t="shared" si="785"/>
        <v>188660.75</v>
      </c>
      <c r="FE209" s="272">
        <f t="shared" si="785"/>
        <v>157919.52000000002</v>
      </c>
      <c r="FF209" s="272">
        <f t="shared" si="402"/>
        <v>1682915.11</v>
      </c>
      <c r="FG209" s="272">
        <f t="shared" ref="FG209:FN209" si="786">+FG167*FG$5</f>
        <v>577285.5</v>
      </c>
      <c r="FH209" s="272">
        <f t="shared" si="786"/>
        <v>146404.5</v>
      </c>
      <c r="FI209" s="272">
        <f t="shared" si="786"/>
        <v>494018</v>
      </c>
      <c r="FJ209" s="272">
        <f t="shared" si="786"/>
        <v>345037.11000000004</v>
      </c>
      <c r="FK209" s="272">
        <f t="shared" si="786"/>
        <v>20134</v>
      </c>
      <c r="FL209" s="272">
        <f t="shared" si="786"/>
        <v>25759.200000000001</v>
      </c>
      <c r="FM209" s="272">
        <f t="shared" si="786"/>
        <v>67104.25</v>
      </c>
      <c r="FN209" s="272">
        <f t="shared" si="786"/>
        <v>7172.55</v>
      </c>
      <c r="FO209" s="272">
        <f t="shared" si="404"/>
        <v>1658093.5200000003</v>
      </c>
      <c r="FP209" s="272">
        <f t="shared" ref="FP209:FW209" si="787">+FP167*FP$5</f>
        <v>1331672.76</v>
      </c>
      <c r="FQ209" s="272">
        <f t="shared" si="787"/>
        <v>28338.5</v>
      </c>
      <c r="FR209" s="272">
        <f t="shared" si="787"/>
        <v>0</v>
      </c>
      <c r="FS209" s="272">
        <f t="shared" si="787"/>
        <v>270051.54000000004</v>
      </c>
      <c r="FT209" s="272">
        <f t="shared" si="787"/>
        <v>2741.5</v>
      </c>
      <c r="FU209" s="272">
        <f t="shared" si="787"/>
        <v>1471.6000000000001</v>
      </c>
      <c r="FV209" s="272">
        <f t="shared" si="787"/>
        <v>21197.75</v>
      </c>
      <c r="FW209" s="272">
        <f t="shared" si="787"/>
        <v>2619.8700000000003</v>
      </c>
      <c r="FX209" s="272">
        <f t="shared" si="406"/>
        <v>3359365.9600000004</v>
      </c>
      <c r="FY209" s="272">
        <f t="shared" ref="FY209:GF209" si="788">+FY167*FY$5</f>
        <v>707724.6</v>
      </c>
      <c r="FZ209" s="272">
        <f t="shared" si="788"/>
        <v>642865.5</v>
      </c>
      <c r="GA209" s="272">
        <f t="shared" si="788"/>
        <v>605251</v>
      </c>
      <c r="GB209" s="272">
        <f t="shared" si="788"/>
        <v>1349770.29</v>
      </c>
      <c r="GC209" s="272">
        <f t="shared" si="788"/>
        <v>0</v>
      </c>
      <c r="GD209" s="272">
        <f t="shared" si="788"/>
        <v>16020.6</v>
      </c>
      <c r="GE209" s="272">
        <f t="shared" si="788"/>
        <v>28070.25</v>
      </c>
      <c r="GF209" s="272">
        <f t="shared" si="788"/>
        <v>9663.7200000000012</v>
      </c>
      <c r="GG209" s="272">
        <f t="shared" si="408"/>
        <v>697620.41999999993</v>
      </c>
      <c r="GH209" s="272">
        <f t="shared" ref="GH209:GO209" si="789">+GH167*GH$5</f>
        <v>11969.76</v>
      </c>
      <c r="GI209" s="272">
        <f t="shared" si="789"/>
        <v>0</v>
      </c>
      <c r="GJ209" s="272">
        <f t="shared" si="789"/>
        <v>95873</v>
      </c>
      <c r="GK209" s="272">
        <f t="shared" si="789"/>
        <v>231132.66</v>
      </c>
      <c r="GL209" s="272">
        <f t="shared" si="789"/>
        <v>358645</v>
      </c>
      <c r="GM209" s="272">
        <f t="shared" si="789"/>
        <v>0</v>
      </c>
      <c r="GN209" s="272">
        <f t="shared" si="789"/>
        <v>0</v>
      </c>
      <c r="GO209" s="272">
        <f t="shared" si="789"/>
        <v>0</v>
      </c>
      <c r="GP209" s="272">
        <f t="shared" si="410"/>
        <v>1007656.04</v>
      </c>
      <c r="GQ209" s="272">
        <f t="shared" ref="GQ209:GX209" si="790">+GQ167*GQ$5</f>
        <v>6228.75</v>
      </c>
      <c r="GR209" s="272">
        <f t="shared" si="790"/>
        <v>176575</v>
      </c>
      <c r="GS209" s="272">
        <f t="shared" si="790"/>
        <v>790055</v>
      </c>
      <c r="GT209" s="272">
        <f t="shared" si="790"/>
        <v>5226.54</v>
      </c>
      <c r="GU209" s="272">
        <f t="shared" si="790"/>
        <v>13422.5</v>
      </c>
      <c r="GV209" s="272">
        <f t="shared" si="790"/>
        <v>0</v>
      </c>
      <c r="GW209" s="272">
        <f t="shared" si="790"/>
        <v>6297.75</v>
      </c>
      <c r="GX209" s="272">
        <f t="shared" si="790"/>
        <v>9850.5</v>
      </c>
      <c r="GY209" s="272">
        <f t="shared" si="412"/>
        <v>2715463.35</v>
      </c>
      <c r="GZ209" s="272">
        <f t="shared" ref="GZ209:HH209" si="791">+GZ167*GZ$5</f>
        <v>658753.26</v>
      </c>
      <c r="HA209" s="272">
        <f t="shared" si="791"/>
        <v>563583</v>
      </c>
      <c r="HB209" s="272">
        <f t="shared" si="791"/>
        <v>289439</v>
      </c>
      <c r="HC209" s="272">
        <f t="shared" si="791"/>
        <v>1030462.29</v>
      </c>
      <c r="HD209" s="272">
        <f t="shared" si="791"/>
        <v>50063.5</v>
      </c>
      <c r="HE209" s="272">
        <f t="shared" si="791"/>
        <v>15369.2</v>
      </c>
      <c r="HF209" s="272">
        <f t="shared" si="791"/>
        <v>64779.25</v>
      </c>
      <c r="HG209" s="272">
        <f t="shared" si="791"/>
        <v>43013.85</v>
      </c>
      <c r="HH209" s="272">
        <f t="shared" si="791"/>
        <v>0</v>
      </c>
    </row>
    <row r="211" spans="1:216" x14ac:dyDescent="0.2">
      <c r="A211" s="262" t="s">
        <v>247</v>
      </c>
    </row>
    <row r="212" spans="1:216" x14ac:dyDescent="0.2">
      <c r="A212" s="268" t="s">
        <v>260</v>
      </c>
    </row>
    <row r="213" spans="1:216" ht="36" x14ac:dyDescent="0.2">
      <c r="A213" s="263" t="s">
        <v>246</v>
      </c>
      <c r="B213" s="264" t="s">
        <v>23</v>
      </c>
      <c r="C213" s="265" t="s">
        <v>24</v>
      </c>
      <c r="D213" s="264" t="s">
        <v>25</v>
      </c>
      <c r="E213" s="264" t="s">
        <v>26</v>
      </c>
      <c r="F213" s="264" t="s">
        <v>27</v>
      </c>
      <c r="G213" s="264" t="s">
        <v>28</v>
      </c>
      <c r="H213" s="264" t="s">
        <v>29</v>
      </c>
      <c r="I213" s="264" t="s">
        <v>30</v>
      </c>
      <c r="J213" s="264" t="s">
        <v>31</v>
      </c>
      <c r="K213" s="264" t="s">
        <v>32</v>
      </c>
      <c r="L213" s="264" t="s">
        <v>33</v>
      </c>
      <c r="M213" s="264" t="s">
        <v>34</v>
      </c>
      <c r="N213" s="264" t="s">
        <v>386</v>
      </c>
      <c r="O213" s="264" t="s">
        <v>387</v>
      </c>
      <c r="P213" s="264" t="s">
        <v>388</v>
      </c>
      <c r="Q213" s="264" t="s">
        <v>35</v>
      </c>
      <c r="R213" s="264" t="s">
        <v>36</v>
      </c>
      <c r="S213" s="264" t="s">
        <v>37</v>
      </c>
      <c r="T213" s="264" t="s">
        <v>38</v>
      </c>
      <c r="U213" s="264" t="s">
        <v>39</v>
      </c>
      <c r="V213" s="264" t="s">
        <v>40</v>
      </c>
      <c r="W213" s="264" t="s">
        <v>41</v>
      </c>
      <c r="X213" s="264" t="s">
        <v>42</v>
      </c>
      <c r="Y213" s="264" t="s">
        <v>43</v>
      </c>
      <c r="Z213" s="265" t="s">
        <v>44</v>
      </c>
      <c r="AA213" s="264" t="s">
        <v>45</v>
      </c>
      <c r="AB213" s="264" t="s">
        <v>46</v>
      </c>
      <c r="AC213" s="264" t="s">
        <v>47</v>
      </c>
      <c r="AD213" s="264" t="s">
        <v>48</v>
      </c>
      <c r="AE213" s="264" t="s">
        <v>49</v>
      </c>
      <c r="AF213" s="264" t="s">
        <v>50</v>
      </c>
      <c r="AG213" s="264" t="s">
        <v>51</v>
      </c>
      <c r="AH213" s="264" t="s">
        <v>52</v>
      </c>
      <c r="AI213" s="264" t="s">
        <v>53</v>
      </c>
      <c r="AJ213" s="264" t="s">
        <v>54</v>
      </c>
      <c r="AK213" s="264" t="s">
        <v>55</v>
      </c>
      <c r="AL213" s="264" t="s">
        <v>56</v>
      </c>
      <c r="AM213" s="264" t="s">
        <v>57</v>
      </c>
      <c r="AN213" s="264" t="s">
        <v>58</v>
      </c>
      <c r="AO213" s="264" t="s">
        <v>59</v>
      </c>
      <c r="AP213" s="264" t="s">
        <v>60</v>
      </c>
      <c r="AQ213" s="264" t="s">
        <v>61</v>
      </c>
      <c r="AR213" s="264" t="s">
        <v>62</v>
      </c>
      <c r="AS213" s="264" t="s">
        <v>63</v>
      </c>
      <c r="AT213" s="264" t="s">
        <v>64</v>
      </c>
      <c r="AU213" s="264" t="s">
        <v>65</v>
      </c>
      <c r="AV213" s="264" t="s">
        <v>66</v>
      </c>
      <c r="AW213" s="264" t="s">
        <v>67</v>
      </c>
      <c r="AX213" s="264" t="s">
        <v>68</v>
      </c>
      <c r="AY213" s="265" t="s">
        <v>69</v>
      </c>
      <c r="AZ213" s="264" t="s">
        <v>389</v>
      </c>
      <c r="BA213" s="264" t="s">
        <v>390</v>
      </c>
      <c r="BB213" s="264" t="s">
        <v>391</v>
      </c>
      <c r="BC213" s="264" t="s">
        <v>392</v>
      </c>
      <c r="BD213" s="264" t="s">
        <v>393</v>
      </c>
      <c r="BE213" s="264" t="s">
        <v>394</v>
      </c>
      <c r="BF213" s="264" t="s">
        <v>395</v>
      </c>
      <c r="BG213" s="264" t="s">
        <v>396</v>
      </c>
      <c r="BH213" s="264" t="s">
        <v>397</v>
      </c>
      <c r="BI213" s="264" t="s">
        <v>398</v>
      </c>
      <c r="BJ213" s="264" t="s">
        <v>399</v>
      </c>
      <c r="BK213" s="264" t="s">
        <v>400</v>
      </c>
      <c r="BL213" s="264" t="s">
        <v>401</v>
      </c>
      <c r="BM213" s="264" t="s">
        <v>402</v>
      </c>
      <c r="BN213" s="264" t="s">
        <v>70</v>
      </c>
      <c r="BO213" s="264" t="s">
        <v>71</v>
      </c>
      <c r="BP213" s="264" t="s">
        <v>72</v>
      </c>
      <c r="BQ213" s="264" t="s">
        <v>73</v>
      </c>
      <c r="BR213" s="264" t="s">
        <v>74</v>
      </c>
      <c r="BS213" s="264" t="s">
        <v>75</v>
      </c>
      <c r="BT213" s="264" t="s">
        <v>76</v>
      </c>
      <c r="BU213" s="264" t="s">
        <v>77</v>
      </c>
      <c r="BV213" s="264" t="s">
        <v>78</v>
      </c>
      <c r="BW213" s="264" t="s">
        <v>79</v>
      </c>
      <c r="BX213" s="264" t="s">
        <v>80</v>
      </c>
      <c r="BY213" s="264" t="s">
        <v>81</v>
      </c>
      <c r="BZ213" s="264" t="s">
        <v>82</v>
      </c>
      <c r="CA213" s="264" t="s">
        <v>83</v>
      </c>
      <c r="CB213" s="264" t="s">
        <v>84</v>
      </c>
      <c r="CC213" s="264" t="s">
        <v>85</v>
      </c>
      <c r="CD213" s="264" t="s">
        <v>86</v>
      </c>
      <c r="CE213" s="264" t="s">
        <v>87</v>
      </c>
      <c r="CF213" s="264" t="s">
        <v>88</v>
      </c>
      <c r="CG213" s="264" t="s">
        <v>89</v>
      </c>
      <c r="CH213" s="264" t="s">
        <v>90</v>
      </c>
      <c r="CI213" s="264" t="s">
        <v>91</v>
      </c>
      <c r="CJ213" s="264" t="s">
        <v>92</v>
      </c>
      <c r="CK213" s="264" t="s">
        <v>93</v>
      </c>
      <c r="CL213" s="264" t="s">
        <v>94</v>
      </c>
      <c r="CM213" s="264" t="s">
        <v>95</v>
      </c>
      <c r="CN213" s="264" t="s">
        <v>96</v>
      </c>
      <c r="CO213" s="264" t="s">
        <v>97</v>
      </c>
      <c r="CP213" s="265" t="s">
        <v>98</v>
      </c>
      <c r="CQ213" s="264" t="s">
        <v>99</v>
      </c>
      <c r="CR213" s="264" t="s">
        <v>100</v>
      </c>
      <c r="CS213" s="264" t="s">
        <v>101</v>
      </c>
      <c r="CT213" s="264" t="s">
        <v>102</v>
      </c>
      <c r="CU213" s="264" t="s">
        <v>103</v>
      </c>
      <c r="CV213" s="264" t="s">
        <v>104</v>
      </c>
      <c r="CW213" s="265" t="s">
        <v>105</v>
      </c>
      <c r="CX213" s="264" t="s">
        <v>106</v>
      </c>
      <c r="CY213" s="264" t="s">
        <v>107</v>
      </c>
      <c r="CZ213" s="264" t="s">
        <v>108</v>
      </c>
      <c r="DA213" s="264" t="s">
        <v>109</v>
      </c>
      <c r="DB213" s="264" t="s">
        <v>110</v>
      </c>
      <c r="DC213" s="264" t="s">
        <v>111</v>
      </c>
      <c r="DD213" s="265" t="s">
        <v>112</v>
      </c>
      <c r="DE213" s="264" t="s">
        <v>113</v>
      </c>
      <c r="DF213" s="264" t="s">
        <v>114</v>
      </c>
      <c r="DG213" s="264" t="s">
        <v>115</v>
      </c>
      <c r="DH213" s="264" t="s">
        <v>116</v>
      </c>
      <c r="DI213" s="264" t="s">
        <v>117</v>
      </c>
      <c r="DJ213" s="264" t="s">
        <v>118</v>
      </c>
      <c r="DK213" s="265" t="s">
        <v>119</v>
      </c>
      <c r="DL213" s="264" t="s">
        <v>120</v>
      </c>
      <c r="DM213" s="264" t="s">
        <v>121</v>
      </c>
      <c r="DN213" s="264" t="s">
        <v>122</v>
      </c>
      <c r="DO213" s="264" t="s">
        <v>123</v>
      </c>
      <c r="DP213" s="264" t="s">
        <v>124</v>
      </c>
      <c r="DQ213" s="264" t="s">
        <v>125</v>
      </c>
      <c r="DR213" s="264" t="s">
        <v>126</v>
      </c>
      <c r="DS213" s="264" t="s">
        <v>127</v>
      </c>
      <c r="DT213" s="264" t="s">
        <v>128</v>
      </c>
      <c r="DU213" s="264" t="s">
        <v>129</v>
      </c>
      <c r="DV213" s="264" t="s">
        <v>130</v>
      </c>
      <c r="DW213" s="264" t="s">
        <v>131</v>
      </c>
      <c r="DX213" s="264" t="s">
        <v>132</v>
      </c>
      <c r="DY213" s="264" t="s">
        <v>133</v>
      </c>
      <c r="DZ213" s="264" t="s">
        <v>134</v>
      </c>
      <c r="EA213" s="264" t="s">
        <v>135</v>
      </c>
      <c r="EB213" s="264" t="s">
        <v>136</v>
      </c>
      <c r="EC213" s="264" t="s">
        <v>137</v>
      </c>
      <c r="ED213" s="264" t="s">
        <v>138</v>
      </c>
      <c r="EE213" s="264" t="s">
        <v>139</v>
      </c>
      <c r="EF213" s="264" t="s">
        <v>140</v>
      </c>
      <c r="EG213" s="264" t="s">
        <v>141</v>
      </c>
      <c r="EH213" s="264" t="s">
        <v>142</v>
      </c>
      <c r="EI213" s="264" t="s">
        <v>143</v>
      </c>
      <c r="EJ213" s="264" t="s">
        <v>144</v>
      </c>
      <c r="EK213" s="264" t="s">
        <v>145</v>
      </c>
      <c r="EL213" s="264" t="s">
        <v>146</v>
      </c>
      <c r="EM213" s="264" t="s">
        <v>147</v>
      </c>
      <c r="EN213" s="264" t="s">
        <v>148</v>
      </c>
      <c r="EO213" s="264" t="s">
        <v>149</v>
      </c>
      <c r="EP213" s="264" t="s">
        <v>150</v>
      </c>
      <c r="EQ213" s="264" t="s">
        <v>151</v>
      </c>
      <c r="ER213" s="264" t="s">
        <v>152</v>
      </c>
      <c r="ES213" s="264" t="s">
        <v>153</v>
      </c>
      <c r="ET213" s="264" t="s">
        <v>154</v>
      </c>
      <c r="EU213" s="264" t="s">
        <v>155</v>
      </c>
      <c r="EV213" s="264" t="s">
        <v>156</v>
      </c>
      <c r="EW213" s="264" t="s">
        <v>157</v>
      </c>
      <c r="EX213" s="264" t="s">
        <v>158</v>
      </c>
      <c r="EY213" s="264" t="s">
        <v>159</v>
      </c>
      <c r="EZ213" s="264" t="s">
        <v>160</v>
      </c>
      <c r="FA213" s="264" t="s">
        <v>161</v>
      </c>
      <c r="FB213" s="264" t="s">
        <v>162</v>
      </c>
      <c r="FC213" s="264" t="s">
        <v>163</v>
      </c>
      <c r="FD213" s="264" t="s">
        <v>164</v>
      </c>
      <c r="FE213" s="264" t="s">
        <v>165</v>
      </c>
      <c r="FF213" s="264" t="s">
        <v>166</v>
      </c>
      <c r="FG213" s="264" t="s">
        <v>167</v>
      </c>
      <c r="FH213" s="264" t="s">
        <v>168</v>
      </c>
      <c r="FI213" s="264" t="s">
        <v>169</v>
      </c>
      <c r="FJ213" s="264" t="s">
        <v>170</v>
      </c>
      <c r="FK213" s="264" t="s">
        <v>171</v>
      </c>
      <c r="FL213" s="264" t="s">
        <v>172</v>
      </c>
      <c r="FM213" s="264" t="s">
        <v>173</v>
      </c>
      <c r="FN213" s="264" t="s">
        <v>174</v>
      </c>
      <c r="FO213" s="264" t="s">
        <v>175</v>
      </c>
      <c r="FP213" s="264" t="s">
        <v>176</v>
      </c>
      <c r="FQ213" s="264" t="s">
        <v>177</v>
      </c>
      <c r="FR213" s="264" t="s">
        <v>178</v>
      </c>
      <c r="FS213" s="264" t="s">
        <v>179</v>
      </c>
      <c r="FT213" s="264" t="s">
        <v>180</v>
      </c>
      <c r="FU213" s="264" t="s">
        <v>181</v>
      </c>
      <c r="FV213" s="264" t="s">
        <v>182</v>
      </c>
      <c r="FW213" s="264" t="s">
        <v>183</v>
      </c>
      <c r="FX213" s="264" t="s">
        <v>184</v>
      </c>
      <c r="FY213" s="264" t="s">
        <v>185</v>
      </c>
      <c r="FZ213" s="264" t="s">
        <v>186</v>
      </c>
      <c r="GA213" s="264" t="s">
        <v>187</v>
      </c>
      <c r="GB213" s="264" t="s">
        <v>188</v>
      </c>
      <c r="GC213" s="264" t="s">
        <v>189</v>
      </c>
      <c r="GD213" s="264" t="s">
        <v>190</v>
      </c>
      <c r="GE213" s="264" t="s">
        <v>191</v>
      </c>
      <c r="GF213" s="264" t="s">
        <v>192</v>
      </c>
      <c r="GG213" s="264" t="s">
        <v>193</v>
      </c>
      <c r="GH213" s="264" t="s">
        <v>194</v>
      </c>
      <c r="GI213" s="264" t="s">
        <v>195</v>
      </c>
      <c r="GJ213" s="264" t="s">
        <v>196</v>
      </c>
      <c r="GK213" s="264" t="s">
        <v>197</v>
      </c>
      <c r="GL213" s="264" t="s">
        <v>198</v>
      </c>
      <c r="GM213" s="264" t="s">
        <v>199</v>
      </c>
      <c r="GN213" s="264" t="s">
        <v>200</v>
      </c>
      <c r="GO213" s="264" t="s">
        <v>201</v>
      </c>
      <c r="GP213" s="264" t="s">
        <v>202</v>
      </c>
      <c r="GQ213" s="264" t="s">
        <v>203</v>
      </c>
      <c r="GR213" s="264" t="s">
        <v>204</v>
      </c>
      <c r="GS213" s="264" t="s">
        <v>205</v>
      </c>
      <c r="GT213" s="264" t="s">
        <v>206</v>
      </c>
      <c r="GU213" s="264" t="s">
        <v>207</v>
      </c>
      <c r="GV213" s="264" t="s">
        <v>208</v>
      </c>
      <c r="GW213" s="264" t="s">
        <v>209</v>
      </c>
      <c r="GX213" s="264" t="s">
        <v>210</v>
      </c>
      <c r="GY213" s="264" t="s">
        <v>211</v>
      </c>
      <c r="GZ213" s="264" t="s">
        <v>212</v>
      </c>
      <c r="HA213" s="264" t="s">
        <v>213</v>
      </c>
      <c r="HB213" s="264" t="s">
        <v>214</v>
      </c>
      <c r="HC213" s="264" t="s">
        <v>215</v>
      </c>
      <c r="HD213" s="264" t="s">
        <v>216</v>
      </c>
      <c r="HE213" s="264" t="s">
        <v>217</v>
      </c>
      <c r="HF213" s="264" t="s">
        <v>218</v>
      </c>
      <c r="HG213" s="264" t="s">
        <v>219</v>
      </c>
      <c r="HH213" s="264" t="s">
        <v>220</v>
      </c>
    </row>
    <row r="214" spans="1:216" x14ac:dyDescent="0.2">
      <c r="A214" s="263" t="s">
        <v>230</v>
      </c>
      <c r="B214" s="273">
        <f t="shared" ref="B214:H229" si="792">+IF(ISERROR(B194/B173),"-",(B194/B173))</f>
        <v>14.034261414256431</v>
      </c>
      <c r="C214" s="273">
        <f t="shared" si="792"/>
        <v>2.9459097270432024</v>
      </c>
      <c r="D214" s="273">
        <f t="shared" si="792"/>
        <v>2.8301444836259915</v>
      </c>
      <c r="E214" s="273">
        <f t="shared" si="792"/>
        <v>2.5318247591900773</v>
      </c>
      <c r="F214" s="273">
        <f t="shared" si="792"/>
        <v>2.0790786599820192</v>
      </c>
      <c r="G214" s="273">
        <f t="shared" si="792"/>
        <v>2.1244929884764225</v>
      </c>
      <c r="H214" s="273">
        <f t="shared" si="792"/>
        <v>2.0374936644286468</v>
      </c>
      <c r="I214" s="273">
        <f t="shared" ref="I214:BZ214" si="793">+IF(ISERROR(I194/I173),"-",(I194/I173))</f>
        <v>1.7799507341392831</v>
      </c>
      <c r="J214" s="273">
        <f t="shared" si="793"/>
        <v>1.6784031035601821</v>
      </c>
      <c r="K214" s="273">
        <f t="shared" si="793"/>
        <v>1.1774207620046957</v>
      </c>
      <c r="L214" s="273">
        <f t="shared" si="793"/>
        <v>1.3930600639621022</v>
      </c>
      <c r="M214" s="273">
        <f t="shared" si="793"/>
        <v>0.8067014003424281</v>
      </c>
      <c r="N214" s="273">
        <f t="shared" ref="N214:P214" si="794">+IF(ISERROR(N194/N173),"-",(N194/N173))</f>
        <v>1.1012031841315413</v>
      </c>
      <c r="O214" s="273">
        <f t="shared" si="794"/>
        <v>1.472477693891558</v>
      </c>
      <c r="P214" s="273">
        <f t="shared" si="794"/>
        <v>0.61139995241965861</v>
      </c>
      <c r="Q214" s="273">
        <f t="shared" si="793"/>
        <v>0.72219593914404034</v>
      </c>
      <c r="R214" s="273">
        <f t="shared" si="793"/>
        <v>1.7670064514561337</v>
      </c>
      <c r="S214" s="273" t="str">
        <f t="shared" si="793"/>
        <v>-</v>
      </c>
      <c r="T214" s="273">
        <f t="shared" si="793"/>
        <v>1.8688414629199994</v>
      </c>
      <c r="U214" s="273">
        <f t="shared" si="793"/>
        <v>2.0441332273267281</v>
      </c>
      <c r="V214" s="273">
        <f t="shared" si="793"/>
        <v>0.87378085586301113</v>
      </c>
      <c r="W214" s="273">
        <f t="shared" si="793"/>
        <v>3.0447107003874176</v>
      </c>
      <c r="X214" s="273">
        <f t="shared" si="793"/>
        <v>3.7141322668329422</v>
      </c>
      <c r="Y214" s="273">
        <f t="shared" si="793"/>
        <v>0.77797194804719827</v>
      </c>
      <c r="Z214" s="273">
        <f t="shared" si="793"/>
        <v>8.0281127371324388</v>
      </c>
      <c r="AA214" s="273">
        <f t="shared" si="793"/>
        <v>7.8463178165315393</v>
      </c>
      <c r="AB214" s="273">
        <f t="shared" si="793"/>
        <v>5.4128536799879869</v>
      </c>
      <c r="AC214" s="273">
        <f t="shared" si="793"/>
        <v>3.864328128012561</v>
      </c>
      <c r="AD214" s="273">
        <f t="shared" si="793"/>
        <v>2.1285756523504773</v>
      </c>
      <c r="AE214" s="273">
        <f t="shared" si="793"/>
        <v>1.7511164792334863</v>
      </c>
      <c r="AF214" s="273">
        <f t="shared" si="793"/>
        <v>3.0180742427920664</v>
      </c>
      <c r="AG214" s="273">
        <f t="shared" si="793"/>
        <v>4.7321984110152782</v>
      </c>
      <c r="AH214" s="273">
        <f t="shared" si="793"/>
        <v>3.2686349967321746</v>
      </c>
      <c r="AI214" s="273">
        <f t="shared" si="793"/>
        <v>2.730373244681136</v>
      </c>
      <c r="AJ214" s="273">
        <f t="shared" si="793"/>
        <v>3.5859795191856545</v>
      </c>
      <c r="AK214" s="273">
        <f t="shared" si="793"/>
        <v>3.0592667032472458</v>
      </c>
      <c r="AL214" s="273">
        <f t="shared" si="793"/>
        <v>1.1118722767517948</v>
      </c>
      <c r="AM214" s="273">
        <f t="shared" si="793"/>
        <v>2.8916822755228195</v>
      </c>
      <c r="AN214" s="273">
        <f t="shared" si="793"/>
        <v>2.2994889533296057</v>
      </c>
      <c r="AO214" s="273">
        <f t="shared" si="793"/>
        <v>2.0296503072075294</v>
      </c>
      <c r="AP214" s="273">
        <f t="shared" si="793"/>
        <v>1.8493824809274413</v>
      </c>
      <c r="AQ214" s="273">
        <f t="shared" si="793"/>
        <v>5.0994544382188147</v>
      </c>
      <c r="AR214" s="273">
        <f t="shared" si="793"/>
        <v>1.7355136941694691</v>
      </c>
      <c r="AS214" s="273">
        <f t="shared" si="793"/>
        <v>2.6515668501133054</v>
      </c>
      <c r="AT214" s="273">
        <f t="shared" si="793"/>
        <v>1.7976634921009682</v>
      </c>
      <c r="AU214" s="273">
        <f t="shared" si="793"/>
        <v>0.93639210139049123</v>
      </c>
      <c r="AV214" s="273">
        <f t="shared" si="793"/>
        <v>1.7326940318835924</v>
      </c>
      <c r="AW214" s="273">
        <f t="shared" si="793"/>
        <v>2.9035220744024657</v>
      </c>
      <c r="AX214" s="273">
        <f t="shared" si="793"/>
        <v>0.70295949053599871</v>
      </c>
      <c r="AY214" s="273">
        <f t="shared" si="793"/>
        <v>1.0340960432973378</v>
      </c>
      <c r="AZ214" s="273">
        <f t="shared" si="793"/>
        <v>0.81453537886739991</v>
      </c>
      <c r="BA214" s="273">
        <f t="shared" si="793"/>
        <v>0.15695817463995626</v>
      </c>
      <c r="BB214" s="273">
        <f t="shared" si="793"/>
        <v>1.5977896017026452</v>
      </c>
      <c r="BC214" s="273">
        <f t="shared" si="793"/>
        <v>0.71082589846314259</v>
      </c>
      <c r="BD214" s="273">
        <f t="shared" si="793"/>
        <v>2.4480299469916389</v>
      </c>
      <c r="BE214" s="273" t="str">
        <f t="shared" si="793"/>
        <v>-</v>
      </c>
      <c r="BF214" s="273" t="str">
        <f t="shared" si="793"/>
        <v>-</v>
      </c>
      <c r="BG214" s="273">
        <f t="shared" ref="BG214:BM214" si="795">+IF(ISERROR(BG194/BG173),"-",(BG194/BG173))</f>
        <v>0.73940337931706845</v>
      </c>
      <c r="BH214" s="273">
        <f t="shared" si="795"/>
        <v>0.21230689915486733</v>
      </c>
      <c r="BI214" s="273">
        <f t="shared" si="795"/>
        <v>2.1124015748031497</v>
      </c>
      <c r="BJ214" s="273">
        <f t="shared" si="795"/>
        <v>0.54580358321647382</v>
      </c>
      <c r="BK214" s="273">
        <f t="shared" si="795"/>
        <v>4.8746621283411748</v>
      </c>
      <c r="BL214" s="273" t="str">
        <f t="shared" si="795"/>
        <v>-</v>
      </c>
      <c r="BM214" s="273" t="str">
        <f t="shared" si="795"/>
        <v>-</v>
      </c>
      <c r="BN214" s="273">
        <f t="shared" si="793"/>
        <v>0.51413542138798907</v>
      </c>
      <c r="BO214" s="273">
        <f t="shared" si="793"/>
        <v>7.6528530041566956E-2</v>
      </c>
      <c r="BP214" s="273">
        <f t="shared" si="793"/>
        <v>2.423934304600027</v>
      </c>
      <c r="BQ214" s="273">
        <f t="shared" si="793"/>
        <v>0.43496252954573539</v>
      </c>
      <c r="BR214" s="273">
        <f t="shared" si="793"/>
        <v>4.314029405716636</v>
      </c>
      <c r="BS214" s="273" t="str">
        <f t="shared" si="793"/>
        <v>-</v>
      </c>
      <c r="BT214" s="273" t="str">
        <f t="shared" si="793"/>
        <v>-</v>
      </c>
      <c r="BU214" s="273">
        <f t="shared" si="793"/>
        <v>0.74977890960304505</v>
      </c>
      <c r="BV214" s="273">
        <f t="shared" si="793"/>
        <v>5.3601270146029875E-2</v>
      </c>
      <c r="BW214" s="273">
        <f t="shared" si="793"/>
        <v>2.5661795764825901</v>
      </c>
      <c r="BX214" s="273">
        <f t="shared" si="793"/>
        <v>0.52135019051850662</v>
      </c>
      <c r="BY214" s="273">
        <f t="shared" si="793"/>
        <v>2.1163694844330636</v>
      </c>
      <c r="BZ214" s="273" t="str">
        <f t="shared" si="793"/>
        <v>-</v>
      </c>
      <c r="CA214" s="273" t="str">
        <f t="shared" ref="CA214:EL214" si="796">+IF(ISERROR(CA194/CA173),"-",(CA194/CA173))</f>
        <v>-</v>
      </c>
      <c r="CB214" s="273">
        <f t="shared" si="796"/>
        <v>0.6377965496379332</v>
      </c>
      <c r="CC214" s="273">
        <f t="shared" si="796"/>
        <v>5.4012448319252199E-2</v>
      </c>
      <c r="CD214" s="273">
        <f t="shared" si="796"/>
        <v>2.5352263611751731</v>
      </c>
      <c r="CE214" s="273">
        <f t="shared" si="796"/>
        <v>0.3629248103012187</v>
      </c>
      <c r="CF214" s="273">
        <f t="shared" si="796"/>
        <v>3.5269286754002911</v>
      </c>
      <c r="CG214" s="273" t="str">
        <f t="shared" si="796"/>
        <v>-</v>
      </c>
      <c r="CH214" s="273" t="str">
        <f t="shared" si="796"/>
        <v>-</v>
      </c>
      <c r="CI214" s="273">
        <f t="shared" si="796"/>
        <v>0.87086879955792107</v>
      </c>
      <c r="CJ214" s="273">
        <f t="shared" si="796"/>
        <v>5.9407790582084605E-2</v>
      </c>
      <c r="CK214" s="273">
        <f t="shared" si="796"/>
        <v>1.8223283678756477</v>
      </c>
      <c r="CL214" s="273">
        <f t="shared" si="796"/>
        <v>0.44975292019865731</v>
      </c>
      <c r="CM214" s="273">
        <f t="shared" si="796"/>
        <v>2.8772464053237989</v>
      </c>
      <c r="CN214" s="273" t="str">
        <f t="shared" si="796"/>
        <v>-</v>
      </c>
      <c r="CO214" s="273">
        <f t="shared" si="796"/>
        <v>1.7177400411439556</v>
      </c>
      <c r="CP214" s="273">
        <f t="shared" si="796"/>
        <v>1.3106596394515582</v>
      </c>
      <c r="CQ214" s="273">
        <f t="shared" si="796"/>
        <v>0.40644289113742604</v>
      </c>
      <c r="CR214" s="273">
        <f t="shared" si="796"/>
        <v>0.89982993014374968</v>
      </c>
      <c r="CS214" s="273">
        <f t="shared" si="796"/>
        <v>1.5196574419391042</v>
      </c>
      <c r="CT214" s="273">
        <f t="shared" si="796"/>
        <v>0.6396114778335773</v>
      </c>
      <c r="CU214" s="273">
        <f t="shared" si="796"/>
        <v>0.75371963979543699</v>
      </c>
      <c r="CV214" s="273">
        <f t="shared" si="796"/>
        <v>2.5745984221511873</v>
      </c>
      <c r="CW214" s="273">
        <f t="shared" si="796"/>
        <v>1.98137533956887</v>
      </c>
      <c r="CX214" s="273" t="str">
        <f t="shared" si="796"/>
        <v>-</v>
      </c>
      <c r="CY214" s="273" t="str">
        <f t="shared" si="796"/>
        <v>-</v>
      </c>
      <c r="CZ214" s="273" t="str">
        <f t="shared" si="796"/>
        <v>-</v>
      </c>
      <c r="DA214" s="273">
        <f t="shared" si="796"/>
        <v>1.1466305571397433</v>
      </c>
      <c r="DB214" s="273">
        <f t="shared" si="796"/>
        <v>1.5118979766033975</v>
      </c>
      <c r="DC214" s="273">
        <f t="shared" si="796"/>
        <v>7.6753969928536696</v>
      </c>
      <c r="DD214" s="273">
        <f t="shared" si="796"/>
        <v>9.6943521824798164</v>
      </c>
      <c r="DE214" s="273">
        <f t="shared" si="796"/>
        <v>1.5714848205341823</v>
      </c>
      <c r="DF214" s="273">
        <f t="shared" si="796"/>
        <v>3.0676736078372544</v>
      </c>
      <c r="DG214" s="273">
        <f t="shared" si="796"/>
        <v>11.416837439253399</v>
      </c>
      <c r="DH214" s="273">
        <f t="shared" si="796"/>
        <v>35.336653741646863</v>
      </c>
      <c r="DI214" s="273">
        <f t="shared" si="796"/>
        <v>42.296619491996786</v>
      </c>
      <c r="DJ214" s="273">
        <f t="shared" si="796"/>
        <v>13.438701409653994</v>
      </c>
      <c r="DK214" s="273">
        <f t="shared" si="796"/>
        <v>4.1011197268340309</v>
      </c>
      <c r="DL214" s="273">
        <f t="shared" si="796"/>
        <v>3.3147211498770806</v>
      </c>
      <c r="DM214" s="273">
        <f t="shared" si="796"/>
        <v>2.6975298886120331</v>
      </c>
      <c r="DN214" s="273">
        <f t="shared" si="796"/>
        <v>1.6533702676863331</v>
      </c>
      <c r="DO214" s="273">
        <f t="shared" si="796"/>
        <v>1.411619345578228</v>
      </c>
      <c r="DP214" s="273">
        <f t="shared" si="796"/>
        <v>3.6009592426359016</v>
      </c>
      <c r="DQ214" s="273">
        <f t="shared" si="796"/>
        <v>1.8783770433645257</v>
      </c>
      <c r="DR214" s="273">
        <f t="shared" si="796"/>
        <v>0.92811897548884603</v>
      </c>
      <c r="DS214" s="273">
        <f t="shared" si="796"/>
        <v>0.46311241211238413</v>
      </c>
      <c r="DT214" s="273">
        <f t="shared" si="796"/>
        <v>0.71537172474755417</v>
      </c>
      <c r="DU214" s="273">
        <f t="shared" si="796"/>
        <v>0.82225476916130502</v>
      </c>
      <c r="DV214" s="273">
        <f t="shared" si="796"/>
        <v>2.923322230272011</v>
      </c>
      <c r="DW214" s="273">
        <f t="shared" si="796"/>
        <v>1.5140166496479921</v>
      </c>
      <c r="DX214" s="273">
        <f t="shared" si="796"/>
        <v>1.5613629786241991</v>
      </c>
      <c r="DY214" s="273">
        <f t="shared" si="796"/>
        <v>3.96644049474452</v>
      </c>
      <c r="DZ214" s="273">
        <f t="shared" si="796"/>
        <v>2.0448008143847516</v>
      </c>
      <c r="EA214" s="273">
        <f t="shared" si="796"/>
        <v>0.73636505704016253</v>
      </c>
      <c r="EB214" s="273">
        <f t="shared" si="796"/>
        <v>0.36187584711303877</v>
      </c>
      <c r="EC214" s="273">
        <f t="shared" si="796"/>
        <v>0.79822895144884143</v>
      </c>
      <c r="ED214" s="273">
        <f t="shared" si="796"/>
        <v>0.89045287933073614</v>
      </c>
      <c r="EE214" s="273">
        <f t="shared" si="796"/>
        <v>3.1616150676964798</v>
      </c>
      <c r="EF214" s="273">
        <f t="shared" si="796"/>
        <v>1.7035922863180313</v>
      </c>
      <c r="EG214" s="273">
        <f t="shared" si="796"/>
        <v>1.5886717738468663</v>
      </c>
      <c r="EH214" s="273">
        <f t="shared" si="796"/>
        <v>4.1260525612100345</v>
      </c>
      <c r="EI214" s="273">
        <f t="shared" si="796"/>
        <v>2.1038090043827884</v>
      </c>
      <c r="EJ214" s="273">
        <f t="shared" si="796"/>
        <v>0.84057545507927189</v>
      </c>
      <c r="EK214" s="273">
        <f t="shared" si="796"/>
        <v>0.46540294141399641</v>
      </c>
      <c r="EL214" s="273">
        <f t="shared" si="796"/>
        <v>0.76702760146375004</v>
      </c>
      <c r="EM214" s="273">
        <f t="shared" ref="EM214:GX214" si="797">+IF(ISERROR(EM194/EM173),"-",(EM194/EM173))</f>
        <v>0.89392534825574477</v>
      </c>
      <c r="EN214" s="273">
        <f t="shared" si="797"/>
        <v>1.9155625113061887</v>
      </c>
      <c r="EO214" s="273">
        <f t="shared" si="797"/>
        <v>1.1521104354435878</v>
      </c>
      <c r="EP214" s="273">
        <f t="shared" si="797"/>
        <v>0.73101371559894712</v>
      </c>
      <c r="EQ214" s="273">
        <f t="shared" si="797"/>
        <v>2.7947287474064511</v>
      </c>
      <c r="ER214" s="273">
        <f t="shared" si="797"/>
        <v>1.7219301144265036</v>
      </c>
      <c r="ES214" s="273" t="str">
        <f t="shared" si="797"/>
        <v>-</v>
      </c>
      <c r="ET214" s="273">
        <f t="shared" si="797"/>
        <v>0.20559374462966148</v>
      </c>
      <c r="EU214" s="273">
        <f t="shared" si="797"/>
        <v>0.69924665063753988</v>
      </c>
      <c r="EV214" s="273">
        <f t="shared" si="797"/>
        <v>0.74778128853267578</v>
      </c>
      <c r="EW214" s="273">
        <f t="shared" si="797"/>
        <v>2.1045934059976186</v>
      </c>
      <c r="EX214" s="273">
        <f t="shared" si="797"/>
        <v>1.3312353855034835</v>
      </c>
      <c r="EY214" s="273">
        <f t="shared" si="797"/>
        <v>1.0944793915112216</v>
      </c>
      <c r="EZ214" s="273">
        <f t="shared" si="797"/>
        <v>2.6883305697738686</v>
      </c>
      <c r="FA214" s="273">
        <f t="shared" si="797"/>
        <v>1.795063095649347</v>
      </c>
      <c r="FB214" s="273">
        <f t="shared" si="797"/>
        <v>1.6536116192693608</v>
      </c>
      <c r="FC214" s="273">
        <f t="shared" si="797"/>
        <v>0.35988318182898899</v>
      </c>
      <c r="FD214" s="273">
        <f t="shared" si="797"/>
        <v>0.50294204826419509</v>
      </c>
      <c r="FE214" s="273">
        <f t="shared" si="797"/>
        <v>0.70882777721917023</v>
      </c>
      <c r="FF214" s="273">
        <f t="shared" si="797"/>
        <v>1.3886467311630246</v>
      </c>
      <c r="FG214" s="273">
        <f t="shared" si="797"/>
        <v>1.4738014879621943</v>
      </c>
      <c r="FH214" s="273">
        <f t="shared" si="797"/>
        <v>1.1362066783119416</v>
      </c>
      <c r="FI214" s="273">
        <f t="shared" si="797"/>
        <v>2.7552048134145353</v>
      </c>
      <c r="FJ214" s="273">
        <f t="shared" si="797"/>
        <v>1.2950714774694965</v>
      </c>
      <c r="FK214" s="273">
        <f t="shared" si="797"/>
        <v>0.9272769264210412</v>
      </c>
      <c r="FL214" s="273">
        <f t="shared" si="797"/>
        <v>0.37124117300902315</v>
      </c>
      <c r="FM214" s="273">
        <f t="shared" si="797"/>
        <v>0.64572926665230135</v>
      </c>
      <c r="FN214" s="273">
        <f t="shared" si="797"/>
        <v>0.97919230192076834</v>
      </c>
      <c r="FO214" s="273">
        <f t="shared" si="797"/>
        <v>1.731415230671479</v>
      </c>
      <c r="FP214" s="273">
        <f t="shared" si="797"/>
        <v>1.5807251378110783</v>
      </c>
      <c r="FQ214" s="273">
        <f t="shared" si="797"/>
        <v>0.73872018884142199</v>
      </c>
      <c r="FR214" s="273">
        <f t="shared" si="797"/>
        <v>1.4181574239713775</v>
      </c>
      <c r="FS214" s="273">
        <f t="shared" si="797"/>
        <v>1.6048915127425767</v>
      </c>
      <c r="FT214" s="273">
        <f t="shared" si="797"/>
        <v>2.0699712052653227</v>
      </c>
      <c r="FU214" s="273">
        <f t="shared" si="797"/>
        <v>0.21309006660874605</v>
      </c>
      <c r="FV214" s="273">
        <f t="shared" si="797"/>
        <v>0.35788742182070882</v>
      </c>
      <c r="FW214" s="273">
        <f t="shared" si="797"/>
        <v>0.42896403615616391</v>
      </c>
      <c r="FX214" s="273">
        <f t="shared" si="797"/>
        <v>1.782334661200621</v>
      </c>
      <c r="FY214" s="273">
        <f t="shared" si="797"/>
        <v>0.97352869295483391</v>
      </c>
      <c r="FZ214" s="273">
        <f t="shared" si="797"/>
        <v>1.4133031696583098</v>
      </c>
      <c r="GA214" s="273">
        <f t="shared" si="797"/>
        <v>3.1315517668281987</v>
      </c>
      <c r="GB214" s="273">
        <f t="shared" si="797"/>
        <v>1.2765707919644562</v>
      </c>
      <c r="GC214" s="273">
        <f t="shared" si="797"/>
        <v>0.87513531518028143</v>
      </c>
      <c r="GD214" s="273">
        <f t="shared" si="797"/>
        <v>0.37701907145626967</v>
      </c>
      <c r="GE214" s="273">
        <f t="shared" si="797"/>
        <v>0.49350451880220858</v>
      </c>
      <c r="GF214" s="273">
        <f t="shared" si="797"/>
        <v>0.44955510472326199</v>
      </c>
      <c r="GG214" s="273">
        <f t="shared" si="797"/>
        <v>1.9162357402170072</v>
      </c>
      <c r="GH214" s="273">
        <f t="shared" si="797"/>
        <v>1.2701317699355892</v>
      </c>
      <c r="GI214" s="273">
        <f t="shared" si="797"/>
        <v>0.71671388101983002</v>
      </c>
      <c r="GJ214" s="273">
        <f t="shared" si="797"/>
        <v>2.8885035160848953</v>
      </c>
      <c r="GK214" s="273">
        <f t="shared" si="797"/>
        <v>1.4276793341424097</v>
      </c>
      <c r="GL214" s="273">
        <f t="shared" si="797"/>
        <v>1.8561415742699301</v>
      </c>
      <c r="GM214" s="273" t="str">
        <f t="shared" si="797"/>
        <v>-</v>
      </c>
      <c r="GN214" s="273" t="str">
        <f t="shared" si="797"/>
        <v>-</v>
      </c>
      <c r="GO214" s="273" t="str">
        <f t="shared" si="797"/>
        <v>-</v>
      </c>
      <c r="GP214" s="273">
        <f t="shared" si="797"/>
        <v>3.3541559990538805</v>
      </c>
      <c r="GQ214" s="273">
        <f t="shared" si="797"/>
        <v>0.33770854922279792</v>
      </c>
      <c r="GR214" s="273">
        <f t="shared" si="797"/>
        <v>1.9322277659972558</v>
      </c>
      <c r="GS214" s="273">
        <f t="shared" si="797"/>
        <v>7.7203920518730857</v>
      </c>
      <c r="GT214" s="273">
        <f t="shared" si="797"/>
        <v>0.36386382623224728</v>
      </c>
      <c r="GU214" s="273">
        <f t="shared" si="797"/>
        <v>0.88749669399629727</v>
      </c>
      <c r="GV214" s="273" t="str">
        <f t="shared" si="797"/>
        <v>-</v>
      </c>
      <c r="GW214" s="273">
        <f t="shared" si="797"/>
        <v>0.5477256914245956</v>
      </c>
      <c r="GX214" s="273">
        <f t="shared" si="797"/>
        <v>0.35740720583433111</v>
      </c>
      <c r="GY214" s="273">
        <f t="shared" ref="GY214:HH214" si="798">+IF(ISERROR(GY194/GY173),"-",(GY194/GY173))</f>
        <v>1.5322973518034606</v>
      </c>
      <c r="GZ214" s="273">
        <f t="shared" si="798"/>
        <v>1.234860618294269</v>
      </c>
      <c r="HA214" s="273">
        <f t="shared" si="798"/>
        <v>1.4437930719498209</v>
      </c>
      <c r="HB214" s="273">
        <f t="shared" si="798"/>
        <v>1.5112041630634321</v>
      </c>
      <c r="HC214" s="273">
        <f t="shared" si="798"/>
        <v>1.1518367034135402</v>
      </c>
      <c r="HD214" s="273">
        <f t="shared" si="798"/>
        <v>0.87416643547773909</v>
      </c>
      <c r="HE214" s="273">
        <f t="shared" si="798"/>
        <v>0.28580040299079118</v>
      </c>
      <c r="HF214" s="273">
        <f t="shared" si="798"/>
        <v>0.46160720247938752</v>
      </c>
      <c r="HG214" s="273">
        <f t="shared" si="798"/>
        <v>1.0707401413646209</v>
      </c>
      <c r="HH214" s="273">
        <f t="shared" si="798"/>
        <v>0</v>
      </c>
    </row>
    <row r="215" spans="1:216" x14ac:dyDescent="0.2">
      <c r="A215" s="263" t="s">
        <v>231</v>
      </c>
      <c r="B215" s="273">
        <f t="shared" si="792"/>
        <v>13.716896648473289</v>
      </c>
      <c r="C215" s="273">
        <f t="shared" si="792"/>
        <v>2.711440074294416</v>
      </c>
      <c r="D215" s="273">
        <f t="shared" si="792"/>
        <v>2.1925337504383173</v>
      </c>
      <c r="E215" s="273">
        <f t="shared" si="792"/>
        <v>1.9651640707995139</v>
      </c>
      <c r="F215" s="273">
        <f t="shared" si="792"/>
        <v>2.0515402548275001</v>
      </c>
      <c r="G215" s="273">
        <f t="shared" si="792"/>
        <v>0.57285221654653895</v>
      </c>
      <c r="H215" s="273">
        <f t="shared" si="792"/>
        <v>1.5210282884063733</v>
      </c>
      <c r="I215" s="273">
        <f t="shared" ref="I215" si="799">+IF(ISERROR(I195/I174),"-",(I195/I174))</f>
        <v>1.5136563790565276</v>
      </c>
      <c r="J215" s="273">
        <f t="shared" ref="J215:BZ215" si="800">+IF(ISERROR(J195/J174),"-",(J195/J174))</f>
        <v>0.60616528307293116</v>
      </c>
      <c r="K215" s="273">
        <f t="shared" si="800"/>
        <v>0.95098254272918381</v>
      </c>
      <c r="L215" s="273">
        <f t="shared" si="800"/>
        <v>1.0049889466451574</v>
      </c>
      <c r="M215" s="273">
        <f t="shared" si="800"/>
        <v>0.42888522789676004</v>
      </c>
      <c r="N215" s="273">
        <f t="shared" ref="N215:P215" si="801">+IF(ISERROR(N195/N174),"-",(N195/N174))</f>
        <v>3.4790615769143378</v>
      </c>
      <c r="O215" s="273">
        <f t="shared" si="801"/>
        <v>4.3106887146266617</v>
      </c>
      <c r="P215" s="273">
        <f t="shared" si="801"/>
        <v>0.22950954575378538</v>
      </c>
      <c r="Q215" s="273">
        <f t="shared" si="800"/>
        <v>0.46728530902567739</v>
      </c>
      <c r="R215" s="273">
        <f t="shared" si="800"/>
        <v>1.639739789196311</v>
      </c>
      <c r="S215" s="273" t="str">
        <f t="shared" si="800"/>
        <v>-</v>
      </c>
      <c r="T215" s="273">
        <f t="shared" si="800"/>
        <v>2.4859344331865683</v>
      </c>
      <c r="U215" s="273">
        <f t="shared" si="800"/>
        <v>2.6931303759748082</v>
      </c>
      <c r="V215" s="273">
        <f t="shared" si="800"/>
        <v>0.88956955657430326</v>
      </c>
      <c r="W215" s="273">
        <f t="shared" si="800"/>
        <v>0.63160603980782426</v>
      </c>
      <c r="X215" s="273">
        <f t="shared" si="800"/>
        <v>0.63160603980782426</v>
      </c>
      <c r="Y215" s="273" t="str">
        <f t="shared" si="800"/>
        <v>-</v>
      </c>
      <c r="Z215" s="273">
        <f t="shared" si="800"/>
        <v>6.3977193216486938</v>
      </c>
      <c r="AA215" s="273">
        <f t="shared" si="800"/>
        <v>6.5170590666245714</v>
      </c>
      <c r="AB215" s="273">
        <f t="shared" si="800"/>
        <v>1.9545278168501723</v>
      </c>
      <c r="AC215" s="273">
        <f t="shared" si="800"/>
        <v>3.9028906949325912</v>
      </c>
      <c r="AD215" s="273">
        <f t="shared" si="800"/>
        <v>1.4776840936315918</v>
      </c>
      <c r="AE215" s="273">
        <f t="shared" si="800"/>
        <v>1.1206239059764942</v>
      </c>
      <c r="AF215" s="273">
        <f t="shared" si="800"/>
        <v>3.4074652160065888</v>
      </c>
      <c r="AG215" s="273">
        <f t="shared" si="800"/>
        <v>4.245868234468821</v>
      </c>
      <c r="AH215" s="273">
        <f t="shared" si="800"/>
        <v>3.3253102760353723</v>
      </c>
      <c r="AI215" s="273">
        <f t="shared" si="800"/>
        <v>0.93952668023202857</v>
      </c>
      <c r="AJ215" s="273">
        <f t="shared" si="800"/>
        <v>1.4713521865809946</v>
      </c>
      <c r="AK215" s="273">
        <f t="shared" si="800"/>
        <v>3.0404162007363973</v>
      </c>
      <c r="AL215" s="273">
        <f t="shared" si="800"/>
        <v>0.67326837242620718</v>
      </c>
      <c r="AM215" s="273">
        <f t="shared" si="800"/>
        <v>2.0618840745334692</v>
      </c>
      <c r="AN215" s="273" t="str">
        <f t="shared" si="800"/>
        <v>-</v>
      </c>
      <c r="AO215" s="273">
        <f t="shared" si="800"/>
        <v>1.806806836282574</v>
      </c>
      <c r="AP215" s="273">
        <f t="shared" si="800"/>
        <v>0.78012741471434455</v>
      </c>
      <c r="AQ215" s="273" t="str">
        <f t="shared" si="800"/>
        <v>-</v>
      </c>
      <c r="AR215" s="273">
        <f t="shared" si="800"/>
        <v>1.5934144247510693</v>
      </c>
      <c r="AS215" s="273" t="str">
        <f t="shared" si="800"/>
        <v>-</v>
      </c>
      <c r="AT215" s="273">
        <f t="shared" si="800"/>
        <v>0.79732026797320266</v>
      </c>
      <c r="AU215" s="273">
        <f t="shared" si="800"/>
        <v>0.62638996820911341</v>
      </c>
      <c r="AV215" s="273">
        <f t="shared" si="800"/>
        <v>0.67390958925875899</v>
      </c>
      <c r="AW215" s="273">
        <f t="shared" si="800"/>
        <v>0.30103573225968799</v>
      </c>
      <c r="AX215" s="273">
        <f t="shared" si="800"/>
        <v>0.35576906241792877</v>
      </c>
      <c r="AY215" s="273">
        <f t="shared" si="800"/>
        <v>1.1428196766851548</v>
      </c>
      <c r="AZ215" s="273">
        <f t="shared" si="800"/>
        <v>1.1292906224161037</v>
      </c>
      <c r="BA215" s="273">
        <f t="shared" si="800"/>
        <v>6.4967818428184276E-2</v>
      </c>
      <c r="BB215" s="273" t="str">
        <f t="shared" si="800"/>
        <v>-</v>
      </c>
      <c r="BC215" s="273">
        <f t="shared" si="800"/>
        <v>0.67774220611429914</v>
      </c>
      <c r="BD215" s="273">
        <f t="shared" si="800"/>
        <v>1.9917307792955461</v>
      </c>
      <c r="BE215" s="273" t="str">
        <f t="shared" si="800"/>
        <v>-</v>
      </c>
      <c r="BF215" s="273" t="str">
        <f t="shared" si="800"/>
        <v>-</v>
      </c>
      <c r="BG215" s="273">
        <f t="shared" ref="BG215:BM215" si="802">+IF(ISERROR(BG195/BG174),"-",(BG195/BG174))</f>
        <v>0.36805054482190275</v>
      </c>
      <c r="BH215" s="273" t="str">
        <f t="shared" si="802"/>
        <v>-</v>
      </c>
      <c r="BI215" s="273" t="str">
        <f t="shared" si="802"/>
        <v>-</v>
      </c>
      <c r="BJ215" s="273">
        <f t="shared" si="802"/>
        <v>0.36805054482190275</v>
      </c>
      <c r="BK215" s="273" t="str">
        <f t="shared" si="802"/>
        <v>-</v>
      </c>
      <c r="BL215" s="273" t="str">
        <f t="shared" si="802"/>
        <v>-</v>
      </c>
      <c r="BM215" s="273" t="str">
        <f t="shared" si="802"/>
        <v>-</v>
      </c>
      <c r="BN215" s="273">
        <f t="shared" si="800"/>
        <v>0.26888572325007087</v>
      </c>
      <c r="BO215" s="273" t="str">
        <f t="shared" si="800"/>
        <v>-</v>
      </c>
      <c r="BP215" s="273">
        <f t="shared" si="800"/>
        <v>0.70157124408092986</v>
      </c>
      <c r="BQ215" s="273">
        <f t="shared" si="800"/>
        <v>0.25212682452665519</v>
      </c>
      <c r="BR215" s="273" t="str">
        <f t="shared" si="800"/>
        <v>-</v>
      </c>
      <c r="BS215" s="273" t="str">
        <f t="shared" si="800"/>
        <v>-</v>
      </c>
      <c r="BT215" s="273" t="str">
        <f t="shared" si="800"/>
        <v>-</v>
      </c>
      <c r="BU215" s="273">
        <f t="shared" si="800"/>
        <v>0.51587555636297577</v>
      </c>
      <c r="BV215" s="273">
        <f t="shared" si="800"/>
        <v>1.9194736017546607E-2</v>
      </c>
      <c r="BW215" s="273">
        <f t="shared" si="800"/>
        <v>0.70604058518168944</v>
      </c>
      <c r="BX215" s="273">
        <f t="shared" si="800"/>
        <v>0.47955589436853735</v>
      </c>
      <c r="BY215" s="273" t="str">
        <f t="shared" si="800"/>
        <v>-</v>
      </c>
      <c r="BZ215" s="273" t="str">
        <f t="shared" si="800"/>
        <v>-</v>
      </c>
      <c r="CA215" s="273" t="str">
        <f t="shared" ref="CA215:EL215" si="803">+IF(ISERROR(CA195/CA174),"-",(CA195/CA174))</f>
        <v>-</v>
      </c>
      <c r="CB215" s="273">
        <f t="shared" si="803"/>
        <v>0.37407066526653898</v>
      </c>
      <c r="CC215" s="273">
        <f t="shared" si="803"/>
        <v>8.619592170835641E-2</v>
      </c>
      <c r="CD215" s="273" t="str">
        <f t="shared" si="803"/>
        <v>-</v>
      </c>
      <c r="CE215" s="273">
        <f t="shared" si="803"/>
        <v>0.52089504300346168</v>
      </c>
      <c r="CF215" s="273">
        <f t="shared" si="803"/>
        <v>0.88965720170663531</v>
      </c>
      <c r="CG215" s="273" t="str">
        <f t="shared" si="803"/>
        <v>-</v>
      </c>
      <c r="CH215" s="273" t="str">
        <f t="shared" si="803"/>
        <v>-</v>
      </c>
      <c r="CI215" s="273">
        <f t="shared" si="803"/>
        <v>1.1720861592564682</v>
      </c>
      <c r="CJ215" s="273">
        <f t="shared" si="803"/>
        <v>8.346045505314105E-2</v>
      </c>
      <c r="CK215" s="273">
        <f t="shared" si="803"/>
        <v>4.1117753623188404</v>
      </c>
      <c r="CL215" s="273">
        <f t="shared" si="803"/>
        <v>0.41564092739360453</v>
      </c>
      <c r="CM215" s="273">
        <f t="shared" si="803"/>
        <v>4.8464929091605979</v>
      </c>
      <c r="CN215" s="273" t="str">
        <f t="shared" si="803"/>
        <v>-</v>
      </c>
      <c r="CO215" s="273">
        <f t="shared" si="803"/>
        <v>2.4898557362033436</v>
      </c>
      <c r="CP215" s="273">
        <f t="shared" si="803"/>
        <v>1.6545669892112751</v>
      </c>
      <c r="CQ215" s="273">
        <f t="shared" si="803"/>
        <v>0.32159902194849083</v>
      </c>
      <c r="CR215" s="273">
        <f t="shared" si="803"/>
        <v>0.71424472898815827</v>
      </c>
      <c r="CS215" s="273">
        <f t="shared" si="803"/>
        <v>3.1474171570145555</v>
      </c>
      <c r="CT215" s="273">
        <f t="shared" si="803"/>
        <v>0.48989406306978606</v>
      </c>
      <c r="CU215" s="273">
        <f t="shared" si="803"/>
        <v>0.71747225047758467</v>
      </c>
      <c r="CV215" s="273">
        <f t="shared" si="803"/>
        <v>4.4417097719930529</v>
      </c>
      <c r="CW215" s="273">
        <f t="shared" si="803"/>
        <v>1.2030546092387557</v>
      </c>
      <c r="CX215" s="273" t="str">
        <f t="shared" si="803"/>
        <v>-</v>
      </c>
      <c r="CY215" s="273" t="str">
        <f t="shared" si="803"/>
        <v>-</v>
      </c>
      <c r="CZ215" s="273" t="str">
        <f t="shared" si="803"/>
        <v>-</v>
      </c>
      <c r="DA215" s="273">
        <f t="shared" si="803"/>
        <v>0.46779289061607043</v>
      </c>
      <c r="DB215" s="273">
        <f t="shared" si="803"/>
        <v>1.6051655255299002</v>
      </c>
      <c r="DC215" s="273">
        <f t="shared" si="803"/>
        <v>2.4373786407766991</v>
      </c>
      <c r="DD215" s="273">
        <f t="shared" si="803"/>
        <v>11.029591301405185</v>
      </c>
      <c r="DE215" s="273">
        <f t="shared" si="803"/>
        <v>1.9322142194319187</v>
      </c>
      <c r="DF215" s="273">
        <f t="shared" si="803"/>
        <v>2.6106579583486114</v>
      </c>
      <c r="DG215" s="273">
        <f t="shared" si="803"/>
        <v>12.155681839600415</v>
      </c>
      <c r="DH215" s="273">
        <f t="shared" si="803"/>
        <v>40.264875239923228</v>
      </c>
      <c r="DI215" s="273">
        <f t="shared" si="803"/>
        <v>41.491149909692957</v>
      </c>
      <c r="DJ215" s="273">
        <f t="shared" si="803"/>
        <v>33.610033391636193</v>
      </c>
      <c r="DK215" s="273">
        <f t="shared" si="803"/>
        <v>3.3338306781276894</v>
      </c>
      <c r="DL215" s="273">
        <f t="shared" si="803"/>
        <v>2.6539629783777823</v>
      </c>
      <c r="DM215" s="273">
        <f t="shared" si="803"/>
        <v>2.144927347686254</v>
      </c>
      <c r="DN215" s="273">
        <f t="shared" si="803"/>
        <v>0.91574693931792883</v>
      </c>
      <c r="DO215" s="273">
        <f t="shared" si="803"/>
        <v>1.7566214706851724</v>
      </c>
      <c r="DP215" s="273">
        <f t="shared" si="803"/>
        <v>2.1535237265106262</v>
      </c>
      <c r="DQ215" s="273">
        <f t="shared" si="803"/>
        <v>1.7465726530578278</v>
      </c>
      <c r="DR215" s="273" t="str">
        <f t="shared" si="803"/>
        <v>-</v>
      </c>
      <c r="DS215" s="273">
        <f t="shared" si="803"/>
        <v>0.36901942207484606</v>
      </c>
      <c r="DT215" s="273">
        <f t="shared" si="803"/>
        <v>0.69697480123972511</v>
      </c>
      <c r="DU215" s="273">
        <f t="shared" si="803"/>
        <v>0.92920132678047351</v>
      </c>
      <c r="DV215" s="273">
        <f t="shared" si="803"/>
        <v>2.3069768191134536</v>
      </c>
      <c r="DW215" s="273">
        <f t="shared" si="803"/>
        <v>0.73261696501220508</v>
      </c>
      <c r="DX215" s="273">
        <f t="shared" si="803"/>
        <v>2.4894356080419038</v>
      </c>
      <c r="DY215" s="273">
        <f t="shared" si="803"/>
        <v>2.9450305686306337</v>
      </c>
      <c r="DZ215" s="273">
        <f t="shared" si="803"/>
        <v>1.5078786483884279</v>
      </c>
      <c r="EA215" s="273" t="str">
        <f t="shared" si="803"/>
        <v>-</v>
      </c>
      <c r="EB215" s="273">
        <f t="shared" si="803"/>
        <v>0.26625748940523164</v>
      </c>
      <c r="EC215" s="273">
        <f t="shared" si="803"/>
        <v>0.80622360813356719</v>
      </c>
      <c r="ED215" s="273">
        <f t="shared" si="803"/>
        <v>1.3646580180180179</v>
      </c>
      <c r="EE215" s="273">
        <f t="shared" si="803"/>
        <v>2.5401347364980325</v>
      </c>
      <c r="EF215" s="273">
        <f t="shared" si="803"/>
        <v>0.92966167255576049</v>
      </c>
      <c r="EG215" s="273">
        <f t="shared" si="803"/>
        <v>2.1074960463577534</v>
      </c>
      <c r="EH215" s="273">
        <f t="shared" si="803"/>
        <v>2.7182632899274006</v>
      </c>
      <c r="EI215" s="273">
        <f t="shared" si="803"/>
        <v>1.7695151506664268</v>
      </c>
      <c r="EJ215" s="273" t="str">
        <f t="shared" si="803"/>
        <v>-</v>
      </c>
      <c r="EK215" s="273">
        <f t="shared" si="803"/>
        <v>0.29959160878215646</v>
      </c>
      <c r="EL215" s="273">
        <f t="shared" si="803"/>
        <v>0.73965867440000466</v>
      </c>
      <c r="EM215" s="273">
        <f t="shared" ref="EM215:GX215" si="804">+IF(ISERROR(EM195/EM174),"-",(EM195/EM174))</f>
        <v>1.2942124685093852</v>
      </c>
      <c r="EN215" s="273">
        <f t="shared" si="804"/>
        <v>1.6429668231709216</v>
      </c>
      <c r="EO215" s="273">
        <f t="shared" si="804"/>
        <v>0.43701142723880598</v>
      </c>
      <c r="EP215" s="273">
        <f t="shared" si="804"/>
        <v>1.061805890873974</v>
      </c>
      <c r="EQ215" s="273">
        <f t="shared" si="804"/>
        <v>1.185415279934916</v>
      </c>
      <c r="ER215" s="273">
        <f t="shared" si="804"/>
        <v>1.608731560910194</v>
      </c>
      <c r="ES215" s="273" t="str">
        <f t="shared" si="804"/>
        <v>-</v>
      </c>
      <c r="ET215" s="273">
        <f t="shared" si="804"/>
        <v>0.28843995510662179</v>
      </c>
      <c r="EU215" s="273" t="str">
        <f t="shared" si="804"/>
        <v>-</v>
      </c>
      <c r="EV215" s="273">
        <f t="shared" si="804"/>
        <v>0.50059322033898312</v>
      </c>
      <c r="EW215" s="273">
        <f t="shared" si="804"/>
        <v>1.4002716629074465</v>
      </c>
      <c r="EX215" s="273">
        <f t="shared" si="804"/>
        <v>0.5937343952466736</v>
      </c>
      <c r="EY215" s="273">
        <f t="shared" si="804"/>
        <v>1.3817653506504251</v>
      </c>
      <c r="EZ215" s="273">
        <f t="shared" si="804"/>
        <v>2.2480443589791461</v>
      </c>
      <c r="FA215" s="273">
        <f t="shared" si="804"/>
        <v>0.95315699384996322</v>
      </c>
      <c r="FB215" s="273">
        <f t="shared" si="804"/>
        <v>0.8982119775958638</v>
      </c>
      <c r="FC215" s="273">
        <f t="shared" si="804"/>
        <v>0.42451480189607371</v>
      </c>
      <c r="FD215" s="273">
        <f t="shared" si="804"/>
        <v>0.30092643728944607</v>
      </c>
      <c r="FE215" s="273">
        <f t="shared" si="804"/>
        <v>1.6374686237428007</v>
      </c>
      <c r="FF215" s="273">
        <f t="shared" si="804"/>
        <v>1.7712866711033231</v>
      </c>
      <c r="FG215" s="273">
        <f t="shared" si="804"/>
        <v>0.40426383128915555</v>
      </c>
      <c r="FH215" s="273">
        <f t="shared" si="804"/>
        <v>0.46207320824361736</v>
      </c>
      <c r="FI215" s="273">
        <f t="shared" si="804"/>
        <v>2.6690814757878556</v>
      </c>
      <c r="FJ215" s="273">
        <f t="shared" si="804"/>
        <v>1.4737002678259521</v>
      </c>
      <c r="FK215" s="273" t="str">
        <f t="shared" si="804"/>
        <v>-</v>
      </c>
      <c r="FL215" s="273">
        <f t="shared" si="804"/>
        <v>0.60700960994912379</v>
      </c>
      <c r="FM215" s="273">
        <f t="shared" si="804"/>
        <v>1.5116852765515449</v>
      </c>
      <c r="FN215" s="273" t="str">
        <f t="shared" si="804"/>
        <v>-</v>
      </c>
      <c r="FO215" s="273">
        <f t="shared" si="804"/>
        <v>1.8879965359091289</v>
      </c>
      <c r="FP215" s="273">
        <f t="shared" si="804"/>
        <v>1.9813376896073678</v>
      </c>
      <c r="FQ215" s="273" t="str">
        <f t="shared" si="804"/>
        <v>-</v>
      </c>
      <c r="FR215" s="273" t="str">
        <f t="shared" si="804"/>
        <v>-</v>
      </c>
      <c r="FS215" s="273">
        <f t="shared" si="804"/>
        <v>0.83730275229357809</v>
      </c>
      <c r="FT215" s="273" t="str">
        <f t="shared" si="804"/>
        <v>-</v>
      </c>
      <c r="FU215" s="273">
        <f t="shared" si="804"/>
        <v>0.21168009205983893</v>
      </c>
      <c r="FV215" s="273" t="str">
        <f t="shared" si="804"/>
        <v>-</v>
      </c>
      <c r="FW215" s="273" t="str">
        <f t="shared" si="804"/>
        <v>-</v>
      </c>
      <c r="FX215" s="273">
        <f t="shared" si="804"/>
        <v>1.8671742060346621</v>
      </c>
      <c r="FY215" s="273">
        <f t="shared" si="804"/>
        <v>0.76204856043518643</v>
      </c>
      <c r="FZ215" s="273">
        <f t="shared" si="804"/>
        <v>2.5985070875640899</v>
      </c>
      <c r="GA215" s="273">
        <f t="shared" si="804"/>
        <v>2.8510437551598065</v>
      </c>
      <c r="GB215" s="273">
        <f t="shared" si="804"/>
        <v>1.1481119311193113</v>
      </c>
      <c r="GC215" s="273" t="str">
        <f t="shared" si="804"/>
        <v>-</v>
      </c>
      <c r="GD215" s="273">
        <f t="shared" si="804"/>
        <v>0.40147118921127917</v>
      </c>
      <c r="GE215" s="273">
        <f t="shared" si="804"/>
        <v>0.61841574167507574</v>
      </c>
      <c r="GF215" s="273" t="str">
        <f t="shared" si="804"/>
        <v>-</v>
      </c>
      <c r="GG215" s="273">
        <f t="shared" si="804"/>
        <v>1.4230593420253415</v>
      </c>
      <c r="GH215" s="273" t="str">
        <f t="shared" si="804"/>
        <v>-</v>
      </c>
      <c r="GI215" s="273" t="str">
        <f t="shared" si="804"/>
        <v>-</v>
      </c>
      <c r="GJ215" s="273" t="str">
        <f t="shared" si="804"/>
        <v>-</v>
      </c>
      <c r="GK215" s="273">
        <f t="shared" si="804"/>
        <v>0.41610216003260431</v>
      </c>
      <c r="GL215" s="273">
        <f t="shared" si="804"/>
        <v>1.9187386294724076</v>
      </c>
      <c r="GM215" s="273" t="str">
        <f t="shared" si="804"/>
        <v>-</v>
      </c>
      <c r="GN215" s="273" t="str">
        <f t="shared" si="804"/>
        <v>-</v>
      </c>
      <c r="GO215" s="273" t="str">
        <f t="shared" si="804"/>
        <v>-</v>
      </c>
      <c r="GP215" s="273">
        <f t="shared" si="804"/>
        <v>1.6723214285714285</v>
      </c>
      <c r="GQ215" s="273" t="str">
        <f t="shared" si="804"/>
        <v>-</v>
      </c>
      <c r="GR215" s="273">
        <f t="shared" si="804"/>
        <v>1.9512506824160007</v>
      </c>
      <c r="GS215" s="273">
        <f t="shared" si="804"/>
        <v>1.1890562401744511</v>
      </c>
      <c r="GT215" s="273" t="str">
        <f t="shared" si="804"/>
        <v>-</v>
      </c>
      <c r="GU215" s="273" t="str">
        <f t="shared" si="804"/>
        <v>-</v>
      </c>
      <c r="GV215" s="273" t="str">
        <f t="shared" si="804"/>
        <v>-</v>
      </c>
      <c r="GW215" s="273" t="str">
        <f t="shared" si="804"/>
        <v>-</v>
      </c>
      <c r="GX215" s="273" t="str">
        <f t="shared" si="804"/>
        <v>-</v>
      </c>
      <c r="GY215" s="273">
        <f t="shared" ref="GY215:HH215" si="805">+IF(ISERROR(GY195/GY174),"-",(GY195/GY174))</f>
        <v>1.3785306884658628</v>
      </c>
      <c r="GZ215" s="273">
        <f t="shared" si="805"/>
        <v>0.53576457268329503</v>
      </c>
      <c r="HA215" s="273">
        <f t="shared" si="805"/>
        <v>1.1383666366263712</v>
      </c>
      <c r="HB215" s="273">
        <f t="shared" si="805"/>
        <v>1.7999462040212495</v>
      </c>
      <c r="HC215" s="273">
        <f t="shared" si="805"/>
        <v>1.0579476761526385</v>
      </c>
      <c r="HD215" s="273">
        <f t="shared" si="805"/>
        <v>0.83167391202729868</v>
      </c>
      <c r="HE215" s="273" t="str">
        <f t="shared" si="805"/>
        <v>-</v>
      </c>
      <c r="HF215" s="273">
        <f t="shared" si="805"/>
        <v>0.38023714105918588</v>
      </c>
      <c r="HG215" s="273">
        <f t="shared" si="805"/>
        <v>0.62028336380255944</v>
      </c>
      <c r="HH215" s="273">
        <f t="shared" si="805"/>
        <v>0</v>
      </c>
    </row>
    <row r="216" spans="1:216" x14ac:dyDescent="0.2">
      <c r="A216" s="263" t="s">
        <v>232</v>
      </c>
      <c r="B216" s="273">
        <f t="shared" si="792"/>
        <v>17.290023770197241</v>
      </c>
      <c r="C216" s="273">
        <f t="shared" si="792"/>
        <v>2.8863961876454414</v>
      </c>
      <c r="D216" s="273">
        <f t="shared" si="792"/>
        <v>2.4614409918043498</v>
      </c>
      <c r="E216" s="273">
        <f t="shared" si="792"/>
        <v>1.9989732459154568</v>
      </c>
      <c r="F216" s="273">
        <f t="shared" si="792"/>
        <v>1.5691212797671115</v>
      </c>
      <c r="G216" s="273">
        <f t="shared" si="792"/>
        <v>1.937647628163365</v>
      </c>
      <c r="H216" s="273">
        <f t="shared" si="792"/>
        <v>2.0962564123722682</v>
      </c>
      <c r="I216" s="273">
        <f t="shared" ref="I216" si="806">+IF(ISERROR(I196/I175),"-",(I196/I175))</f>
        <v>1.9629308895535771</v>
      </c>
      <c r="J216" s="273">
        <f t="shared" ref="J216:BZ216" si="807">+IF(ISERROR(J196/J175),"-",(J196/J175))</f>
        <v>1.177309984879356</v>
      </c>
      <c r="K216" s="273">
        <f t="shared" si="807"/>
        <v>0.90266934322802661</v>
      </c>
      <c r="L216" s="273">
        <f t="shared" si="807"/>
        <v>1.1751582886242828</v>
      </c>
      <c r="M216" s="273">
        <f t="shared" si="807"/>
        <v>0.59535480508024341</v>
      </c>
      <c r="N216" s="273">
        <f t="shared" ref="N216:P216" si="808">+IF(ISERROR(N196/N175),"-",(N196/N175))</f>
        <v>1.0135697381479503</v>
      </c>
      <c r="O216" s="273">
        <f t="shared" si="808"/>
        <v>1.2865834184977005</v>
      </c>
      <c r="P216" s="273">
        <f t="shared" si="808"/>
        <v>0.3034340449380955</v>
      </c>
      <c r="Q216" s="273">
        <f t="shared" si="807"/>
        <v>0.64747538382565684</v>
      </c>
      <c r="R216" s="273">
        <f t="shared" si="807"/>
        <v>1.2171011272094621</v>
      </c>
      <c r="S216" s="273" t="str">
        <f t="shared" si="807"/>
        <v>-</v>
      </c>
      <c r="T216" s="273">
        <f t="shared" si="807"/>
        <v>1.872986002164484</v>
      </c>
      <c r="U216" s="273">
        <f t="shared" si="807"/>
        <v>1.7665562990469232</v>
      </c>
      <c r="V216" s="273">
        <f t="shared" si="807"/>
        <v>1.0364736085108435</v>
      </c>
      <c r="W216" s="273">
        <f t="shared" si="807"/>
        <v>1.3817400220855025</v>
      </c>
      <c r="X216" s="273">
        <f t="shared" si="807"/>
        <v>2.041388843714425</v>
      </c>
      <c r="Y216" s="273">
        <f t="shared" si="807"/>
        <v>0.46322086352657005</v>
      </c>
      <c r="Z216" s="273">
        <f t="shared" si="807"/>
        <v>7.0392957781410397</v>
      </c>
      <c r="AA216" s="273">
        <f t="shared" si="807"/>
        <v>6.8673903076340252</v>
      </c>
      <c r="AB216" s="273">
        <f t="shared" si="807"/>
        <v>2.3772136028835607</v>
      </c>
      <c r="AC216" s="273">
        <f t="shared" si="807"/>
        <v>4.6901874805755952</v>
      </c>
      <c r="AD216" s="273">
        <f t="shared" si="807"/>
        <v>1.2900285276746761</v>
      </c>
      <c r="AE216" s="273">
        <f t="shared" si="807"/>
        <v>0.8665600568585643</v>
      </c>
      <c r="AF216" s="273">
        <f t="shared" si="807"/>
        <v>2.5405664467334379</v>
      </c>
      <c r="AG216" s="273">
        <f t="shared" si="807"/>
        <v>5.2576220634214561</v>
      </c>
      <c r="AH216" s="273">
        <f t="shared" si="807"/>
        <v>2.4556728553107434</v>
      </c>
      <c r="AI216" s="273">
        <f t="shared" si="807"/>
        <v>1.3044655343275544</v>
      </c>
      <c r="AJ216" s="273">
        <f t="shared" si="807"/>
        <v>3.0282386458339765</v>
      </c>
      <c r="AK216" s="273">
        <f t="shared" si="807"/>
        <v>3.5663985800242779</v>
      </c>
      <c r="AL216" s="273">
        <f t="shared" si="807"/>
        <v>0.61946401764651815</v>
      </c>
      <c r="AM216" s="273">
        <f t="shared" si="807"/>
        <v>2.2086582517559172</v>
      </c>
      <c r="AN216" s="273">
        <f t="shared" si="807"/>
        <v>0.94766780432309439</v>
      </c>
      <c r="AO216" s="273">
        <f t="shared" si="807"/>
        <v>1.7902775168135525</v>
      </c>
      <c r="AP216" s="273">
        <f t="shared" si="807"/>
        <v>1.7914648139508493</v>
      </c>
      <c r="AQ216" s="273" t="str">
        <f t="shared" si="807"/>
        <v>-</v>
      </c>
      <c r="AR216" s="273">
        <f t="shared" si="807"/>
        <v>1.5735182383767459</v>
      </c>
      <c r="AS216" s="273">
        <f t="shared" si="807"/>
        <v>2.0132580729850353</v>
      </c>
      <c r="AT216" s="273">
        <f t="shared" si="807"/>
        <v>0.49931832593532022</v>
      </c>
      <c r="AU216" s="273">
        <f t="shared" si="807"/>
        <v>0.29244950544426895</v>
      </c>
      <c r="AV216" s="273">
        <f t="shared" si="807"/>
        <v>0.62197562733627232</v>
      </c>
      <c r="AW216" s="273">
        <f t="shared" si="807"/>
        <v>1.3160122758223842</v>
      </c>
      <c r="AX216" s="273">
        <f t="shared" si="807"/>
        <v>0.60806589204294748</v>
      </c>
      <c r="AY216" s="273">
        <f t="shared" si="807"/>
        <v>0.95620763058033464</v>
      </c>
      <c r="AZ216" s="273">
        <f t="shared" si="807"/>
        <v>0.42331951592222439</v>
      </c>
      <c r="BA216" s="273">
        <f t="shared" si="807"/>
        <v>9.3455434866343112E-2</v>
      </c>
      <c r="BB216" s="273" t="str">
        <f t="shared" si="807"/>
        <v>-</v>
      </c>
      <c r="BC216" s="273">
        <f t="shared" si="807"/>
        <v>0.4196145469329281</v>
      </c>
      <c r="BD216" s="273" t="str">
        <f t="shared" si="807"/>
        <v>-</v>
      </c>
      <c r="BE216" s="273" t="str">
        <f t="shared" si="807"/>
        <v>-</v>
      </c>
      <c r="BF216" s="273" t="str">
        <f t="shared" si="807"/>
        <v>-</v>
      </c>
      <c r="BG216" s="273">
        <f t="shared" ref="BG216:BM216" si="809">+IF(ISERROR(BG196/BG175),"-",(BG196/BG175))</f>
        <v>0.95832477466154331</v>
      </c>
      <c r="BH216" s="273">
        <f t="shared" si="809"/>
        <v>0.42057671182716955</v>
      </c>
      <c r="BI216" s="273" t="str">
        <f t="shared" si="809"/>
        <v>-</v>
      </c>
      <c r="BJ216" s="273">
        <f t="shared" si="809"/>
        <v>1.0690019723865878</v>
      </c>
      <c r="BK216" s="273" t="str">
        <f t="shared" si="809"/>
        <v>-</v>
      </c>
      <c r="BL216" s="273" t="str">
        <f t="shared" si="809"/>
        <v>-</v>
      </c>
      <c r="BM216" s="273" t="str">
        <f t="shared" si="809"/>
        <v>-</v>
      </c>
      <c r="BN216" s="273">
        <f t="shared" si="807"/>
        <v>0.442303310882454</v>
      </c>
      <c r="BO216" s="273" t="str">
        <f t="shared" si="807"/>
        <v>-</v>
      </c>
      <c r="BP216" s="273" t="str">
        <f t="shared" si="807"/>
        <v>-</v>
      </c>
      <c r="BQ216" s="273">
        <f t="shared" si="807"/>
        <v>0.442303310882454</v>
      </c>
      <c r="BR216" s="273" t="str">
        <f t="shared" si="807"/>
        <v>-</v>
      </c>
      <c r="BS216" s="273" t="str">
        <f t="shared" si="807"/>
        <v>-</v>
      </c>
      <c r="BT216" s="273" t="str">
        <f t="shared" si="807"/>
        <v>-</v>
      </c>
      <c r="BU216" s="273">
        <f t="shared" si="807"/>
        <v>0.88832848182561264</v>
      </c>
      <c r="BV216" s="273">
        <f t="shared" si="807"/>
        <v>3.4397469773400594E-2</v>
      </c>
      <c r="BW216" s="273">
        <f t="shared" si="807"/>
        <v>3.7299178547450733</v>
      </c>
      <c r="BX216" s="273">
        <f t="shared" si="807"/>
        <v>0.58766761985565996</v>
      </c>
      <c r="BY216" s="273">
        <f t="shared" si="807"/>
        <v>0.92574507492843916</v>
      </c>
      <c r="BZ216" s="273" t="str">
        <f t="shared" si="807"/>
        <v>-</v>
      </c>
      <c r="CA216" s="273" t="str">
        <f t="shared" ref="CA216:EL216" si="810">+IF(ISERROR(CA196/CA175),"-",(CA196/CA175))</f>
        <v>-</v>
      </c>
      <c r="CB216" s="273">
        <f t="shared" si="810"/>
        <v>0.20572671831218065</v>
      </c>
      <c r="CC216" s="273" t="str">
        <f t="shared" si="810"/>
        <v>-</v>
      </c>
      <c r="CD216" s="273" t="str">
        <f t="shared" si="810"/>
        <v>-</v>
      </c>
      <c r="CE216" s="273">
        <f t="shared" si="810"/>
        <v>0.20572671831218065</v>
      </c>
      <c r="CF216" s="273" t="str">
        <f t="shared" si="810"/>
        <v>-</v>
      </c>
      <c r="CG216" s="273" t="str">
        <f t="shared" si="810"/>
        <v>-</v>
      </c>
      <c r="CH216" s="273" t="str">
        <f t="shared" si="810"/>
        <v>-</v>
      </c>
      <c r="CI216" s="273">
        <f t="shared" si="810"/>
        <v>0.75281338797311481</v>
      </c>
      <c r="CJ216" s="273">
        <f t="shared" si="810"/>
        <v>4.0505204728847541E-2</v>
      </c>
      <c r="CK216" s="273">
        <f t="shared" si="810"/>
        <v>1.808301797540208</v>
      </c>
      <c r="CL216" s="273">
        <f t="shared" si="810"/>
        <v>0.38550335054272067</v>
      </c>
      <c r="CM216" s="273">
        <f t="shared" si="810"/>
        <v>0.92574507492843916</v>
      </c>
      <c r="CN216" s="273" t="str">
        <f t="shared" si="810"/>
        <v>-</v>
      </c>
      <c r="CO216" s="273">
        <f t="shared" si="810"/>
        <v>1.2107591091360423</v>
      </c>
      <c r="CP216" s="273">
        <f t="shared" si="810"/>
        <v>1.4984148317365149</v>
      </c>
      <c r="CQ216" s="273">
        <f t="shared" si="810"/>
        <v>0.2928909245249578</v>
      </c>
      <c r="CR216" s="273">
        <f t="shared" si="810"/>
        <v>1.2318072767004826</v>
      </c>
      <c r="CS216" s="273">
        <f t="shared" si="810"/>
        <v>0.61157784511184388</v>
      </c>
      <c r="CT216" s="273">
        <f t="shared" si="810"/>
        <v>0.74952701058522941</v>
      </c>
      <c r="CU216" s="273">
        <f t="shared" si="810"/>
        <v>1.0434545593395079</v>
      </c>
      <c r="CV216" s="273">
        <f t="shared" si="810"/>
        <v>2.1907583407583409</v>
      </c>
      <c r="CW216" s="273">
        <f t="shared" si="810"/>
        <v>0.61310056560382875</v>
      </c>
      <c r="CX216" s="273" t="str">
        <f t="shared" si="810"/>
        <v>-</v>
      </c>
      <c r="CY216" s="273" t="str">
        <f t="shared" si="810"/>
        <v>-</v>
      </c>
      <c r="CZ216" s="273" t="str">
        <f t="shared" si="810"/>
        <v>-</v>
      </c>
      <c r="DA216" s="273">
        <f t="shared" si="810"/>
        <v>0.28061075558549459</v>
      </c>
      <c r="DB216" s="273">
        <f t="shared" si="810"/>
        <v>0.57988769472285961</v>
      </c>
      <c r="DC216" s="273">
        <f t="shared" si="810"/>
        <v>1.4436370081531371</v>
      </c>
      <c r="DD216" s="273">
        <f t="shared" si="810"/>
        <v>15.39277660447557</v>
      </c>
      <c r="DE216" s="273">
        <f t="shared" si="810"/>
        <v>1.2253943952027513</v>
      </c>
      <c r="DF216" s="273">
        <f t="shared" si="810"/>
        <v>4.3973521359692116</v>
      </c>
      <c r="DG216" s="273">
        <f t="shared" si="810"/>
        <v>16.243069071854169</v>
      </c>
      <c r="DH216" s="273">
        <f t="shared" si="810"/>
        <v>54.605345742773117</v>
      </c>
      <c r="DI216" s="273">
        <f t="shared" si="810"/>
        <v>14.450811746144842</v>
      </c>
      <c r="DJ216" s="273">
        <f t="shared" si="810"/>
        <v>6.1330968537939548</v>
      </c>
      <c r="DK216" s="273">
        <f t="shared" si="810"/>
        <v>4.5269951159156046</v>
      </c>
      <c r="DL216" s="273">
        <f t="shared" si="810"/>
        <v>3.6892337805846092</v>
      </c>
      <c r="DM216" s="273">
        <f t="shared" si="810"/>
        <v>3.0358364472217123</v>
      </c>
      <c r="DN216" s="273">
        <f t="shared" si="810"/>
        <v>0.80495405083126792</v>
      </c>
      <c r="DO216" s="273">
        <f t="shared" si="810"/>
        <v>0.92635737603742019</v>
      </c>
      <c r="DP216" s="273">
        <f t="shared" si="810"/>
        <v>4.3399097487907392</v>
      </c>
      <c r="DQ216" s="273">
        <f t="shared" si="810"/>
        <v>2.4232714525819858</v>
      </c>
      <c r="DR216" s="273" t="str">
        <f t="shared" si="810"/>
        <v>-</v>
      </c>
      <c r="DS216" s="273">
        <f t="shared" si="810"/>
        <v>0.42856268342305687</v>
      </c>
      <c r="DT216" s="273">
        <f t="shared" si="810"/>
        <v>0.69836261651406417</v>
      </c>
      <c r="DU216" s="273">
        <f t="shared" si="810"/>
        <v>0.5974936050829277</v>
      </c>
      <c r="DV216" s="273">
        <f t="shared" si="810"/>
        <v>3.2103483726421427</v>
      </c>
      <c r="DW216" s="273">
        <f t="shared" si="810"/>
        <v>1.4777179660362794</v>
      </c>
      <c r="DX216" s="273">
        <f t="shared" si="810"/>
        <v>0.94768649777890013</v>
      </c>
      <c r="DY216" s="273">
        <f t="shared" si="810"/>
        <v>4.3245961080659781</v>
      </c>
      <c r="DZ216" s="273">
        <f t="shared" si="810"/>
        <v>2.9090508321906379</v>
      </c>
      <c r="EA216" s="273" t="str">
        <f t="shared" si="810"/>
        <v>-</v>
      </c>
      <c r="EB216" s="273">
        <f t="shared" si="810"/>
        <v>0.26801955166020563</v>
      </c>
      <c r="EC216" s="273">
        <f t="shared" si="810"/>
        <v>0.68996239637637813</v>
      </c>
      <c r="ED216" s="273">
        <f t="shared" si="810"/>
        <v>0.91858997448596724</v>
      </c>
      <c r="EE216" s="273">
        <f t="shared" si="810"/>
        <v>3.5637145929497422</v>
      </c>
      <c r="EF216" s="273">
        <f t="shared" si="810"/>
        <v>1.0421540285345869</v>
      </c>
      <c r="EG216" s="273">
        <f t="shared" si="810"/>
        <v>1.0413196596607877</v>
      </c>
      <c r="EH216" s="273">
        <f t="shared" si="810"/>
        <v>5.2502063525503102</v>
      </c>
      <c r="EI216" s="273">
        <f t="shared" si="810"/>
        <v>2.8577086167099464</v>
      </c>
      <c r="EJ216" s="273" t="str">
        <f t="shared" si="810"/>
        <v>-</v>
      </c>
      <c r="EK216" s="273">
        <f t="shared" si="810"/>
        <v>0.4450501436865873</v>
      </c>
      <c r="EL216" s="273">
        <f t="shared" si="810"/>
        <v>0.69997364291668707</v>
      </c>
      <c r="EM216" s="273">
        <f t="shared" ref="EM216:GX216" si="811">+IF(ISERROR(EM196/EM175),"-",(EM196/EM175))</f>
        <v>0.66902352414024868</v>
      </c>
      <c r="EN216" s="273">
        <f t="shared" si="811"/>
        <v>1.7814196138846716</v>
      </c>
      <c r="EO216" s="273">
        <f t="shared" si="811"/>
        <v>0.52256654481799936</v>
      </c>
      <c r="EP216" s="273">
        <f t="shared" si="811"/>
        <v>0.56634118322802984</v>
      </c>
      <c r="EQ216" s="273">
        <f t="shared" si="811"/>
        <v>2.6966334965091083</v>
      </c>
      <c r="ER216" s="273">
        <f t="shared" si="811"/>
        <v>1.9687622490911965</v>
      </c>
      <c r="ES216" s="273" t="str">
        <f t="shared" si="811"/>
        <v>-</v>
      </c>
      <c r="ET216" s="273">
        <f t="shared" si="811"/>
        <v>0.17968669748330768</v>
      </c>
      <c r="EU216" s="273">
        <f t="shared" si="811"/>
        <v>1.1105424089337943</v>
      </c>
      <c r="EV216" s="273">
        <f t="shared" si="811"/>
        <v>0.59488877805486284</v>
      </c>
      <c r="EW216" s="273">
        <f t="shared" si="811"/>
        <v>2.6427676193414968</v>
      </c>
      <c r="EX216" s="273">
        <f t="shared" si="811"/>
        <v>0.88422001677383277</v>
      </c>
      <c r="EY216" s="273">
        <f t="shared" si="811"/>
        <v>1.1396793053295509</v>
      </c>
      <c r="EZ216" s="273">
        <f t="shared" si="811"/>
        <v>1.8286055488743305</v>
      </c>
      <c r="FA216" s="273">
        <f t="shared" si="811"/>
        <v>2.6589756539818015</v>
      </c>
      <c r="FB216" s="273" t="str">
        <f t="shared" si="811"/>
        <v>-</v>
      </c>
      <c r="FC216" s="273">
        <f t="shared" si="811"/>
        <v>0.58228263416920567</v>
      </c>
      <c r="FD216" s="273">
        <f t="shared" si="811"/>
        <v>0.48569137107651927</v>
      </c>
      <c r="FE216" s="273">
        <f t="shared" si="811"/>
        <v>0.40297690344588788</v>
      </c>
      <c r="FF216" s="273">
        <f t="shared" si="811"/>
        <v>1.0721875885734153</v>
      </c>
      <c r="FG216" s="273">
        <f t="shared" si="811"/>
        <v>0.66485856661292697</v>
      </c>
      <c r="FH216" s="273">
        <f t="shared" si="811"/>
        <v>0.89585135234186031</v>
      </c>
      <c r="FI216" s="273">
        <f t="shared" si="811"/>
        <v>1.9059450245045813</v>
      </c>
      <c r="FJ216" s="273">
        <f t="shared" si="811"/>
        <v>1.075818775301798</v>
      </c>
      <c r="FK216" s="273">
        <f t="shared" si="811"/>
        <v>5.6381950040290088</v>
      </c>
      <c r="FL216" s="273" t="str">
        <f t="shared" si="811"/>
        <v>-</v>
      </c>
      <c r="FM216" s="273">
        <f t="shared" si="811"/>
        <v>0.35786364111680435</v>
      </c>
      <c r="FN216" s="273" t="str">
        <f t="shared" si="811"/>
        <v>-</v>
      </c>
      <c r="FO216" s="273">
        <f t="shared" si="811"/>
        <v>2.6893168344156382</v>
      </c>
      <c r="FP216" s="273">
        <f t="shared" si="811"/>
        <v>1.959288391864592</v>
      </c>
      <c r="FQ216" s="273">
        <f t="shared" si="811"/>
        <v>0.55460845035874162</v>
      </c>
      <c r="FR216" s="273" t="str">
        <f t="shared" si="811"/>
        <v>-</v>
      </c>
      <c r="FS216" s="273">
        <f t="shared" si="811"/>
        <v>5.9347990603047167</v>
      </c>
      <c r="FT216" s="273" t="str">
        <f t="shared" si="811"/>
        <v>-</v>
      </c>
      <c r="FU216" s="273" t="str">
        <f t="shared" si="811"/>
        <v>-</v>
      </c>
      <c r="FV216" s="273" t="str">
        <f t="shared" si="811"/>
        <v>-</v>
      </c>
      <c r="FW216" s="273" t="str">
        <f t="shared" si="811"/>
        <v>-</v>
      </c>
      <c r="FX216" s="273">
        <f t="shared" si="811"/>
        <v>1.4269459977446852</v>
      </c>
      <c r="FY216" s="273">
        <f t="shared" si="811"/>
        <v>0.74097547662157848</v>
      </c>
      <c r="FZ216" s="273">
        <f t="shared" si="811"/>
        <v>0.73412584617256271</v>
      </c>
      <c r="GA216" s="273">
        <f t="shared" si="811"/>
        <v>1.3365532416257675</v>
      </c>
      <c r="GB216" s="273">
        <f t="shared" si="811"/>
        <v>1.2623809645733439</v>
      </c>
      <c r="GC216" s="273" t="str">
        <f t="shared" si="811"/>
        <v>-</v>
      </c>
      <c r="GD216" s="273">
        <f t="shared" si="811"/>
        <v>0.29159016151995681</v>
      </c>
      <c r="GE216" s="273">
        <f t="shared" si="811"/>
        <v>0.71383758281469589</v>
      </c>
      <c r="GF216" s="273" t="str">
        <f t="shared" si="811"/>
        <v>-</v>
      </c>
      <c r="GG216" s="273">
        <f t="shared" si="811"/>
        <v>2.470865980940856</v>
      </c>
      <c r="GH216" s="273">
        <f t="shared" si="811"/>
        <v>1.229623623011016</v>
      </c>
      <c r="GI216" s="273">
        <f t="shared" si="811"/>
        <v>0.46030049471691198</v>
      </c>
      <c r="GJ216" s="273">
        <f t="shared" si="811"/>
        <v>0.90871934604904636</v>
      </c>
      <c r="GK216" s="273">
        <f t="shared" si="811"/>
        <v>2.0122590631060722</v>
      </c>
      <c r="GL216" s="273">
        <f t="shared" si="811"/>
        <v>3.0500839922379588</v>
      </c>
      <c r="GM216" s="273" t="str">
        <f t="shared" si="811"/>
        <v>-</v>
      </c>
      <c r="GN216" s="273" t="str">
        <f t="shared" si="811"/>
        <v>-</v>
      </c>
      <c r="GO216" s="273" t="str">
        <f t="shared" si="811"/>
        <v>-</v>
      </c>
      <c r="GP216" s="273">
        <f t="shared" si="811"/>
        <v>0.67444960608530291</v>
      </c>
      <c r="GQ216" s="273">
        <f t="shared" si="811"/>
        <v>0.30223039215686276</v>
      </c>
      <c r="GR216" s="273">
        <f t="shared" si="811"/>
        <v>0.72555012889821935</v>
      </c>
      <c r="GS216" s="273" t="str">
        <f t="shared" si="811"/>
        <v>-</v>
      </c>
      <c r="GT216" s="273" t="str">
        <f t="shared" si="811"/>
        <v>-</v>
      </c>
      <c r="GU216" s="273" t="str">
        <f t="shared" si="811"/>
        <v>-</v>
      </c>
      <c r="GV216" s="273" t="str">
        <f t="shared" si="811"/>
        <v>-</v>
      </c>
      <c r="GW216" s="273">
        <f t="shared" si="811"/>
        <v>0.54696456487754042</v>
      </c>
      <c r="GX216" s="273" t="str">
        <f t="shared" si="811"/>
        <v>-</v>
      </c>
      <c r="GY216" s="273">
        <f t="shared" ref="GY216:HH216" si="812">+IF(ISERROR(GY196/GY175),"-",(GY196/GY175))</f>
        <v>1.68625070909644</v>
      </c>
      <c r="GZ216" s="273">
        <f t="shared" si="812"/>
        <v>1.4239645896609274</v>
      </c>
      <c r="HA216" s="273">
        <f t="shared" si="812"/>
        <v>2.2884487191696028</v>
      </c>
      <c r="HB216" s="273">
        <f t="shared" si="812"/>
        <v>0.91798231765077365</v>
      </c>
      <c r="HC216" s="273">
        <f t="shared" si="812"/>
        <v>1.2100708413654793</v>
      </c>
      <c r="HD216" s="273">
        <f t="shared" si="812"/>
        <v>0.73964682799215176</v>
      </c>
      <c r="HE216" s="273" t="str">
        <f t="shared" si="812"/>
        <v>-</v>
      </c>
      <c r="HF216" s="273">
        <f t="shared" si="812"/>
        <v>0.54765388232835199</v>
      </c>
      <c r="HG216" s="273">
        <f t="shared" si="812"/>
        <v>0.49859678379988093</v>
      </c>
      <c r="HH216" s="273">
        <f t="shared" si="812"/>
        <v>0</v>
      </c>
    </row>
    <row r="217" spans="1:216" x14ac:dyDescent="0.2">
      <c r="A217" s="263" t="s">
        <v>233</v>
      </c>
      <c r="B217" s="273">
        <f t="shared" si="792"/>
        <v>14.506175822794338</v>
      </c>
      <c r="C217" s="273">
        <f t="shared" si="792"/>
        <v>2.5203695283609813</v>
      </c>
      <c r="D217" s="273">
        <f t="shared" si="792"/>
        <v>2.7180861808499892</v>
      </c>
      <c r="E217" s="273">
        <f t="shared" si="792"/>
        <v>2.4563510310796466</v>
      </c>
      <c r="F217" s="273">
        <f t="shared" si="792"/>
        <v>2.5978173638132294</v>
      </c>
      <c r="G217" s="273">
        <f t="shared" si="792"/>
        <v>1.2409616955034961</v>
      </c>
      <c r="H217" s="273">
        <f t="shared" si="792"/>
        <v>1.5380174028079263</v>
      </c>
      <c r="I217" s="273">
        <f t="shared" ref="I217" si="813">+IF(ISERROR(I197/I176),"-",(I197/I176))</f>
        <v>1.9495114282486727</v>
      </c>
      <c r="J217" s="273">
        <f t="shared" ref="J217:CB217" si="814">+IF(ISERROR(J197/J176),"-",(J197/J176))</f>
        <v>0.65929787499595527</v>
      </c>
      <c r="K217" s="273">
        <f t="shared" si="814"/>
        <v>1.5093019087731876</v>
      </c>
      <c r="L217" s="273">
        <f t="shared" si="814"/>
        <v>1.5093019087731876</v>
      </c>
      <c r="M217" s="273" t="str">
        <f t="shared" si="814"/>
        <v>-</v>
      </c>
      <c r="N217" s="273">
        <f t="shared" ref="N217:P217" si="815">+IF(ISERROR(N197/N176),"-",(N197/N176))</f>
        <v>0.85541819829800092</v>
      </c>
      <c r="O217" s="273">
        <f t="shared" si="815"/>
        <v>0.72661806543385488</v>
      </c>
      <c r="P217" s="273">
        <f t="shared" si="815"/>
        <v>0.51947374203471763</v>
      </c>
      <c r="Q217" s="273">
        <f t="shared" si="814"/>
        <v>0.9156605045622046</v>
      </c>
      <c r="R217" s="273">
        <f t="shared" si="814"/>
        <v>1.4840169277569688</v>
      </c>
      <c r="S217" s="273" t="str">
        <f t="shared" si="814"/>
        <v>-</v>
      </c>
      <c r="T217" s="273">
        <f t="shared" si="814"/>
        <v>0.72901166275851126</v>
      </c>
      <c r="U217" s="273">
        <f t="shared" si="814"/>
        <v>0.89148923860217544</v>
      </c>
      <c r="V217" s="273">
        <f t="shared" si="814"/>
        <v>0.55540650712059625</v>
      </c>
      <c r="W217" s="273">
        <f t="shared" si="814"/>
        <v>0.89086411124190701</v>
      </c>
      <c r="X217" s="273">
        <f t="shared" si="814"/>
        <v>1.0510717120931463</v>
      </c>
      <c r="Y217" s="273">
        <f t="shared" si="814"/>
        <v>0.59189963535335999</v>
      </c>
      <c r="Z217" s="273">
        <f t="shared" si="814"/>
        <v>7.5991246645622059</v>
      </c>
      <c r="AA217" s="273">
        <f t="shared" si="814"/>
        <v>7.257258157900508</v>
      </c>
      <c r="AB217" s="273">
        <f t="shared" si="814"/>
        <v>5.5819725752197824</v>
      </c>
      <c r="AC217" s="273">
        <f t="shared" si="814"/>
        <v>3.5917989756830524</v>
      </c>
      <c r="AD217" s="273">
        <f t="shared" si="814"/>
        <v>2.0379968231097068</v>
      </c>
      <c r="AE217" s="273">
        <f t="shared" si="814"/>
        <v>1.2827608688192704</v>
      </c>
      <c r="AF217" s="273">
        <f t="shared" si="814"/>
        <v>3.4816175445709399</v>
      </c>
      <c r="AG217" s="273">
        <f t="shared" si="814"/>
        <v>3.4965200392493934</v>
      </c>
      <c r="AH217" s="273">
        <f t="shared" si="814"/>
        <v>2.299326424521114</v>
      </c>
      <c r="AI217" s="273">
        <f t="shared" si="814"/>
        <v>1.1432872268036227</v>
      </c>
      <c r="AJ217" s="273">
        <f t="shared" si="814"/>
        <v>2.3610873384814983</v>
      </c>
      <c r="AK217" s="273">
        <f t="shared" si="814"/>
        <v>1.4658574766355141</v>
      </c>
      <c r="AL217" s="273">
        <f t="shared" si="814"/>
        <v>0.95765521064301562</v>
      </c>
      <c r="AM217" s="273">
        <f t="shared" si="814"/>
        <v>2.606153276676876</v>
      </c>
      <c r="AN217" s="273">
        <f t="shared" si="814"/>
        <v>3.1591158820049023</v>
      </c>
      <c r="AO217" s="273">
        <f t="shared" si="814"/>
        <v>2.7248117366239062</v>
      </c>
      <c r="AP217" s="273">
        <f t="shared" si="814"/>
        <v>0.85358361320491039</v>
      </c>
      <c r="AQ217" s="273" t="str">
        <f t="shared" si="814"/>
        <v>-</v>
      </c>
      <c r="AR217" s="273">
        <f t="shared" si="814"/>
        <v>1.6982900522565321</v>
      </c>
      <c r="AS217" s="273">
        <f t="shared" si="814"/>
        <v>4.0800333086602514</v>
      </c>
      <c r="AT217" s="273">
        <f t="shared" si="814"/>
        <v>1.1447840354090355</v>
      </c>
      <c r="AU217" s="273">
        <f t="shared" si="814"/>
        <v>0.30026612179806639</v>
      </c>
      <c r="AV217" s="273">
        <f t="shared" si="814"/>
        <v>0.60474199213849633</v>
      </c>
      <c r="AW217" s="273">
        <f t="shared" si="814"/>
        <v>0.43704196658970529</v>
      </c>
      <c r="AX217" s="273" t="str">
        <f t="shared" si="814"/>
        <v>-</v>
      </c>
      <c r="AY217" s="273">
        <f t="shared" si="814"/>
        <v>0.87258494541593401</v>
      </c>
      <c r="AZ217" s="273">
        <f t="shared" si="814"/>
        <v>0.62207772744632606</v>
      </c>
      <c r="BA217" s="273">
        <f t="shared" si="814"/>
        <v>0.1134468050200968</v>
      </c>
      <c r="BB217" s="273">
        <f t="shared" si="814"/>
        <v>3.6950541302091056</v>
      </c>
      <c r="BC217" s="273">
        <f t="shared" si="814"/>
        <v>0.51014386097819286</v>
      </c>
      <c r="BD217" s="273">
        <f t="shared" si="814"/>
        <v>0.86514719848053179</v>
      </c>
      <c r="BE217" s="273" t="str">
        <f t="shared" si="814"/>
        <v>-</v>
      </c>
      <c r="BF217" s="273" t="str">
        <f t="shared" si="814"/>
        <v>-</v>
      </c>
      <c r="BG217" s="273">
        <f t="shared" ref="BG217:BM217" si="816">+IF(ISERROR(BG197/BG176),"-",(BG197/BG176))</f>
        <v>0.45842717331802341</v>
      </c>
      <c r="BH217" s="273">
        <f t="shared" si="816"/>
        <v>9.8667254556143447E-2</v>
      </c>
      <c r="BI217" s="273" t="str">
        <f t="shared" si="816"/>
        <v>-</v>
      </c>
      <c r="BJ217" s="273">
        <f t="shared" si="816"/>
        <v>0.77577281378343188</v>
      </c>
      <c r="BK217" s="273" t="str">
        <f t="shared" si="816"/>
        <v>-</v>
      </c>
      <c r="BL217" s="273" t="str">
        <f t="shared" si="816"/>
        <v>-</v>
      </c>
      <c r="BM217" s="273" t="str">
        <f t="shared" si="816"/>
        <v>-</v>
      </c>
      <c r="BN217" s="273">
        <f t="shared" si="814"/>
        <v>0.49783870908433486</v>
      </c>
      <c r="BO217" s="273" t="str">
        <f t="shared" si="814"/>
        <v>-</v>
      </c>
      <c r="BP217" s="273">
        <f t="shared" si="814"/>
        <v>3.4118430488679437</v>
      </c>
      <c r="BQ217" s="273">
        <f t="shared" si="814"/>
        <v>0.43154957080004519</v>
      </c>
      <c r="BR217" s="273" t="str">
        <f t="shared" si="814"/>
        <v>-</v>
      </c>
      <c r="BS217" s="273" t="str">
        <f t="shared" si="814"/>
        <v>-</v>
      </c>
      <c r="BT217" s="273" t="str">
        <f t="shared" si="814"/>
        <v>-</v>
      </c>
      <c r="BU217" s="273">
        <f t="shared" si="814"/>
        <v>0.40422725901941176</v>
      </c>
      <c r="BV217" s="273">
        <f t="shared" si="814"/>
        <v>1.7871144619602469E-2</v>
      </c>
      <c r="BW217" s="273">
        <f t="shared" si="814"/>
        <v>2.2398814006024095</v>
      </c>
      <c r="BX217" s="273">
        <f t="shared" si="814"/>
        <v>0.30686470131937288</v>
      </c>
      <c r="BY217" s="273" t="str">
        <f t="shared" si="814"/>
        <v>-</v>
      </c>
      <c r="BZ217" s="273" t="str">
        <f t="shared" si="814"/>
        <v>-</v>
      </c>
      <c r="CA217" s="273" t="str">
        <f t="shared" si="814"/>
        <v>-</v>
      </c>
      <c r="CB217" s="273">
        <f t="shared" si="814"/>
        <v>1.2773528320474929</v>
      </c>
      <c r="CC217" s="273">
        <f t="shared" ref="CC217:EN217" si="817">+IF(ISERROR(CC197/CC176),"-",(CC197/CC176))</f>
        <v>5.6712030773312119E-2</v>
      </c>
      <c r="CD217" s="273">
        <f t="shared" si="817"/>
        <v>5.3194891686182668</v>
      </c>
      <c r="CE217" s="273">
        <f t="shared" si="817"/>
        <v>0.4993982470501328</v>
      </c>
      <c r="CF217" s="273" t="str">
        <f t="shared" si="817"/>
        <v>-</v>
      </c>
      <c r="CG217" s="273" t="str">
        <f t="shared" si="817"/>
        <v>-</v>
      </c>
      <c r="CH217" s="273" t="str">
        <f t="shared" si="817"/>
        <v>-</v>
      </c>
      <c r="CI217" s="273">
        <f t="shared" si="817"/>
        <v>0.78906386151697061</v>
      </c>
      <c r="CJ217" s="273">
        <f t="shared" si="817"/>
        <v>6.039848595065777E-2</v>
      </c>
      <c r="CK217" s="273">
        <f t="shared" si="817"/>
        <v>2.201934636994872</v>
      </c>
      <c r="CL217" s="273">
        <f t="shared" si="817"/>
        <v>0.2147979527331654</v>
      </c>
      <c r="CM217" s="273" t="str">
        <f t="shared" si="817"/>
        <v>-</v>
      </c>
      <c r="CN217" s="273" t="str">
        <f t="shared" si="817"/>
        <v>-</v>
      </c>
      <c r="CO217" s="273">
        <f t="shared" si="817"/>
        <v>2.0250426717335999</v>
      </c>
      <c r="CP217" s="273">
        <f t="shared" si="817"/>
        <v>0.97808624651937592</v>
      </c>
      <c r="CQ217" s="273">
        <f t="shared" si="817"/>
        <v>0.69663699532222167</v>
      </c>
      <c r="CR217" s="273">
        <f t="shared" si="817"/>
        <v>0.62758035816028679</v>
      </c>
      <c r="CS217" s="273">
        <f t="shared" si="817"/>
        <v>0.40751955349684865</v>
      </c>
      <c r="CT217" s="273">
        <f t="shared" si="817"/>
        <v>0.70695236638601544</v>
      </c>
      <c r="CU217" s="273">
        <f t="shared" si="817"/>
        <v>0.48030517915364096</v>
      </c>
      <c r="CV217" s="273">
        <f t="shared" si="817"/>
        <v>1.695315441295111</v>
      </c>
      <c r="CW217" s="273">
        <f t="shared" si="817"/>
        <v>1.5383453245916372</v>
      </c>
      <c r="CX217" s="273" t="str">
        <f t="shared" si="817"/>
        <v>-</v>
      </c>
      <c r="CY217" s="273" t="str">
        <f t="shared" si="817"/>
        <v>-</v>
      </c>
      <c r="CZ217" s="273" t="str">
        <f t="shared" si="817"/>
        <v>-</v>
      </c>
      <c r="DA217" s="273">
        <f t="shared" si="817"/>
        <v>1.2091471421113416</v>
      </c>
      <c r="DB217" s="273">
        <f t="shared" si="817"/>
        <v>1.7791064178360283</v>
      </c>
      <c r="DC217" s="273">
        <f t="shared" si="817"/>
        <v>3.2375680061086189</v>
      </c>
      <c r="DD217" s="273">
        <f t="shared" si="817"/>
        <v>10.841080138892254</v>
      </c>
      <c r="DE217" s="273">
        <f t="shared" si="817"/>
        <v>1.1085779469690962</v>
      </c>
      <c r="DF217" s="273">
        <f t="shared" si="817"/>
        <v>2.149161996874053</v>
      </c>
      <c r="DG217" s="273">
        <f t="shared" si="817"/>
        <v>12.72169965941143</v>
      </c>
      <c r="DH217" s="273">
        <f t="shared" si="817"/>
        <v>11.803299112927339</v>
      </c>
      <c r="DI217" s="273">
        <f t="shared" si="817"/>
        <v>46.858259582902932</v>
      </c>
      <c r="DJ217" s="273">
        <f t="shared" si="817"/>
        <v>10.606242264851485</v>
      </c>
      <c r="DK217" s="273">
        <f t="shared" si="817"/>
        <v>3.9301851265332219</v>
      </c>
      <c r="DL217" s="273">
        <f t="shared" si="817"/>
        <v>3.3466885151598365</v>
      </c>
      <c r="DM217" s="273">
        <f t="shared" si="817"/>
        <v>3.0284431824481444</v>
      </c>
      <c r="DN217" s="273">
        <f t="shared" si="817"/>
        <v>0.84855436003602036</v>
      </c>
      <c r="DO217" s="273">
        <f t="shared" si="817"/>
        <v>1.5932845942210569</v>
      </c>
      <c r="DP217" s="273">
        <f t="shared" si="817"/>
        <v>3.7337571973904273</v>
      </c>
      <c r="DQ217" s="273">
        <f t="shared" si="817"/>
        <v>2.2603451489299671</v>
      </c>
      <c r="DR217" s="273" t="str">
        <f t="shared" si="817"/>
        <v>-</v>
      </c>
      <c r="DS217" s="273">
        <f t="shared" si="817"/>
        <v>0.39134244654749384</v>
      </c>
      <c r="DT217" s="273">
        <f t="shared" si="817"/>
        <v>0.61287765919234893</v>
      </c>
      <c r="DU217" s="273">
        <f t="shared" si="817"/>
        <v>0.88385408120024167</v>
      </c>
      <c r="DV217" s="273">
        <f t="shared" si="817"/>
        <v>2.426798608488995</v>
      </c>
      <c r="DW217" s="273">
        <f t="shared" si="817"/>
        <v>0.8991986845097778</v>
      </c>
      <c r="DX217" s="273">
        <f t="shared" si="817"/>
        <v>1.7435658750727243</v>
      </c>
      <c r="DY217" s="273">
        <f t="shared" si="817"/>
        <v>2.7643480052187051</v>
      </c>
      <c r="DZ217" s="273">
        <f t="shared" si="817"/>
        <v>1.7023495534484268</v>
      </c>
      <c r="EA217" s="273">
        <f t="shared" si="817"/>
        <v>0.74134675896790436</v>
      </c>
      <c r="EB217" s="273">
        <f t="shared" si="817"/>
        <v>0.46835866629036815</v>
      </c>
      <c r="EC217" s="273">
        <f t="shared" si="817"/>
        <v>0.81231328770864197</v>
      </c>
      <c r="ED217" s="273">
        <f t="shared" si="817"/>
        <v>0.79737699277440077</v>
      </c>
      <c r="EE217" s="273">
        <f t="shared" si="817"/>
        <v>3.2238578865239496</v>
      </c>
      <c r="EF217" s="273">
        <f t="shared" si="817"/>
        <v>0.92478856778074381</v>
      </c>
      <c r="EG217" s="273">
        <f t="shared" si="817"/>
        <v>1.7675448078062368</v>
      </c>
      <c r="EH217" s="273">
        <f t="shared" si="817"/>
        <v>3.8245869637174437</v>
      </c>
      <c r="EI217" s="273">
        <f t="shared" si="817"/>
        <v>2.2205791358563403</v>
      </c>
      <c r="EJ217" s="273">
        <f t="shared" si="817"/>
        <v>0.74134675896790436</v>
      </c>
      <c r="EK217" s="273">
        <f t="shared" si="817"/>
        <v>0.49677848522284523</v>
      </c>
      <c r="EL217" s="273">
        <f t="shared" si="817"/>
        <v>0.63766612616049856</v>
      </c>
      <c r="EM217" s="273">
        <f t="shared" si="817"/>
        <v>0.78581377393452756</v>
      </c>
      <c r="EN217" s="273">
        <f t="shared" si="817"/>
        <v>1.6321979580395662</v>
      </c>
      <c r="EO217" s="273">
        <f t="shared" ref="EO217:GZ217" si="818">+IF(ISERROR(EO197/EO176),"-",(EO197/EO176))</f>
        <v>0.68720658873538787</v>
      </c>
      <c r="EP217" s="273">
        <f t="shared" si="818"/>
        <v>0.97486862526206874</v>
      </c>
      <c r="EQ217" s="273">
        <f t="shared" si="818"/>
        <v>2.0137022940026745</v>
      </c>
      <c r="ER217" s="273">
        <f t="shared" si="818"/>
        <v>1.5844354578815507</v>
      </c>
      <c r="ES217" s="273" t="str">
        <f t="shared" si="818"/>
        <v>-</v>
      </c>
      <c r="ET217" s="273">
        <f t="shared" si="818"/>
        <v>0.20065921787709498</v>
      </c>
      <c r="EU217" s="273">
        <f t="shared" si="818"/>
        <v>0.48030870279146143</v>
      </c>
      <c r="EV217" s="273">
        <f t="shared" si="818"/>
        <v>1.0542677935943061</v>
      </c>
      <c r="EW217" s="273">
        <f t="shared" si="818"/>
        <v>2.1054021418858757</v>
      </c>
      <c r="EX217" s="273">
        <f t="shared" si="818"/>
        <v>0.8367907663486116</v>
      </c>
      <c r="EY217" s="273">
        <f t="shared" si="818"/>
        <v>0.83821722994055248</v>
      </c>
      <c r="EZ217" s="273">
        <f t="shared" si="818"/>
        <v>2.9233998410608883</v>
      </c>
      <c r="FA217" s="273">
        <f t="shared" si="818"/>
        <v>1.9500267224335053</v>
      </c>
      <c r="FB217" s="273">
        <f t="shared" si="818"/>
        <v>3.2118553008595989</v>
      </c>
      <c r="FC217" s="273">
        <f t="shared" si="818"/>
        <v>0.40118730039451439</v>
      </c>
      <c r="FD217" s="273">
        <f t="shared" si="818"/>
        <v>0.41892096422902286</v>
      </c>
      <c r="FE217" s="273">
        <f t="shared" si="818"/>
        <v>0.67121699544764801</v>
      </c>
      <c r="FF217" s="273">
        <f t="shared" si="818"/>
        <v>0.97980101158580946</v>
      </c>
      <c r="FG217" s="273">
        <f t="shared" si="818"/>
        <v>1.0216017676111258</v>
      </c>
      <c r="FH217" s="273">
        <f t="shared" si="818"/>
        <v>1.3274071670298084</v>
      </c>
      <c r="FI217" s="273">
        <f t="shared" si="818"/>
        <v>2.1064261659823775</v>
      </c>
      <c r="FJ217" s="273">
        <f t="shared" si="818"/>
        <v>0.84375182933911497</v>
      </c>
      <c r="FK217" s="273">
        <f t="shared" si="818"/>
        <v>0.89817275747508307</v>
      </c>
      <c r="FL217" s="273">
        <f t="shared" si="818"/>
        <v>0.50309832437559288</v>
      </c>
      <c r="FM217" s="273">
        <f t="shared" si="818"/>
        <v>0.23029855207226355</v>
      </c>
      <c r="FN217" s="273">
        <f t="shared" si="818"/>
        <v>0.57478964130070398</v>
      </c>
      <c r="FO217" s="273">
        <f t="shared" si="818"/>
        <v>1.9399665510066688</v>
      </c>
      <c r="FP217" s="273">
        <f t="shared" si="818"/>
        <v>1.9107881936245574</v>
      </c>
      <c r="FQ217" s="273" t="str">
        <f t="shared" si="818"/>
        <v>-</v>
      </c>
      <c r="FR217" s="273">
        <f t="shared" si="818"/>
        <v>1.037834604456408</v>
      </c>
      <c r="FS217" s="273">
        <f t="shared" si="818"/>
        <v>1.5659603941722855</v>
      </c>
      <c r="FT217" s="273" t="str">
        <f t="shared" si="818"/>
        <v>-</v>
      </c>
      <c r="FU217" s="273" t="str">
        <f t="shared" si="818"/>
        <v>-</v>
      </c>
      <c r="FV217" s="273">
        <f t="shared" si="818"/>
        <v>0.56553665548634402</v>
      </c>
      <c r="FW217" s="273" t="str">
        <f t="shared" si="818"/>
        <v>-</v>
      </c>
      <c r="FX217" s="273">
        <f t="shared" si="818"/>
        <v>1.4222688695848058</v>
      </c>
      <c r="FY217" s="273">
        <f t="shared" si="818"/>
        <v>0.64518890191481049</v>
      </c>
      <c r="FZ217" s="273">
        <f t="shared" si="818"/>
        <v>0.80639785530558272</v>
      </c>
      <c r="GA217" s="273">
        <f t="shared" si="818"/>
        <v>4.0811071875346396</v>
      </c>
      <c r="GB217" s="273">
        <f t="shared" si="818"/>
        <v>1.0806719296969949</v>
      </c>
      <c r="GC217" s="273">
        <f t="shared" si="818"/>
        <v>0.88189141562473772</v>
      </c>
      <c r="GD217" s="273">
        <f t="shared" si="818"/>
        <v>0.1861997226074896</v>
      </c>
      <c r="GE217" s="273">
        <f t="shared" si="818"/>
        <v>0.54855703160787905</v>
      </c>
      <c r="GF217" s="273" t="str">
        <f t="shared" si="818"/>
        <v>-</v>
      </c>
      <c r="GG217" s="273">
        <f t="shared" si="818"/>
        <v>1.7855795847750866</v>
      </c>
      <c r="GH217" s="273" t="str">
        <f t="shared" si="818"/>
        <v>-</v>
      </c>
      <c r="GI217" s="273">
        <f t="shared" si="818"/>
        <v>0.7130448856279672</v>
      </c>
      <c r="GJ217" s="273">
        <f t="shared" si="818"/>
        <v>1.9980444305381728</v>
      </c>
      <c r="GK217" s="273">
        <f t="shared" si="818"/>
        <v>0.64800788449300406</v>
      </c>
      <c r="GL217" s="273">
        <f t="shared" si="818"/>
        <v>2.3405305848742892</v>
      </c>
      <c r="GM217" s="273" t="str">
        <f t="shared" si="818"/>
        <v>-</v>
      </c>
      <c r="GN217" s="273" t="str">
        <f t="shared" si="818"/>
        <v>-</v>
      </c>
      <c r="GO217" s="273" t="str">
        <f t="shared" si="818"/>
        <v>-</v>
      </c>
      <c r="GP217" s="273">
        <f t="shared" si="818"/>
        <v>1.5822673698626146</v>
      </c>
      <c r="GQ217" s="273" t="str">
        <f t="shared" si="818"/>
        <v>-</v>
      </c>
      <c r="GR217" s="273">
        <f t="shared" si="818"/>
        <v>1.0686057941881399</v>
      </c>
      <c r="GS217" s="273">
        <f t="shared" si="818"/>
        <v>2.1589748185321267</v>
      </c>
      <c r="GT217" s="273" t="str">
        <f t="shared" si="818"/>
        <v>-</v>
      </c>
      <c r="GU217" s="273" t="str">
        <f t="shared" si="818"/>
        <v>-</v>
      </c>
      <c r="GV217" s="273" t="str">
        <f t="shared" si="818"/>
        <v>-</v>
      </c>
      <c r="GW217" s="273" t="str">
        <f t="shared" si="818"/>
        <v>-</v>
      </c>
      <c r="GX217" s="273" t="str">
        <f t="shared" si="818"/>
        <v>-</v>
      </c>
      <c r="GY217" s="273">
        <f t="shared" si="818"/>
        <v>1.3167507936000682</v>
      </c>
      <c r="GZ217" s="273">
        <f t="shared" si="818"/>
        <v>1.3069398351113972</v>
      </c>
      <c r="HA217" s="273">
        <f t="shared" ref="HA217:HH217" si="819">+IF(ISERROR(HA197/HA176),"-",(HA197/HA176))</f>
        <v>0.53131727979032106</v>
      </c>
      <c r="HB217" s="273">
        <f t="shared" si="819"/>
        <v>0.877209705372617</v>
      </c>
      <c r="HC217" s="273">
        <f t="shared" si="819"/>
        <v>1.4965169643472864</v>
      </c>
      <c r="HD217" s="273">
        <f t="shared" si="819"/>
        <v>1.1943549053640796</v>
      </c>
      <c r="HE217" s="273">
        <f t="shared" si="819"/>
        <v>0.34584369126296005</v>
      </c>
      <c r="HF217" s="273">
        <f t="shared" si="819"/>
        <v>0.32900789733464958</v>
      </c>
      <c r="HG217" s="273">
        <f t="shared" si="819"/>
        <v>0.78916431316264646</v>
      </c>
      <c r="HH217" s="273">
        <f t="shared" si="819"/>
        <v>0</v>
      </c>
    </row>
    <row r="218" spans="1:216" x14ac:dyDescent="0.2">
      <c r="A218" s="263" t="s">
        <v>234</v>
      </c>
      <c r="B218" s="273">
        <f t="shared" si="792"/>
        <v>14.488959086869075</v>
      </c>
      <c r="C218" s="273">
        <f t="shared" si="792"/>
        <v>1.9734384957309847</v>
      </c>
      <c r="D218" s="273">
        <f t="shared" si="792"/>
        <v>1.9755578942362408</v>
      </c>
      <c r="E218" s="273">
        <f t="shared" si="792"/>
        <v>1.886768307659918</v>
      </c>
      <c r="F218" s="273">
        <f t="shared" si="792"/>
        <v>1.8311003299730928</v>
      </c>
      <c r="G218" s="273">
        <f t="shared" si="792"/>
        <v>1.3150013810815606</v>
      </c>
      <c r="H218" s="273">
        <f t="shared" si="792"/>
        <v>1.8712233016233957</v>
      </c>
      <c r="I218" s="273">
        <f t="shared" ref="I218" si="820">+IF(ISERROR(I198/I177),"-",(I198/I177))</f>
        <v>2.5142338934527539</v>
      </c>
      <c r="J218" s="273">
        <f t="shared" ref="J218:CB218" si="821">+IF(ISERROR(J198/J177),"-",(J198/J177))</f>
        <v>0.91489475540688892</v>
      </c>
      <c r="K218" s="273">
        <f t="shared" si="821"/>
        <v>1.0607973006748312</v>
      </c>
      <c r="L218" s="273">
        <f t="shared" si="821"/>
        <v>1.3539485492072989</v>
      </c>
      <c r="M218" s="273">
        <f t="shared" si="821"/>
        <v>0.5989990234375</v>
      </c>
      <c r="N218" s="273">
        <f t="shared" ref="N218:P218" si="822">+IF(ISERROR(N198/N177),"-",(N198/N177))</f>
        <v>1.2373760187791252</v>
      </c>
      <c r="O218" s="273">
        <f t="shared" si="822"/>
        <v>1.6222375855720879</v>
      </c>
      <c r="P218" s="273">
        <f t="shared" si="822"/>
        <v>0.7170852930895979</v>
      </c>
      <c r="Q218" s="273">
        <f t="shared" si="821"/>
        <v>0.9284249952316781</v>
      </c>
      <c r="R218" s="273">
        <f t="shared" si="821"/>
        <v>2.265934482192081</v>
      </c>
      <c r="S218" s="273" t="str">
        <f t="shared" si="821"/>
        <v>-</v>
      </c>
      <c r="T218" s="273">
        <f t="shared" si="821"/>
        <v>2.9674250223510605</v>
      </c>
      <c r="U218" s="273">
        <f t="shared" si="821"/>
        <v>5.414613888663804</v>
      </c>
      <c r="V218" s="273">
        <f t="shared" si="821"/>
        <v>0.29246351283341721</v>
      </c>
      <c r="W218" s="273">
        <f t="shared" si="821"/>
        <v>2.7861106347534235</v>
      </c>
      <c r="X218" s="273">
        <f t="shared" si="821"/>
        <v>2.9250317998728006</v>
      </c>
      <c r="Y218" s="273">
        <f t="shared" si="821"/>
        <v>1.010643115942029</v>
      </c>
      <c r="Z218" s="273">
        <f t="shared" si="821"/>
        <v>9.9017875233615626</v>
      </c>
      <c r="AA218" s="273">
        <f t="shared" si="821"/>
        <v>9.784706882529294</v>
      </c>
      <c r="AB218" s="273">
        <f t="shared" si="821"/>
        <v>6.4153466101301682</v>
      </c>
      <c r="AC218" s="273">
        <f t="shared" si="821"/>
        <v>3.9171326897993621</v>
      </c>
      <c r="AD218" s="273">
        <f t="shared" si="821"/>
        <v>2.5509440597461066</v>
      </c>
      <c r="AE218" s="273">
        <f t="shared" si="821"/>
        <v>2.2600460756555227</v>
      </c>
      <c r="AF218" s="273">
        <f t="shared" si="821"/>
        <v>2.6551065601482575</v>
      </c>
      <c r="AG218" s="273">
        <f t="shared" si="821"/>
        <v>5.4189386464928262</v>
      </c>
      <c r="AH218" s="273">
        <f t="shared" si="821"/>
        <v>4.8661178190009453</v>
      </c>
      <c r="AI218" s="273">
        <f t="shared" si="821"/>
        <v>1.582202441110161</v>
      </c>
      <c r="AJ218" s="273">
        <f t="shared" si="821"/>
        <v>5.0573451920285937</v>
      </c>
      <c r="AK218" s="273">
        <f t="shared" si="821"/>
        <v>3.8825033961446467</v>
      </c>
      <c r="AL218" s="273">
        <f t="shared" si="821"/>
        <v>1.1374135541008856</v>
      </c>
      <c r="AM218" s="273">
        <f t="shared" si="821"/>
        <v>3.4972612085276329</v>
      </c>
      <c r="AN218" s="273">
        <f t="shared" si="821"/>
        <v>1.8409417821182528</v>
      </c>
      <c r="AO218" s="273">
        <f t="shared" si="821"/>
        <v>1.7463656912068075</v>
      </c>
      <c r="AP218" s="273">
        <f t="shared" si="821"/>
        <v>2.0088765696414073</v>
      </c>
      <c r="AQ218" s="273" t="str">
        <f t="shared" si="821"/>
        <v>-</v>
      </c>
      <c r="AR218" s="273">
        <f t="shared" si="821"/>
        <v>1.9991445923661666</v>
      </c>
      <c r="AS218" s="273">
        <f t="shared" si="821"/>
        <v>2.8103608100399318</v>
      </c>
      <c r="AT218" s="273">
        <f t="shared" si="821"/>
        <v>2.0416890284036251</v>
      </c>
      <c r="AU218" s="273">
        <f t="shared" si="821"/>
        <v>0.77777302283381222</v>
      </c>
      <c r="AV218" s="273">
        <f t="shared" si="821"/>
        <v>2.5121183713402182</v>
      </c>
      <c r="AW218" s="273">
        <f t="shared" si="821"/>
        <v>3.9969281041231555</v>
      </c>
      <c r="AX218" s="273">
        <f t="shared" si="821"/>
        <v>0.30093429248179671</v>
      </c>
      <c r="AY218" s="273">
        <f t="shared" si="821"/>
        <v>1.2145126678241054</v>
      </c>
      <c r="AZ218" s="273">
        <f t="shared" si="821"/>
        <v>1.0059032014011959</v>
      </c>
      <c r="BA218" s="273">
        <f t="shared" si="821"/>
        <v>3.6192253494306284E-2</v>
      </c>
      <c r="BB218" s="273">
        <f t="shared" si="821"/>
        <v>0.61862222022955526</v>
      </c>
      <c r="BC218" s="273">
        <f t="shared" si="821"/>
        <v>0.85969549951053015</v>
      </c>
      <c r="BD218" s="273">
        <f t="shared" si="821"/>
        <v>2.8230835530318394</v>
      </c>
      <c r="BE218" s="273" t="str">
        <f t="shared" si="821"/>
        <v>-</v>
      </c>
      <c r="BF218" s="273" t="str">
        <f t="shared" si="821"/>
        <v>-</v>
      </c>
      <c r="BG218" s="273">
        <f t="shared" ref="BG218:BM218" si="823">+IF(ISERROR(BG198/BG177),"-",(BG198/BG177))</f>
        <v>0.32085037456975096</v>
      </c>
      <c r="BH218" s="273" t="str">
        <f t="shared" si="823"/>
        <v>-</v>
      </c>
      <c r="BI218" s="273" t="str">
        <f t="shared" si="823"/>
        <v>-</v>
      </c>
      <c r="BJ218" s="273">
        <f t="shared" si="823"/>
        <v>0.32085037456975096</v>
      </c>
      <c r="BK218" s="273" t="str">
        <f t="shared" si="823"/>
        <v>-</v>
      </c>
      <c r="BL218" s="273" t="str">
        <f t="shared" si="823"/>
        <v>-</v>
      </c>
      <c r="BM218" s="273" t="str">
        <f t="shared" si="823"/>
        <v>-</v>
      </c>
      <c r="BN218" s="273">
        <f t="shared" si="821"/>
        <v>0.51805954217063077</v>
      </c>
      <c r="BO218" s="273">
        <f t="shared" si="821"/>
        <v>6.7405991077119184E-2</v>
      </c>
      <c r="BP218" s="273">
        <f t="shared" si="821"/>
        <v>1.2777454968041837</v>
      </c>
      <c r="BQ218" s="273">
        <f t="shared" si="821"/>
        <v>0.49895482449557987</v>
      </c>
      <c r="BR218" s="273">
        <f t="shared" si="821"/>
        <v>7.6917525773195878</v>
      </c>
      <c r="BS218" s="273" t="str">
        <f t="shared" si="821"/>
        <v>-</v>
      </c>
      <c r="BT218" s="273" t="str">
        <f t="shared" si="821"/>
        <v>-</v>
      </c>
      <c r="BU218" s="273">
        <f t="shared" si="821"/>
        <v>0.97618254251457093</v>
      </c>
      <c r="BV218" s="273">
        <f t="shared" si="821"/>
        <v>1.8289296909986565E-2</v>
      </c>
      <c r="BW218" s="273">
        <f t="shared" si="821"/>
        <v>3.0055092046794232</v>
      </c>
      <c r="BX218" s="273">
        <f t="shared" si="821"/>
        <v>0.54763082281236397</v>
      </c>
      <c r="BY218" s="273">
        <f t="shared" si="821"/>
        <v>2.6589774462586631</v>
      </c>
      <c r="BZ218" s="273" t="str">
        <f t="shared" si="821"/>
        <v>-</v>
      </c>
      <c r="CA218" s="273" t="str">
        <f t="shared" si="821"/>
        <v>-</v>
      </c>
      <c r="CB218" s="273">
        <f t="shared" si="821"/>
        <v>0.52304655767804054</v>
      </c>
      <c r="CC218" s="273">
        <f t="shared" ref="CC218:EN219" si="824">+IF(ISERROR(CC198/CC177),"-",(CC198/CC177))</f>
        <v>2.9195480926474202E-2</v>
      </c>
      <c r="CD218" s="273">
        <f t="shared" si="824"/>
        <v>0.98789790230306584</v>
      </c>
      <c r="CE218" s="273">
        <f t="shared" si="824"/>
        <v>0.24381816768979719</v>
      </c>
      <c r="CF218" s="273">
        <f t="shared" si="824"/>
        <v>4.9322146535969429</v>
      </c>
      <c r="CG218" s="273" t="str">
        <f t="shared" si="824"/>
        <v>-</v>
      </c>
      <c r="CH218" s="273" t="str">
        <f t="shared" si="824"/>
        <v>-</v>
      </c>
      <c r="CI218" s="273">
        <f t="shared" si="824"/>
        <v>1.069943131412662</v>
      </c>
      <c r="CJ218" s="273">
        <f t="shared" si="824"/>
        <v>5.8747021021317167E-2</v>
      </c>
      <c r="CK218" s="273">
        <f t="shared" si="824"/>
        <v>1.7514237755530244</v>
      </c>
      <c r="CL218" s="273">
        <f t="shared" si="824"/>
        <v>0.28479541563975863</v>
      </c>
      <c r="CM218" s="273">
        <f t="shared" si="824"/>
        <v>3.3792663529723641</v>
      </c>
      <c r="CN218" s="273" t="str">
        <f t="shared" si="824"/>
        <v>-</v>
      </c>
      <c r="CO218" s="273">
        <f t="shared" si="824"/>
        <v>1.5746758523927271</v>
      </c>
      <c r="CP218" s="273">
        <f t="shared" si="824"/>
        <v>1.4480142714004594</v>
      </c>
      <c r="CQ218" s="273">
        <f t="shared" si="824"/>
        <v>0.4162598306303088</v>
      </c>
      <c r="CR218" s="273">
        <f t="shared" si="824"/>
        <v>0.99110857119321227</v>
      </c>
      <c r="CS218" s="273">
        <f t="shared" si="824"/>
        <v>1.6786343298533046</v>
      </c>
      <c r="CT218" s="273">
        <f t="shared" si="824"/>
        <v>0.60285982441033492</v>
      </c>
      <c r="CU218" s="273">
        <f t="shared" si="824"/>
        <v>0.65516629250852254</v>
      </c>
      <c r="CV218" s="273">
        <f t="shared" si="824"/>
        <v>3.0244001378341716</v>
      </c>
      <c r="CW218" s="273">
        <f t="shared" si="824"/>
        <v>3.5254596881142395</v>
      </c>
      <c r="CX218" s="273" t="str">
        <f t="shared" si="824"/>
        <v>-</v>
      </c>
      <c r="CY218" s="273" t="str">
        <f t="shared" si="824"/>
        <v>-</v>
      </c>
      <c r="CZ218" s="273" t="str">
        <f t="shared" si="824"/>
        <v>-</v>
      </c>
      <c r="DA218" s="273">
        <f t="shared" si="824"/>
        <v>1.401986832295905</v>
      </c>
      <c r="DB218" s="273">
        <f t="shared" si="824"/>
        <v>2.0731233154155779</v>
      </c>
      <c r="DC218" s="273">
        <f t="shared" si="824"/>
        <v>14.219185508097485</v>
      </c>
      <c r="DD218" s="273">
        <f t="shared" si="824"/>
        <v>8.6732556163455286</v>
      </c>
      <c r="DE218" s="273">
        <f t="shared" si="824"/>
        <v>1.3242098144246253</v>
      </c>
      <c r="DF218" s="273">
        <f t="shared" si="824"/>
        <v>2.5807816440165157</v>
      </c>
      <c r="DG218" s="273">
        <f t="shared" si="824"/>
        <v>9.7470463123390925</v>
      </c>
      <c r="DH218" s="273">
        <f t="shared" si="824"/>
        <v>36.669179937965112</v>
      </c>
      <c r="DI218" s="273">
        <f t="shared" si="824"/>
        <v>78.866807610993661</v>
      </c>
      <c r="DJ218" s="273">
        <f t="shared" si="824"/>
        <v>10.457025448064165</v>
      </c>
      <c r="DK218" s="273">
        <f t="shared" si="824"/>
        <v>4.2701325896153373</v>
      </c>
      <c r="DL218" s="273">
        <f t="shared" si="824"/>
        <v>3.459913010973839</v>
      </c>
      <c r="DM218" s="273">
        <f t="shared" si="824"/>
        <v>2.5024945144326756</v>
      </c>
      <c r="DN218" s="273">
        <f t="shared" si="824"/>
        <v>1.699405782397438</v>
      </c>
      <c r="DO218" s="273">
        <f t="shared" si="824"/>
        <v>1.3397146675051093</v>
      </c>
      <c r="DP218" s="273">
        <f t="shared" si="824"/>
        <v>2.9307348143030536</v>
      </c>
      <c r="DQ218" s="273">
        <f t="shared" si="824"/>
        <v>1.5205241258040554</v>
      </c>
      <c r="DR218" s="273" t="str">
        <f t="shared" si="824"/>
        <v>-</v>
      </c>
      <c r="DS218" s="273">
        <f t="shared" si="824"/>
        <v>0.45273563559479213</v>
      </c>
      <c r="DT218" s="273">
        <f t="shared" si="824"/>
        <v>0.78753892477853871</v>
      </c>
      <c r="DU218" s="273">
        <f t="shared" si="824"/>
        <v>0.6970691100869153</v>
      </c>
      <c r="DV218" s="273">
        <f t="shared" si="824"/>
        <v>3.4431092072798175</v>
      </c>
      <c r="DW218" s="273">
        <f t="shared" si="824"/>
        <v>1.9800511957426206</v>
      </c>
      <c r="DX218" s="273">
        <f t="shared" si="824"/>
        <v>1.4503997689114589</v>
      </c>
      <c r="DY218" s="273">
        <f t="shared" si="824"/>
        <v>4.6708210329174999</v>
      </c>
      <c r="DZ218" s="273">
        <f t="shared" si="824"/>
        <v>2.1529400230060527</v>
      </c>
      <c r="EA218" s="273" t="str">
        <f t="shared" si="824"/>
        <v>-</v>
      </c>
      <c r="EB218" s="273">
        <f t="shared" si="824"/>
        <v>0.42540639675438352</v>
      </c>
      <c r="EC218" s="273">
        <f t="shared" si="824"/>
        <v>0.87734198905675242</v>
      </c>
      <c r="ED218" s="273">
        <f t="shared" si="824"/>
        <v>0.69644291065190855</v>
      </c>
      <c r="EE218" s="273">
        <f t="shared" si="824"/>
        <v>3.2622833972884142</v>
      </c>
      <c r="EF218" s="273">
        <f t="shared" si="824"/>
        <v>1.9662151683616043</v>
      </c>
      <c r="EG218" s="273">
        <f t="shared" si="824"/>
        <v>1.473651892656795</v>
      </c>
      <c r="EH218" s="273">
        <f t="shared" si="824"/>
        <v>3.8561536660553322</v>
      </c>
      <c r="EI218" s="273">
        <f t="shared" si="824"/>
        <v>1.9714089754052135</v>
      </c>
      <c r="EJ218" s="273" t="str">
        <f t="shared" si="824"/>
        <v>-</v>
      </c>
      <c r="EK218" s="273">
        <f t="shared" si="824"/>
        <v>0.49703662946077665</v>
      </c>
      <c r="EL218" s="273">
        <f t="shared" si="824"/>
        <v>0.8784354116843468</v>
      </c>
      <c r="EM218" s="273">
        <f t="shared" si="824"/>
        <v>0.83964193288362832</v>
      </c>
      <c r="EN218" s="273">
        <f t="shared" si="824"/>
        <v>2.1721903664438811</v>
      </c>
      <c r="EO218" s="273">
        <f t="shared" ref="EO218:GZ218" si="825">+IF(ISERROR(EO198/EO177),"-",(EO198/EO177))</f>
        <v>1.5962326091818317</v>
      </c>
      <c r="EP218" s="273">
        <f t="shared" si="825"/>
        <v>0.60458078224160583</v>
      </c>
      <c r="EQ218" s="273">
        <f t="shared" si="825"/>
        <v>3.2708198774783237</v>
      </c>
      <c r="ER218" s="273">
        <f t="shared" si="825"/>
        <v>1.3573434842952887</v>
      </c>
      <c r="ES218" s="273" t="str">
        <f t="shared" si="825"/>
        <v>-</v>
      </c>
      <c r="ET218" s="273">
        <f t="shared" si="825"/>
        <v>0.21057702268724748</v>
      </c>
      <c r="EU218" s="273">
        <f t="shared" si="825"/>
        <v>0.55000100544953645</v>
      </c>
      <c r="EV218" s="273">
        <f t="shared" si="825"/>
        <v>0.29281346319812601</v>
      </c>
      <c r="EW218" s="273">
        <f t="shared" si="825"/>
        <v>2.5751831403072791</v>
      </c>
      <c r="EX218" s="273">
        <f t="shared" si="825"/>
        <v>1.8557757245551161</v>
      </c>
      <c r="EY218" s="273">
        <f t="shared" si="825"/>
        <v>1.278719069295382</v>
      </c>
      <c r="EZ218" s="273">
        <f t="shared" si="825"/>
        <v>2.7782219852212995</v>
      </c>
      <c r="FA218" s="273">
        <f t="shared" si="825"/>
        <v>1.6509765653682833</v>
      </c>
      <c r="FB218" s="273">
        <f t="shared" si="825"/>
        <v>3.4521491167060789</v>
      </c>
      <c r="FC218" s="273">
        <f t="shared" si="825"/>
        <v>0.47399162965805874</v>
      </c>
      <c r="FD218" s="273">
        <f t="shared" si="825"/>
        <v>0.76208150992026202</v>
      </c>
      <c r="FE218" s="273">
        <f t="shared" si="825"/>
        <v>0.52655328253607847</v>
      </c>
      <c r="FF218" s="273">
        <f t="shared" si="825"/>
        <v>1.1379831394072448</v>
      </c>
      <c r="FG218" s="273">
        <f t="shared" si="825"/>
        <v>1.6427124626663048</v>
      </c>
      <c r="FH218" s="273">
        <f t="shared" si="825"/>
        <v>1.3273744203334632</v>
      </c>
      <c r="FI218" s="273">
        <f t="shared" si="825"/>
        <v>1.3838268409908245</v>
      </c>
      <c r="FJ218" s="273">
        <f t="shared" si="825"/>
        <v>0.97740124223602487</v>
      </c>
      <c r="FK218" s="273" t="str">
        <f t="shared" si="825"/>
        <v>-</v>
      </c>
      <c r="FL218" s="273">
        <f t="shared" si="825"/>
        <v>0.42221073490135269</v>
      </c>
      <c r="FM218" s="273">
        <f t="shared" si="825"/>
        <v>0.64224989600665561</v>
      </c>
      <c r="FN218" s="273">
        <f t="shared" si="825"/>
        <v>0.62184830633284238</v>
      </c>
      <c r="FO218" s="273">
        <f t="shared" si="825"/>
        <v>1.132540236345918</v>
      </c>
      <c r="FP218" s="273">
        <f t="shared" si="825"/>
        <v>1.235451375765364</v>
      </c>
      <c r="FQ218" s="273">
        <f t="shared" si="825"/>
        <v>0.86437096682085546</v>
      </c>
      <c r="FR218" s="273">
        <f t="shared" si="825"/>
        <v>0.89238867073272621</v>
      </c>
      <c r="FS218" s="273">
        <f t="shared" si="825"/>
        <v>0.56898695710309122</v>
      </c>
      <c r="FT218" s="273" t="str">
        <f t="shared" si="825"/>
        <v>-</v>
      </c>
      <c r="FU218" s="273" t="str">
        <f t="shared" si="825"/>
        <v>-</v>
      </c>
      <c r="FV218" s="273">
        <f t="shared" si="825"/>
        <v>0.33322459418550027</v>
      </c>
      <c r="FW218" s="273" t="str">
        <f t="shared" si="825"/>
        <v>-</v>
      </c>
      <c r="FX218" s="273">
        <f t="shared" si="825"/>
        <v>1.4964517271348405</v>
      </c>
      <c r="FY218" s="273">
        <f t="shared" si="825"/>
        <v>1.1283815000410746</v>
      </c>
      <c r="FZ218" s="273">
        <f t="shared" si="825"/>
        <v>0.98958920849783794</v>
      </c>
      <c r="GA218" s="273">
        <f t="shared" si="825"/>
        <v>2.4550110442201913</v>
      </c>
      <c r="GB218" s="273">
        <f t="shared" si="825"/>
        <v>1.1554585639463617</v>
      </c>
      <c r="GC218" s="273" t="str">
        <f t="shared" si="825"/>
        <v>-</v>
      </c>
      <c r="GD218" s="273">
        <f t="shared" si="825"/>
        <v>0.26741260183561932</v>
      </c>
      <c r="GE218" s="273">
        <f t="shared" si="825"/>
        <v>0.33120591199193822</v>
      </c>
      <c r="GF218" s="273">
        <f t="shared" si="825"/>
        <v>0.58155997693194927</v>
      </c>
      <c r="GG218" s="273">
        <f t="shared" si="825"/>
        <v>1.703079122242072</v>
      </c>
      <c r="GH218" s="273">
        <f t="shared" si="825"/>
        <v>0.32791618828932262</v>
      </c>
      <c r="GI218" s="273" t="str">
        <f t="shared" si="825"/>
        <v>-</v>
      </c>
      <c r="GJ218" s="273">
        <f t="shared" si="825"/>
        <v>1.0665135255597078</v>
      </c>
      <c r="GK218" s="273">
        <f t="shared" si="825"/>
        <v>1.5761179971457202</v>
      </c>
      <c r="GL218" s="273">
        <f t="shared" si="825"/>
        <v>1.5694917796246399</v>
      </c>
      <c r="GM218" s="273" t="str">
        <f t="shared" si="825"/>
        <v>-</v>
      </c>
      <c r="GN218" s="273" t="str">
        <f t="shared" si="825"/>
        <v>-</v>
      </c>
      <c r="GO218" s="273" t="str">
        <f t="shared" si="825"/>
        <v>-</v>
      </c>
      <c r="GP218" s="273">
        <f t="shared" si="825"/>
        <v>2.7153160797624096</v>
      </c>
      <c r="GQ218" s="273" t="str">
        <f t="shared" si="825"/>
        <v>-</v>
      </c>
      <c r="GR218" s="273">
        <f t="shared" si="825"/>
        <v>4.1222556829220904</v>
      </c>
      <c r="GS218" s="273">
        <f t="shared" si="825"/>
        <v>2.451134770809102</v>
      </c>
      <c r="GT218" s="273" t="str">
        <f t="shared" si="825"/>
        <v>-</v>
      </c>
      <c r="GU218" s="273">
        <f t="shared" si="825"/>
        <v>0.88276882604406448</v>
      </c>
      <c r="GV218" s="273" t="str">
        <f t="shared" si="825"/>
        <v>-</v>
      </c>
      <c r="GW218" s="273" t="str">
        <f t="shared" si="825"/>
        <v>-</v>
      </c>
      <c r="GX218" s="273">
        <f t="shared" si="825"/>
        <v>0.35549821357681621</v>
      </c>
      <c r="GY218" s="273">
        <f t="shared" si="825"/>
        <v>1.5976850428411085</v>
      </c>
      <c r="GZ218" s="273">
        <f t="shared" si="825"/>
        <v>1.6238703605043512</v>
      </c>
      <c r="HA218" s="273">
        <f t="shared" ref="HA218:HH218" si="826">+IF(ISERROR(HA198/HA177),"-",(HA198/HA177))</f>
        <v>1.5509742358481855</v>
      </c>
      <c r="HB218" s="273">
        <f t="shared" si="826"/>
        <v>1.7062781848928974</v>
      </c>
      <c r="HC218" s="273">
        <f t="shared" si="826"/>
        <v>1.128247100998031</v>
      </c>
      <c r="HD218" s="273">
        <f t="shared" si="826"/>
        <v>0.74047619047619051</v>
      </c>
      <c r="HE218" s="273">
        <f t="shared" si="826"/>
        <v>0.2847328910614525</v>
      </c>
      <c r="HF218" s="273">
        <f t="shared" si="826"/>
        <v>0.36535181069830042</v>
      </c>
      <c r="HG218" s="273">
        <f t="shared" si="826"/>
        <v>0.30146412556053814</v>
      </c>
      <c r="HH218" s="273">
        <f t="shared" si="826"/>
        <v>0</v>
      </c>
    </row>
    <row r="219" spans="1:216" x14ac:dyDescent="0.2">
      <c r="A219" s="263" t="s">
        <v>235</v>
      </c>
      <c r="B219" s="273">
        <f t="shared" si="792"/>
        <v>11.844087142036198</v>
      </c>
      <c r="C219" s="273">
        <f t="shared" si="792"/>
        <v>1.9118174801825212</v>
      </c>
      <c r="D219" s="273">
        <f t="shared" si="792"/>
        <v>2.0384604845424459</v>
      </c>
      <c r="E219" s="273">
        <f t="shared" si="792"/>
        <v>1.6298160857549067</v>
      </c>
      <c r="F219" s="273">
        <f t="shared" si="792"/>
        <v>1.6581421762992099</v>
      </c>
      <c r="G219" s="273">
        <f t="shared" si="792"/>
        <v>0.99174026641750279</v>
      </c>
      <c r="H219" s="273">
        <f t="shared" si="792"/>
        <v>1.2267588974800412</v>
      </c>
      <c r="I219" s="273">
        <f t="shared" ref="I219" si="827">+IF(ISERROR(I199/I178),"-",(I199/I178))</f>
        <v>1.2279192664175296</v>
      </c>
      <c r="J219" s="273">
        <f t="shared" ref="J219:CB219" si="828">+IF(ISERROR(J199/J178),"-",(J199/J178))</f>
        <v>0.84332054087804387</v>
      </c>
      <c r="K219" s="273">
        <f t="shared" si="828"/>
        <v>1.614483138155691</v>
      </c>
      <c r="L219" s="273">
        <f t="shared" si="828"/>
        <v>1.9200248168281731</v>
      </c>
      <c r="M219" s="273">
        <f t="shared" si="828"/>
        <v>1.0565221443216195</v>
      </c>
      <c r="N219" s="273">
        <f t="shared" ref="N219:P219" si="829">+IF(ISERROR(N199/N178),"-",(N199/N178))</f>
        <v>0.64038337796043754</v>
      </c>
      <c r="O219" s="273">
        <f t="shared" si="829"/>
        <v>0.63420655490305433</v>
      </c>
      <c r="P219" s="273">
        <f t="shared" si="829"/>
        <v>0.29173947175162701</v>
      </c>
      <c r="Q219" s="273">
        <f t="shared" si="828"/>
        <v>0.38136469185806904</v>
      </c>
      <c r="R219" s="273">
        <f t="shared" si="828"/>
        <v>1.4837650862068965</v>
      </c>
      <c r="S219" s="273" t="str">
        <f t="shared" si="828"/>
        <v>-</v>
      </c>
      <c r="T219" s="273">
        <f t="shared" si="828"/>
        <v>1.1776707009438507</v>
      </c>
      <c r="U219" s="273">
        <f t="shared" si="828"/>
        <v>1.3644152352839296</v>
      </c>
      <c r="V219" s="273">
        <f t="shared" si="828"/>
        <v>0.32923495574124123</v>
      </c>
      <c r="W219" s="273">
        <f t="shared" si="828"/>
        <v>1.0813650302146531</v>
      </c>
      <c r="X219" s="273">
        <f t="shared" si="828"/>
        <v>1.1531681753215817</v>
      </c>
      <c r="Y219" s="273">
        <f t="shared" si="828"/>
        <v>0.49291844458908896</v>
      </c>
      <c r="Z219" s="273">
        <f t="shared" si="828"/>
        <v>7.6083028890775113</v>
      </c>
      <c r="AA219" s="273">
        <f t="shared" si="828"/>
        <v>7.1971088492307569</v>
      </c>
      <c r="AB219" s="273">
        <f t="shared" si="828"/>
        <v>5.2587754132089275</v>
      </c>
      <c r="AC219" s="273">
        <f t="shared" si="828"/>
        <v>2.9551451067275356</v>
      </c>
      <c r="AD219" s="273">
        <f t="shared" si="828"/>
        <v>1.9209861065497698</v>
      </c>
      <c r="AE219" s="273">
        <f t="shared" si="828"/>
        <v>1.9451711592525218</v>
      </c>
      <c r="AF219" s="273">
        <f t="shared" si="828"/>
        <v>4.1651709875651122</v>
      </c>
      <c r="AG219" s="273">
        <f t="shared" si="828"/>
        <v>4.580949985580741</v>
      </c>
      <c r="AH219" s="273">
        <f t="shared" si="828"/>
        <v>3.1972866345907316</v>
      </c>
      <c r="AI219" s="273">
        <f t="shared" si="828"/>
        <v>2.0344395609201436</v>
      </c>
      <c r="AJ219" s="273">
        <f t="shared" si="828"/>
        <v>2.1379032049085689</v>
      </c>
      <c r="AK219" s="273">
        <f t="shared" si="828"/>
        <v>1.4470510938152179</v>
      </c>
      <c r="AL219" s="273">
        <f t="shared" si="828"/>
        <v>1.0931489896248507</v>
      </c>
      <c r="AM219" s="273">
        <f t="shared" si="828"/>
        <v>3.2338439039295066</v>
      </c>
      <c r="AN219" s="273">
        <f t="shared" si="828"/>
        <v>1.514520202020202</v>
      </c>
      <c r="AO219" s="273">
        <f t="shared" si="828"/>
        <v>2.0648282291246107</v>
      </c>
      <c r="AP219" s="273">
        <f t="shared" si="828"/>
        <v>2.2448793154257185</v>
      </c>
      <c r="AQ219" s="273">
        <f t="shared" si="828"/>
        <v>5.0994544382188147</v>
      </c>
      <c r="AR219" s="273">
        <f t="shared" si="828"/>
        <v>1.8321343103246677</v>
      </c>
      <c r="AS219" s="273">
        <f t="shared" si="828"/>
        <v>2.4470001608492842</v>
      </c>
      <c r="AT219" s="273">
        <f t="shared" si="828"/>
        <v>1.3347217042822401</v>
      </c>
      <c r="AU219" s="273">
        <f t="shared" si="828"/>
        <v>0.6153057065217391</v>
      </c>
      <c r="AV219" s="273">
        <f t="shared" si="828"/>
        <v>1.6554402826341208</v>
      </c>
      <c r="AW219" s="273">
        <f t="shared" si="828"/>
        <v>2.4372587562544674</v>
      </c>
      <c r="AX219" s="273" t="str">
        <f t="shared" si="828"/>
        <v>-</v>
      </c>
      <c r="AY219" s="273">
        <f t="shared" si="828"/>
        <v>0.99200295533411342</v>
      </c>
      <c r="AZ219" s="273">
        <f t="shared" si="828"/>
        <v>0.90252980017268258</v>
      </c>
      <c r="BA219" s="273">
        <f t="shared" si="828"/>
        <v>1.8048678575159301E-2</v>
      </c>
      <c r="BB219" s="273">
        <f t="shared" si="828"/>
        <v>2.0485778443113771</v>
      </c>
      <c r="BC219" s="273">
        <f t="shared" si="828"/>
        <v>0.82129497920360683</v>
      </c>
      <c r="BD219" s="273" t="str">
        <f t="shared" si="828"/>
        <v>-</v>
      </c>
      <c r="BE219" s="273" t="str">
        <f t="shared" si="828"/>
        <v>-</v>
      </c>
      <c r="BF219" s="273" t="str">
        <f t="shared" si="828"/>
        <v>-</v>
      </c>
      <c r="BG219" s="273">
        <f t="shared" ref="BG219:BM219" si="830">+IF(ISERROR(BG199/BG178),"-",(BG199/BG178))</f>
        <v>7.4007545780804276E-2</v>
      </c>
      <c r="BH219" s="273" t="str">
        <f t="shared" si="830"/>
        <v>-</v>
      </c>
      <c r="BI219" s="273" t="str">
        <f t="shared" si="830"/>
        <v>-</v>
      </c>
      <c r="BJ219" s="273">
        <f t="shared" si="830"/>
        <v>7.4007545780804276E-2</v>
      </c>
      <c r="BK219" s="273" t="str">
        <f t="shared" si="830"/>
        <v>-</v>
      </c>
      <c r="BL219" s="273" t="str">
        <f t="shared" si="830"/>
        <v>-</v>
      </c>
      <c r="BM219" s="273" t="str">
        <f t="shared" si="830"/>
        <v>-</v>
      </c>
      <c r="BN219" s="273">
        <f t="shared" si="828"/>
        <v>0.40719689216981786</v>
      </c>
      <c r="BO219" s="273" t="str">
        <f t="shared" si="828"/>
        <v>-</v>
      </c>
      <c r="BP219" s="273">
        <f t="shared" si="828"/>
        <v>0.72408312238770822</v>
      </c>
      <c r="BQ219" s="273">
        <f t="shared" si="828"/>
        <v>0.32487736308097098</v>
      </c>
      <c r="BR219" s="273">
        <f t="shared" si="828"/>
        <v>1.3487040865002384</v>
      </c>
      <c r="BS219" s="273" t="str">
        <f t="shared" si="828"/>
        <v>-</v>
      </c>
      <c r="BT219" s="273" t="str">
        <f t="shared" si="828"/>
        <v>-</v>
      </c>
      <c r="BU219" s="273">
        <f t="shared" si="828"/>
        <v>0.57620270746381919</v>
      </c>
      <c r="BV219" s="273" t="str">
        <f t="shared" si="828"/>
        <v>-</v>
      </c>
      <c r="BW219" s="273">
        <f t="shared" si="828"/>
        <v>2.1952431429707167</v>
      </c>
      <c r="BX219" s="273">
        <f t="shared" si="828"/>
        <v>0.3812787169324362</v>
      </c>
      <c r="BY219" s="273">
        <f t="shared" si="828"/>
        <v>2.1074192462987886</v>
      </c>
      <c r="BZ219" s="273" t="str">
        <f t="shared" si="828"/>
        <v>-</v>
      </c>
      <c r="CA219" s="273" t="str">
        <f t="shared" si="828"/>
        <v>-</v>
      </c>
      <c r="CB219" s="273">
        <f t="shared" si="828"/>
        <v>0.71235746371803732</v>
      </c>
      <c r="CC219" s="273" t="str">
        <f t="shared" ref="CC219:EN219" si="831">+IF(ISERROR(CC199/CC178),"-",(CC199/CC178))</f>
        <v>-</v>
      </c>
      <c r="CD219" s="273">
        <f t="shared" si="831"/>
        <v>0.71235746371803732</v>
      </c>
      <c r="CE219" s="273" t="str">
        <f t="shared" si="831"/>
        <v>-</v>
      </c>
      <c r="CF219" s="273" t="str">
        <f t="shared" si="831"/>
        <v>-</v>
      </c>
      <c r="CG219" s="273" t="str">
        <f t="shared" si="831"/>
        <v>-</v>
      </c>
      <c r="CH219" s="273" t="str">
        <f t="shared" si="831"/>
        <v>-</v>
      </c>
      <c r="CI219" s="273">
        <f t="shared" si="831"/>
        <v>1.0338717339257151</v>
      </c>
      <c r="CJ219" s="273">
        <f t="shared" si="831"/>
        <v>5.9666693918107326E-2</v>
      </c>
      <c r="CK219" s="273">
        <f t="shared" si="831"/>
        <v>1.0339859699120379</v>
      </c>
      <c r="CL219" s="273">
        <f t="shared" si="831"/>
        <v>0.51987375771456745</v>
      </c>
      <c r="CM219" s="273">
        <f t="shared" si="831"/>
        <v>1.7061821176712821</v>
      </c>
      <c r="CN219" s="273" t="str">
        <f t="shared" si="831"/>
        <v>-</v>
      </c>
      <c r="CO219" s="273">
        <f t="shared" si="831"/>
        <v>1.8296039157526469</v>
      </c>
      <c r="CP219" s="273">
        <f t="shared" si="831"/>
        <v>1.321786449806656</v>
      </c>
      <c r="CQ219" s="273">
        <f t="shared" si="831"/>
        <v>0.37083675732081134</v>
      </c>
      <c r="CR219" s="273">
        <f t="shared" si="831"/>
        <v>0.71418337023921674</v>
      </c>
      <c r="CS219" s="273">
        <f t="shared" si="831"/>
        <v>0.46103784432973888</v>
      </c>
      <c r="CT219" s="273">
        <f t="shared" si="831"/>
        <v>1.1014006898292252</v>
      </c>
      <c r="CU219" s="273">
        <f t="shared" si="831"/>
        <v>0.7469315673289183</v>
      </c>
      <c r="CV219" s="273">
        <f t="shared" si="831"/>
        <v>2.5884509481609772</v>
      </c>
      <c r="CW219" s="273">
        <f t="shared" si="824"/>
        <v>1.8464788041513915</v>
      </c>
      <c r="CX219" s="273" t="str">
        <f t="shared" si="831"/>
        <v>-</v>
      </c>
      <c r="CY219" s="273" t="str">
        <f t="shared" si="831"/>
        <v>-</v>
      </c>
      <c r="CZ219" s="273" t="str">
        <f t="shared" si="831"/>
        <v>-</v>
      </c>
      <c r="DA219" s="273">
        <f t="shared" si="831"/>
        <v>1.5926208109116096</v>
      </c>
      <c r="DB219" s="273">
        <f t="shared" si="831"/>
        <v>0.59531049511383016</v>
      </c>
      <c r="DC219" s="273">
        <f t="shared" si="831"/>
        <v>10.196760537456285</v>
      </c>
      <c r="DD219" s="273">
        <f t="shared" si="831"/>
        <v>5.6086845958393203</v>
      </c>
      <c r="DE219" s="273">
        <f t="shared" si="831"/>
        <v>0.82748299873239917</v>
      </c>
      <c r="DF219" s="273">
        <f t="shared" si="831"/>
        <v>3.1683562356875865</v>
      </c>
      <c r="DG219" s="273">
        <f t="shared" si="831"/>
        <v>6.5914629485239038</v>
      </c>
      <c r="DH219" s="273">
        <f t="shared" si="831"/>
        <v>10.916651688697897</v>
      </c>
      <c r="DI219" s="273">
        <f t="shared" si="831"/>
        <v>30.001636214889555</v>
      </c>
      <c r="DJ219" s="273">
        <f t="shared" si="831"/>
        <v>22.714067861227601</v>
      </c>
      <c r="DK219" s="273">
        <f t="shared" si="831"/>
        <v>4.4327142358831253</v>
      </c>
      <c r="DL219" s="273">
        <f t="shared" si="831"/>
        <v>3.5797335216334667</v>
      </c>
      <c r="DM219" s="273">
        <f t="shared" si="831"/>
        <v>2.7427517266859431</v>
      </c>
      <c r="DN219" s="273">
        <f t="shared" si="831"/>
        <v>1.4513051127290444</v>
      </c>
      <c r="DO219" s="273">
        <f t="shared" si="831"/>
        <v>1.8925785891757589</v>
      </c>
      <c r="DP219" s="273">
        <f t="shared" si="831"/>
        <v>3.274778757150056</v>
      </c>
      <c r="DQ219" s="273">
        <f t="shared" si="831"/>
        <v>1.9576961111763818</v>
      </c>
      <c r="DR219" s="273">
        <f t="shared" si="831"/>
        <v>0.92799118821423654</v>
      </c>
      <c r="DS219" s="273">
        <f t="shared" si="831"/>
        <v>0.72109083508581506</v>
      </c>
      <c r="DT219" s="273">
        <f t="shared" si="831"/>
        <v>0.69157675508374072</v>
      </c>
      <c r="DU219" s="273">
        <f t="shared" si="831"/>
        <v>0.86904999952750406</v>
      </c>
      <c r="DV219" s="273">
        <f t="shared" si="831"/>
        <v>3.1728795390257991</v>
      </c>
      <c r="DW219" s="273">
        <f t="shared" si="831"/>
        <v>1.3420548087146127</v>
      </c>
      <c r="DX219" s="273">
        <f t="shared" si="831"/>
        <v>1.5573324974531777</v>
      </c>
      <c r="DY219" s="273">
        <f t="shared" si="831"/>
        <v>4.5714504387012243</v>
      </c>
      <c r="DZ219" s="273">
        <f t="shared" si="831"/>
        <v>2.3311704024836235</v>
      </c>
      <c r="EA219" s="273" t="str">
        <f t="shared" si="831"/>
        <v>-</v>
      </c>
      <c r="EB219" s="273">
        <f t="shared" si="831"/>
        <v>0.28524519644393465</v>
      </c>
      <c r="EC219" s="273">
        <f t="shared" si="831"/>
        <v>1.081768072145298</v>
      </c>
      <c r="ED219" s="273">
        <f t="shared" si="831"/>
        <v>1.0129184804115554</v>
      </c>
      <c r="EE219" s="273">
        <f t="shared" si="831"/>
        <v>3.4081626764469397</v>
      </c>
      <c r="EF219" s="273">
        <f t="shared" si="831"/>
        <v>1.4632682947378097</v>
      </c>
      <c r="EG219" s="273">
        <f t="shared" si="831"/>
        <v>1.8739399679166133</v>
      </c>
      <c r="EH219" s="273">
        <f t="shared" si="831"/>
        <v>4.4342180243792209</v>
      </c>
      <c r="EI219" s="273">
        <f t="shared" si="831"/>
        <v>2.2835253839789225</v>
      </c>
      <c r="EJ219" s="273">
        <f t="shared" si="831"/>
        <v>0.92799118821423654</v>
      </c>
      <c r="EK219" s="273">
        <f t="shared" si="831"/>
        <v>0.44714064914992274</v>
      </c>
      <c r="EL219" s="273">
        <f t="shared" si="831"/>
        <v>0.93038013116346852</v>
      </c>
      <c r="EM219" s="273">
        <f t="shared" si="831"/>
        <v>0.9661994383066379</v>
      </c>
      <c r="EN219" s="273">
        <f t="shared" si="831"/>
        <v>2.29707079431987</v>
      </c>
      <c r="EO219" s="273">
        <f t="shared" ref="EO219:GZ219" si="832">+IF(ISERROR(EO199/EO178),"-",(EO199/EO178))</f>
        <v>1.61357248338666</v>
      </c>
      <c r="EP219" s="273">
        <f t="shared" si="832"/>
        <v>0.56802584278136703</v>
      </c>
      <c r="EQ219" s="273">
        <f t="shared" si="832"/>
        <v>2.188557849302446</v>
      </c>
      <c r="ER219" s="273">
        <f t="shared" si="832"/>
        <v>2.8089067883628069</v>
      </c>
      <c r="ES219" s="273" t="str">
        <f t="shared" si="832"/>
        <v>-</v>
      </c>
      <c r="ET219" s="273" t="str">
        <f t="shared" si="832"/>
        <v>-</v>
      </c>
      <c r="EU219" s="273">
        <f t="shared" si="832"/>
        <v>1.3035267833395394</v>
      </c>
      <c r="EV219" s="273">
        <f t="shared" si="832"/>
        <v>0.36634559902819258</v>
      </c>
      <c r="EW219" s="273">
        <f t="shared" si="832"/>
        <v>2.0167779866838642</v>
      </c>
      <c r="EX219" s="273">
        <f t="shared" si="832"/>
        <v>0.67231279202633754</v>
      </c>
      <c r="EY219" s="273">
        <f t="shared" si="832"/>
        <v>1.3026734888519653</v>
      </c>
      <c r="EZ219" s="273">
        <f t="shared" si="832"/>
        <v>2.5488813839279132</v>
      </c>
      <c r="FA219" s="273">
        <f t="shared" si="832"/>
        <v>2.1610940849961198</v>
      </c>
      <c r="FB219" s="273">
        <f t="shared" si="832"/>
        <v>0.46007498958477988</v>
      </c>
      <c r="FC219" s="273">
        <f t="shared" si="832"/>
        <v>0.33718181158894778</v>
      </c>
      <c r="FD219" s="273">
        <f t="shared" si="832"/>
        <v>0.48480252364541243</v>
      </c>
      <c r="FE219" s="273">
        <f t="shared" si="832"/>
        <v>0.38398573463033142</v>
      </c>
      <c r="FF219" s="273">
        <f t="shared" si="832"/>
        <v>1.5666869146498346</v>
      </c>
      <c r="FG219" s="273">
        <f t="shared" si="832"/>
        <v>1.8400177946861387</v>
      </c>
      <c r="FH219" s="273">
        <f t="shared" si="832"/>
        <v>0.56840941333555872</v>
      </c>
      <c r="FI219" s="273">
        <f t="shared" si="832"/>
        <v>3.6511875298510703</v>
      </c>
      <c r="FJ219" s="273">
        <f t="shared" si="832"/>
        <v>1.3993808796904399</v>
      </c>
      <c r="FK219" s="273">
        <f t="shared" si="832"/>
        <v>0.45536970454900733</v>
      </c>
      <c r="FL219" s="273">
        <f t="shared" si="832"/>
        <v>0.18256838905775075</v>
      </c>
      <c r="FM219" s="273">
        <f t="shared" si="832"/>
        <v>0.95456496490430742</v>
      </c>
      <c r="FN219" s="273" t="str">
        <f t="shared" si="832"/>
        <v>-</v>
      </c>
      <c r="FO219" s="273">
        <f t="shared" si="832"/>
        <v>1.3758473777764195</v>
      </c>
      <c r="FP219" s="273">
        <f t="shared" si="832"/>
        <v>1.2214068286743442</v>
      </c>
      <c r="FQ219" s="273">
        <f t="shared" si="832"/>
        <v>0.47626852907639683</v>
      </c>
      <c r="FR219" s="273">
        <f t="shared" si="832"/>
        <v>2.2558895207148661</v>
      </c>
      <c r="FS219" s="273">
        <f t="shared" si="832"/>
        <v>1.2158871592745955</v>
      </c>
      <c r="FT219" s="273" t="str">
        <f t="shared" si="832"/>
        <v>-</v>
      </c>
      <c r="FU219" s="273" t="str">
        <f t="shared" si="832"/>
        <v>-</v>
      </c>
      <c r="FV219" s="273" t="str">
        <f t="shared" si="832"/>
        <v>-</v>
      </c>
      <c r="FW219" s="273">
        <f t="shared" si="832"/>
        <v>0.30375304347826093</v>
      </c>
      <c r="FX219" s="273">
        <f t="shared" si="832"/>
        <v>1.4755306284504821</v>
      </c>
      <c r="FY219" s="273">
        <f t="shared" si="832"/>
        <v>0.76860553328120595</v>
      </c>
      <c r="FZ219" s="273">
        <f t="shared" si="832"/>
        <v>0.72266805048464522</v>
      </c>
      <c r="GA219" s="273">
        <f t="shared" si="832"/>
        <v>2.4462673760082376</v>
      </c>
      <c r="GB219" s="273">
        <f t="shared" si="832"/>
        <v>1.1423121163688301</v>
      </c>
      <c r="GC219" s="273" t="str">
        <f t="shared" si="832"/>
        <v>-</v>
      </c>
      <c r="GD219" s="273" t="str">
        <f t="shared" si="832"/>
        <v>-</v>
      </c>
      <c r="GE219" s="273">
        <f t="shared" si="832"/>
        <v>0.30110883728700299</v>
      </c>
      <c r="GF219" s="273">
        <f t="shared" si="832"/>
        <v>0.29969473416433479</v>
      </c>
      <c r="GG219" s="273">
        <f t="shared" si="832"/>
        <v>2.1103688466883388</v>
      </c>
      <c r="GH219" s="273">
        <f t="shared" si="832"/>
        <v>0.31293923789907313</v>
      </c>
      <c r="GI219" s="273">
        <f t="shared" si="832"/>
        <v>1.3872362326299537</v>
      </c>
      <c r="GJ219" s="273" t="str">
        <f t="shared" si="832"/>
        <v>-</v>
      </c>
      <c r="GK219" s="273">
        <f t="shared" si="832"/>
        <v>2.2385445155558026</v>
      </c>
      <c r="GL219" s="273">
        <f t="shared" si="832"/>
        <v>1.5169766981200028</v>
      </c>
      <c r="GM219" s="273" t="str">
        <f t="shared" si="832"/>
        <v>-</v>
      </c>
      <c r="GN219" s="273" t="str">
        <f t="shared" si="832"/>
        <v>-</v>
      </c>
      <c r="GO219" s="273" t="str">
        <f t="shared" si="832"/>
        <v>-</v>
      </c>
      <c r="GP219" s="273">
        <f t="shared" si="832"/>
        <v>2.5672419478743134</v>
      </c>
      <c r="GQ219" s="273" t="str">
        <f t="shared" si="832"/>
        <v>-</v>
      </c>
      <c r="GR219" s="273">
        <f t="shared" si="832"/>
        <v>1.6409125865162779</v>
      </c>
      <c r="GS219" s="273">
        <f t="shared" si="832"/>
        <v>6.4460622710622708</v>
      </c>
      <c r="GT219" s="273">
        <f t="shared" si="832"/>
        <v>0.36383849634528365</v>
      </c>
      <c r="GU219" s="273" t="str">
        <f t="shared" si="832"/>
        <v>-</v>
      </c>
      <c r="GV219" s="273" t="str">
        <f t="shared" si="832"/>
        <v>-</v>
      </c>
      <c r="GW219" s="273" t="str">
        <f t="shared" si="832"/>
        <v>-</v>
      </c>
      <c r="GX219" s="273" t="str">
        <f t="shared" si="832"/>
        <v>-</v>
      </c>
      <c r="GY219" s="273">
        <f t="shared" si="832"/>
        <v>1.7274398678731686</v>
      </c>
      <c r="GZ219" s="273">
        <f t="shared" si="832"/>
        <v>1.1643799019607843</v>
      </c>
      <c r="HA219" s="273">
        <f t="shared" ref="HA219:HH219" si="833">+IF(ISERROR(HA199/HA178),"-",(HA199/HA178))</f>
        <v>1.8649463778010145</v>
      </c>
      <c r="HB219" s="273">
        <f t="shared" si="833"/>
        <v>1.523961661341853</v>
      </c>
      <c r="HC219" s="273">
        <f t="shared" si="833"/>
        <v>1.1641560294738742</v>
      </c>
      <c r="HD219" s="273">
        <f t="shared" si="833"/>
        <v>1.6079966023540833</v>
      </c>
      <c r="HE219" s="273">
        <f t="shared" si="833"/>
        <v>0.18694576593720269</v>
      </c>
      <c r="HF219" s="273">
        <f t="shared" si="833"/>
        <v>0.80315817276248935</v>
      </c>
      <c r="HG219" s="273">
        <f t="shared" si="833"/>
        <v>0.85739519315188761</v>
      </c>
      <c r="HH219" s="273">
        <f t="shared" si="833"/>
        <v>0</v>
      </c>
    </row>
    <row r="220" spans="1:216" x14ac:dyDescent="0.2">
      <c r="A220" s="263" t="s">
        <v>236</v>
      </c>
      <c r="B220" s="273">
        <f t="shared" si="792"/>
        <v>13.800505495742589</v>
      </c>
      <c r="C220" s="273">
        <f t="shared" si="792"/>
        <v>3.0398876818887044</v>
      </c>
      <c r="D220" s="273">
        <f t="shared" si="792"/>
        <v>2.9974095985009899</v>
      </c>
      <c r="E220" s="273">
        <f t="shared" si="792"/>
        <v>2.9183583842019725</v>
      </c>
      <c r="F220" s="273">
        <f t="shared" si="792"/>
        <v>1.7823487556420159</v>
      </c>
      <c r="G220" s="273">
        <f t="shared" si="792"/>
        <v>3.2734997657979141</v>
      </c>
      <c r="H220" s="273">
        <f t="shared" si="792"/>
        <v>2.1150183282440649</v>
      </c>
      <c r="I220" s="273">
        <f t="shared" ref="I220" si="834">+IF(ISERROR(I200/I179),"-",(I200/I179))</f>
        <v>1.8976633032395114</v>
      </c>
      <c r="J220" s="273">
        <f t="shared" ref="J220:CB220" si="835">+IF(ISERROR(J200/J179),"-",(J200/J179))</f>
        <v>1.9325769919636513</v>
      </c>
      <c r="K220" s="273">
        <f t="shared" si="835"/>
        <v>0.60333122212774815</v>
      </c>
      <c r="L220" s="273">
        <f t="shared" si="835"/>
        <v>1.2923736892278361</v>
      </c>
      <c r="M220" s="273">
        <f t="shared" si="835"/>
        <v>0.51419786538320233</v>
      </c>
      <c r="N220" s="273">
        <f t="shared" ref="N220:P220" si="836">+IF(ISERROR(N200/N179),"-",(N200/N179))</f>
        <v>0.3968092445670921</v>
      </c>
      <c r="O220" s="273">
        <f t="shared" si="836"/>
        <v>0.54617414248021112</v>
      </c>
      <c r="P220" s="273">
        <f t="shared" si="836"/>
        <v>0.29135237068965519</v>
      </c>
      <c r="Q220" s="273">
        <f t="shared" si="835"/>
        <v>0.87318649053958552</v>
      </c>
      <c r="R220" s="273">
        <f t="shared" si="835"/>
        <v>2.0680726416634916</v>
      </c>
      <c r="S220" s="273" t="str">
        <f t="shared" si="835"/>
        <v>-</v>
      </c>
      <c r="T220" s="273">
        <f t="shared" si="835"/>
        <v>3.1671170909372699</v>
      </c>
      <c r="U220" s="273">
        <f t="shared" si="835"/>
        <v>4.2520089285714286</v>
      </c>
      <c r="V220" s="273">
        <f t="shared" si="835"/>
        <v>0.39569650340901985</v>
      </c>
      <c r="W220" s="273">
        <f t="shared" si="835"/>
        <v>2.361476549548104</v>
      </c>
      <c r="X220" s="273">
        <f t="shared" si="835"/>
        <v>4.2356521375386933</v>
      </c>
      <c r="Y220" s="273">
        <f t="shared" si="835"/>
        <v>0.95702262693156737</v>
      </c>
      <c r="Z220" s="273">
        <f t="shared" si="835"/>
        <v>8.2567131652591659</v>
      </c>
      <c r="AA220" s="273">
        <f t="shared" si="835"/>
        <v>7.9906757827243791</v>
      </c>
      <c r="AB220" s="273">
        <f t="shared" si="835"/>
        <v>6.1230099187403786</v>
      </c>
      <c r="AC220" s="273">
        <f t="shared" si="835"/>
        <v>4.3348336202900466</v>
      </c>
      <c r="AD220" s="273">
        <f t="shared" si="835"/>
        <v>3.0565011865696943</v>
      </c>
      <c r="AE220" s="273">
        <f t="shared" si="835"/>
        <v>3.0629641894129334</v>
      </c>
      <c r="AF220" s="273">
        <f t="shared" si="835"/>
        <v>3.1534330490290419</v>
      </c>
      <c r="AG220" s="273">
        <f t="shared" si="835"/>
        <v>5.4279680361193288</v>
      </c>
      <c r="AH220" s="273">
        <f t="shared" si="835"/>
        <v>3.3587434321916012</v>
      </c>
      <c r="AI220" s="273">
        <f t="shared" si="835"/>
        <v>2.3087306244751113</v>
      </c>
      <c r="AJ220" s="273">
        <f t="shared" si="835"/>
        <v>3.4073721836923099</v>
      </c>
      <c r="AK220" s="273">
        <f t="shared" si="835"/>
        <v>2.4776089090643252</v>
      </c>
      <c r="AL220" s="273">
        <f t="shared" si="835"/>
        <v>0.68631244386098256</v>
      </c>
      <c r="AM220" s="273">
        <f t="shared" si="835"/>
        <v>3.0170316225996396</v>
      </c>
      <c r="AN220" s="273">
        <f t="shared" si="835"/>
        <v>0.94941571954538173</v>
      </c>
      <c r="AO220" s="273">
        <f t="shared" si="835"/>
        <v>1.0890507658879092</v>
      </c>
      <c r="AP220" s="273">
        <f t="shared" si="835"/>
        <v>2.0732370306796679</v>
      </c>
      <c r="AQ220" s="273" t="str">
        <f t="shared" si="835"/>
        <v>-</v>
      </c>
      <c r="AR220" s="273">
        <f t="shared" si="835"/>
        <v>1.9000217948019398</v>
      </c>
      <c r="AS220" s="273">
        <f t="shared" si="835"/>
        <v>1.9538054621504142</v>
      </c>
      <c r="AT220" s="273">
        <f t="shared" si="835"/>
        <v>3.2092641261498027</v>
      </c>
      <c r="AU220" s="273">
        <f t="shared" si="835"/>
        <v>1.3411749700207132</v>
      </c>
      <c r="AV220" s="273">
        <f t="shared" si="835"/>
        <v>2.565522742379641</v>
      </c>
      <c r="AW220" s="273">
        <f t="shared" si="835"/>
        <v>0.93676027514069693</v>
      </c>
      <c r="AX220" s="273">
        <f t="shared" si="835"/>
        <v>1.2290679944727689</v>
      </c>
      <c r="AY220" s="273">
        <f t="shared" si="835"/>
        <v>1.0366233914729606</v>
      </c>
      <c r="AZ220" s="273">
        <f t="shared" si="835"/>
        <v>0.95818549706906297</v>
      </c>
      <c r="BA220" s="273">
        <f t="shared" si="835"/>
        <v>4.1472234179939733E-2</v>
      </c>
      <c r="BB220" s="273">
        <f t="shared" si="835"/>
        <v>1.4549763033175356</v>
      </c>
      <c r="BC220" s="273">
        <f t="shared" si="835"/>
        <v>0.73097003078955503</v>
      </c>
      <c r="BD220" s="273">
        <f t="shared" si="835"/>
        <v>2.9378860272695491</v>
      </c>
      <c r="BE220" s="273" t="str">
        <f t="shared" si="835"/>
        <v>-</v>
      </c>
      <c r="BF220" s="273" t="str">
        <f t="shared" si="835"/>
        <v>-</v>
      </c>
      <c r="BG220" s="273">
        <f t="shared" ref="BG220:BM220" si="837">+IF(ISERROR(BG200/BG179),"-",(BG200/BG179))</f>
        <v>1.8658217246924669</v>
      </c>
      <c r="BH220" s="273" t="str">
        <f t="shared" si="837"/>
        <v>-</v>
      </c>
      <c r="BI220" s="273">
        <f t="shared" si="837"/>
        <v>2.116643953521733</v>
      </c>
      <c r="BJ220" s="273">
        <f t="shared" si="837"/>
        <v>0.2421417076247227</v>
      </c>
      <c r="BK220" s="273">
        <f t="shared" si="837"/>
        <v>4.8839518555666999</v>
      </c>
      <c r="BL220" s="273" t="str">
        <f t="shared" si="837"/>
        <v>-</v>
      </c>
      <c r="BM220" s="273" t="str">
        <f t="shared" si="837"/>
        <v>-</v>
      </c>
      <c r="BN220" s="273">
        <f t="shared" si="835"/>
        <v>0.73981627238656078</v>
      </c>
      <c r="BO220" s="273" t="str">
        <f t="shared" si="835"/>
        <v>-</v>
      </c>
      <c r="BP220" s="273" t="str">
        <f t="shared" si="835"/>
        <v>-</v>
      </c>
      <c r="BQ220" s="273">
        <f t="shared" si="835"/>
        <v>0.64086329649911122</v>
      </c>
      <c r="BR220" s="273">
        <f t="shared" si="835"/>
        <v>2.211409703751261</v>
      </c>
      <c r="BS220" s="273" t="str">
        <f t="shared" si="835"/>
        <v>-</v>
      </c>
      <c r="BT220" s="273" t="str">
        <f t="shared" si="835"/>
        <v>-</v>
      </c>
      <c r="BU220" s="273">
        <f t="shared" si="835"/>
        <v>0.76837437389526375</v>
      </c>
      <c r="BV220" s="273">
        <f t="shared" si="835"/>
        <v>0.10190933431816084</v>
      </c>
      <c r="BW220" s="273">
        <f t="shared" si="835"/>
        <v>2.0655684151577374</v>
      </c>
      <c r="BX220" s="273">
        <f t="shared" si="835"/>
        <v>0.5250954342232701</v>
      </c>
      <c r="BY220" s="273">
        <f t="shared" si="835"/>
        <v>0.93337904239515479</v>
      </c>
      <c r="BZ220" s="273" t="str">
        <f t="shared" si="835"/>
        <v>-</v>
      </c>
      <c r="CA220" s="273" t="str">
        <f t="shared" si="835"/>
        <v>-</v>
      </c>
      <c r="CB220" s="273">
        <f t="shared" si="835"/>
        <v>6.9264427217915592E-2</v>
      </c>
      <c r="CC220" s="273" t="str">
        <f t="shared" ref="CC220:EN220" si="838">+IF(ISERROR(CC200/CC179),"-",(CC200/CC179))</f>
        <v>-</v>
      </c>
      <c r="CD220" s="273" t="str">
        <f t="shared" si="838"/>
        <v>-</v>
      </c>
      <c r="CE220" s="273">
        <f t="shared" si="838"/>
        <v>6.9264427217915592E-2</v>
      </c>
      <c r="CF220" s="273" t="str">
        <f t="shared" si="838"/>
        <v>-</v>
      </c>
      <c r="CG220" s="273" t="str">
        <f t="shared" si="838"/>
        <v>-</v>
      </c>
      <c r="CH220" s="273" t="str">
        <f t="shared" si="838"/>
        <v>-</v>
      </c>
      <c r="CI220" s="273">
        <f t="shared" si="838"/>
        <v>0.5758143996965106</v>
      </c>
      <c r="CJ220" s="273">
        <f t="shared" si="838"/>
        <v>7.8942402201690576E-2</v>
      </c>
      <c r="CK220" s="273">
        <f t="shared" si="838"/>
        <v>0.70411822613913366</v>
      </c>
      <c r="CL220" s="273">
        <f t="shared" si="838"/>
        <v>0.34729279348529957</v>
      </c>
      <c r="CM220" s="273">
        <f t="shared" si="838"/>
        <v>3.2363636363636363</v>
      </c>
      <c r="CN220" s="273" t="str">
        <f t="shared" si="838"/>
        <v>-</v>
      </c>
      <c r="CO220" s="273">
        <f t="shared" si="838"/>
        <v>2.4614974990966321</v>
      </c>
      <c r="CP220" s="273">
        <f t="shared" si="838"/>
        <v>0.9428818778737339</v>
      </c>
      <c r="CQ220" s="273">
        <f t="shared" si="838"/>
        <v>0.31939501137060972</v>
      </c>
      <c r="CR220" s="273">
        <f t="shared" si="838"/>
        <v>0.56897892670641825</v>
      </c>
      <c r="CS220" s="273">
        <f t="shared" si="838"/>
        <v>0.57096632503660327</v>
      </c>
      <c r="CT220" s="273">
        <f t="shared" si="838"/>
        <v>0.78395969273973742</v>
      </c>
      <c r="CU220" s="273">
        <f t="shared" si="838"/>
        <v>1.2497136772361572</v>
      </c>
      <c r="CV220" s="273">
        <f t="shared" si="838"/>
        <v>1.5904207295052366</v>
      </c>
      <c r="CW220" s="273">
        <f t="shared" si="838"/>
        <v>1.4848289297974964</v>
      </c>
      <c r="CX220" s="273" t="str">
        <f t="shared" si="838"/>
        <v>-</v>
      </c>
      <c r="CY220" s="273" t="str">
        <f t="shared" si="838"/>
        <v>-</v>
      </c>
      <c r="CZ220" s="273" t="str">
        <f t="shared" si="838"/>
        <v>-</v>
      </c>
      <c r="DA220" s="273">
        <f t="shared" si="838"/>
        <v>0.95900518283904401</v>
      </c>
      <c r="DB220" s="273">
        <f t="shared" si="838"/>
        <v>1.9866963811805058</v>
      </c>
      <c r="DC220" s="273">
        <f t="shared" si="838"/>
        <v>2.1461628019792376</v>
      </c>
      <c r="DD220" s="273">
        <f t="shared" si="838"/>
        <v>9.0845822322227434</v>
      </c>
      <c r="DE220" s="273">
        <f t="shared" si="838"/>
        <v>2.6813796081023868</v>
      </c>
      <c r="DF220" s="273">
        <f t="shared" si="838"/>
        <v>3.9985777379930756</v>
      </c>
      <c r="DG220" s="273">
        <f t="shared" si="838"/>
        <v>9.7337228982283985</v>
      </c>
      <c r="DH220" s="273">
        <f t="shared" si="838"/>
        <v>44.471152477727493</v>
      </c>
      <c r="DI220" s="273">
        <f t="shared" si="838"/>
        <v>31.484733984799131</v>
      </c>
      <c r="DJ220" s="273" t="str">
        <f t="shared" si="838"/>
        <v>-</v>
      </c>
      <c r="DK220" s="273">
        <f t="shared" si="838"/>
        <v>4.3414471242256996</v>
      </c>
      <c r="DL220" s="273">
        <f t="shared" si="838"/>
        <v>3.3945496307097525</v>
      </c>
      <c r="DM220" s="273">
        <f t="shared" si="838"/>
        <v>2.5198349434648875</v>
      </c>
      <c r="DN220" s="273">
        <f t="shared" si="838"/>
        <v>2.0627341700416726</v>
      </c>
      <c r="DO220" s="273">
        <f t="shared" si="838"/>
        <v>0.96917592255890705</v>
      </c>
      <c r="DP220" s="273">
        <f t="shared" si="838"/>
        <v>3.8240852499683249</v>
      </c>
      <c r="DQ220" s="273">
        <f t="shared" si="838"/>
        <v>1.4528495058952802</v>
      </c>
      <c r="DR220" s="273" t="str">
        <f t="shared" si="838"/>
        <v>-</v>
      </c>
      <c r="DS220" s="273">
        <f t="shared" si="838"/>
        <v>0.50955714155000464</v>
      </c>
      <c r="DT220" s="273">
        <f t="shared" si="838"/>
        <v>0.65071119386511311</v>
      </c>
      <c r="DU220" s="273">
        <f t="shared" si="838"/>
        <v>0.70910597109704232</v>
      </c>
      <c r="DV220" s="273">
        <f t="shared" si="838"/>
        <v>3.6783488602164973</v>
      </c>
      <c r="DW220" s="273">
        <f t="shared" si="838"/>
        <v>1.8079545022409345</v>
      </c>
      <c r="DX220" s="273">
        <f t="shared" si="838"/>
        <v>1.7685311963058419</v>
      </c>
      <c r="DY220" s="273">
        <f t="shared" si="838"/>
        <v>5.0364432408034308</v>
      </c>
      <c r="DZ220" s="273">
        <f t="shared" si="838"/>
        <v>2.0377070380623681</v>
      </c>
      <c r="EA220" s="273" t="str">
        <f t="shared" si="838"/>
        <v>-</v>
      </c>
      <c r="EB220" s="273">
        <f t="shared" si="838"/>
        <v>0.32956632081809362</v>
      </c>
      <c r="EC220" s="273">
        <f t="shared" si="838"/>
        <v>0.63046119255491795</v>
      </c>
      <c r="ED220" s="273">
        <f t="shared" si="838"/>
        <v>0.73830655021834068</v>
      </c>
      <c r="EE220" s="273">
        <f t="shared" si="838"/>
        <v>3.1782217079657991</v>
      </c>
      <c r="EF220" s="273">
        <f t="shared" si="838"/>
        <v>2.1194125222209101</v>
      </c>
      <c r="EG220" s="273">
        <f t="shared" si="838"/>
        <v>1.3954917843944965</v>
      </c>
      <c r="EH220" s="273">
        <f t="shared" si="838"/>
        <v>4.2387531758643293</v>
      </c>
      <c r="EI220" s="273">
        <f t="shared" si="838"/>
        <v>1.8010294320000582</v>
      </c>
      <c r="EJ220" s="273" t="str">
        <f t="shared" si="838"/>
        <v>-</v>
      </c>
      <c r="EK220" s="273">
        <f t="shared" si="838"/>
        <v>0.48536699538135064</v>
      </c>
      <c r="EL220" s="273">
        <f t="shared" si="838"/>
        <v>0.65496885702269136</v>
      </c>
      <c r="EM220" s="273">
        <f t="shared" si="838"/>
        <v>0.7242532188841202</v>
      </c>
      <c r="EN220" s="273">
        <f t="shared" si="838"/>
        <v>2.3888846617852577</v>
      </c>
      <c r="EO220" s="273">
        <f t="shared" ref="EO220:GZ220" si="839">+IF(ISERROR(EO200/EO179),"-",(EO200/EO179))</f>
        <v>0.89889596879063727</v>
      </c>
      <c r="EP220" s="273">
        <f t="shared" si="839"/>
        <v>1.0274249627474632</v>
      </c>
      <c r="EQ220" s="273">
        <f t="shared" si="839"/>
        <v>4.1512414849002592</v>
      </c>
      <c r="ER220" s="273">
        <f t="shared" si="839"/>
        <v>1.9636365130677773</v>
      </c>
      <c r="ES220" s="273" t="str">
        <f t="shared" si="839"/>
        <v>-</v>
      </c>
      <c r="ET220" s="273" t="str">
        <f t="shared" si="839"/>
        <v>-</v>
      </c>
      <c r="EU220" s="273">
        <f t="shared" si="839"/>
        <v>0.44932308818148553</v>
      </c>
      <c r="EV220" s="273">
        <f t="shared" si="839"/>
        <v>0.60239336492890994</v>
      </c>
      <c r="EW220" s="273">
        <f t="shared" si="839"/>
        <v>1.9993629212537296</v>
      </c>
      <c r="EX220" s="273">
        <f t="shared" si="839"/>
        <v>2.0972176689221387</v>
      </c>
      <c r="EY220" s="273">
        <f t="shared" si="839"/>
        <v>0.87605671802865881</v>
      </c>
      <c r="EZ220" s="273">
        <f t="shared" si="839"/>
        <v>2.8768971892262898</v>
      </c>
      <c r="FA220" s="273">
        <f t="shared" si="839"/>
        <v>1.5383934160194739</v>
      </c>
      <c r="FB220" s="273">
        <f t="shared" si="839"/>
        <v>0.62227687983134228</v>
      </c>
      <c r="FC220" s="273">
        <f t="shared" si="839"/>
        <v>0.20753375977256575</v>
      </c>
      <c r="FD220" s="273">
        <f t="shared" si="839"/>
        <v>0.35548895703621103</v>
      </c>
      <c r="FE220" s="273">
        <f t="shared" si="839"/>
        <v>0.59287542008136318</v>
      </c>
      <c r="FF220" s="273">
        <f t="shared" si="839"/>
        <v>2.2886015439305023</v>
      </c>
      <c r="FG220" s="273">
        <f t="shared" si="839"/>
        <v>1.9293237030309913</v>
      </c>
      <c r="FH220" s="273">
        <f t="shared" si="839"/>
        <v>1.2977279658432448</v>
      </c>
      <c r="FI220" s="273">
        <f t="shared" si="839"/>
        <v>6.5931401537551748</v>
      </c>
      <c r="FJ220" s="273">
        <f t="shared" si="839"/>
        <v>3.5947985438901302</v>
      </c>
      <c r="FK220" s="273" t="str">
        <f t="shared" si="839"/>
        <v>-</v>
      </c>
      <c r="FL220" s="273">
        <f t="shared" si="839"/>
        <v>0.64095371669004209</v>
      </c>
      <c r="FM220" s="273">
        <f t="shared" si="839"/>
        <v>0.48096601291265684</v>
      </c>
      <c r="FN220" s="273">
        <f t="shared" si="839"/>
        <v>0.61458478090328372</v>
      </c>
      <c r="FO220" s="273">
        <f t="shared" si="839"/>
        <v>1.018588347002233</v>
      </c>
      <c r="FP220" s="273">
        <f t="shared" si="839"/>
        <v>1.0030651956543721</v>
      </c>
      <c r="FQ220" s="273" t="str">
        <f t="shared" si="839"/>
        <v>-</v>
      </c>
      <c r="FR220" s="273" t="str">
        <f t="shared" si="839"/>
        <v>-</v>
      </c>
      <c r="FS220" s="273">
        <f t="shared" si="839"/>
        <v>0.51134320175438597</v>
      </c>
      <c r="FT220" s="273">
        <f t="shared" si="839"/>
        <v>1.3693806193806193</v>
      </c>
      <c r="FU220" s="273" t="str">
        <f t="shared" si="839"/>
        <v>-</v>
      </c>
      <c r="FV220" s="273" t="str">
        <f t="shared" si="839"/>
        <v>-</v>
      </c>
      <c r="FW220" s="273" t="str">
        <f t="shared" si="839"/>
        <v>-</v>
      </c>
      <c r="FX220" s="273">
        <f t="shared" si="839"/>
        <v>2.3834874488867221</v>
      </c>
      <c r="FY220" s="273">
        <f t="shared" si="839"/>
        <v>1.5139664526050494</v>
      </c>
      <c r="FZ220" s="273">
        <f t="shared" si="839"/>
        <v>3.1582422626719162</v>
      </c>
      <c r="GA220" s="273">
        <f t="shared" si="839"/>
        <v>2.711458442602888</v>
      </c>
      <c r="GB220" s="273">
        <f t="shared" si="839"/>
        <v>1.0176076329877046</v>
      </c>
      <c r="GC220" s="273" t="str">
        <f t="shared" si="839"/>
        <v>-</v>
      </c>
      <c r="GD220" s="273">
        <f t="shared" si="839"/>
        <v>0.93340666247643</v>
      </c>
      <c r="GE220" s="273">
        <f t="shared" si="839"/>
        <v>0.41407760287213474</v>
      </c>
      <c r="GF220" s="273">
        <f t="shared" si="839"/>
        <v>0.30252611585944922</v>
      </c>
      <c r="GG220" s="273">
        <f t="shared" si="839"/>
        <v>2.50600651978074</v>
      </c>
      <c r="GH220" s="273">
        <f t="shared" si="839"/>
        <v>0.84254979114958528</v>
      </c>
      <c r="GI220" s="273">
        <f t="shared" si="839"/>
        <v>0.45251598889827438</v>
      </c>
      <c r="GJ220" s="273">
        <f t="shared" si="839"/>
        <v>5.1451122099657667</v>
      </c>
      <c r="GK220" s="273">
        <f t="shared" si="839"/>
        <v>1.870404738610745</v>
      </c>
      <c r="GL220" s="273">
        <f t="shared" si="839"/>
        <v>1.6888892168728045</v>
      </c>
      <c r="GM220" s="273" t="str">
        <f t="shared" si="839"/>
        <v>-</v>
      </c>
      <c r="GN220" s="273" t="str">
        <f t="shared" si="839"/>
        <v>-</v>
      </c>
      <c r="GO220" s="273" t="str">
        <f t="shared" si="839"/>
        <v>-</v>
      </c>
      <c r="GP220" s="273">
        <f t="shared" si="839"/>
        <v>0.66984864121087029</v>
      </c>
      <c r="GQ220" s="273" t="str">
        <f t="shared" si="839"/>
        <v>-</v>
      </c>
      <c r="GR220" s="273">
        <f t="shared" si="839"/>
        <v>0.70418576493989449</v>
      </c>
      <c r="GS220" s="273">
        <f t="shared" si="839"/>
        <v>0.97682758620689658</v>
      </c>
      <c r="GT220" s="273" t="str">
        <f t="shared" si="839"/>
        <v>-</v>
      </c>
      <c r="GU220" s="273" t="str">
        <f t="shared" si="839"/>
        <v>-</v>
      </c>
      <c r="GV220" s="273" t="str">
        <f t="shared" si="839"/>
        <v>-</v>
      </c>
      <c r="GW220" s="273" t="str">
        <f t="shared" si="839"/>
        <v>-</v>
      </c>
      <c r="GX220" s="273" t="str">
        <f t="shared" si="839"/>
        <v>-</v>
      </c>
      <c r="GY220" s="273">
        <f t="shared" si="839"/>
        <v>1.5234423840950879</v>
      </c>
      <c r="GZ220" s="273">
        <f t="shared" si="839"/>
        <v>1.2144995414902542</v>
      </c>
      <c r="HA220" s="273">
        <f t="shared" ref="HA220:HH220" si="840">+IF(ISERROR(HA200/HA179),"-",(HA200/HA179))</f>
        <v>1.2111297727018251</v>
      </c>
      <c r="HB220" s="273">
        <f t="shared" si="840"/>
        <v>2.0459560241738459</v>
      </c>
      <c r="HC220" s="273">
        <f t="shared" si="840"/>
        <v>0.92970401088695587</v>
      </c>
      <c r="HD220" s="273" t="str">
        <f t="shared" si="840"/>
        <v>-</v>
      </c>
      <c r="HE220" s="273">
        <f t="shared" si="840"/>
        <v>0.81559294214197786</v>
      </c>
      <c r="HF220" s="273">
        <f t="shared" si="840"/>
        <v>0.49544283413848633</v>
      </c>
      <c r="HG220" s="273">
        <f t="shared" si="840"/>
        <v>0.40260234959060165</v>
      </c>
      <c r="HH220" s="273">
        <f t="shared" si="840"/>
        <v>0</v>
      </c>
    </row>
    <row r="221" spans="1:216" x14ac:dyDescent="0.2">
      <c r="A221" s="263" t="s">
        <v>237</v>
      </c>
      <c r="B221" s="273">
        <f t="shared" si="792"/>
        <v>12.542894260637889</v>
      </c>
      <c r="C221" s="273">
        <f t="shared" si="792"/>
        <v>4.0158912419620787</v>
      </c>
      <c r="D221" s="273">
        <f t="shared" si="792"/>
        <v>4.1108205759201137</v>
      </c>
      <c r="E221" s="273">
        <f t="shared" si="792"/>
        <v>3.9738827608186997</v>
      </c>
      <c r="F221" s="273">
        <f t="shared" si="792"/>
        <v>2.4088771088204872</v>
      </c>
      <c r="G221" s="273">
        <f t="shared" si="792"/>
        <v>3.7325561801913905</v>
      </c>
      <c r="H221" s="273">
        <f t="shared" si="792"/>
        <v>2.9829112027259472</v>
      </c>
      <c r="I221" s="273">
        <f t="shared" ref="I221" si="841">+IF(ISERROR(I201/I180),"-",(I201/I180))</f>
        <v>1.8968989029589767</v>
      </c>
      <c r="J221" s="273">
        <f t="shared" ref="J221:CB221" si="842">+IF(ISERROR(J201/J180),"-",(J201/J180))</f>
        <v>2.7926705906401179</v>
      </c>
      <c r="K221" s="273">
        <f t="shared" si="842"/>
        <v>1.206135619124679</v>
      </c>
      <c r="L221" s="273">
        <f t="shared" si="842"/>
        <v>1.4988965179009319</v>
      </c>
      <c r="M221" s="273">
        <f t="shared" si="842"/>
        <v>0.87876905376241599</v>
      </c>
      <c r="N221" s="273">
        <f t="shared" ref="N221:P221" si="843">+IF(ISERROR(N201/N180),"-",(N201/N180))</f>
        <v>0.88864317620782884</v>
      </c>
      <c r="O221" s="273" t="str">
        <f t="shared" si="843"/>
        <v>-</v>
      </c>
      <c r="P221" s="273">
        <f t="shared" si="843"/>
        <v>0.88864317620782884</v>
      </c>
      <c r="Q221" s="273">
        <f t="shared" si="842"/>
        <v>0.28911122553212693</v>
      </c>
      <c r="R221" s="273">
        <f t="shared" si="842"/>
        <v>1.0529853906415414</v>
      </c>
      <c r="S221" s="273" t="str">
        <f t="shared" si="842"/>
        <v>-</v>
      </c>
      <c r="T221" s="273">
        <f t="shared" si="842"/>
        <v>1.940972698996436</v>
      </c>
      <c r="U221" s="273">
        <f t="shared" si="842"/>
        <v>1.7322669473946233</v>
      </c>
      <c r="V221" s="273">
        <f t="shared" si="842"/>
        <v>1.3346432098869652</v>
      </c>
      <c r="W221" s="273">
        <f t="shared" si="842"/>
        <v>1.5339616217292706</v>
      </c>
      <c r="X221" s="273">
        <f t="shared" si="842"/>
        <v>2.0064637090007875</v>
      </c>
      <c r="Y221" s="273">
        <f t="shared" si="842"/>
        <v>0.89019120867382362</v>
      </c>
      <c r="Z221" s="273">
        <f t="shared" si="842"/>
        <v>8.8260203957943251</v>
      </c>
      <c r="AA221" s="273">
        <f t="shared" si="842"/>
        <v>9.0061725692184602</v>
      </c>
      <c r="AB221" s="273">
        <f t="shared" si="842"/>
        <v>4.1686805064592845</v>
      </c>
      <c r="AC221" s="273">
        <f t="shared" si="842"/>
        <v>3.8227860258034947</v>
      </c>
      <c r="AD221" s="273">
        <f t="shared" si="842"/>
        <v>1.8872968248160347</v>
      </c>
      <c r="AE221" s="273">
        <f t="shared" si="842"/>
        <v>0.88503564333294382</v>
      </c>
      <c r="AF221" s="273">
        <f t="shared" si="842"/>
        <v>2.2564488994733538</v>
      </c>
      <c r="AG221" s="273">
        <f t="shared" si="842"/>
        <v>5.9104766584766582</v>
      </c>
      <c r="AH221" s="273">
        <f t="shared" si="842"/>
        <v>2.6884091814951843</v>
      </c>
      <c r="AI221" s="273">
        <f t="shared" si="842"/>
        <v>6.4533308977617025</v>
      </c>
      <c r="AJ221" s="273">
        <f t="shared" si="842"/>
        <v>5.1277563074049608</v>
      </c>
      <c r="AK221" s="273">
        <f t="shared" si="842"/>
        <v>1.8544378567599107</v>
      </c>
      <c r="AL221" s="273">
        <f t="shared" si="842"/>
        <v>2.3434203253890749</v>
      </c>
      <c r="AM221" s="273">
        <f t="shared" si="842"/>
        <v>2.5598601308050215</v>
      </c>
      <c r="AN221" s="273">
        <f t="shared" si="842"/>
        <v>1.9378228429309354</v>
      </c>
      <c r="AO221" s="273">
        <f t="shared" si="842"/>
        <v>1.5069216318718324</v>
      </c>
      <c r="AP221" s="273">
        <f t="shared" si="842"/>
        <v>1.7243509249723135</v>
      </c>
      <c r="AQ221" s="273" t="str">
        <f t="shared" si="842"/>
        <v>-</v>
      </c>
      <c r="AR221" s="273">
        <f t="shared" si="842"/>
        <v>1.1728488444566327</v>
      </c>
      <c r="AS221" s="273">
        <f t="shared" si="842"/>
        <v>1.6650974729241876</v>
      </c>
      <c r="AT221" s="273">
        <f t="shared" si="842"/>
        <v>2.4206610494206053</v>
      </c>
      <c r="AU221" s="273">
        <f t="shared" si="842"/>
        <v>1.1456027201533705</v>
      </c>
      <c r="AV221" s="273">
        <f t="shared" si="842"/>
        <v>1.5121162746637073</v>
      </c>
      <c r="AW221" s="273">
        <f t="shared" si="842"/>
        <v>0.31094207836456561</v>
      </c>
      <c r="AX221" s="273">
        <f t="shared" si="842"/>
        <v>0.37019412472083835</v>
      </c>
      <c r="AY221" s="273">
        <f t="shared" si="842"/>
        <v>0.90699382693060659</v>
      </c>
      <c r="AZ221" s="273">
        <f t="shared" si="842"/>
        <v>0.32816320715979652</v>
      </c>
      <c r="BA221" s="273">
        <f t="shared" si="842"/>
        <v>6.2920975745489965E-2</v>
      </c>
      <c r="BB221" s="273">
        <f t="shared" si="842"/>
        <v>0.96399317406143348</v>
      </c>
      <c r="BC221" s="273">
        <f t="shared" si="842"/>
        <v>0.52317654291089954</v>
      </c>
      <c r="BD221" s="273" t="str">
        <f t="shared" si="842"/>
        <v>-</v>
      </c>
      <c r="BE221" s="273" t="str">
        <f t="shared" si="842"/>
        <v>-</v>
      </c>
      <c r="BF221" s="273" t="str">
        <f t="shared" si="842"/>
        <v>-</v>
      </c>
      <c r="BG221" s="273">
        <f t="shared" ref="BG221:BM221" si="844">+IF(ISERROR(BG201/BG180),"-",(BG201/BG180))</f>
        <v>0.61080242676116436</v>
      </c>
      <c r="BH221" s="273">
        <f t="shared" si="844"/>
        <v>0.33890929748153759</v>
      </c>
      <c r="BI221" s="273" t="str">
        <f t="shared" si="844"/>
        <v>-</v>
      </c>
      <c r="BJ221" s="273">
        <f t="shared" si="844"/>
        <v>0.56925172179648853</v>
      </c>
      <c r="BK221" s="273" t="str">
        <f t="shared" si="844"/>
        <v>-</v>
      </c>
      <c r="BL221" s="273" t="str">
        <f t="shared" si="844"/>
        <v>-</v>
      </c>
      <c r="BM221" s="273" t="str">
        <f t="shared" si="844"/>
        <v>-</v>
      </c>
      <c r="BN221" s="273">
        <f t="shared" si="842"/>
        <v>0.37965365402705248</v>
      </c>
      <c r="BO221" s="273">
        <f t="shared" si="842"/>
        <v>8.63671526331449E-2</v>
      </c>
      <c r="BP221" s="273">
        <f t="shared" si="842"/>
        <v>0.6836021505376344</v>
      </c>
      <c r="BQ221" s="273">
        <f t="shared" si="842"/>
        <v>0.37250409382974659</v>
      </c>
      <c r="BR221" s="273" t="str">
        <f t="shared" si="842"/>
        <v>-</v>
      </c>
      <c r="BS221" s="273" t="str">
        <f t="shared" si="842"/>
        <v>-</v>
      </c>
      <c r="BT221" s="273" t="str">
        <f t="shared" si="842"/>
        <v>-</v>
      </c>
      <c r="BU221" s="273">
        <f t="shared" si="842"/>
        <v>0.74750000000000005</v>
      </c>
      <c r="BV221" s="273">
        <f t="shared" si="842"/>
        <v>8.3840681225106448E-2</v>
      </c>
      <c r="BW221" s="273" t="str">
        <f t="shared" si="842"/>
        <v>-</v>
      </c>
      <c r="BX221" s="273">
        <f t="shared" si="842"/>
        <v>0.79515750975736244</v>
      </c>
      <c r="BY221" s="273">
        <f t="shared" si="842"/>
        <v>0.90051605504587151</v>
      </c>
      <c r="BZ221" s="273" t="str">
        <f t="shared" si="842"/>
        <v>-</v>
      </c>
      <c r="CA221" s="273" t="str">
        <f t="shared" si="842"/>
        <v>-</v>
      </c>
      <c r="CB221" s="273" t="str">
        <f t="shared" si="842"/>
        <v>-</v>
      </c>
      <c r="CC221" s="273" t="str">
        <f t="shared" ref="CC221:EN221" si="845">+IF(ISERROR(CC201/CC180),"-",(CC201/CC180))</f>
        <v>-</v>
      </c>
      <c r="CD221" s="273" t="str">
        <f t="shared" si="845"/>
        <v>-</v>
      </c>
      <c r="CE221" s="273" t="str">
        <f t="shared" si="845"/>
        <v>-</v>
      </c>
      <c r="CF221" s="273" t="str">
        <f t="shared" si="845"/>
        <v>-</v>
      </c>
      <c r="CG221" s="273" t="str">
        <f t="shared" si="845"/>
        <v>-</v>
      </c>
      <c r="CH221" s="273" t="str">
        <f t="shared" si="845"/>
        <v>-</v>
      </c>
      <c r="CI221" s="273">
        <f t="shared" si="845"/>
        <v>0.76004126549403173</v>
      </c>
      <c r="CJ221" s="273">
        <f t="shared" si="845"/>
        <v>4.4913125063550115E-2</v>
      </c>
      <c r="CK221" s="273" t="str">
        <f t="shared" si="845"/>
        <v>-</v>
      </c>
      <c r="CL221" s="273">
        <f t="shared" si="845"/>
        <v>0.76189532461777087</v>
      </c>
      <c r="CM221" s="273">
        <f t="shared" si="845"/>
        <v>2.3440121761080999</v>
      </c>
      <c r="CN221" s="273" t="str">
        <f t="shared" si="845"/>
        <v>-</v>
      </c>
      <c r="CO221" s="273">
        <f t="shared" si="845"/>
        <v>1.553775570788579</v>
      </c>
      <c r="CP221" s="273">
        <f t="shared" si="845"/>
        <v>1.4796589721609612</v>
      </c>
      <c r="CQ221" s="273">
        <f t="shared" si="845"/>
        <v>0.38334880375973174</v>
      </c>
      <c r="CR221" s="273">
        <f t="shared" si="845"/>
        <v>1.2908337517645163</v>
      </c>
      <c r="CS221" s="273">
        <f t="shared" si="845"/>
        <v>0.54541096954630208</v>
      </c>
      <c r="CT221" s="273">
        <f t="shared" si="845"/>
        <v>0.42060172345096453</v>
      </c>
      <c r="CU221" s="273">
        <f t="shared" si="845"/>
        <v>0.39950611431446154</v>
      </c>
      <c r="CV221" s="273">
        <f t="shared" si="845"/>
        <v>2.928160584184992</v>
      </c>
      <c r="CW221" s="273">
        <f t="shared" si="845"/>
        <v>0.65345554660220262</v>
      </c>
      <c r="CX221" s="273" t="str">
        <f t="shared" si="845"/>
        <v>-</v>
      </c>
      <c r="CY221" s="273" t="str">
        <f t="shared" si="845"/>
        <v>-</v>
      </c>
      <c r="CZ221" s="273" t="str">
        <f t="shared" si="845"/>
        <v>-</v>
      </c>
      <c r="DA221" s="273">
        <f t="shared" si="845"/>
        <v>0.27715525616944103</v>
      </c>
      <c r="DB221" s="273">
        <f t="shared" si="845"/>
        <v>0.74075038794058967</v>
      </c>
      <c r="DC221" s="273" t="str">
        <f t="shared" si="845"/>
        <v>-</v>
      </c>
      <c r="DD221" s="273">
        <f t="shared" si="845"/>
        <v>6.7038776455316498</v>
      </c>
      <c r="DE221" s="273">
        <f t="shared" si="845"/>
        <v>1.7849019175110821</v>
      </c>
      <c r="DF221" s="273">
        <f t="shared" si="845"/>
        <v>1.831847469650113</v>
      </c>
      <c r="DG221" s="273">
        <f t="shared" si="845"/>
        <v>9.7082994177804682</v>
      </c>
      <c r="DH221" s="273">
        <f t="shared" si="845"/>
        <v>4.4662872909122262</v>
      </c>
      <c r="DI221" s="273" t="str">
        <f t="shared" si="845"/>
        <v>-</v>
      </c>
      <c r="DJ221" s="273" t="str">
        <f t="shared" si="845"/>
        <v>-</v>
      </c>
      <c r="DK221" s="273">
        <f t="shared" si="845"/>
        <v>3.8072459077769332</v>
      </c>
      <c r="DL221" s="273">
        <f t="shared" si="845"/>
        <v>3.1297541800269526</v>
      </c>
      <c r="DM221" s="273">
        <f t="shared" si="845"/>
        <v>3.0546668595698678</v>
      </c>
      <c r="DN221" s="273">
        <f t="shared" si="845"/>
        <v>2.9744463823129603</v>
      </c>
      <c r="DO221" s="273">
        <f t="shared" si="845"/>
        <v>1.468234737188385</v>
      </c>
      <c r="DP221" s="273">
        <f t="shared" si="845"/>
        <v>4.8811566039000205</v>
      </c>
      <c r="DQ221" s="273">
        <f t="shared" si="845"/>
        <v>1.3797693399251372</v>
      </c>
      <c r="DR221" s="273" t="str">
        <f t="shared" si="845"/>
        <v>-</v>
      </c>
      <c r="DS221" s="273">
        <f t="shared" si="845"/>
        <v>0.48501129801657045</v>
      </c>
      <c r="DT221" s="273">
        <f t="shared" si="845"/>
        <v>0.90934469399640439</v>
      </c>
      <c r="DU221" s="273">
        <f t="shared" si="845"/>
        <v>1.3446476063829786</v>
      </c>
      <c r="DV221" s="273">
        <f t="shared" si="845"/>
        <v>2.1516726825539272</v>
      </c>
      <c r="DW221" s="273">
        <f t="shared" si="845"/>
        <v>1.2120396117102841</v>
      </c>
      <c r="DX221" s="273">
        <f t="shared" si="845"/>
        <v>1.1996308581211212</v>
      </c>
      <c r="DY221" s="273">
        <f t="shared" si="845"/>
        <v>1.554014779288144</v>
      </c>
      <c r="DZ221" s="273">
        <f t="shared" si="845"/>
        <v>2.0748515418129352</v>
      </c>
      <c r="EA221" s="273" t="str">
        <f t="shared" si="845"/>
        <v>-</v>
      </c>
      <c r="EB221" s="273" t="str">
        <f t="shared" si="845"/>
        <v>-</v>
      </c>
      <c r="EC221" s="273">
        <f t="shared" si="845"/>
        <v>0.39613183756092596</v>
      </c>
      <c r="ED221" s="273">
        <f t="shared" si="845"/>
        <v>0.90462413432893563</v>
      </c>
      <c r="EE221" s="273">
        <f t="shared" si="845"/>
        <v>3.0943892413654415</v>
      </c>
      <c r="EF221" s="273">
        <f t="shared" si="845"/>
        <v>2.5803653058430824</v>
      </c>
      <c r="EG221" s="273">
        <f t="shared" si="845"/>
        <v>1.4758335933669149</v>
      </c>
      <c r="EH221" s="273">
        <f t="shared" si="845"/>
        <v>4.1071578326163598</v>
      </c>
      <c r="EI221" s="273">
        <f t="shared" si="845"/>
        <v>1.7380506991824023</v>
      </c>
      <c r="EJ221" s="273" t="str">
        <f t="shared" si="845"/>
        <v>-</v>
      </c>
      <c r="EK221" s="273">
        <f t="shared" si="845"/>
        <v>0.48501129801657045</v>
      </c>
      <c r="EL221" s="273">
        <f t="shared" si="845"/>
        <v>0.53459032415702878</v>
      </c>
      <c r="EM221" s="273">
        <f t="shared" si="845"/>
        <v>1.2742409876352097</v>
      </c>
      <c r="EN221" s="273">
        <f t="shared" si="845"/>
        <v>1.4755265478558683</v>
      </c>
      <c r="EO221" s="273">
        <f t="shared" ref="EO221:GZ221" si="846">+IF(ISERROR(EO201/EO180),"-",(EO201/EO180))</f>
        <v>0.71916334661354586</v>
      </c>
      <c r="EP221" s="273">
        <f t="shared" si="846"/>
        <v>0.44660692882826325</v>
      </c>
      <c r="EQ221" s="273">
        <f t="shared" si="846"/>
        <v>1.3682920730182546</v>
      </c>
      <c r="ER221" s="273">
        <f t="shared" si="846"/>
        <v>1.751729284246818</v>
      </c>
      <c r="ES221" s="273" t="str">
        <f t="shared" si="846"/>
        <v>-</v>
      </c>
      <c r="ET221" s="273" t="str">
        <f t="shared" si="846"/>
        <v>-</v>
      </c>
      <c r="EU221" s="273">
        <f t="shared" si="846"/>
        <v>0.8449988815985684</v>
      </c>
      <c r="EV221" s="273" t="str">
        <f t="shared" si="846"/>
        <v>-</v>
      </c>
      <c r="EW221" s="273">
        <f t="shared" si="846"/>
        <v>1.4109961123388881</v>
      </c>
      <c r="EX221" s="273">
        <f t="shared" si="846"/>
        <v>1.1044730198269768</v>
      </c>
      <c r="EY221" s="273">
        <f t="shared" si="846"/>
        <v>0.78498261644111145</v>
      </c>
      <c r="EZ221" s="273">
        <f t="shared" si="846"/>
        <v>2.8697095215336414</v>
      </c>
      <c r="FA221" s="273">
        <f t="shared" si="846"/>
        <v>1.1700466577450308</v>
      </c>
      <c r="FB221" s="273">
        <f t="shared" si="846"/>
        <v>0.51359490621235593</v>
      </c>
      <c r="FC221" s="273">
        <f t="shared" si="846"/>
        <v>0.25770227820305591</v>
      </c>
      <c r="FD221" s="273">
        <f t="shared" si="846"/>
        <v>0.46973622732871767</v>
      </c>
      <c r="FE221" s="273">
        <f t="shared" si="846"/>
        <v>0.93739311163895489</v>
      </c>
      <c r="FF221" s="273">
        <f t="shared" si="846"/>
        <v>1.4648163209746303</v>
      </c>
      <c r="FG221" s="273">
        <f t="shared" si="846"/>
        <v>2.2162678107950633</v>
      </c>
      <c r="FH221" s="273">
        <f t="shared" si="846"/>
        <v>0.5383638358062468</v>
      </c>
      <c r="FI221" s="273">
        <f t="shared" si="846"/>
        <v>3.0281946891900104</v>
      </c>
      <c r="FJ221" s="273">
        <f t="shared" si="846"/>
        <v>2.0551961770623741</v>
      </c>
      <c r="FK221" s="273">
        <f t="shared" si="846"/>
        <v>0.4772783403309459</v>
      </c>
      <c r="FL221" s="273">
        <f t="shared" si="846"/>
        <v>0.39095014876174572</v>
      </c>
      <c r="FM221" s="273">
        <f t="shared" si="846"/>
        <v>1.1858554954106848</v>
      </c>
      <c r="FN221" s="273">
        <f t="shared" si="846"/>
        <v>1.928488576449912</v>
      </c>
      <c r="FO221" s="273">
        <f t="shared" si="846"/>
        <v>1.5436226216929381</v>
      </c>
      <c r="FP221" s="273">
        <f t="shared" si="846"/>
        <v>1.3921254637248615</v>
      </c>
      <c r="FQ221" s="273">
        <f t="shared" si="846"/>
        <v>0.78415789866427876</v>
      </c>
      <c r="FR221" s="273" t="str">
        <f t="shared" si="846"/>
        <v>-</v>
      </c>
      <c r="FS221" s="273">
        <f t="shared" si="846"/>
        <v>0.38048521308894639</v>
      </c>
      <c r="FT221" s="273">
        <f t="shared" si="846"/>
        <v>2.2095899862014585</v>
      </c>
      <c r="FU221" s="273" t="str">
        <f t="shared" si="846"/>
        <v>-</v>
      </c>
      <c r="FV221" s="273">
        <f t="shared" si="846"/>
        <v>0.23907516287938979</v>
      </c>
      <c r="FW221" s="273" t="str">
        <f t="shared" si="846"/>
        <v>-</v>
      </c>
      <c r="FX221" s="273">
        <f t="shared" si="846"/>
        <v>3.2560806028203086</v>
      </c>
      <c r="FY221" s="273">
        <f t="shared" si="846"/>
        <v>1.3489821102262729</v>
      </c>
      <c r="FZ221" s="273">
        <f t="shared" si="846"/>
        <v>1.9712570356472796</v>
      </c>
      <c r="GA221" s="273">
        <f t="shared" si="846"/>
        <v>4.8634835479256084</v>
      </c>
      <c r="GB221" s="273">
        <f t="shared" si="846"/>
        <v>2.951019353669039</v>
      </c>
      <c r="GC221" s="273" t="str">
        <f t="shared" si="846"/>
        <v>-</v>
      </c>
      <c r="GD221" s="273">
        <f t="shared" si="846"/>
        <v>0.36029266363456597</v>
      </c>
      <c r="GE221" s="273">
        <f t="shared" si="846"/>
        <v>0.38628257207965916</v>
      </c>
      <c r="GF221" s="273">
        <f t="shared" si="846"/>
        <v>0.31409698243506984</v>
      </c>
      <c r="GG221" s="273">
        <f t="shared" si="846"/>
        <v>1.2104810725552051</v>
      </c>
      <c r="GH221" s="273">
        <f t="shared" si="846"/>
        <v>4.8347444814030842</v>
      </c>
      <c r="GI221" s="273" t="str">
        <f t="shared" si="846"/>
        <v>-</v>
      </c>
      <c r="GJ221" s="273" t="str">
        <f t="shared" si="846"/>
        <v>-</v>
      </c>
      <c r="GK221" s="273">
        <f t="shared" si="846"/>
        <v>0.42458285822881037</v>
      </c>
      <c r="GL221" s="273">
        <f t="shared" si="846"/>
        <v>0.479591407793518</v>
      </c>
      <c r="GM221" s="273" t="str">
        <f t="shared" si="846"/>
        <v>-</v>
      </c>
      <c r="GN221" s="273" t="str">
        <f t="shared" si="846"/>
        <v>-</v>
      </c>
      <c r="GO221" s="273" t="str">
        <f t="shared" si="846"/>
        <v>-</v>
      </c>
      <c r="GP221" s="273">
        <f t="shared" si="846"/>
        <v>7.0756098082074717</v>
      </c>
      <c r="GQ221" s="273">
        <f t="shared" si="846"/>
        <v>0.32579258675078865</v>
      </c>
      <c r="GR221" s="273">
        <f t="shared" si="846"/>
        <v>4.5395186394351228</v>
      </c>
      <c r="GS221" s="273">
        <f t="shared" si="846"/>
        <v>11.435186462500575</v>
      </c>
      <c r="GT221" s="273" t="str">
        <f t="shared" si="846"/>
        <v>-</v>
      </c>
      <c r="GU221" s="273" t="str">
        <f t="shared" si="846"/>
        <v>-</v>
      </c>
      <c r="GV221" s="273" t="str">
        <f t="shared" si="846"/>
        <v>-</v>
      </c>
      <c r="GW221" s="273" t="str">
        <f t="shared" si="846"/>
        <v>-</v>
      </c>
      <c r="GX221" s="273" t="str">
        <f t="shared" si="846"/>
        <v>-</v>
      </c>
      <c r="GY221" s="273">
        <f t="shared" si="846"/>
        <v>1.1476359189063461</v>
      </c>
      <c r="GZ221" s="273">
        <f t="shared" si="846"/>
        <v>0.73359555106167851</v>
      </c>
      <c r="HA221" s="273">
        <f t="shared" ref="HA221:HH221" si="847">+IF(ISERROR(HA201/HA180),"-",(HA201/HA180))</f>
        <v>0.7109375</v>
      </c>
      <c r="HB221" s="273">
        <f t="shared" si="847"/>
        <v>1.3307032041371221</v>
      </c>
      <c r="HC221" s="273">
        <f t="shared" si="847"/>
        <v>0.91397550449793341</v>
      </c>
      <c r="HD221" s="273">
        <f t="shared" si="847"/>
        <v>0.47696659482758619</v>
      </c>
      <c r="HE221" s="273" t="str">
        <f t="shared" si="847"/>
        <v>-</v>
      </c>
      <c r="HF221" s="273">
        <f t="shared" si="847"/>
        <v>0.32361324766989413</v>
      </c>
      <c r="HG221" s="273">
        <f t="shared" si="847"/>
        <v>7.3898822616121107</v>
      </c>
      <c r="HH221" s="273">
        <f t="shared" si="847"/>
        <v>0</v>
      </c>
    </row>
    <row r="222" spans="1:216" x14ac:dyDescent="0.2">
      <c r="A222" s="263" t="s">
        <v>238</v>
      </c>
      <c r="B222" s="273">
        <f t="shared" si="792"/>
        <v>13.175379150502025</v>
      </c>
      <c r="C222" s="273">
        <f t="shared" si="792"/>
        <v>5.6742204577232194</v>
      </c>
      <c r="D222" s="273">
        <f t="shared" si="792"/>
        <v>4.8381621262843488</v>
      </c>
      <c r="E222" s="273">
        <f t="shared" si="792"/>
        <v>4.3470493126967673</v>
      </c>
      <c r="F222" s="273">
        <f t="shared" si="792"/>
        <v>3.6089428057157549</v>
      </c>
      <c r="G222" s="273">
        <f t="shared" si="792"/>
        <v>3.2833888862353895</v>
      </c>
      <c r="H222" s="273">
        <f t="shared" si="792"/>
        <v>2.9822904193661475</v>
      </c>
      <c r="I222" s="273">
        <f t="shared" ref="I222" si="848">+IF(ISERROR(I202/I181),"-",(I202/I181))</f>
        <v>1.9417966700062019</v>
      </c>
      <c r="J222" s="273">
        <f t="shared" ref="J222:CB222" si="849">+IF(ISERROR(J202/J181),"-",(J202/J181))</f>
        <v>2.7262809568791941</v>
      </c>
      <c r="K222" s="273">
        <f t="shared" si="849"/>
        <v>2.24316088260497</v>
      </c>
      <c r="L222" s="273">
        <f t="shared" si="849"/>
        <v>1.1910423071781848</v>
      </c>
      <c r="M222" s="273">
        <f t="shared" si="849"/>
        <v>1.6187016639325054</v>
      </c>
      <c r="N222" s="273">
        <f t="shared" ref="N222:P222" si="850">+IF(ISERROR(N202/N181),"-",(N202/N181))</f>
        <v>0.39948198801260532</v>
      </c>
      <c r="O222" s="273">
        <f t="shared" si="850"/>
        <v>0.68244267576274398</v>
      </c>
      <c r="P222" s="273">
        <f t="shared" si="850"/>
        <v>0.28038313426016581</v>
      </c>
      <c r="Q222" s="273">
        <f t="shared" si="849"/>
        <v>0.22674874622679628</v>
      </c>
      <c r="R222" s="273">
        <f t="shared" si="849"/>
        <v>2.1351835273052822</v>
      </c>
      <c r="S222" s="273" t="str">
        <f t="shared" si="849"/>
        <v>-</v>
      </c>
      <c r="T222" s="273">
        <f t="shared" si="849"/>
        <v>1.4426985770153471</v>
      </c>
      <c r="U222" s="273">
        <f t="shared" si="849"/>
        <v>2.1157683504722606</v>
      </c>
      <c r="V222" s="273">
        <f t="shared" si="849"/>
        <v>0.63242510699001431</v>
      </c>
      <c r="W222" s="273">
        <f t="shared" si="849"/>
        <v>5.8632142344568789</v>
      </c>
      <c r="X222" s="273">
        <f t="shared" si="849"/>
        <v>6.0357102754314029</v>
      </c>
      <c r="Y222" s="273">
        <f t="shared" si="849"/>
        <v>0.75324477351916375</v>
      </c>
      <c r="Z222" s="273">
        <f t="shared" si="849"/>
        <v>6.5380048965771511</v>
      </c>
      <c r="AA222" s="273">
        <f t="shared" si="849"/>
        <v>6.4379454831144809</v>
      </c>
      <c r="AB222" s="273">
        <f t="shared" si="849"/>
        <v>2.2967348927875242</v>
      </c>
      <c r="AC222" s="273">
        <f t="shared" si="849"/>
        <v>3.9559792436512304</v>
      </c>
      <c r="AD222" s="273">
        <f t="shared" si="849"/>
        <v>1.2157985343781363</v>
      </c>
      <c r="AE222" s="273">
        <f t="shared" si="849"/>
        <v>1.46543542074364</v>
      </c>
      <c r="AF222" s="273">
        <f t="shared" si="849"/>
        <v>0.9609148099270971</v>
      </c>
      <c r="AG222" s="273">
        <f t="shared" si="849"/>
        <v>4.1779983369601759</v>
      </c>
      <c r="AH222" s="273">
        <f t="shared" si="849"/>
        <v>2.5823481857271737</v>
      </c>
      <c r="AI222" s="273">
        <f t="shared" si="849"/>
        <v>2.4493233448460376</v>
      </c>
      <c r="AJ222" s="273">
        <f t="shared" si="849"/>
        <v>4.0470813070557119</v>
      </c>
      <c r="AK222" s="273">
        <f t="shared" si="849"/>
        <v>0.68019329628621306</v>
      </c>
      <c r="AL222" s="273">
        <f t="shared" si="849"/>
        <v>1.0780013985124912</v>
      </c>
      <c r="AM222" s="273">
        <f t="shared" si="849"/>
        <v>2.4947014723050618</v>
      </c>
      <c r="AN222" s="273">
        <f t="shared" si="849"/>
        <v>3.9995991983967936</v>
      </c>
      <c r="AO222" s="273">
        <f t="shared" si="849"/>
        <v>2.8234494799590952</v>
      </c>
      <c r="AP222" s="273">
        <f t="shared" si="849"/>
        <v>1.373234781809173</v>
      </c>
      <c r="AQ222" s="273" t="str">
        <f t="shared" si="849"/>
        <v>-</v>
      </c>
      <c r="AR222" s="273">
        <f t="shared" si="849"/>
        <v>1.485847299545543</v>
      </c>
      <c r="AS222" s="273">
        <f t="shared" si="849"/>
        <v>0.976513098464318</v>
      </c>
      <c r="AT222" s="273" t="str">
        <f t="shared" si="849"/>
        <v>-</v>
      </c>
      <c r="AU222" s="273">
        <f t="shared" si="849"/>
        <v>0.86789950943957195</v>
      </c>
      <c r="AV222" s="273">
        <f t="shared" si="849"/>
        <v>0.44307081920798719</v>
      </c>
      <c r="AW222" s="273" t="str">
        <f t="shared" si="849"/>
        <v>-</v>
      </c>
      <c r="AX222" s="273" t="str">
        <f t="shared" si="849"/>
        <v>-</v>
      </c>
      <c r="AY222" s="273">
        <f t="shared" si="849"/>
        <v>0.98298710699241798</v>
      </c>
      <c r="AZ222" s="273">
        <f t="shared" si="849"/>
        <v>0.55257095222951425</v>
      </c>
      <c r="BA222" s="273">
        <f t="shared" si="849"/>
        <v>0.39099225783510316</v>
      </c>
      <c r="BB222" s="273">
        <f t="shared" si="849"/>
        <v>1.3591356673960613</v>
      </c>
      <c r="BC222" s="273">
        <f t="shared" si="849"/>
        <v>0.40382500000000005</v>
      </c>
      <c r="BD222" s="273" t="str">
        <f t="shared" si="849"/>
        <v>-</v>
      </c>
      <c r="BE222" s="273" t="str">
        <f t="shared" si="849"/>
        <v>-</v>
      </c>
      <c r="BF222" s="273" t="str">
        <f t="shared" si="849"/>
        <v>-</v>
      </c>
      <c r="BG222" s="273" t="str">
        <f t="shared" ref="BG222:BM222" si="851">+IF(ISERROR(BG202/BG181),"-",(BG202/BG181))</f>
        <v>-</v>
      </c>
      <c r="BH222" s="273" t="str">
        <f t="shared" si="851"/>
        <v>-</v>
      </c>
      <c r="BI222" s="273" t="str">
        <f t="shared" si="851"/>
        <v>-</v>
      </c>
      <c r="BJ222" s="273" t="str">
        <f t="shared" si="851"/>
        <v>-</v>
      </c>
      <c r="BK222" s="273" t="str">
        <f t="shared" si="851"/>
        <v>-</v>
      </c>
      <c r="BL222" s="273" t="str">
        <f t="shared" si="851"/>
        <v>-</v>
      </c>
      <c r="BM222" s="273" t="str">
        <f t="shared" si="851"/>
        <v>-</v>
      </c>
      <c r="BN222" s="273">
        <f t="shared" si="849"/>
        <v>0.98954011324487501</v>
      </c>
      <c r="BO222" s="273" t="str">
        <f t="shared" si="849"/>
        <v>-</v>
      </c>
      <c r="BP222" s="273">
        <f t="shared" si="849"/>
        <v>8.8812907045589107</v>
      </c>
      <c r="BQ222" s="273">
        <f t="shared" si="849"/>
        <v>0.37213447589247617</v>
      </c>
      <c r="BR222" s="273">
        <f t="shared" si="849"/>
        <v>10.881659296694041</v>
      </c>
      <c r="BS222" s="273" t="str">
        <f t="shared" si="849"/>
        <v>-</v>
      </c>
      <c r="BT222" s="273" t="str">
        <f t="shared" si="849"/>
        <v>-</v>
      </c>
      <c r="BU222" s="273">
        <f t="shared" si="849"/>
        <v>0.75814908461219932</v>
      </c>
      <c r="BV222" s="273" t="str">
        <f t="shared" si="849"/>
        <v>-</v>
      </c>
      <c r="BW222" s="273">
        <f t="shared" si="849"/>
        <v>0.68020260989010994</v>
      </c>
      <c r="BX222" s="273">
        <f t="shared" si="849"/>
        <v>0.66058465655910714</v>
      </c>
      <c r="BY222" s="273">
        <f t="shared" si="849"/>
        <v>1.2450795362631437</v>
      </c>
      <c r="BZ222" s="273" t="str">
        <f t="shared" si="849"/>
        <v>-</v>
      </c>
      <c r="CA222" s="273" t="str">
        <f t="shared" si="849"/>
        <v>-</v>
      </c>
      <c r="CB222" s="273">
        <f t="shared" si="849"/>
        <v>0.17437102734663709</v>
      </c>
      <c r="CC222" s="273">
        <f t="shared" ref="CC222:EN222" si="852">+IF(ISERROR(CC202/CC181),"-",(CC202/CC181))</f>
        <v>0.10044643626648281</v>
      </c>
      <c r="CD222" s="273" t="str">
        <f t="shared" si="852"/>
        <v>-</v>
      </c>
      <c r="CE222" s="273">
        <f t="shared" si="852"/>
        <v>0.61884914463452567</v>
      </c>
      <c r="CF222" s="273" t="str">
        <f t="shared" si="852"/>
        <v>-</v>
      </c>
      <c r="CG222" s="273" t="str">
        <f t="shared" si="852"/>
        <v>-</v>
      </c>
      <c r="CH222" s="273" t="str">
        <f t="shared" si="852"/>
        <v>-</v>
      </c>
      <c r="CI222" s="273">
        <f t="shared" si="852"/>
        <v>0.63852674925335207</v>
      </c>
      <c r="CJ222" s="273">
        <f t="shared" si="852"/>
        <v>7.6605126387904565E-2</v>
      </c>
      <c r="CK222" s="273">
        <f t="shared" si="852"/>
        <v>2.4269780080889789</v>
      </c>
      <c r="CL222" s="273">
        <f t="shared" si="852"/>
        <v>0.51278625964202307</v>
      </c>
      <c r="CM222" s="273" t="str">
        <f t="shared" si="852"/>
        <v>-</v>
      </c>
      <c r="CN222" s="273" t="str">
        <f t="shared" si="852"/>
        <v>-</v>
      </c>
      <c r="CO222" s="273">
        <f t="shared" si="852"/>
        <v>1.2938998550239769</v>
      </c>
      <c r="CP222" s="273">
        <f t="shared" si="852"/>
        <v>0.88819052008950328</v>
      </c>
      <c r="CQ222" s="273">
        <f t="shared" si="852"/>
        <v>0.4338005048549704</v>
      </c>
      <c r="CR222" s="273">
        <f t="shared" si="852"/>
        <v>0.91018408676863105</v>
      </c>
      <c r="CS222" s="273">
        <f t="shared" si="852"/>
        <v>0.9191491782553729</v>
      </c>
      <c r="CT222" s="273">
        <f t="shared" si="852"/>
        <v>0.4200110799782662</v>
      </c>
      <c r="CU222" s="273">
        <f t="shared" si="852"/>
        <v>0.50832727362667263</v>
      </c>
      <c r="CV222" s="273">
        <f t="shared" si="852"/>
        <v>2.2159998648945334</v>
      </c>
      <c r="CW222" s="273">
        <f t="shared" si="852"/>
        <v>0.54163120885529403</v>
      </c>
      <c r="CX222" s="273" t="str">
        <f t="shared" si="852"/>
        <v>-</v>
      </c>
      <c r="CY222" s="273" t="str">
        <f t="shared" si="852"/>
        <v>-</v>
      </c>
      <c r="CZ222" s="273" t="str">
        <f t="shared" si="852"/>
        <v>-</v>
      </c>
      <c r="DA222" s="273">
        <f t="shared" si="852"/>
        <v>2.4336525903352202</v>
      </c>
      <c r="DB222" s="273">
        <f t="shared" si="852"/>
        <v>0.52352676493405736</v>
      </c>
      <c r="DC222" s="273" t="str">
        <f t="shared" si="852"/>
        <v>-</v>
      </c>
      <c r="DD222" s="273">
        <f t="shared" si="852"/>
        <v>8.4589516869820738</v>
      </c>
      <c r="DE222" s="273">
        <f t="shared" si="852"/>
        <v>2.2043767066530329</v>
      </c>
      <c r="DF222" s="273">
        <f t="shared" si="852"/>
        <v>4.0890957907688046</v>
      </c>
      <c r="DG222" s="273">
        <f t="shared" si="852"/>
        <v>10.4462970403107</v>
      </c>
      <c r="DH222" s="273">
        <f t="shared" si="852"/>
        <v>15.167513036365495</v>
      </c>
      <c r="DI222" s="273">
        <f t="shared" si="852"/>
        <v>41.233997901364113</v>
      </c>
      <c r="DJ222" s="273">
        <f t="shared" si="852"/>
        <v>11.368169079869221</v>
      </c>
      <c r="DK222" s="273">
        <f t="shared" si="852"/>
        <v>3.6399477478153339</v>
      </c>
      <c r="DL222" s="273">
        <f t="shared" si="852"/>
        <v>2.5016115199244928</v>
      </c>
      <c r="DM222" s="273">
        <f t="shared" si="852"/>
        <v>2.4120368397073606</v>
      </c>
      <c r="DN222" s="273">
        <f t="shared" si="852"/>
        <v>1.7868311697833463</v>
      </c>
      <c r="DO222" s="273">
        <f t="shared" si="852"/>
        <v>1.0756080396834933</v>
      </c>
      <c r="DP222" s="273">
        <f t="shared" si="852"/>
        <v>4.6300098404869221</v>
      </c>
      <c r="DQ222" s="273">
        <f t="shared" si="852"/>
        <v>1.8045030594640663</v>
      </c>
      <c r="DR222" s="273" t="str">
        <f t="shared" si="852"/>
        <v>-</v>
      </c>
      <c r="DS222" s="273">
        <f t="shared" si="852"/>
        <v>0.33909030100334453</v>
      </c>
      <c r="DT222" s="273">
        <f t="shared" si="852"/>
        <v>0.67946335931279112</v>
      </c>
      <c r="DU222" s="273">
        <f t="shared" si="852"/>
        <v>0.43878800478145635</v>
      </c>
      <c r="DV222" s="273">
        <f t="shared" si="852"/>
        <v>1.6003453186983625</v>
      </c>
      <c r="DW222" s="273">
        <f t="shared" si="852"/>
        <v>1.1510689057282302</v>
      </c>
      <c r="DX222" s="273">
        <f t="shared" si="852"/>
        <v>1.0152777224237111</v>
      </c>
      <c r="DY222" s="273">
        <f t="shared" si="852"/>
        <v>2.7379623168178648</v>
      </c>
      <c r="DZ222" s="273">
        <f t="shared" si="852"/>
        <v>1.1841563730843685</v>
      </c>
      <c r="EA222" s="273" t="str">
        <f t="shared" si="852"/>
        <v>-</v>
      </c>
      <c r="EB222" s="273">
        <f t="shared" si="852"/>
        <v>0.17959576515880657</v>
      </c>
      <c r="EC222" s="273">
        <f t="shared" si="852"/>
        <v>0.23368566176470587</v>
      </c>
      <c r="ED222" s="273">
        <f t="shared" si="852"/>
        <v>0.7885821583871393</v>
      </c>
      <c r="EE222" s="273">
        <f t="shared" si="852"/>
        <v>2.3205053965327163</v>
      </c>
      <c r="EF222" s="273">
        <f t="shared" si="852"/>
        <v>1.7298887295599032</v>
      </c>
      <c r="EG222" s="273">
        <f t="shared" si="852"/>
        <v>1.1167671179651326</v>
      </c>
      <c r="EH222" s="273">
        <f t="shared" si="852"/>
        <v>3.6660256177655213</v>
      </c>
      <c r="EI222" s="273">
        <f t="shared" si="852"/>
        <v>1.5963581689349629</v>
      </c>
      <c r="EJ222" s="273" t="str">
        <f t="shared" si="852"/>
        <v>-</v>
      </c>
      <c r="EK222" s="273">
        <f t="shared" si="852"/>
        <v>0.31383174443886941</v>
      </c>
      <c r="EL222" s="273">
        <f t="shared" si="852"/>
        <v>0.55772853931161137</v>
      </c>
      <c r="EM222" s="273">
        <f t="shared" si="852"/>
        <v>0.48183913914307031</v>
      </c>
      <c r="EN222" s="273">
        <f t="shared" si="852"/>
        <v>1.5669146696794911</v>
      </c>
      <c r="EO222" s="273">
        <f t="shared" ref="EO222:GZ222" si="853">+IF(ISERROR(EO202/EO181),"-",(EO202/EO181))</f>
        <v>0.51336473409266081</v>
      </c>
      <c r="EP222" s="273">
        <f t="shared" si="853"/>
        <v>0.75476933180101791</v>
      </c>
      <c r="EQ222" s="273">
        <f t="shared" si="853"/>
        <v>3.0687414687414689</v>
      </c>
      <c r="ER222" s="273">
        <f t="shared" si="853"/>
        <v>1.5226056114346216</v>
      </c>
      <c r="ES222" s="273" t="str">
        <f t="shared" si="853"/>
        <v>-</v>
      </c>
      <c r="ET222" s="273" t="str">
        <f t="shared" si="853"/>
        <v>-</v>
      </c>
      <c r="EU222" s="273" t="str">
        <f t="shared" si="853"/>
        <v>-</v>
      </c>
      <c r="EV222" s="273">
        <f t="shared" si="853"/>
        <v>1.1734760051880675</v>
      </c>
      <c r="EW222" s="273">
        <f t="shared" si="853"/>
        <v>1.7431002509026989</v>
      </c>
      <c r="EX222" s="273">
        <f t="shared" si="853"/>
        <v>1.1620498244738671</v>
      </c>
      <c r="EY222" s="273">
        <f t="shared" si="853"/>
        <v>0.9643782383419689</v>
      </c>
      <c r="EZ222" s="273">
        <f t="shared" si="853"/>
        <v>4.0166544655929721</v>
      </c>
      <c r="FA222" s="273">
        <f t="shared" si="853"/>
        <v>1.6328826703574411</v>
      </c>
      <c r="FB222" s="273">
        <f t="shared" si="853"/>
        <v>3.3129496402877696</v>
      </c>
      <c r="FC222" s="273">
        <f t="shared" si="853"/>
        <v>0.37376372242924771</v>
      </c>
      <c r="FD222" s="273">
        <f t="shared" si="853"/>
        <v>0.41051331575233074</v>
      </c>
      <c r="FE222" s="273">
        <f t="shared" si="853"/>
        <v>0.33623495883470556</v>
      </c>
      <c r="FF222" s="273">
        <f t="shared" si="853"/>
        <v>1.194491221146629</v>
      </c>
      <c r="FG222" s="273">
        <f t="shared" si="853"/>
        <v>1.3320566937477922</v>
      </c>
      <c r="FH222" s="273">
        <f t="shared" si="853"/>
        <v>1.893862475186306</v>
      </c>
      <c r="FI222" s="273">
        <f t="shared" si="853"/>
        <v>1.1599537967055042</v>
      </c>
      <c r="FJ222" s="273">
        <f t="shared" si="853"/>
        <v>0.87405548258961474</v>
      </c>
      <c r="FK222" s="273">
        <f t="shared" si="853"/>
        <v>0.47607414858456676</v>
      </c>
      <c r="FL222" s="273" t="str">
        <f t="shared" si="853"/>
        <v>-</v>
      </c>
      <c r="FM222" s="273">
        <f t="shared" si="853"/>
        <v>0.46727647513527443</v>
      </c>
      <c r="FN222" s="273" t="str">
        <f t="shared" si="853"/>
        <v>-</v>
      </c>
      <c r="FO222" s="273">
        <f t="shared" si="853"/>
        <v>1.4919483846482282</v>
      </c>
      <c r="FP222" s="273">
        <f t="shared" si="853"/>
        <v>1.4974972237236501</v>
      </c>
      <c r="FQ222" s="273" t="str">
        <f t="shared" si="853"/>
        <v>-</v>
      </c>
      <c r="FR222" s="273" t="str">
        <f t="shared" si="853"/>
        <v>-</v>
      </c>
      <c r="FS222" s="273">
        <f t="shared" si="853"/>
        <v>0.66852522236735712</v>
      </c>
      <c r="FT222" s="273" t="str">
        <f t="shared" si="853"/>
        <v>-</v>
      </c>
      <c r="FU222" s="273" t="str">
        <f t="shared" si="853"/>
        <v>-</v>
      </c>
      <c r="FV222" s="273" t="str">
        <f t="shared" si="853"/>
        <v>-</v>
      </c>
      <c r="FW222" s="273">
        <f t="shared" si="853"/>
        <v>0.58671422395157802</v>
      </c>
      <c r="FX222" s="273">
        <f t="shared" si="853"/>
        <v>2.2330454705091691</v>
      </c>
      <c r="FY222" s="273">
        <f t="shared" si="853"/>
        <v>0.88312196198054149</v>
      </c>
      <c r="FZ222" s="273">
        <f t="shared" si="853"/>
        <v>1.0177644405367177</v>
      </c>
      <c r="GA222" s="273">
        <f t="shared" si="853"/>
        <v>5.4402439551883734</v>
      </c>
      <c r="GB222" s="273">
        <f t="shared" si="853"/>
        <v>1.4443075731403709</v>
      </c>
      <c r="GC222" s="273" t="str">
        <f t="shared" si="853"/>
        <v>-</v>
      </c>
      <c r="GD222" s="273" t="str">
        <f t="shared" si="853"/>
        <v>-</v>
      </c>
      <c r="GE222" s="273" t="str">
        <f t="shared" si="853"/>
        <v>-</v>
      </c>
      <c r="GF222" s="273">
        <f t="shared" si="853"/>
        <v>0.63938732815301857</v>
      </c>
      <c r="GG222" s="273">
        <f t="shared" si="853"/>
        <v>1.0131486616742047</v>
      </c>
      <c r="GH222" s="273" t="str">
        <f t="shared" si="853"/>
        <v>-</v>
      </c>
      <c r="GI222" s="273" t="str">
        <f t="shared" si="853"/>
        <v>-</v>
      </c>
      <c r="GJ222" s="273">
        <f t="shared" si="853"/>
        <v>0.89052890528905293</v>
      </c>
      <c r="GK222" s="273">
        <f t="shared" si="853"/>
        <v>0.42664141722663412</v>
      </c>
      <c r="GL222" s="273">
        <f t="shared" si="853"/>
        <v>1.3522267763320772</v>
      </c>
      <c r="GM222" s="273" t="str">
        <f t="shared" si="853"/>
        <v>-</v>
      </c>
      <c r="GN222" s="273" t="str">
        <f t="shared" si="853"/>
        <v>-</v>
      </c>
      <c r="GO222" s="273" t="str">
        <f t="shared" si="853"/>
        <v>-</v>
      </c>
      <c r="GP222" s="273">
        <f t="shared" si="853"/>
        <v>23.505273409099608</v>
      </c>
      <c r="GQ222" s="273">
        <f t="shared" si="853"/>
        <v>0.35596701372892292</v>
      </c>
      <c r="GR222" s="273">
        <f t="shared" si="853"/>
        <v>3.61328125</v>
      </c>
      <c r="GS222" s="273">
        <f t="shared" si="853"/>
        <v>43.10285451901737</v>
      </c>
      <c r="GT222" s="273" t="str">
        <f t="shared" si="853"/>
        <v>-</v>
      </c>
      <c r="GU222" s="273" t="str">
        <f t="shared" si="853"/>
        <v>-</v>
      </c>
      <c r="GV222" s="273" t="str">
        <f t="shared" si="853"/>
        <v>-</v>
      </c>
      <c r="GW222" s="273" t="str">
        <f t="shared" si="853"/>
        <v>-</v>
      </c>
      <c r="GX222" s="273" t="str">
        <f t="shared" si="853"/>
        <v>-</v>
      </c>
      <c r="GY222" s="273">
        <f t="shared" si="853"/>
        <v>1.5071133860914907</v>
      </c>
      <c r="GZ222" s="273">
        <f t="shared" si="853"/>
        <v>0.93689981148813484</v>
      </c>
      <c r="HA222" s="273">
        <f t="shared" ref="HA222:HH222" si="854">+IF(ISERROR(HA202/HA181),"-",(HA202/HA181))</f>
        <v>1.1969375075159339</v>
      </c>
      <c r="HB222" s="273">
        <f t="shared" si="854"/>
        <v>2.3526002095886822</v>
      </c>
      <c r="HC222" s="273">
        <f t="shared" si="854"/>
        <v>1.1323426872537059</v>
      </c>
      <c r="HD222" s="273">
        <f t="shared" si="854"/>
        <v>0.70984728804634023</v>
      </c>
      <c r="HE222" s="273" t="str">
        <f t="shared" si="854"/>
        <v>-</v>
      </c>
      <c r="HF222" s="273">
        <f t="shared" si="854"/>
        <v>0.40875295043273013</v>
      </c>
      <c r="HG222" s="273" t="str">
        <f t="shared" si="854"/>
        <v>-</v>
      </c>
      <c r="HH222" s="273">
        <f t="shared" si="854"/>
        <v>0</v>
      </c>
    </row>
    <row r="223" spans="1:216" x14ac:dyDescent="0.2">
      <c r="A223" s="263" t="s">
        <v>239</v>
      </c>
      <c r="B223" s="273">
        <f t="shared" si="792"/>
        <v>12.212404771430849</v>
      </c>
      <c r="C223" s="273" t="str">
        <f t="shared" si="792"/>
        <v>-</v>
      </c>
      <c r="D223" s="273" t="str">
        <f t="shared" si="792"/>
        <v>-</v>
      </c>
      <c r="E223" s="273" t="str">
        <f t="shared" si="792"/>
        <v>-</v>
      </c>
      <c r="F223" s="273" t="str">
        <f t="shared" si="792"/>
        <v>-</v>
      </c>
      <c r="G223" s="273" t="str">
        <f t="shared" si="792"/>
        <v>-</v>
      </c>
      <c r="H223" s="273" t="str">
        <f t="shared" si="792"/>
        <v>-</v>
      </c>
      <c r="I223" s="273" t="str">
        <f t="shared" ref="I223" si="855">+IF(ISERROR(I203/I182),"-",(I203/I182))</f>
        <v>-</v>
      </c>
      <c r="J223" s="273" t="str">
        <f t="shared" ref="J223:BZ223" si="856">+IF(ISERROR(J203/J182),"-",(J203/J182))</f>
        <v>-</v>
      </c>
      <c r="K223" s="273" t="str">
        <f t="shared" si="856"/>
        <v>-</v>
      </c>
      <c r="L223" s="273" t="str">
        <f t="shared" si="856"/>
        <v>-</v>
      </c>
      <c r="M223" s="273" t="str">
        <f t="shared" si="856"/>
        <v>-</v>
      </c>
      <c r="N223" s="273" t="str">
        <f t="shared" ref="N223:P223" si="857">+IF(ISERROR(N203/N182),"-",(N203/N182))</f>
        <v>-</v>
      </c>
      <c r="O223" s="273" t="str">
        <f t="shared" si="857"/>
        <v>-</v>
      </c>
      <c r="P223" s="273" t="str">
        <f t="shared" si="857"/>
        <v>-</v>
      </c>
      <c r="Q223" s="273" t="str">
        <f t="shared" si="856"/>
        <v>-</v>
      </c>
      <c r="R223" s="273" t="str">
        <f t="shared" si="856"/>
        <v>-</v>
      </c>
      <c r="S223" s="273" t="str">
        <f t="shared" si="856"/>
        <v>-</v>
      </c>
      <c r="T223" s="273" t="str">
        <f t="shared" si="856"/>
        <v>-</v>
      </c>
      <c r="U223" s="273" t="str">
        <f t="shared" si="856"/>
        <v>-</v>
      </c>
      <c r="V223" s="273" t="str">
        <f t="shared" si="856"/>
        <v>-</v>
      </c>
      <c r="W223" s="273" t="str">
        <f t="shared" si="856"/>
        <v>-</v>
      </c>
      <c r="X223" s="273" t="str">
        <f t="shared" si="856"/>
        <v>-</v>
      </c>
      <c r="Y223" s="273" t="str">
        <f t="shared" si="856"/>
        <v>-</v>
      </c>
      <c r="Z223" s="273">
        <f t="shared" si="856"/>
        <v>3.154583785740138</v>
      </c>
      <c r="AA223" s="273">
        <f t="shared" si="856"/>
        <v>2.9352108818696374</v>
      </c>
      <c r="AB223" s="273" t="str">
        <f t="shared" si="856"/>
        <v>-</v>
      </c>
      <c r="AC223" s="273">
        <f t="shared" si="856"/>
        <v>1.4527927927927928</v>
      </c>
      <c r="AD223" s="273" t="str">
        <f t="shared" si="856"/>
        <v>-</v>
      </c>
      <c r="AE223" s="273" t="str">
        <f t="shared" si="856"/>
        <v>-</v>
      </c>
      <c r="AF223" s="273">
        <f t="shared" si="856"/>
        <v>2.5030346173303464</v>
      </c>
      <c r="AG223" s="273" t="str">
        <f t="shared" si="856"/>
        <v>-</v>
      </c>
      <c r="AH223" s="273" t="str">
        <f t="shared" si="856"/>
        <v>-</v>
      </c>
      <c r="AI223" s="273" t="str">
        <f t="shared" si="856"/>
        <v>-</v>
      </c>
      <c r="AJ223" s="273">
        <f t="shared" si="856"/>
        <v>0.84648648648648639</v>
      </c>
      <c r="AK223" s="273">
        <f t="shared" si="856"/>
        <v>4.5812962962962969</v>
      </c>
      <c r="AL223" s="273" t="str">
        <f t="shared" si="856"/>
        <v>-</v>
      </c>
      <c r="AM223" s="273">
        <f t="shared" si="856"/>
        <v>1.5689317392981104</v>
      </c>
      <c r="AN223" s="273" t="str">
        <f t="shared" si="856"/>
        <v>-</v>
      </c>
      <c r="AO223" s="273">
        <f t="shared" si="856"/>
        <v>1.5689317392981104</v>
      </c>
      <c r="AP223" s="273" t="str">
        <f t="shared" si="856"/>
        <v>-</v>
      </c>
      <c r="AQ223" s="273" t="str">
        <f t="shared" si="856"/>
        <v>-</v>
      </c>
      <c r="AR223" s="273" t="str">
        <f t="shared" si="856"/>
        <v>-</v>
      </c>
      <c r="AS223" s="273" t="str">
        <f t="shared" si="856"/>
        <v>-</v>
      </c>
      <c r="AT223" s="273" t="str">
        <f t="shared" si="856"/>
        <v>-</v>
      </c>
      <c r="AU223" s="273" t="str">
        <f t="shared" si="856"/>
        <v>-</v>
      </c>
      <c r="AV223" s="273" t="str">
        <f t="shared" si="856"/>
        <v>-</v>
      </c>
      <c r="AW223" s="273" t="str">
        <f t="shared" si="856"/>
        <v>-</v>
      </c>
      <c r="AX223" s="273" t="str">
        <f t="shared" si="856"/>
        <v>-</v>
      </c>
      <c r="AY223" s="273">
        <f t="shared" si="856"/>
        <v>2.1773667240846253</v>
      </c>
      <c r="AZ223" s="273">
        <f t="shared" si="856"/>
        <v>1.3878435863874345</v>
      </c>
      <c r="BA223" s="273" t="str">
        <f t="shared" si="856"/>
        <v>-</v>
      </c>
      <c r="BB223" s="273">
        <f t="shared" si="856"/>
        <v>1.3878435863874345</v>
      </c>
      <c r="BC223" s="273" t="str">
        <f t="shared" si="856"/>
        <v>-</v>
      </c>
      <c r="BD223" s="273" t="str">
        <f t="shared" si="856"/>
        <v>-</v>
      </c>
      <c r="BE223" s="273" t="str">
        <f t="shared" si="856"/>
        <v>-</v>
      </c>
      <c r="BF223" s="273" t="str">
        <f t="shared" si="856"/>
        <v>-</v>
      </c>
      <c r="BG223" s="273" t="str">
        <f t="shared" ref="BG223:BM223" si="858">+IF(ISERROR(BG203/BG182),"-",(BG203/BG182))</f>
        <v>-</v>
      </c>
      <c r="BH223" s="273" t="str">
        <f t="shared" si="858"/>
        <v>-</v>
      </c>
      <c r="BI223" s="273" t="str">
        <f t="shared" si="858"/>
        <v>-</v>
      </c>
      <c r="BJ223" s="273" t="str">
        <f t="shared" si="858"/>
        <v>-</v>
      </c>
      <c r="BK223" s="273" t="str">
        <f t="shared" si="858"/>
        <v>-</v>
      </c>
      <c r="BL223" s="273" t="str">
        <f t="shared" si="858"/>
        <v>-</v>
      </c>
      <c r="BM223" s="273" t="str">
        <f t="shared" si="858"/>
        <v>-</v>
      </c>
      <c r="BN223" s="273">
        <f t="shared" si="856"/>
        <v>0.4268070914516412</v>
      </c>
      <c r="BO223" s="273" t="str">
        <f t="shared" si="856"/>
        <v>-</v>
      </c>
      <c r="BP223" s="273" t="str">
        <f t="shared" si="856"/>
        <v>-</v>
      </c>
      <c r="BQ223" s="273">
        <f t="shared" si="856"/>
        <v>0.4268070914516412</v>
      </c>
      <c r="BR223" s="273" t="str">
        <f t="shared" si="856"/>
        <v>-</v>
      </c>
      <c r="BS223" s="273" t="str">
        <f t="shared" si="856"/>
        <v>-</v>
      </c>
      <c r="BT223" s="273" t="str">
        <f t="shared" si="856"/>
        <v>-</v>
      </c>
      <c r="BU223" s="273">
        <f t="shared" si="856"/>
        <v>2.9601545000287173</v>
      </c>
      <c r="BV223" s="273" t="str">
        <f t="shared" si="856"/>
        <v>-</v>
      </c>
      <c r="BW223" s="273">
        <f t="shared" si="856"/>
        <v>2.9601545000287173</v>
      </c>
      <c r="BX223" s="273" t="str">
        <f t="shared" si="856"/>
        <v>-</v>
      </c>
      <c r="BY223" s="273" t="str">
        <f t="shared" si="856"/>
        <v>-</v>
      </c>
      <c r="BZ223" s="273" t="str">
        <f t="shared" si="856"/>
        <v>-</v>
      </c>
      <c r="CA223" s="273" t="str">
        <f t="shared" ref="CA223:EL223" si="859">+IF(ISERROR(CA203/CA182),"-",(CA203/CA182))</f>
        <v>-</v>
      </c>
      <c r="CB223" s="273" t="str">
        <f t="shared" si="859"/>
        <v>-</v>
      </c>
      <c r="CC223" s="273" t="str">
        <f t="shared" si="859"/>
        <v>-</v>
      </c>
      <c r="CD223" s="273" t="str">
        <f t="shared" si="859"/>
        <v>-</v>
      </c>
      <c r="CE223" s="273" t="str">
        <f t="shared" si="859"/>
        <v>-</v>
      </c>
      <c r="CF223" s="273" t="str">
        <f t="shared" si="859"/>
        <v>-</v>
      </c>
      <c r="CG223" s="273" t="str">
        <f t="shared" si="859"/>
        <v>-</v>
      </c>
      <c r="CH223" s="273" t="str">
        <f t="shared" si="859"/>
        <v>-</v>
      </c>
      <c r="CI223" s="273">
        <f t="shared" si="859"/>
        <v>1.9728138739618954</v>
      </c>
      <c r="CJ223" s="273">
        <f t="shared" si="859"/>
        <v>9.7717439952260177E-2</v>
      </c>
      <c r="CK223" s="273">
        <f t="shared" si="859"/>
        <v>2.3979644588045232</v>
      </c>
      <c r="CL223" s="273">
        <f t="shared" si="859"/>
        <v>0.39086975980904071</v>
      </c>
      <c r="CM223" s="273" t="str">
        <f t="shared" si="859"/>
        <v>-</v>
      </c>
      <c r="CN223" s="273" t="str">
        <f t="shared" si="859"/>
        <v>-</v>
      </c>
      <c r="CO223" s="273" t="str">
        <f t="shared" si="859"/>
        <v>-</v>
      </c>
      <c r="CP223" s="273">
        <f t="shared" si="859"/>
        <v>0.86690473898394083</v>
      </c>
      <c r="CQ223" s="273">
        <f t="shared" si="859"/>
        <v>0.34480460466525298</v>
      </c>
      <c r="CR223" s="273">
        <f t="shared" si="859"/>
        <v>0.43299804939954406</v>
      </c>
      <c r="CS223" s="273">
        <f t="shared" si="859"/>
        <v>0.64547148901873874</v>
      </c>
      <c r="CT223" s="273">
        <f t="shared" si="859"/>
        <v>0.2810210191672583</v>
      </c>
      <c r="CU223" s="273">
        <f t="shared" si="859"/>
        <v>0.63057866564041565</v>
      </c>
      <c r="CV223" s="273">
        <f t="shared" si="859"/>
        <v>1.8665283540802213</v>
      </c>
      <c r="CW223" s="273">
        <f t="shared" si="859"/>
        <v>0.72062577395193395</v>
      </c>
      <c r="CX223" s="273" t="str">
        <f t="shared" si="859"/>
        <v>-</v>
      </c>
      <c r="CY223" s="273" t="str">
        <f t="shared" si="859"/>
        <v>-</v>
      </c>
      <c r="CZ223" s="273" t="str">
        <f t="shared" si="859"/>
        <v>-</v>
      </c>
      <c r="DA223" s="273">
        <f t="shared" si="859"/>
        <v>0.65554184152061223</v>
      </c>
      <c r="DB223" s="273">
        <f t="shared" si="859"/>
        <v>0.66007963219325094</v>
      </c>
      <c r="DC223" s="273" t="str">
        <f t="shared" si="859"/>
        <v>-</v>
      </c>
      <c r="DD223" s="273">
        <f t="shared" si="859"/>
        <v>4.8049291017997779</v>
      </c>
      <c r="DE223" s="273">
        <f t="shared" si="859"/>
        <v>1.813201815833428</v>
      </c>
      <c r="DF223" s="273">
        <f t="shared" si="859"/>
        <v>3.0432296744071889</v>
      </c>
      <c r="DG223" s="273">
        <f t="shared" si="859"/>
        <v>4.6199344700550977</v>
      </c>
      <c r="DH223" s="273">
        <f t="shared" si="859"/>
        <v>12.812039147338785</v>
      </c>
      <c r="DI223" s="273" t="str">
        <f t="shared" si="859"/>
        <v>-</v>
      </c>
      <c r="DJ223" s="273" t="str">
        <f t="shared" si="859"/>
        <v>-</v>
      </c>
      <c r="DK223" s="273">
        <f t="shared" si="859"/>
        <v>3.2653999542127705</v>
      </c>
      <c r="DL223" s="273">
        <f t="shared" si="859"/>
        <v>2.1369836674753375</v>
      </c>
      <c r="DM223" s="273">
        <f t="shared" si="859"/>
        <v>1.8447663046852223</v>
      </c>
      <c r="DN223" s="273">
        <f t="shared" si="859"/>
        <v>0.95773935559628609</v>
      </c>
      <c r="DO223" s="273">
        <f t="shared" si="859"/>
        <v>1.059838914511062</v>
      </c>
      <c r="DP223" s="273">
        <f t="shared" si="859"/>
        <v>2.0475832228229454</v>
      </c>
      <c r="DQ223" s="273">
        <f t="shared" si="859"/>
        <v>1.2585944547393448</v>
      </c>
      <c r="DR223" s="273" t="str">
        <f t="shared" si="859"/>
        <v>-</v>
      </c>
      <c r="DS223" s="273">
        <f t="shared" si="859"/>
        <v>0.4750516395558998</v>
      </c>
      <c r="DT223" s="273">
        <f t="shared" si="859"/>
        <v>0.77793639900776912</v>
      </c>
      <c r="DU223" s="273">
        <f t="shared" si="859"/>
        <v>0.84738766910027918</v>
      </c>
      <c r="DV223" s="273">
        <f t="shared" si="859"/>
        <v>1.498253875851562</v>
      </c>
      <c r="DW223" s="273">
        <f t="shared" si="859"/>
        <v>0.8933743034333993</v>
      </c>
      <c r="DX223" s="273">
        <f t="shared" si="859"/>
        <v>0.84110994764397906</v>
      </c>
      <c r="DY223" s="273">
        <f t="shared" si="859"/>
        <v>4.2028657455850009</v>
      </c>
      <c r="DZ223" s="273">
        <f t="shared" si="859"/>
        <v>0.79971548121469627</v>
      </c>
      <c r="EA223" s="273" t="str">
        <f t="shared" si="859"/>
        <v>-</v>
      </c>
      <c r="EB223" s="273" t="str">
        <f t="shared" si="859"/>
        <v>-</v>
      </c>
      <c r="EC223" s="273">
        <f t="shared" si="859"/>
        <v>5.4514391872824755</v>
      </c>
      <c r="ED223" s="273">
        <f t="shared" si="859"/>
        <v>1.2078560201194593</v>
      </c>
      <c r="EE223" s="273">
        <f t="shared" si="859"/>
        <v>2.0324420824630618</v>
      </c>
      <c r="EF223" s="273">
        <f t="shared" si="859"/>
        <v>1.0193355474095636</v>
      </c>
      <c r="EG223" s="273">
        <f t="shared" si="859"/>
        <v>1.0636982878783894</v>
      </c>
      <c r="EH223" s="273">
        <f t="shared" si="859"/>
        <v>2.3408021591367074</v>
      </c>
      <c r="EI223" s="273">
        <f t="shared" si="859"/>
        <v>1.3710140685801708</v>
      </c>
      <c r="EJ223" s="273" t="str">
        <f t="shared" si="859"/>
        <v>-</v>
      </c>
      <c r="EK223" s="273">
        <f t="shared" si="859"/>
        <v>0.59023126734505094</v>
      </c>
      <c r="EL223" s="273">
        <f t="shared" si="859"/>
        <v>1.2685796505974971</v>
      </c>
      <c r="EM223" s="273">
        <f t="shared" ref="EM223:GX223" si="860">+IF(ISERROR(EM203/EM182),"-",(EM203/EM182))</f>
        <v>0.85208512294641903</v>
      </c>
      <c r="EN223" s="273">
        <f t="shared" si="860"/>
        <v>1.0831943005541129</v>
      </c>
      <c r="EO223" s="273">
        <f t="shared" si="860"/>
        <v>0.48736666029439879</v>
      </c>
      <c r="EP223" s="273">
        <f t="shared" si="860"/>
        <v>0.54831400585453727</v>
      </c>
      <c r="EQ223" s="273">
        <f t="shared" si="860"/>
        <v>3.4437388591800357</v>
      </c>
      <c r="ER223" s="273">
        <f t="shared" si="860"/>
        <v>0.62728183711271412</v>
      </c>
      <c r="ES223" s="273" t="str">
        <f t="shared" si="860"/>
        <v>-</v>
      </c>
      <c r="ET223" s="273">
        <f t="shared" si="860"/>
        <v>0.21231569817866436</v>
      </c>
      <c r="EU223" s="273">
        <f t="shared" si="860"/>
        <v>0.50545961322950494</v>
      </c>
      <c r="EV223" s="273">
        <f t="shared" si="860"/>
        <v>0.58374522900763359</v>
      </c>
      <c r="EW223" s="273">
        <f t="shared" si="860"/>
        <v>1.8397956754709988</v>
      </c>
      <c r="EX223" s="273">
        <f t="shared" si="860"/>
        <v>0.96240707472518072</v>
      </c>
      <c r="EY223" s="273">
        <f t="shared" si="860"/>
        <v>0.88547323956737689</v>
      </c>
      <c r="EZ223" s="273">
        <f t="shared" si="860"/>
        <v>2.2975538360542829</v>
      </c>
      <c r="FA223" s="273">
        <f t="shared" si="860"/>
        <v>1.192259778363953</v>
      </c>
      <c r="FB223" s="273">
        <f t="shared" si="860"/>
        <v>1.0801260783012607</v>
      </c>
      <c r="FC223" s="273">
        <f t="shared" si="860"/>
        <v>0.23133267845448593</v>
      </c>
      <c r="FD223" s="273">
        <f t="shared" si="860"/>
        <v>0.51539391073633334</v>
      </c>
      <c r="FE223" s="273">
        <f t="shared" si="860"/>
        <v>1.0675800781250002</v>
      </c>
      <c r="FF223" s="273">
        <f t="shared" si="860"/>
        <v>0.8490840546323114</v>
      </c>
      <c r="FG223" s="273">
        <f t="shared" si="860"/>
        <v>1.2925152463560763</v>
      </c>
      <c r="FH223" s="273">
        <f t="shared" si="860"/>
        <v>0.98684730454417158</v>
      </c>
      <c r="FI223" s="273">
        <f t="shared" si="860"/>
        <v>1.2804942906303769</v>
      </c>
      <c r="FJ223" s="273">
        <f t="shared" si="860"/>
        <v>2.0372276889525338</v>
      </c>
      <c r="FK223" s="273" t="str">
        <f t="shared" si="860"/>
        <v>-</v>
      </c>
      <c r="FL223" s="273">
        <f t="shared" si="860"/>
        <v>0.50461392104011427</v>
      </c>
      <c r="FM223" s="273">
        <f t="shared" si="860"/>
        <v>0.72680811522378819</v>
      </c>
      <c r="FN223" s="273">
        <f t="shared" si="860"/>
        <v>0.57725696490194434</v>
      </c>
      <c r="FO223" s="273">
        <f t="shared" si="860"/>
        <v>1.5888194480808504</v>
      </c>
      <c r="FP223" s="273">
        <f t="shared" si="860"/>
        <v>2.0061483359047831</v>
      </c>
      <c r="FQ223" s="273" t="str">
        <f t="shared" si="860"/>
        <v>-</v>
      </c>
      <c r="FR223" s="273" t="str">
        <f t="shared" si="860"/>
        <v>-</v>
      </c>
      <c r="FS223" s="273">
        <f t="shared" si="860"/>
        <v>0.32157610422624722</v>
      </c>
      <c r="FT223" s="273" t="str">
        <f t="shared" si="860"/>
        <v>-</v>
      </c>
      <c r="FU223" s="273" t="str">
        <f t="shared" si="860"/>
        <v>-</v>
      </c>
      <c r="FV223" s="273" t="str">
        <f t="shared" si="860"/>
        <v>-</v>
      </c>
      <c r="FW223" s="273" t="str">
        <f t="shared" si="860"/>
        <v>-</v>
      </c>
      <c r="FX223" s="273">
        <f t="shared" si="860"/>
        <v>1.5857367806813496</v>
      </c>
      <c r="FY223" s="273">
        <f t="shared" si="860"/>
        <v>0.67419994722026744</v>
      </c>
      <c r="FZ223" s="273">
        <f t="shared" si="860"/>
        <v>0.86692809207275279</v>
      </c>
      <c r="GA223" s="273">
        <f t="shared" si="860"/>
        <v>3.7380509973359599</v>
      </c>
      <c r="GB223" s="273">
        <f t="shared" si="860"/>
        <v>1.2985887942453456</v>
      </c>
      <c r="GC223" s="273" t="str">
        <f t="shared" si="860"/>
        <v>-</v>
      </c>
      <c r="GD223" s="273">
        <f t="shared" si="860"/>
        <v>1.0541838649155724</v>
      </c>
      <c r="GE223" s="273">
        <f t="shared" si="860"/>
        <v>0.39142734149191316</v>
      </c>
      <c r="GF223" s="273" t="str">
        <f t="shared" si="860"/>
        <v>-</v>
      </c>
      <c r="GG223" s="273">
        <f t="shared" si="860"/>
        <v>1.7165297963245765</v>
      </c>
      <c r="GH223" s="273">
        <f t="shared" si="860"/>
        <v>0.45490356798457088</v>
      </c>
      <c r="GI223" s="273">
        <f t="shared" si="860"/>
        <v>0.46527415143603135</v>
      </c>
      <c r="GJ223" s="273" t="str">
        <f t="shared" si="860"/>
        <v>-</v>
      </c>
      <c r="GK223" s="273">
        <f t="shared" si="860"/>
        <v>0.45614057629353211</v>
      </c>
      <c r="GL223" s="273">
        <f t="shared" si="860"/>
        <v>2.2335916075392852</v>
      </c>
      <c r="GM223" s="273" t="str">
        <f t="shared" si="860"/>
        <v>-</v>
      </c>
      <c r="GN223" s="273" t="str">
        <f t="shared" si="860"/>
        <v>-</v>
      </c>
      <c r="GO223" s="273" t="str">
        <f t="shared" si="860"/>
        <v>-</v>
      </c>
      <c r="GP223" s="273">
        <f t="shared" si="860"/>
        <v>1.8026994095041711</v>
      </c>
      <c r="GQ223" s="273" t="str">
        <f t="shared" si="860"/>
        <v>-</v>
      </c>
      <c r="GR223" s="273" t="str">
        <f t="shared" si="860"/>
        <v>-</v>
      </c>
      <c r="GS223" s="273">
        <f t="shared" si="860"/>
        <v>1.8026994095041711</v>
      </c>
      <c r="GT223" s="273" t="str">
        <f t="shared" si="860"/>
        <v>-</v>
      </c>
      <c r="GU223" s="273" t="str">
        <f t="shared" si="860"/>
        <v>-</v>
      </c>
      <c r="GV223" s="273" t="str">
        <f t="shared" si="860"/>
        <v>-</v>
      </c>
      <c r="GW223" s="273" t="str">
        <f t="shared" si="860"/>
        <v>-</v>
      </c>
      <c r="GX223" s="273" t="str">
        <f t="shared" si="860"/>
        <v>-</v>
      </c>
      <c r="GY223" s="273">
        <f t="shared" ref="GY223:HH223" si="861">+IF(ISERROR(GY203/GY182),"-",(GY203/GY182))</f>
        <v>1.5211118281133549</v>
      </c>
      <c r="GZ223" s="273">
        <f t="shared" si="861"/>
        <v>0.72155732667562911</v>
      </c>
      <c r="HA223" s="273">
        <f t="shared" si="861"/>
        <v>1.3369266539843585</v>
      </c>
      <c r="HB223" s="273">
        <f t="shared" si="861"/>
        <v>1.3181012922050854</v>
      </c>
      <c r="HC223" s="273">
        <f t="shared" si="861"/>
        <v>1.3164571835565766</v>
      </c>
      <c r="HD223" s="273">
        <f t="shared" si="861"/>
        <v>1.4629708904109588</v>
      </c>
      <c r="HE223" s="273">
        <f t="shared" si="861"/>
        <v>0.55439105820873857</v>
      </c>
      <c r="HF223" s="273">
        <f t="shared" si="861"/>
        <v>0.46263259402121504</v>
      </c>
      <c r="HG223" s="273">
        <f t="shared" si="861"/>
        <v>0.44985182035262178</v>
      </c>
      <c r="HH223" s="273">
        <f t="shared" si="861"/>
        <v>0</v>
      </c>
    </row>
    <row r="224" spans="1:216" x14ac:dyDescent="0.2">
      <c r="A224" s="263" t="s">
        <v>240</v>
      </c>
      <c r="B224" s="273">
        <f t="shared" si="792"/>
        <v>7.2615350111109231</v>
      </c>
      <c r="C224" s="273">
        <f t="shared" si="792"/>
        <v>1.0873014545829536</v>
      </c>
      <c r="D224" s="273">
        <f t="shared" si="792"/>
        <v>1.4293884023103918</v>
      </c>
      <c r="E224" s="273">
        <f t="shared" si="792"/>
        <v>1.5297223349250439</v>
      </c>
      <c r="F224" s="273">
        <f t="shared" si="792"/>
        <v>2.1340349537857515</v>
      </c>
      <c r="G224" s="273">
        <f t="shared" si="792"/>
        <v>1.1426684389798123</v>
      </c>
      <c r="H224" s="273">
        <f t="shared" si="792"/>
        <v>1.1999025341130605</v>
      </c>
      <c r="I224" s="273">
        <f t="shared" ref="I224" si="862">+IF(ISERROR(I204/I183),"-",(I204/I183))</f>
        <v>1.3979895339475803</v>
      </c>
      <c r="J224" s="273">
        <f t="shared" ref="J224:BZ224" si="863">+IF(ISERROR(J204/J183),"-",(J204/J183))</f>
        <v>1.0550459795367522</v>
      </c>
      <c r="K224" s="273">
        <f t="shared" si="863"/>
        <v>1.1780369593560456</v>
      </c>
      <c r="L224" s="273">
        <f t="shared" si="863"/>
        <v>2.658587825374052</v>
      </c>
      <c r="M224" s="273">
        <f t="shared" si="863"/>
        <v>0.36343120375971338</v>
      </c>
      <c r="N224" s="273">
        <f t="shared" ref="N224:P224" si="864">+IF(ISERROR(N204/N183),"-",(N204/N183))</f>
        <v>0.59308540329332959</v>
      </c>
      <c r="O224" s="273" t="str">
        <f t="shared" si="864"/>
        <v>-</v>
      </c>
      <c r="P224" s="273">
        <f t="shared" si="864"/>
        <v>0.59308540329332959</v>
      </c>
      <c r="Q224" s="273">
        <f t="shared" si="863"/>
        <v>0.40383590381369538</v>
      </c>
      <c r="R224" s="273">
        <f t="shared" si="863"/>
        <v>1.2590866480601657</v>
      </c>
      <c r="S224" s="273" t="str">
        <f t="shared" si="863"/>
        <v>-</v>
      </c>
      <c r="T224" s="273">
        <f t="shared" si="863"/>
        <v>0.88523033491595016</v>
      </c>
      <c r="U224" s="273">
        <f t="shared" si="863"/>
        <v>2.4530882352941177</v>
      </c>
      <c r="V224" s="273">
        <f t="shared" si="863"/>
        <v>0.33510826493065382</v>
      </c>
      <c r="W224" s="273">
        <f t="shared" si="863"/>
        <v>0.91690522441468147</v>
      </c>
      <c r="X224" s="273">
        <f t="shared" si="863"/>
        <v>1.4707956219743212</v>
      </c>
      <c r="Y224" s="273">
        <f t="shared" si="863"/>
        <v>0.36601367584549993</v>
      </c>
      <c r="Z224" s="273">
        <f t="shared" si="863"/>
        <v>4.6024744838010294</v>
      </c>
      <c r="AA224" s="273">
        <f t="shared" si="863"/>
        <v>4.6720593411340836</v>
      </c>
      <c r="AB224" s="273">
        <f t="shared" si="863"/>
        <v>4.576655368789039</v>
      </c>
      <c r="AC224" s="273">
        <f t="shared" si="863"/>
        <v>2.1602418978108022</v>
      </c>
      <c r="AD224" s="273">
        <f t="shared" si="863"/>
        <v>1.3503156325749053</v>
      </c>
      <c r="AE224" s="273">
        <f t="shared" si="863"/>
        <v>0.93892848365691817</v>
      </c>
      <c r="AF224" s="273">
        <f t="shared" si="863"/>
        <v>1.9409490473441111</v>
      </c>
      <c r="AG224" s="273">
        <f t="shared" si="863"/>
        <v>4.9038247690546841</v>
      </c>
      <c r="AH224" s="273">
        <f t="shared" si="863"/>
        <v>1.5995060645727073</v>
      </c>
      <c r="AI224" s="273">
        <f t="shared" si="863"/>
        <v>0.91331157821695341</v>
      </c>
      <c r="AJ224" s="273">
        <f t="shared" si="863"/>
        <v>1.4668263307322822</v>
      </c>
      <c r="AK224" s="273">
        <f t="shared" si="863"/>
        <v>1.8206919216061186</v>
      </c>
      <c r="AL224" s="273">
        <f t="shared" si="863"/>
        <v>0.54270438229936779</v>
      </c>
      <c r="AM224" s="273">
        <f t="shared" si="863"/>
        <v>1.0143314150199594</v>
      </c>
      <c r="AN224" s="273">
        <f t="shared" si="863"/>
        <v>2.1214826839826841</v>
      </c>
      <c r="AO224" s="273">
        <f t="shared" si="863"/>
        <v>0.93549797726834905</v>
      </c>
      <c r="AP224" s="273">
        <f t="shared" si="863"/>
        <v>0.60178108808290165</v>
      </c>
      <c r="AQ224" s="273" t="str">
        <f t="shared" si="863"/>
        <v>-</v>
      </c>
      <c r="AR224" s="273">
        <f t="shared" si="863"/>
        <v>0.97180910700236034</v>
      </c>
      <c r="AS224" s="273">
        <f t="shared" si="863"/>
        <v>1.6999716151007664</v>
      </c>
      <c r="AT224" s="273" t="str">
        <f t="shared" si="863"/>
        <v>-</v>
      </c>
      <c r="AU224" s="273" t="str">
        <f t="shared" si="863"/>
        <v>-</v>
      </c>
      <c r="AV224" s="273">
        <f t="shared" si="863"/>
        <v>0.36184526669870254</v>
      </c>
      <c r="AW224" s="273">
        <f t="shared" si="863"/>
        <v>0.28158438753471149</v>
      </c>
      <c r="AX224" s="273" t="str">
        <f t="shared" si="863"/>
        <v>-</v>
      </c>
      <c r="AY224" s="273">
        <f t="shared" si="863"/>
        <v>1.4983167699070274</v>
      </c>
      <c r="AZ224" s="273">
        <f t="shared" si="863"/>
        <v>0.70399236112019459</v>
      </c>
      <c r="BA224" s="273">
        <f t="shared" si="863"/>
        <v>4.8869142971565881E-2</v>
      </c>
      <c r="BB224" s="273">
        <f t="shared" si="863"/>
        <v>2.2091268859757607</v>
      </c>
      <c r="BC224" s="273">
        <f t="shared" si="863"/>
        <v>0.29385112175766659</v>
      </c>
      <c r="BD224" s="273">
        <f t="shared" si="863"/>
        <v>3.0194002484178153</v>
      </c>
      <c r="BE224" s="273" t="str">
        <f t="shared" si="863"/>
        <v>-</v>
      </c>
      <c r="BF224" s="273" t="str">
        <f t="shared" si="863"/>
        <v>-</v>
      </c>
      <c r="BG224" s="273">
        <f t="shared" ref="BG224:BM224" si="865">+IF(ISERROR(BG204/BG183),"-",(BG204/BG183))</f>
        <v>0.27011594818432788</v>
      </c>
      <c r="BH224" s="273">
        <f t="shared" si="865"/>
        <v>9.0900221729490027E-2</v>
      </c>
      <c r="BI224" s="273" t="str">
        <f t="shared" si="865"/>
        <v>-</v>
      </c>
      <c r="BJ224" s="273">
        <f t="shared" si="865"/>
        <v>0.32708042438568524</v>
      </c>
      <c r="BK224" s="273" t="str">
        <f t="shared" si="865"/>
        <v>-</v>
      </c>
      <c r="BL224" s="273" t="str">
        <f t="shared" si="865"/>
        <v>-</v>
      </c>
      <c r="BM224" s="273" t="str">
        <f t="shared" si="865"/>
        <v>-</v>
      </c>
      <c r="BN224" s="273">
        <f t="shared" si="863"/>
        <v>1.0827041584330148</v>
      </c>
      <c r="BO224" s="273">
        <f t="shared" si="863"/>
        <v>7.1092908963257664E-2</v>
      </c>
      <c r="BP224" s="273">
        <f t="shared" si="863"/>
        <v>3.6206711761063213</v>
      </c>
      <c r="BQ224" s="273">
        <f t="shared" si="863"/>
        <v>0.44132136255611304</v>
      </c>
      <c r="BR224" s="273">
        <f t="shared" si="863"/>
        <v>7.1698161783636269</v>
      </c>
      <c r="BS224" s="273" t="str">
        <f t="shared" si="863"/>
        <v>-</v>
      </c>
      <c r="BT224" s="273" t="str">
        <f t="shared" si="863"/>
        <v>-</v>
      </c>
      <c r="BU224" s="273">
        <f t="shared" si="863"/>
        <v>0.95549645074103773</v>
      </c>
      <c r="BV224" s="273" t="str">
        <f t="shared" si="863"/>
        <v>-</v>
      </c>
      <c r="BW224" s="273">
        <f t="shared" si="863"/>
        <v>2.4154204069693037</v>
      </c>
      <c r="BX224" s="273">
        <f t="shared" si="863"/>
        <v>0.3085865986135316</v>
      </c>
      <c r="BY224" s="273">
        <f t="shared" si="863"/>
        <v>1.7677236294347907</v>
      </c>
      <c r="BZ224" s="273" t="str">
        <f t="shared" si="863"/>
        <v>-</v>
      </c>
      <c r="CA224" s="273" t="str">
        <f t="shared" ref="CA224:EL224" si="866">+IF(ISERROR(CA204/CA183),"-",(CA204/CA183))</f>
        <v>-</v>
      </c>
      <c r="CB224" s="273">
        <f t="shared" si="866"/>
        <v>0.89678778350879662</v>
      </c>
      <c r="CC224" s="273">
        <f t="shared" si="866"/>
        <v>3.7478686918177365E-2</v>
      </c>
      <c r="CD224" s="273">
        <f t="shared" si="866"/>
        <v>0.62781538102462364</v>
      </c>
      <c r="CE224" s="273">
        <f t="shared" si="866"/>
        <v>0.5843171806167401</v>
      </c>
      <c r="CF224" s="273">
        <f t="shared" si="866"/>
        <v>3.6369809640431927</v>
      </c>
      <c r="CG224" s="273" t="str">
        <f t="shared" si="866"/>
        <v>-</v>
      </c>
      <c r="CH224" s="273" t="str">
        <f t="shared" si="866"/>
        <v>-</v>
      </c>
      <c r="CI224" s="273">
        <f t="shared" si="866"/>
        <v>1.0524277385334793</v>
      </c>
      <c r="CJ224" s="273">
        <f t="shared" si="866"/>
        <v>7.0163866674932324E-2</v>
      </c>
      <c r="CK224" s="273">
        <f t="shared" si="866"/>
        <v>3.1505971957763546</v>
      </c>
      <c r="CL224" s="273">
        <f t="shared" si="866"/>
        <v>0.30368029882048575</v>
      </c>
      <c r="CM224" s="273">
        <f t="shared" si="866"/>
        <v>2.9022694866920151</v>
      </c>
      <c r="CN224" s="273" t="str">
        <f t="shared" si="866"/>
        <v>-</v>
      </c>
      <c r="CO224" s="273">
        <f t="shared" si="866"/>
        <v>1.4472745745491493</v>
      </c>
      <c r="CP224" s="273">
        <f t="shared" si="866"/>
        <v>0.94092466993267709</v>
      </c>
      <c r="CQ224" s="273">
        <f t="shared" si="866"/>
        <v>0.20981592656908957</v>
      </c>
      <c r="CR224" s="273">
        <f t="shared" si="866"/>
        <v>0.49382469661901779</v>
      </c>
      <c r="CS224" s="273">
        <f t="shared" si="866"/>
        <v>1.9422925608475214</v>
      </c>
      <c r="CT224" s="273">
        <f t="shared" si="866"/>
        <v>0.39688835207971618</v>
      </c>
      <c r="CU224" s="273">
        <f t="shared" si="866"/>
        <v>0.68394506612410999</v>
      </c>
      <c r="CV224" s="273">
        <f t="shared" si="866"/>
        <v>2.1717123740294069</v>
      </c>
      <c r="CW224" s="273">
        <f t="shared" si="866"/>
        <v>0.82897590215401762</v>
      </c>
      <c r="CX224" s="273" t="str">
        <f t="shared" si="866"/>
        <v>-</v>
      </c>
      <c r="CY224" s="273" t="str">
        <f t="shared" si="866"/>
        <v>-</v>
      </c>
      <c r="CZ224" s="273" t="str">
        <f t="shared" si="866"/>
        <v>-</v>
      </c>
      <c r="DA224" s="273">
        <f t="shared" si="866"/>
        <v>0.78223892650804505</v>
      </c>
      <c r="DB224" s="273">
        <f t="shared" si="866"/>
        <v>0.77835453457048787</v>
      </c>
      <c r="DC224" s="273">
        <f t="shared" si="866"/>
        <v>2.0342437692045068</v>
      </c>
      <c r="DD224" s="273">
        <f t="shared" si="866"/>
        <v>4.53331473806956</v>
      </c>
      <c r="DE224" s="273">
        <f t="shared" si="866"/>
        <v>0.97914943156272094</v>
      </c>
      <c r="DF224" s="273">
        <f t="shared" si="866"/>
        <v>1.7433504074417954</v>
      </c>
      <c r="DG224" s="273">
        <f t="shared" si="866"/>
        <v>5.9453952659603972</v>
      </c>
      <c r="DH224" s="273">
        <f t="shared" si="866"/>
        <v>22.632078729281769</v>
      </c>
      <c r="DI224" s="273">
        <f t="shared" si="866"/>
        <v>8.4501118568232663</v>
      </c>
      <c r="DJ224" s="273">
        <f t="shared" si="866"/>
        <v>8.7715379046437061</v>
      </c>
      <c r="DK224" s="273">
        <f t="shared" si="866"/>
        <v>2.7455191632306368</v>
      </c>
      <c r="DL224" s="273">
        <f t="shared" si="866"/>
        <v>2.1115872101831146</v>
      </c>
      <c r="DM224" s="273">
        <f t="shared" si="866"/>
        <v>1.9680089042153486</v>
      </c>
      <c r="DN224" s="273">
        <f t="shared" si="866"/>
        <v>1.0086380044270391</v>
      </c>
      <c r="DO224" s="273">
        <f t="shared" si="866"/>
        <v>1.3764250424338544</v>
      </c>
      <c r="DP224" s="273">
        <f t="shared" si="866"/>
        <v>3.1263869002537468</v>
      </c>
      <c r="DQ224" s="273">
        <f t="shared" si="866"/>
        <v>1.1637152213300903</v>
      </c>
      <c r="DR224" s="273">
        <f t="shared" si="866"/>
        <v>0.8409232688708671</v>
      </c>
      <c r="DS224" s="273">
        <f t="shared" si="866"/>
        <v>0.33402307117762597</v>
      </c>
      <c r="DT224" s="273">
        <f t="shared" si="866"/>
        <v>0.44385994473276269</v>
      </c>
      <c r="DU224" s="273">
        <f t="shared" si="866"/>
        <v>0.68295162208309623</v>
      </c>
      <c r="DV224" s="273">
        <f t="shared" si="866"/>
        <v>1.4483437684272091</v>
      </c>
      <c r="DW224" s="273">
        <f t="shared" si="866"/>
        <v>0.97433327866163688</v>
      </c>
      <c r="DX224" s="273">
        <f t="shared" si="866"/>
        <v>1.2793951482161983</v>
      </c>
      <c r="DY224" s="273">
        <f t="shared" si="866"/>
        <v>2.6523114709739191</v>
      </c>
      <c r="DZ224" s="273">
        <f t="shared" si="866"/>
        <v>0.67691760588192018</v>
      </c>
      <c r="EA224" s="273" t="str">
        <f t="shared" si="866"/>
        <v>-</v>
      </c>
      <c r="EB224" s="273">
        <f t="shared" si="866"/>
        <v>0.28371183124946842</v>
      </c>
      <c r="EC224" s="273">
        <f t="shared" si="866"/>
        <v>0.40235122301175186</v>
      </c>
      <c r="ED224" s="273">
        <f t="shared" si="866"/>
        <v>0.83835779382175413</v>
      </c>
      <c r="EE224" s="273">
        <f t="shared" si="866"/>
        <v>2.0385935989446264</v>
      </c>
      <c r="EF224" s="273">
        <f t="shared" si="866"/>
        <v>1.1280841528812082</v>
      </c>
      <c r="EG224" s="273">
        <f t="shared" si="866"/>
        <v>1.4943763755783928</v>
      </c>
      <c r="EH224" s="273">
        <f t="shared" si="866"/>
        <v>3.1841116678444856</v>
      </c>
      <c r="EI224" s="273">
        <f t="shared" si="866"/>
        <v>1.1177639890748652</v>
      </c>
      <c r="EJ224" s="273">
        <f t="shared" si="866"/>
        <v>0.8409232688708671</v>
      </c>
      <c r="EK224" s="273">
        <f t="shared" si="866"/>
        <v>0.38015931217600207</v>
      </c>
      <c r="EL224" s="273">
        <f t="shared" si="866"/>
        <v>0.45299853318278233</v>
      </c>
      <c r="EM224" s="273">
        <f t="shared" ref="EM224:GX224" si="867">+IF(ISERROR(EM204/EM183),"-",(EM204/EM183))</f>
        <v>0.83594564424665485</v>
      </c>
      <c r="EN224" s="273">
        <f t="shared" si="867"/>
        <v>1.3277279599450225</v>
      </c>
      <c r="EO224" s="273">
        <f t="shared" si="867"/>
        <v>0.30133871540099361</v>
      </c>
      <c r="EP224" s="273" t="str">
        <f t="shared" si="867"/>
        <v>-</v>
      </c>
      <c r="EQ224" s="273">
        <f t="shared" si="867"/>
        <v>2.5808367618937242</v>
      </c>
      <c r="ER224" s="273">
        <f t="shared" si="867"/>
        <v>0.66500753748032804</v>
      </c>
      <c r="ES224" s="273" t="str">
        <f t="shared" si="867"/>
        <v>-</v>
      </c>
      <c r="ET224" s="273" t="str">
        <f t="shared" si="867"/>
        <v>-</v>
      </c>
      <c r="EU224" s="273">
        <f t="shared" si="867"/>
        <v>0.2082837891399128</v>
      </c>
      <c r="EV224" s="273" t="str">
        <f t="shared" si="867"/>
        <v>-</v>
      </c>
      <c r="EW224" s="273">
        <f t="shared" si="867"/>
        <v>1.1942601307101286</v>
      </c>
      <c r="EX224" s="273">
        <f t="shared" si="867"/>
        <v>0.53490170989880192</v>
      </c>
      <c r="EY224" s="273">
        <f t="shared" si="867"/>
        <v>1.0974952763159949</v>
      </c>
      <c r="EZ224" s="273">
        <f t="shared" si="867"/>
        <v>2.0012050232539611</v>
      </c>
      <c r="FA224" s="273">
        <f t="shared" si="867"/>
        <v>0.93666373027717009</v>
      </c>
      <c r="FB224" s="273">
        <f t="shared" si="867"/>
        <v>0.58564814814814814</v>
      </c>
      <c r="FC224" s="273">
        <f t="shared" si="867"/>
        <v>0.47048739237392379</v>
      </c>
      <c r="FD224" s="273">
        <f t="shared" si="867"/>
        <v>0.32992458136264863</v>
      </c>
      <c r="FE224" s="273">
        <f t="shared" si="867"/>
        <v>0.35016712692321489</v>
      </c>
      <c r="FF224" s="273">
        <f t="shared" si="867"/>
        <v>0.55425825558721342</v>
      </c>
      <c r="FG224" s="273">
        <f t="shared" si="867"/>
        <v>0.44</v>
      </c>
      <c r="FH224" s="273">
        <f t="shared" si="867"/>
        <v>0.68346184525392184</v>
      </c>
      <c r="FI224" s="273">
        <f t="shared" si="867"/>
        <v>2.525686077643909</v>
      </c>
      <c r="FJ224" s="273">
        <f t="shared" si="867"/>
        <v>0.69698931732986047</v>
      </c>
      <c r="FK224" s="273" t="str">
        <f t="shared" si="867"/>
        <v>-</v>
      </c>
      <c r="FL224" s="273">
        <f t="shared" si="867"/>
        <v>0.16333617021276597</v>
      </c>
      <c r="FM224" s="273" t="str">
        <f t="shared" si="867"/>
        <v>-</v>
      </c>
      <c r="FN224" s="273" t="str">
        <f t="shared" si="867"/>
        <v>-</v>
      </c>
      <c r="FO224" s="273">
        <f t="shared" si="867"/>
        <v>1.7155712365591398</v>
      </c>
      <c r="FP224" s="273">
        <f t="shared" si="867"/>
        <v>1.5690050991501419</v>
      </c>
      <c r="FQ224" s="273" t="str">
        <f t="shared" si="867"/>
        <v>-</v>
      </c>
      <c r="FR224" s="273" t="str">
        <f t="shared" si="867"/>
        <v>-</v>
      </c>
      <c r="FS224" s="273">
        <f t="shared" si="867"/>
        <v>1.0269389132635842</v>
      </c>
      <c r="FT224" s="273" t="str">
        <f t="shared" si="867"/>
        <v>-</v>
      </c>
      <c r="FU224" s="273" t="str">
        <f t="shared" si="867"/>
        <v>-</v>
      </c>
      <c r="FV224" s="273" t="str">
        <f t="shared" si="867"/>
        <v>-</v>
      </c>
      <c r="FW224" s="273" t="str">
        <f t="shared" si="867"/>
        <v>-</v>
      </c>
      <c r="FX224" s="273">
        <f t="shared" si="867"/>
        <v>1.4648678343087724</v>
      </c>
      <c r="FY224" s="273">
        <f t="shared" si="867"/>
        <v>0.45617394074546036</v>
      </c>
      <c r="FZ224" s="273">
        <f t="shared" si="867"/>
        <v>0.69881680175848326</v>
      </c>
      <c r="GA224" s="273">
        <f t="shared" si="867"/>
        <v>2.574741566920566</v>
      </c>
      <c r="GB224" s="273">
        <f t="shared" si="867"/>
        <v>1.2828256327856156</v>
      </c>
      <c r="GC224" s="273" t="str">
        <f t="shared" si="867"/>
        <v>-</v>
      </c>
      <c r="GD224" s="273">
        <f t="shared" si="867"/>
        <v>0.17218269129657543</v>
      </c>
      <c r="GE224" s="273">
        <f t="shared" si="867"/>
        <v>0.6910850160959906</v>
      </c>
      <c r="GF224" s="273">
        <f t="shared" si="867"/>
        <v>0.64149413433028235</v>
      </c>
      <c r="GG224" s="273">
        <f t="shared" si="867"/>
        <v>1.5245318640230952</v>
      </c>
      <c r="GH224" s="273" t="str">
        <f t="shared" si="867"/>
        <v>-</v>
      </c>
      <c r="GI224" s="273">
        <f t="shared" si="867"/>
        <v>0.41771976499279462</v>
      </c>
      <c r="GJ224" s="273">
        <f t="shared" si="867"/>
        <v>0.85200311162971609</v>
      </c>
      <c r="GK224" s="273">
        <f t="shared" si="867"/>
        <v>0.45786910702084932</v>
      </c>
      <c r="GL224" s="273">
        <f t="shared" si="867"/>
        <v>1.8284580891533981</v>
      </c>
      <c r="GM224" s="273" t="str">
        <f t="shared" si="867"/>
        <v>-</v>
      </c>
      <c r="GN224" s="273" t="str">
        <f t="shared" si="867"/>
        <v>-</v>
      </c>
      <c r="GO224" s="273" t="str">
        <f t="shared" si="867"/>
        <v>-</v>
      </c>
      <c r="GP224" s="273">
        <f t="shared" si="867"/>
        <v>12.444710590091868</v>
      </c>
      <c r="GQ224" s="273" t="str">
        <f t="shared" si="867"/>
        <v>-</v>
      </c>
      <c r="GR224" s="273">
        <f t="shared" si="867"/>
        <v>2.2564024760286441</v>
      </c>
      <c r="GS224" s="273">
        <f t="shared" si="867"/>
        <v>14.222534815023209</v>
      </c>
      <c r="GT224" s="273" t="str">
        <f t="shared" si="867"/>
        <v>-</v>
      </c>
      <c r="GU224" s="273" t="str">
        <f t="shared" si="867"/>
        <v>-</v>
      </c>
      <c r="GV224" s="273" t="str">
        <f t="shared" si="867"/>
        <v>-</v>
      </c>
      <c r="GW224" s="273" t="str">
        <f t="shared" si="867"/>
        <v>-</v>
      </c>
      <c r="GX224" s="273" t="str">
        <f t="shared" si="867"/>
        <v>-</v>
      </c>
      <c r="GY224" s="273">
        <f t="shared" ref="GY224:HH224" si="868">+IF(ISERROR(GY204/GY183),"-",(GY204/GY183))</f>
        <v>1.4217158310949991</v>
      </c>
      <c r="GZ224" s="273">
        <f t="shared" si="868"/>
        <v>0.98783407718561311</v>
      </c>
      <c r="HA224" s="273">
        <f t="shared" si="868"/>
        <v>1.6227384785873169</v>
      </c>
      <c r="HB224" s="273">
        <f t="shared" si="868"/>
        <v>1.1353795247739396</v>
      </c>
      <c r="HC224" s="273">
        <f t="shared" si="868"/>
        <v>0.98791295238280008</v>
      </c>
      <c r="HD224" s="273">
        <f t="shared" si="868"/>
        <v>0.90197934130117352</v>
      </c>
      <c r="HE224" s="273">
        <f t="shared" si="868"/>
        <v>0.26784688995215317</v>
      </c>
      <c r="HF224" s="273">
        <f t="shared" si="868"/>
        <v>0.26906158357771259</v>
      </c>
      <c r="HG224" s="273">
        <f t="shared" si="868"/>
        <v>1.0031109445277362</v>
      </c>
      <c r="HH224" s="273">
        <f t="shared" si="868"/>
        <v>0</v>
      </c>
    </row>
    <row r="225" spans="1:216" x14ac:dyDescent="0.2">
      <c r="A225" s="263" t="s">
        <v>241</v>
      </c>
      <c r="B225" s="273">
        <f t="shared" si="792"/>
        <v>10.471223873749647</v>
      </c>
      <c r="C225" s="273">
        <f t="shared" si="792"/>
        <v>1.6334344627061264</v>
      </c>
      <c r="D225" s="273">
        <f t="shared" si="792"/>
        <v>1.7587664939730936</v>
      </c>
      <c r="E225" s="273">
        <f t="shared" si="792"/>
        <v>1.6739155108778203</v>
      </c>
      <c r="F225" s="273">
        <f t="shared" si="792"/>
        <v>1.5208643089322518</v>
      </c>
      <c r="G225" s="273">
        <f t="shared" si="792"/>
        <v>1.6158247882540091</v>
      </c>
      <c r="H225" s="273">
        <f t="shared" si="792"/>
        <v>1.3497681880818491</v>
      </c>
      <c r="I225" s="273">
        <f t="shared" ref="I225" si="869">+IF(ISERROR(I205/I184),"-",(I205/I184))</f>
        <v>1.6224395346931297</v>
      </c>
      <c r="J225" s="273">
        <f t="shared" ref="J225:BZ225" si="870">+IF(ISERROR(J205/J184),"-",(J205/J184))</f>
        <v>0.82629693021637907</v>
      </c>
      <c r="K225" s="273">
        <f t="shared" si="870"/>
        <v>1.5262621073150093</v>
      </c>
      <c r="L225" s="273">
        <f t="shared" si="870"/>
        <v>1.094670704012112</v>
      </c>
      <c r="M225" s="273">
        <f t="shared" si="870"/>
        <v>1.5867831278136622</v>
      </c>
      <c r="N225" s="273">
        <f t="shared" ref="N225:P225" si="871">+IF(ISERROR(N205/N184),"-",(N205/N184))</f>
        <v>1.4113952581690588</v>
      </c>
      <c r="O225" s="273">
        <f t="shared" si="871"/>
        <v>2.5419247808826069</v>
      </c>
      <c r="P225" s="273">
        <f t="shared" si="871"/>
        <v>0.48653217526758635</v>
      </c>
      <c r="Q225" s="273">
        <f t="shared" si="870"/>
        <v>0.58522299515162468</v>
      </c>
      <c r="R225" s="273">
        <f t="shared" si="870"/>
        <v>1.8595167849453791</v>
      </c>
      <c r="S225" s="273" t="str">
        <f t="shared" si="870"/>
        <v>-</v>
      </c>
      <c r="T225" s="273">
        <f t="shared" si="870"/>
        <v>0.92108890715435465</v>
      </c>
      <c r="U225" s="273">
        <f t="shared" si="870"/>
        <v>0.69381779211500572</v>
      </c>
      <c r="V225" s="273">
        <f t="shared" si="870"/>
        <v>0.66376652318588392</v>
      </c>
      <c r="W225" s="273">
        <f t="shared" si="870"/>
        <v>1.6463487332339792</v>
      </c>
      <c r="X225" s="273">
        <f t="shared" si="870"/>
        <v>2.0988139702509665</v>
      </c>
      <c r="Y225" s="273">
        <f t="shared" si="870"/>
        <v>0.49635711483494926</v>
      </c>
      <c r="Z225" s="273">
        <f t="shared" si="870"/>
        <v>5.7234369984818914</v>
      </c>
      <c r="AA225" s="273">
        <f t="shared" si="870"/>
        <v>5.7197163983174546</v>
      </c>
      <c r="AB225" s="273">
        <f t="shared" si="870"/>
        <v>3.5948437150793398</v>
      </c>
      <c r="AC225" s="273">
        <f t="shared" si="870"/>
        <v>2.4340620353009634</v>
      </c>
      <c r="AD225" s="273">
        <f t="shared" si="870"/>
        <v>1.4900030094517187</v>
      </c>
      <c r="AE225" s="273">
        <f t="shared" si="870"/>
        <v>2.8553385373044322</v>
      </c>
      <c r="AF225" s="273">
        <f t="shared" si="870"/>
        <v>2.6014726778633781</v>
      </c>
      <c r="AG225" s="273">
        <f t="shared" si="870"/>
        <v>3.9141396656008798</v>
      </c>
      <c r="AH225" s="273">
        <f t="shared" si="870"/>
        <v>2.7651521468417619</v>
      </c>
      <c r="AI225" s="273">
        <f t="shared" si="870"/>
        <v>1.7444573353669779</v>
      </c>
      <c r="AJ225" s="273">
        <f t="shared" si="870"/>
        <v>2.1115913710979277</v>
      </c>
      <c r="AK225" s="273">
        <f t="shared" si="870"/>
        <v>2.4278363065992936</v>
      </c>
      <c r="AL225" s="273">
        <f t="shared" si="870"/>
        <v>2.2720906661387708</v>
      </c>
      <c r="AM225" s="273">
        <f t="shared" si="870"/>
        <v>1.596428793366202</v>
      </c>
      <c r="AN225" s="273">
        <f t="shared" si="870"/>
        <v>1.7429477984961099</v>
      </c>
      <c r="AO225" s="273">
        <f t="shared" si="870"/>
        <v>0.88378412757382796</v>
      </c>
      <c r="AP225" s="273">
        <f t="shared" si="870"/>
        <v>1.5468044507461971</v>
      </c>
      <c r="AQ225" s="273" t="str">
        <f t="shared" si="870"/>
        <v>-</v>
      </c>
      <c r="AR225" s="273">
        <f t="shared" si="870"/>
        <v>1.193457044818222</v>
      </c>
      <c r="AS225" s="273">
        <f t="shared" si="870"/>
        <v>0.99685722367139129</v>
      </c>
      <c r="AT225" s="273">
        <f t="shared" si="870"/>
        <v>1.3694045652818363</v>
      </c>
      <c r="AU225" s="273">
        <f t="shared" si="870"/>
        <v>0.52906091370558372</v>
      </c>
      <c r="AV225" s="273">
        <f t="shared" si="870"/>
        <v>1.0776788957500907</v>
      </c>
      <c r="AW225" s="273">
        <f t="shared" si="870"/>
        <v>1.8040288865546219</v>
      </c>
      <c r="AX225" s="273">
        <f t="shared" si="870"/>
        <v>0.58376729737362321</v>
      </c>
      <c r="AY225" s="273">
        <f t="shared" si="870"/>
        <v>0.98463839478229409</v>
      </c>
      <c r="AZ225" s="273">
        <f t="shared" si="870"/>
        <v>0.43697454422080967</v>
      </c>
      <c r="BA225" s="273">
        <f t="shared" si="870"/>
        <v>2.4341022867349252E-2</v>
      </c>
      <c r="BB225" s="273">
        <f t="shared" si="870"/>
        <v>3.9141176470588235</v>
      </c>
      <c r="BC225" s="273">
        <f t="shared" si="870"/>
        <v>0.32086043453514163</v>
      </c>
      <c r="BD225" s="273">
        <f t="shared" si="870"/>
        <v>1.7012967655388285</v>
      </c>
      <c r="BE225" s="273" t="str">
        <f t="shared" si="870"/>
        <v>-</v>
      </c>
      <c r="BF225" s="273" t="str">
        <f t="shared" si="870"/>
        <v>-</v>
      </c>
      <c r="BG225" s="273">
        <f t="shared" ref="BG225:BM225" si="872">+IF(ISERROR(BG205/BG184),"-",(BG205/BG184))</f>
        <v>1.2063716814159293</v>
      </c>
      <c r="BH225" s="273" t="str">
        <f t="shared" si="872"/>
        <v>-</v>
      </c>
      <c r="BI225" s="273" t="str">
        <f t="shared" si="872"/>
        <v>-</v>
      </c>
      <c r="BJ225" s="273">
        <f t="shared" si="872"/>
        <v>1.2063716814159293</v>
      </c>
      <c r="BK225" s="273" t="str">
        <f t="shared" si="872"/>
        <v>-</v>
      </c>
      <c r="BL225" s="273" t="str">
        <f t="shared" si="872"/>
        <v>-</v>
      </c>
      <c r="BM225" s="273" t="str">
        <f t="shared" si="872"/>
        <v>-</v>
      </c>
      <c r="BN225" s="273">
        <f t="shared" si="870"/>
        <v>0.45386011207283539</v>
      </c>
      <c r="BO225" s="273" t="str">
        <f t="shared" si="870"/>
        <v>-</v>
      </c>
      <c r="BP225" s="273">
        <f t="shared" si="870"/>
        <v>1.6658128704487722</v>
      </c>
      <c r="BQ225" s="273">
        <f t="shared" si="870"/>
        <v>0.3964333455442739</v>
      </c>
      <c r="BR225" s="273">
        <f t="shared" si="870"/>
        <v>1.7312525751957148</v>
      </c>
      <c r="BS225" s="273" t="str">
        <f t="shared" si="870"/>
        <v>-</v>
      </c>
      <c r="BT225" s="273" t="str">
        <f t="shared" si="870"/>
        <v>-</v>
      </c>
      <c r="BU225" s="273">
        <f t="shared" si="870"/>
        <v>0.76774592228553518</v>
      </c>
      <c r="BV225" s="273">
        <f t="shared" si="870"/>
        <v>1.6999608814708567E-2</v>
      </c>
      <c r="BW225" s="273">
        <f t="shared" si="870"/>
        <v>2.3071902385589094</v>
      </c>
      <c r="BX225" s="273">
        <f t="shared" si="870"/>
        <v>0.58001774053712729</v>
      </c>
      <c r="BY225" s="273">
        <f t="shared" si="870"/>
        <v>1.3355882241789805</v>
      </c>
      <c r="BZ225" s="273" t="str">
        <f t="shared" si="870"/>
        <v>-</v>
      </c>
      <c r="CA225" s="273" t="str">
        <f t="shared" ref="CA225:EL225" si="873">+IF(ISERROR(CA205/CA184),"-",(CA205/CA184))</f>
        <v>-</v>
      </c>
      <c r="CB225" s="273">
        <f t="shared" si="873"/>
        <v>0.20374882416040926</v>
      </c>
      <c r="CC225" s="273">
        <f t="shared" si="873"/>
        <v>4.8436882880145832E-2</v>
      </c>
      <c r="CD225" s="273">
        <f t="shared" si="873"/>
        <v>2.028924707440936</v>
      </c>
      <c r="CE225" s="273">
        <f t="shared" si="873"/>
        <v>6.8123322928645744E-2</v>
      </c>
      <c r="CF225" s="273" t="str">
        <f t="shared" si="873"/>
        <v>-</v>
      </c>
      <c r="CG225" s="273" t="str">
        <f t="shared" si="873"/>
        <v>-</v>
      </c>
      <c r="CH225" s="273" t="str">
        <f t="shared" si="873"/>
        <v>-</v>
      </c>
      <c r="CI225" s="273">
        <f t="shared" si="873"/>
        <v>1.096562946678592</v>
      </c>
      <c r="CJ225" s="273">
        <f t="shared" si="873"/>
        <v>5.201455218715393E-2</v>
      </c>
      <c r="CK225" s="273">
        <f t="shared" si="873"/>
        <v>2.5035584173515208</v>
      </c>
      <c r="CL225" s="273">
        <f t="shared" si="873"/>
        <v>0.30546021315810562</v>
      </c>
      <c r="CM225" s="273">
        <f t="shared" si="873"/>
        <v>2.2024482528377476</v>
      </c>
      <c r="CN225" s="273" t="str">
        <f t="shared" si="873"/>
        <v>-</v>
      </c>
      <c r="CO225" s="273">
        <f t="shared" si="873"/>
        <v>1.8941862441001398</v>
      </c>
      <c r="CP225" s="273">
        <f t="shared" si="873"/>
        <v>1.0824322179939667</v>
      </c>
      <c r="CQ225" s="273">
        <f t="shared" si="873"/>
        <v>0.2932435465768799</v>
      </c>
      <c r="CR225" s="273">
        <f t="shared" si="873"/>
        <v>0.55903584260284167</v>
      </c>
      <c r="CS225" s="273">
        <f t="shared" si="873"/>
        <v>0.70259090069766139</v>
      </c>
      <c r="CT225" s="273">
        <f t="shared" si="873"/>
        <v>0.65680197033727228</v>
      </c>
      <c r="CU225" s="273">
        <f t="shared" si="873"/>
        <v>0.66654333848198566</v>
      </c>
      <c r="CV225" s="273">
        <f t="shared" si="873"/>
        <v>2.237034065689707</v>
      </c>
      <c r="CW225" s="273">
        <f t="shared" si="873"/>
        <v>0.94027739415691569</v>
      </c>
      <c r="CX225" s="273" t="str">
        <f t="shared" si="873"/>
        <v>-</v>
      </c>
      <c r="CY225" s="273" t="str">
        <f t="shared" si="873"/>
        <v>-</v>
      </c>
      <c r="CZ225" s="273" t="str">
        <f t="shared" si="873"/>
        <v>-</v>
      </c>
      <c r="DA225" s="273">
        <f t="shared" si="873"/>
        <v>0.69119854373582856</v>
      </c>
      <c r="DB225" s="273">
        <f t="shared" si="873"/>
        <v>0.94423919268919443</v>
      </c>
      <c r="DC225" s="273">
        <f t="shared" si="873"/>
        <v>6.4685990338164254</v>
      </c>
      <c r="DD225" s="273">
        <f t="shared" si="873"/>
        <v>7.2356508424991777</v>
      </c>
      <c r="DE225" s="273">
        <f t="shared" si="873"/>
        <v>1.0988270219659366</v>
      </c>
      <c r="DF225" s="273">
        <f t="shared" si="873"/>
        <v>2.3851279140652917</v>
      </c>
      <c r="DG225" s="273">
        <f t="shared" si="873"/>
        <v>7.8950246054953421</v>
      </c>
      <c r="DH225" s="273">
        <f t="shared" si="873"/>
        <v>28.913880149264653</v>
      </c>
      <c r="DI225" s="273">
        <f t="shared" si="873"/>
        <v>88.171610351646464</v>
      </c>
      <c r="DJ225" s="273">
        <f t="shared" si="873"/>
        <v>7.1133268482490273</v>
      </c>
      <c r="DK225" s="273">
        <f t="shared" si="873"/>
        <v>3.3339219423265822</v>
      </c>
      <c r="DL225" s="273">
        <f t="shared" si="873"/>
        <v>2.6958851354953755</v>
      </c>
      <c r="DM225" s="273">
        <f t="shared" si="873"/>
        <v>2.2993357786090636</v>
      </c>
      <c r="DN225" s="273">
        <f t="shared" si="873"/>
        <v>1.2563193239974331</v>
      </c>
      <c r="DO225" s="273">
        <f t="shared" si="873"/>
        <v>1.4065970764859717</v>
      </c>
      <c r="DP225" s="273">
        <f t="shared" si="873"/>
        <v>3.0905423784220543</v>
      </c>
      <c r="DQ225" s="273">
        <f t="shared" si="873"/>
        <v>1.3375073556741544</v>
      </c>
      <c r="DR225" s="273" t="str">
        <f t="shared" si="873"/>
        <v>-</v>
      </c>
      <c r="DS225" s="273">
        <f t="shared" si="873"/>
        <v>0.30162654724140076</v>
      </c>
      <c r="DT225" s="273">
        <f t="shared" si="873"/>
        <v>0.73017684382719616</v>
      </c>
      <c r="DU225" s="273">
        <f t="shared" si="873"/>
        <v>0.89509669570295403</v>
      </c>
      <c r="DV225" s="273">
        <f t="shared" si="873"/>
        <v>2.1760313342948683</v>
      </c>
      <c r="DW225" s="273">
        <f t="shared" si="873"/>
        <v>1.2478868071871445</v>
      </c>
      <c r="DX225" s="273">
        <f t="shared" si="873"/>
        <v>1.0180808549733307</v>
      </c>
      <c r="DY225" s="273">
        <f t="shared" si="873"/>
        <v>4.2481632702957102</v>
      </c>
      <c r="DZ225" s="273">
        <f t="shared" si="873"/>
        <v>1.4355510623463359</v>
      </c>
      <c r="EA225" s="273" t="str">
        <f t="shared" si="873"/>
        <v>-</v>
      </c>
      <c r="EB225" s="273">
        <f t="shared" si="873"/>
        <v>0.48214171395314998</v>
      </c>
      <c r="EC225" s="273">
        <f t="shared" si="873"/>
        <v>0.47525643233814252</v>
      </c>
      <c r="ED225" s="273">
        <f t="shared" si="873"/>
        <v>0.72726268759308055</v>
      </c>
      <c r="EE225" s="273">
        <f t="shared" si="873"/>
        <v>2.6053354975834608</v>
      </c>
      <c r="EF225" s="273">
        <f t="shared" si="873"/>
        <v>1.3438906559868133</v>
      </c>
      <c r="EG225" s="273">
        <f t="shared" si="873"/>
        <v>1.3214983005269507</v>
      </c>
      <c r="EH225" s="273">
        <f t="shared" si="873"/>
        <v>3.8299710392944117</v>
      </c>
      <c r="EI225" s="273">
        <f t="shared" si="873"/>
        <v>1.4539046289498467</v>
      </c>
      <c r="EJ225" s="273" t="str">
        <f t="shared" si="873"/>
        <v>-</v>
      </c>
      <c r="EK225" s="273">
        <f t="shared" si="873"/>
        <v>0.4042226753356673</v>
      </c>
      <c r="EL225" s="273">
        <f t="shared" si="873"/>
        <v>0.63745591050530637</v>
      </c>
      <c r="EM225" s="273">
        <f t="shared" ref="EM225:GX225" si="874">+IF(ISERROR(EM205/EM184),"-",(EM205/EM184))</f>
        <v>0.81883429378114436</v>
      </c>
      <c r="EN225" s="273">
        <f t="shared" si="874"/>
        <v>1.4421802216092316</v>
      </c>
      <c r="EO225" s="273">
        <f t="shared" si="874"/>
        <v>0.81310493785233984</v>
      </c>
      <c r="EP225" s="273">
        <f t="shared" si="874"/>
        <v>0.56738194411943654</v>
      </c>
      <c r="EQ225" s="273">
        <f t="shared" si="874"/>
        <v>2.0494585732785935</v>
      </c>
      <c r="ER225" s="273">
        <f t="shared" si="874"/>
        <v>1.4527841149133924</v>
      </c>
      <c r="ES225" s="273" t="str">
        <f t="shared" si="874"/>
        <v>-</v>
      </c>
      <c r="ET225" s="273" t="str">
        <f t="shared" si="874"/>
        <v>-</v>
      </c>
      <c r="EU225" s="273">
        <f t="shared" si="874"/>
        <v>1.8824096112433413</v>
      </c>
      <c r="EV225" s="273" t="str">
        <f t="shared" si="874"/>
        <v>-</v>
      </c>
      <c r="EW225" s="273">
        <f t="shared" si="874"/>
        <v>1.3438076381295743</v>
      </c>
      <c r="EX225" s="273">
        <f t="shared" si="874"/>
        <v>0.95055791049168914</v>
      </c>
      <c r="EY225" s="273">
        <f t="shared" si="874"/>
        <v>0.87536964634331449</v>
      </c>
      <c r="EZ225" s="273">
        <f t="shared" si="874"/>
        <v>2.2494567389349585</v>
      </c>
      <c r="FA225" s="273">
        <f t="shared" si="874"/>
        <v>0.90083070124586628</v>
      </c>
      <c r="FB225" s="273">
        <f t="shared" si="874"/>
        <v>1.2350900130745248</v>
      </c>
      <c r="FC225" s="273">
        <f t="shared" si="874"/>
        <v>0.31541307028360049</v>
      </c>
      <c r="FD225" s="273">
        <f t="shared" si="874"/>
        <v>0.44257149774714927</v>
      </c>
      <c r="FE225" s="273">
        <f t="shared" si="874"/>
        <v>0.48106399128337596</v>
      </c>
      <c r="FF225" s="273">
        <f t="shared" si="874"/>
        <v>1.4146935953203155</v>
      </c>
      <c r="FG225" s="273">
        <f t="shared" si="874"/>
        <v>1.0701207196503586</v>
      </c>
      <c r="FH225" s="273">
        <f t="shared" si="874"/>
        <v>1.442070040337367</v>
      </c>
      <c r="FI225" s="273">
        <f t="shared" si="874"/>
        <v>2.0874299490683823</v>
      </c>
      <c r="FJ225" s="273">
        <f t="shared" si="874"/>
        <v>0.92010767738664667</v>
      </c>
      <c r="FK225" s="273">
        <f t="shared" si="874"/>
        <v>1.0981665245367858</v>
      </c>
      <c r="FL225" s="273">
        <f t="shared" si="874"/>
        <v>0.34310363190968157</v>
      </c>
      <c r="FM225" s="273">
        <f t="shared" si="874"/>
        <v>1.138362556561086</v>
      </c>
      <c r="FN225" s="273">
        <f t="shared" si="874"/>
        <v>0.57879921259842526</v>
      </c>
      <c r="FO225" s="273">
        <f t="shared" si="874"/>
        <v>0.61246452925970551</v>
      </c>
      <c r="FP225" s="273">
        <f t="shared" si="874"/>
        <v>0.56619581014011899</v>
      </c>
      <c r="FQ225" s="273" t="str">
        <f t="shared" si="874"/>
        <v>-</v>
      </c>
      <c r="FR225" s="273" t="str">
        <f t="shared" si="874"/>
        <v>-</v>
      </c>
      <c r="FS225" s="273">
        <f t="shared" si="874"/>
        <v>0.53027749820273185</v>
      </c>
      <c r="FT225" s="273" t="str">
        <f t="shared" si="874"/>
        <v>-</v>
      </c>
      <c r="FU225" s="273" t="str">
        <f t="shared" si="874"/>
        <v>-</v>
      </c>
      <c r="FV225" s="273" t="str">
        <f t="shared" si="874"/>
        <v>-</v>
      </c>
      <c r="FW225" s="273" t="str">
        <f t="shared" si="874"/>
        <v>-</v>
      </c>
      <c r="FX225" s="273">
        <f t="shared" si="874"/>
        <v>1.534312104686324</v>
      </c>
      <c r="FY225" s="273">
        <f t="shared" si="874"/>
        <v>1.1226596708229426</v>
      </c>
      <c r="FZ225" s="273">
        <f t="shared" si="874"/>
        <v>1.5395577593678822</v>
      </c>
      <c r="GA225" s="273">
        <f t="shared" si="874"/>
        <v>1.5528018395958163</v>
      </c>
      <c r="GB225" s="273">
        <f t="shared" si="874"/>
        <v>1.1253170749718464</v>
      </c>
      <c r="GC225" s="273" t="str">
        <f t="shared" si="874"/>
        <v>-</v>
      </c>
      <c r="GD225" s="273">
        <f t="shared" si="874"/>
        <v>0.30069428549629973</v>
      </c>
      <c r="GE225" s="273">
        <f t="shared" si="874"/>
        <v>0.43875138121546964</v>
      </c>
      <c r="GF225" s="273">
        <f t="shared" si="874"/>
        <v>0.29553466747523754</v>
      </c>
      <c r="GG225" s="273">
        <f t="shared" si="874"/>
        <v>1.2729092518348779</v>
      </c>
      <c r="GH225" s="273">
        <f t="shared" si="874"/>
        <v>1.010294425087108</v>
      </c>
      <c r="GI225" s="273">
        <f t="shared" si="874"/>
        <v>1.3297483966452885</v>
      </c>
      <c r="GJ225" s="273">
        <f t="shared" si="874"/>
        <v>6.1507731958762886</v>
      </c>
      <c r="GK225" s="273">
        <f t="shared" si="874"/>
        <v>1.2721618204804046</v>
      </c>
      <c r="GL225" s="273">
        <f t="shared" si="874"/>
        <v>1.0947452067764516</v>
      </c>
      <c r="GM225" s="273" t="str">
        <f t="shared" si="874"/>
        <v>-</v>
      </c>
      <c r="GN225" s="273" t="str">
        <f t="shared" si="874"/>
        <v>-</v>
      </c>
      <c r="GO225" s="273" t="str">
        <f t="shared" si="874"/>
        <v>-</v>
      </c>
      <c r="GP225" s="273">
        <f t="shared" si="874"/>
        <v>0.80666084113203285</v>
      </c>
      <c r="GQ225" s="273">
        <f t="shared" si="874"/>
        <v>0.49143094841930118</v>
      </c>
      <c r="GR225" s="273" t="str">
        <f t="shared" si="874"/>
        <v>-</v>
      </c>
      <c r="GS225" s="273" t="str">
        <f t="shared" si="874"/>
        <v>-</v>
      </c>
      <c r="GT225" s="273" t="str">
        <f t="shared" si="874"/>
        <v>-</v>
      </c>
      <c r="GU225" s="273">
        <f t="shared" si="874"/>
        <v>0.8506559351036187</v>
      </c>
      <c r="GV225" s="273" t="str">
        <f t="shared" si="874"/>
        <v>-</v>
      </c>
      <c r="GW225" s="273" t="str">
        <f t="shared" si="874"/>
        <v>-</v>
      </c>
      <c r="GX225" s="273" t="str">
        <f t="shared" si="874"/>
        <v>-</v>
      </c>
      <c r="GY225" s="273">
        <f t="shared" ref="GY225:HH225" si="875">+IF(ISERROR(GY205/GY184),"-",(GY205/GY184))</f>
        <v>1.2822765965019243</v>
      </c>
      <c r="GZ225" s="273">
        <f t="shared" si="875"/>
        <v>1.0056817334382897</v>
      </c>
      <c r="HA225" s="273">
        <f t="shared" si="875"/>
        <v>1.0999319997733326</v>
      </c>
      <c r="HB225" s="273">
        <f t="shared" si="875"/>
        <v>1.7550217090510043</v>
      </c>
      <c r="HC225" s="273">
        <f t="shared" si="875"/>
        <v>0.88327266952877326</v>
      </c>
      <c r="HD225" s="273">
        <f t="shared" si="875"/>
        <v>0.60590434953749261</v>
      </c>
      <c r="HE225" s="273">
        <f t="shared" si="875"/>
        <v>0.28525935815655445</v>
      </c>
      <c r="HF225" s="273">
        <f t="shared" si="875"/>
        <v>0.54491449853126306</v>
      </c>
      <c r="HG225" s="273">
        <f t="shared" si="875"/>
        <v>0.5009237745465448</v>
      </c>
      <c r="HH225" s="273">
        <f t="shared" si="875"/>
        <v>0</v>
      </c>
    </row>
    <row r="226" spans="1:216" x14ac:dyDescent="0.2">
      <c r="A226" s="263" t="s">
        <v>242</v>
      </c>
      <c r="B226" s="273">
        <f t="shared" si="792"/>
        <v>14.208827139603187</v>
      </c>
      <c r="C226" s="273">
        <f t="shared" si="792"/>
        <v>2.3001827386267659</v>
      </c>
      <c r="D226" s="273">
        <f t="shared" si="792"/>
        <v>2.1711776735093595</v>
      </c>
      <c r="E226" s="273">
        <f t="shared" si="792"/>
        <v>1.8660593725249051</v>
      </c>
      <c r="F226" s="273">
        <f t="shared" si="792"/>
        <v>1.6809852962409788</v>
      </c>
      <c r="G226" s="273">
        <f t="shared" si="792"/>
        <v>1.4508557838628737</v>
      </c>
      <c r="H226" s="273">
        <f t="shared" si="792"/>
        <v>1.6475169451677438</v>
      </c>
      <c r="I226" s="273">
        <f t="shared" ref="I226" si="876">+IF(ISERROR(I206/I185),"-",(I206/I185))</f>
        <v>1.8447545569832675</v>
      </c>
      <c r="J226" s="273">
        <f t="shared" ref="J226:BZ226" si="877">+IF(ISERROR(J206/J185),"-",(J206/J185))</f>
        <v>1.0019680405475608</v>
      </c>
      <c r="K226" s="273">
        <f t="shared" si="877"/>
        <v>1.1826144247463184</v>
      </c>
      <c r="L226" s="273">
        <f t="shared" si="877"/>
        <v>1.3201350040479334</v>
      </c>
      <c r="M226" s="273">
        <f t="shared" si="877"/>
        <v>0.98567968300241304</v>
      </c>
      <c r="N226" s="273">
        <f t="shared" ref="N226:P226" si="878">+IF(ISERROR(N206/N185),"-",(N206/N185))</f>
        <v>1.0082191053023057</v>
      </c>
      <c r="O226" s="273">
        <f t="shared" si="878"/>
        <v>1.339325401279605</v>
      </c>
      <c r="P226" s="273">
        <f t="shared" si="878"/>
        <v>0.69262117785861765</v>
      </c>
      <c r="Q226" s="273">
        <f t="shared" si="877"/>
        <v>0.99483456183557084</v>
      </c>
      <c r="R226" s="273">
        <f t="shared" si="877"/>
        <v>1.9212793218064541</v>
      </c>
      <c r="S226" s="273" t="str">
        <f t="shared" si="877"/>
        <v>-</v>
      </c>
      <c r="T226" s="273">
        <f t="shared" si="877"/>
        <v>1.8708343516889787</v>
      </c>
      <c r="U226" s="273">
        <f t="shared" si="877"/>
        <v>2.7963736506364163</v>
      </c>
      <c r="V226" s="273">
        <f t="shared" si="877"/>
        <v>0.42163159910341175</v>
      </c>
      <c r="W226" s="273">
        <f t="shared" si="877"/>
        <v>2.3709593222788192</v>
      </c>
      <c r="X226" s="273">
        <f t="shared" si="877"/>
        <v>2.5930560039790924</v>
      </c>
      <c r="Y226" s="273">
        <f t="shared" si="877"/>
        <v>1.0300461993552033</v>
      </c>
      <c r="Z226" s="273">
        <f t="shared" si="877"/>
        <v>7.4423473482926514</v>
      </c>
      <c r="AA226" s="273">
        <f t="shared" si="877"/>
        <v>7.455516416359953</v>
      </c>
      <c r="AB226" s="273">
        <f t="shared" si="877"/>
        <v>5.7694207717025741</v>
      </c>
      <c r="AC226" s="273">
        <f t="shared" si="877"/>
        <v>4.0039221823986981</v>
      </c>
      <c r="AD226" s="273">
        <f t="shared" si="877"/>
        <v>1.8366358794033788</v>
      </c>
      <c r="AE226" s="273">
        <f t="shared" si="877"/>
        <v>1.6271699114920608</v>
      </c>
      <c r="AF226" s="273">
        <f t="shared" si="877"/>
        <v>3.3701227152335753</v>
      </c>
      <c r="AG226" s="273">
        <f t="shared" si="877"/>
        <v>4.6501139006786083</v>
      </c>
      <c r="AH226" s="273">
        <f t="shared" si="877"/>
        <v>2.8240597072122262</v>
      </c>
      <c r="AI226" s="273">
        <f t="shared" si="877"/>
        <v>1.3679948140401892</v>
      </c>
      <c r="AJ226" s="273">
        <f t="shared" si="877"/>
        <v>3.1745281494271449</v>
      </c>
      <c r="AK226" s="273">
        <f t="shared" si="877"/>
        <v>2.6028451155910379</v>
      </c>
      <c r="AL226" s="273">
        <f t="shared" si="877"/>
        <v>1.240561164781202</v>
      </c>
      <c r="AM226" s="273">
        <f t="shared" si="877"/>
        <v>2.1495505521638791</v>
      </c>
      <c r="AN226" s="273">
        <f t="shared" si="877"/>
        <v>2.5084698501219935</v>
      </c>
      <c r="AO226" s="273">
        <f t="shared" si="877"/>
        <v>1.4509300071263218</v>
      </c>
      <c r="AP226" s="273">
        <f t="shared" si="877"/>
        <v>1.3225016897033861</v>
      </c>
      <c r="AQ226" s="273" t="str">
        <f t="shared" si="877"/>
        <v>-</v>
      </c>
      <c r="AR226" s="273">
        <f t="shared" si="877"/>
        <v>1.6401920742315872</v>
      </c>
      <c r="AS226" s="273">
        <f t="shared" si="877"/>
        <v>1.7114197401596569</v>
      </c>
      <c r="AT226" s="273">
        <f t="shared" si="877"/>
        <v>1.6909329199839329</v>
      </c>
      <c r="AU226" s="273">
        <f t="shared" si="877"/>
        <v>0.78241961691860751</v>
      </c>
      <c r="AV226" s="273">
        <f t="shared" si="877"/>
        <v>1.2037626335911575</v>
      </c>
      <c r="AW226" s="273">
        <f t="shared" si="877"/>
        <v>1.2655361977490984</v>
      </c>
      <c r="AX226" s="273">
        <f t="shared" si="877"/>
        <v>1.3258868286445014</v>
      </c>
      <c r="AY226" s="273">
        <f t="shared" si="877"/>
        <v>0.8242074273960015</v>
      </c>
      <c r="AZ226" s="273">
        <f t="shared" si="877"/>
        <v>0.53941284819260871</v>
      </c>
      <c r="BA226" s="273">
        <f t="shared" si="877"/>
        <v>7.5856849503567123E-2</v>
      </c>
      <c r="BB226" s="273">
        <f t="shared" si="877"/>
        <v>1.4135204462818149</v>
      </c>
      <c r="BC226" s="273">
        <f t="shared" si="877"/>
        <v>0.49410570052036568</v>
      </c>
      <c r="BD226" s="273">
        <f t="shared" si="877"/>
        <v>2.1324688350766587</v>
      </c>
      <c r="BE226" s="273" t="str">
        <f t="shared" si="877"/>
        <v>-</v>
      </c>
      <c r="BF226" s="273" t="str">
        <f t="shared" si="877"/>
        <v>-</v>
      </c>
      <c r="BG226" s="273">
        <f t="shared" ref="BG226:BM226" si="879">+IF(ISERROR(BG206/BG185),"-",(BG206/BG185))</f>
        <v>1.4881909010408836</v>
      </c>
      <c r="BH226" s="273">
        <f t="shared" si="879"/>
        <v>0.10101806239737274</v>
      </c>
      <c r="BI226" s="273">
        <f t="shared" si="879"/>
        <v>2.1039676315414231</v>
      </c>
      <c r="BJ226" s="273">
        <f t="shared" si="879"/>
        <v>0.20313055513505332</v>
      </c>
      <c r="BK226" s="273">
        <f t="shared" si="879"/>
        <v>4.8552198623990428</v>
      </c>
      <c r="BL226" s="273" t="str">
        <f t="shared" si="879"/>
        <v>-</v>
      </c>
      <c r="BM226" s="273" t="str">
        <f t="shared" si="879"/>
        <v>-</v>
      </c>
      <c r="BN226" s="273">
        <f t="shared" si="877"/>
        <v>0.40972155642208952</v>
      </c>
      <c r="BO226" s="273" t="str">
        <f t="shared" si="877"/>
        <v>-</v>
      </c>
      <c r="BP226" s="273">
        <f t="shared" si="877"/>
        <v>0.68932874354561102</v>
      </c>
      <c r="BQ226" s="273">
        <f t="shared" si="877"/>
        <v>0.39907792611456555</v>
      </c>
      <c r="BR226" s="273">
        <f t="shared" si="877"/>
        <v>0.89513677811550152</v>
      </c>
      <c r="BS226" s="273" t="str">
        <f t="shared" si="877"/>
        <v>-</v>
      </c>
      <c r="BT226" s="273" t="str">
        <f t="shared" si="877"/>
        <v>-</v>
      </c>
      <c r="BU226" s="273">
        <f t="shared" si="877"/>
        <v>0.47173699691288934</v>
      </c>
      <c r="BV226" s="273">
        <f t="shared" si="877"/>
        <v>1.8898167570348675E-2</v>
      </c>
      <c r="BW226" s="273">
        <f t="shared" si="877"/>
        <v>1.1194387178293543</v>
      </c>
      <c r="BX226" s="273">
        <f t="shared" si="877"/>
        <v>0.34428679139967905</v>
      </c>
      <c r="BY226" s="273">
        <f t="shared" si="877"/>
        <v>2.7387253864069447</v>
      </c>
      <c r="BZ226" s="273" t="str">
        <f t="shared" si="877"/>
        <v>-</v>
      </c>
      <c r="CA226" s="273" t="str">
        <f t="shared" ref="CA226:EL226" si="880">+IF(ISERROR(CA206/CA185),"-",(CA206/CA185))</f>
        <v>-</v>
      </c>
      <c r="CB226" s="273">
        <f t="shared" si="880"/>
        <v>1.1558533126523378</v>
      </c>
      <c r="CC226" s="273">
        <f t="shared" si="880"/>
        <v>8.1540520446096651E-2</v>
      </c>
      <c r="CD226" s="273">
        <f t="shared" si="880"/>
        <v>4.4456808585503165</v>
      </c>
      <c r="CE226" s="273">
        <f t="shared" si="880"/>
        <v>0.3366466994368047</v>
      </c>
      <c r="CF226" s="273">
        <f t="shared" si="880"/>
        <v>2.9480601314249708</v>
      </c>
      <c r="CG226" s="273" t="str">
        <f t="shared" si="880"/>
        <v>-</v>
      </c>
      <c r="CH226" s="273" t="str">
        <f t="shared" si="880"/>
        <v>-</v>
      </c>
      <c r="CI226" s="273">
        <f t="shared" si="880"/>
        <v>0.70026349308723634</v>
      </c>
      <c r="CJ226" s="273">
        <f t="shared" si="880"/>
        <v>5.0708713010087461E-2</v>
      </c>
      <c r="CK226" s="273">
        <f t="shared" si="880"/>
        <v>1.1675794612718335</v>
      </c>
      <c r="CL226" s="273">
        <f t="shared" si="880"/>
        <v>0.28286126220310331</v>
      </c>
      <c r="CM226" s="273">
        <f t="shared" si="880"/>
        <v>1.3891318651546232</v>
      </c>
      <c r="CN226" s="273" t="str">
        <f t="shared" si="880"/>
        <v>-</v>
      </c>
      <c r="CO226" s="273">
        <f t="shared" si="880"/>
        <v>1.3784800864556173</v>
      </c>
      <c r="CP226" s="273">
        <f t="shared" si="880"/>
        <v>1.3351591258590829</v>
      </c>
      <c r="CQ226" s="273">
        <f t="shared" si="880"/>
        <v>0.34476437324625131</v>
      </c>
      <c r="CR226" s="273">
        <f t="shared" si="880"/>
        <v>0.66670350311412119</v>
      </c>
      <c r="CS226" s="273">
        <f t="shared" si="880"/>
        <v>1.4852513643820939</v>
      </c>
      <c r="CT226" s="273">
        <f t="shared" si="880"/>
        <v>0.7719875953083648</v>
      </c>
      <c r="CU226" s="273">
        <f t="shared" si="880"/>
        <v>0.77141672036082476</v>
      </c>
      <c r="CV226" s="273">
        <f t="shared" si="880"/>
        <v>3.159486303224885</v>
      </c>
      <c r="CW226" s="273">
        <f t="shared" si="880"/>
        <v>2.205445018050685</v>
      </c>
      <c r="CX226" s="273" t="str">
        <f t="shared" si="880"/>
        <v>-</v>
      </c>
      <c r="CY226" s="273" t="str">
        <f t="shared" si="880"/>
        <v>-</v>
      </c>
      <c r="CZ226" s="273" t="str">
        <f t="shared" si="880"/>
        <v>-</v>
      </c>
      <c r="DA226" s="273">
        <f t="shared" si="880"/>
        <v>1.5660444362454025</v>
      </c>
      <c r="DB226" s="273">
        <f t="shared" si="880"/>
        <v>1.5153940646479658</v>
      </c>
      <c r="DC226" s="273">
        <f t="shared" si="880"/>
        <v>7.848454917454494</v>
      </c>
      <c r="DD226" s="273">
        <f t="shared" si="880"/>
        <v>10.051103442479407</v>
      </c>
      <c r="DE226" s="273">
        <f t="shared" si="880"/>
        <v>1.1844149242994904</v>
      </c>
      <c r="DF226" s="273">
        <f t="shared" si="880"/>
        <v>2.5046502269128941</v>
      </c>
      <c r="DG226" s="273">
        <f t="shared" si="880"/>
        <v>10.847710807103651</v>
      </c>
      <c r="DH226" s="273">
        <f t="shared" si="880"/>
        <v>67.114183468911023</v>
      </c>
      <c r="DI226" s="273">
        <f t="shared" si="880"/>
        <v>39.249290322580649</v>
      </c>
      <c r="DJ226" s="273">
        <f t="shared" si="880"/>
        <v>20.702179471569462</v>
      </c>
      <c r="DK226" s="273">
        <f t="shared" si="880"/>
        <v>4.5446498985459529</v>
      </c>
      <c r="DL226" s="273">
        <f t="shared" si="880"/>
        <v>3.7525082743099225</v>
      </c>
      <c r="DM226" s="273">
        <f t="shared" si="880"/>
        <v>2.966686557384012</v>
      </c>
      <c r="DN226" s="273">
        <f t="shared" si="880"/>
        <v>1.4465922252147556</v>
      </c>
      <c r="DO226" s="273">
        <f t="shared" si="880"/>
        <v>1.4371704252991671</v>
      </c>
      <c r="DP226" s="273">
        <f t="shared" si="880"/>
        <v>3.6505413513163854</v>
      </c>
      <c r="DQ226" s="273">
        <f t="shared" si="880"/>
        <v>2.3152479159630324</v>
      </c>
      <c r="DR226" s="273" t="str">
        <f t="shared" si="880"/>
        <v>-</v>
      </c>
      <c r="DS226" s="273">
        <f t="shared" si="880"/>
        <v>0.55908752104977411</v>
      </c>
      <c r="DT226" s="273">
        <f t="shared" si="880"/>
        <v>0.79609547803591085</v>
      </c>
      <c r="DU226" s="273">
        <f t="shared" si="880"/>
        <v>0.92960393605170466</v>
      </c>
      <c r="DV226" s="273">
        <f t="shared" si="880"/>
        <v>3.335552450129541</v>
      </c>
      <c r="DW226" s="273">
        <f t="shared" si="880"/>
        <v>1.6764409322458567</v>
      </c>
      <c r="DX226" s="273">
        <f t="shared" si="880"/>
        <v>1.5488595068470652</v>
      </c>
      <c r="DY226" s="273">
        <f t="shared" si="880"/>
        <v>4.686912414723226</v>
      </c>
      <c r="DZ226" s="273">
        <f t="shared" si="880"/>
        <v>2.1347661452343525</v>
      </c>
      <c r="EA226" s="273">
        <f t="shared" si="880"/>
        <v>0.73372781065088755</v>
      </c>
      <c r="EB226" s="273">
        <f t="shared" si="880"/>
        <v>0.33362630208333338</v>
      </c>
      <c r="EC226" s="273">
        <f t="shared" si="880"/>
        <v>0.77769869921853008</v>
      </c>
      <c r="ED226" s="273">
        <f t="shared" si="880"/>
        <v>0.84657052726453352</v>
      </c>
      <c r="EE226" s="273">
        <f t="shared" si="880"/>
        <v>3.6729592275815688</v>
      </c>
      <c r="EF226" s="273">
        <f t="shared" si="880"/>
        <v>1.6233504746428611</v>
      </c>
      <c r="EG226" s="273">
        <f t="shared" si="880"/>
        <v>1.6347643943990173</v>
      </c>
      <c r="EH226" s="273">
        <f t="shared" si="880"/>
        <v>4.4945470947591328</v>
      </c>
      <c r="EI226" s="273">
        <f t="shared" si="880"/>
        <v>2.5426400490994157</v>
      </c>
      <c r="EJ226" s="273">
        <f t="shared" si="880"/>
        <v>0.73372781065088755</v>
      </c>
      <c r="EK226" s="273">
        <f t="shared" si="880"/>
        <v>0.48844139470681158</v>
      </c>
      <c r="EL226" s="273">
        <f t="shared" si="880"/>
        <v>0.8110073510411141</v>
      </c>
      <c r="EM226" s="273">
        <f t="shared" ref="EM226:GX226" si="881">+IF(ISERROR(EM206/EM185),"-",(EM206/EM185))</f>
        <v>0.93542598148486811</v>
      </c>
      <c r="EN226" s="273">
        <f t="shared" si="881"/>
        <v>1.7288605542966706</v>
      </c>
      <c r="EO226" s="273">
        <f t="shared" si="881"/>
        <v>1.5477922678238158</v>
      </c>
      <c r="EP226" s="273">
        <f t="shared" si="881"/>
        <v>0.70959210243057336</v>
      </c>
      <c r="EQ226" s="273">
        <f t="shared" si="881"/>
        <v>3.1809963482001842</v>
      </c>
      <c r="ER226" s="273">
        <f t="shared" si="881"/>
        <v>1.0332326057103622</v>
      </c>
      <c r="ES226" s="273" t="str">
        <f t="shared" si="881"/>
        <v>-</v>
      </c>
      <c r="ET226" s="273">
        <f t="shared" si="881"/>
        <v>0.21193205075726565</v>
      </c>
      <c r="EU226" s="273">
        <f t="shared" si="881"/>
        <v>0.88972732575094782</v>
      </c>
      <c r="EV226" s="273">
        <f t="shared" si="881"/>
        <v>0.9527491387795276</v>
      </c>
      <c r="EW226" s="273">
        <f t="shared" si="881"/>
        <v>2.2659003921994398</v>
      </c>
      <c r="EX226" s="273">
        <f t="shared" si="881"/>
        <v>1.2605636599760723</v>
      </c>
      <c r="EY226" s="273">
        <f t="shared" si="881"/>
        <v>1.0097006343435841</v>
      </c>
      <c r="EZ226" s="273">
        <f t="shared" si="881"/>
        <v>2.7660463949929408</v>
      </c>
      <c r="FA226" s="273">
        <f t="shared" si="881"/>
        <v>2.1495561335039319</v>
      </c>
      <c r="FB226" s="273">
        <f t="shared" si="881"/>
        <v>1.9134398371465238</v>
      </c>
      <c r="FC226" s="273">
        <f t="shared" si="881"/>
        <v>0.3534859873836097</v>
      </c>
      <c r="FD226" s="273">
        <f t="shared" si="881"/>
        <v>0.56426161894345694</v>
      </c>
      <c r="FE226" s="273">
        <f t="shared" si="881"/>
        <v>0.8024988143958689</v>
      </c>
      <c r="FF226" s="273">
        <f t="shared" si="881"/>
        <v>1.5753076649917743</v>
      </c>
      <c r="FG226" s="273">
        <f t="shared" si="881"/>
        <v>1.4304733952570408</v>
      </c>
      <c r="FH226" s="273">
        <f t="shared" si="881"/>
        <v>0.77290633008014831</v>
      </c>
      <c r="FI226" s="273">
        <f t="shared" si="881"/>
        <v>3.2973354568353042</v>
      </c>
      <c r="FJ226" s="273">
        <f t="shared" si="881"/>
        <v>0.96061729171910404</v>
      </c>
      <c r="FK226" s="273">
        <f t="shared" si="881"/>
        <v>0.47508809309186267</v>
      </c>
      <c r="FL226" s="273">
        <f t="shared" si="881"/>
        <v>0.33540393303215521</v>
      </c>
      <c r="FM226" s="273">
        <f t="shared" si="881"/>
        <v>0.56240013867534899</v>
      </c>
      <c r="FN226" s="273">
        <f t="shared" si="881"/>
        <v>1.4869793580460391</v>
      </c>
      <c r="FO226" s="273">
        <f t="shared" si="881"/>
        <v>1.9684801235290985</v>
      </c>
      <c r="FP226" s="273">
        <f t="shared" si="881"/>
        <v>1.5909535452322738</v>
      </c>
      <c r="FQ226" s="273">
        <f t="shared" si="881"/>
        <v>0.73020437052110054</v>
      </c>
      <c r="FR226" s="273">
        <f t="shared" si="881"/>
        <v>2.2470667565745113</v>
      </c>
      <c r="FS226" s="273">
        <f t="shared" si="881"/>
        <v>2.8080035957749643</v>
      </c>
      <c r="FT226" s="273">
        <f t="shared" si="881"/>
        <v>1.3618976651763537</v>
      </c>
      <c r="FU226" s="273" t="str">
        <f t="shared" si="881"/>
        <v>-</v>
      </c>
      <c r="FV226" s="273">
        <f t="shared" si="881"/>
        <v>0.45459213615023475</v>
      </c>
      <c r="FW226" s="273">
        <f t="shared" si="881"/>
        <v>0.42723853913931814</v>
      </c>
      <c r="FX226" s="273">
        <f t="shared" si="881"/>
        <v>1.836016732908283</v>
      </c>
      <c r="FY226" s="273">
        <f t="shared" si="881"/>
        <v>1.0264446154227991</v>
      </c>
      <c r="FZ226" s="273">
        <f t="shared" si="881"/>
        <v>1.8406544996853367</v>
      </c>
      <c r="GA226" s="273">
        <f t="shared" si="881"/>
        <v>2.6099234205488195</v>
      </c>
      <c r="GB226" s="273">
        <f t="shared" si="881"/>
        <v>1.1950961469645005</v>
      </c>
      <c r="GC226" s="273">
        <f t="shared" si="881"/>
        <v>0.87165132288297253</v>
      </c>
      <c r="GD226" s="273">
        <f t="shared" si="881"/>
        <v>0.67222655235126016</v>
      </c>
      <c r="GE226" s="273">
        <f t="shared" si="881"/>
        <v>0.41844362499498977</v>
      </c>
      <c r="GF226" s="273">
        <f t="shared" si="881"/>
        <v>0.45732395377216284</v>
      </c>
      <c r="GG226" s="273">
        <f t="shared" si="881"/>
        <v>2.4947410649978838</v>
      </c>
      <c r="GH226" s="273">
        <f t="shared" si="881"/>
        <v>1.5129518338488732</v>
      </c>
      <c r="GI226" s="273">
        <f t="shared" si="881"/>
        <v>0.6204152499457426</v>
      </c>
      <c r="GJ226" s="273">
        <f t="shared" si="881"/>
        <v>3.3768082290384749</v>
      </c>
      <c r="GK226" s="273">
        <f t="shared" si="881"/>
        <v>1.8867014729858356</v>
      </c>
      <c r="GL226" s="273">
        <f t="shared" si="881"/>
        <v>2.1886801456553022</v>
      </c>
      <c r="GM226" s="273" t="str">
        <f t="shared" si="881"/>
        <v>-</v>
      </c>
      <c r="GN226" s="273" t="str">
        <f t="shared" si="881"/>
        <v>-</v>
      </c>
      <c r="GO226" s="273" t="str">
        <f t="shared" si="881"/>
        <v>-</v>
      </c>
      <c r="GP226" s="273">
        <f t="shared" si="881"/>
        <v>1.5435603896021435</v>
      </c>
      <c r="GQ226" s="273" t="str">
        <f t="shared" si="881"/>
        <v>-</v>
      </c>
      <c r="GR226" s="273">
        <f t="shared" si="881"/>
        <v>1.3149682057493381</v>
      </c>
      <c r="GS226" s="273">
        <f t="shared" si="881"/>
        <v>2.0684335971017256</v>
      </c>
      <c r="GT226" s="273" t="str">
        <f t="shared" si="881"/>
        <v>-</v>
      </c>
      <c r="GU226" s="273" t="str">
        <f t="shared" si="881"/>
        <v>-</v>
      </c>
      <c r="GV226" s="273" t="str">
        <f t="shared" si="881"/>
        <v>-</v>
      </c>
      <c r="GW226" s="273" t="str">
        <f t="shared" si="881"/>
        <v>-</v>
      </c>
      <c r="GX226" s="273" t="str">
        <f t="shared" si="881"/>
        <v>-</v>
      </c>
      <c r="GY226" s="273">
        <f t="shared" ref="GY226:HH226" si="882">+IF(ISERROR(GY206/GY185),"-",(GY206/GY185))</f>
        <v>1.4033345378004749</v>
      </c>
      <c r="GZ226" s="273">
        <f t="shared" si="882"/>
        <v>1.3757273239116756</v>
      </c>
      <c r="HA226" s="273">
        <f t="shared" si="882"/>
        <v>0.85308440444999245</v>
      </c>
      <c r="HB226" s="273">
        <f t="shared" si="882"/>
        <v>1.9617273667279411</v>
      </c>
      <c r="HC226" s="273">
        <f t="shared" si="882"/>
        <v>1.0463775366346844</v>
      </c>
      <c r="HD226" s="273">
        <f t="shared" si="882"/>
        <v>0.82951555486766759</v>
      </c>
      <c r="HE226" s="273">
        <f t="shared" si="882"/>
        <v>0.25980023501762634</v>
      </c>
      <c r="HF226" s="273">
        <f t="shared" si="882"/>
        <v>0.4228079413226144</v>
      </c>
      <c r="HG226" s="273">
        <f t="shared" si="882"/>
        <v>1.3937535673082762</v>
      </c>
      <c r="HH226" s="273">
        <f t="shared" si="882"/>
        <v>0</v>
      </c>
    </row>
    <row r="227" spans="1:216" x14ac:dyDescent="0.2">
      <c r="A227" s="263" t="s">
        <v>243</v>
      </c>
      <c r="B227" s="273">
        <f t="shared" si="792"/>
        <v>16.881252363464082</v>
      </c>
      <c r="C227" s="273">
        <f t="shared" si="792"/>
        <v>3.7855498151442051</v>
      </c>
      <c r="D227" s="273">
        <f t="shared" si="792"/>
        <v>3.4660983562811034</v>
      </c>
      <c r="E227" s="273">
        <f t="shared" si="792"/>
        <v>2.9620757983416977</v>
      </c>
      <c r="F227" s="273">
        <f t="shared" si="792"/>
        <v>2.3143981697513594</v>
      </c>
      <c r="G227" s="273">
        <f t="shared" si="792"/>
        <v>2.5398076579747473</v>
      </c>
      <c r="H227" s="273">
        <f t="shared" si="792"/>
        <v>2.5022813676498679</v>
      </c>
      <c r="I227" s="273">
        <f t="shared" ref="I227" si="883">+IF(ISERROR(I207/I186),"-",(I207/I186))</f>
        <v>1.8272709204096909</v>
      </c>
      <c r="J227" s="273">
        <f t="shared" ref="J227:CB227" si="884">+IF(ISERROR(J207/J186),"-",(J207/J186))</f>
        <v>2.3333130212967017</v>
      </c>
      <c r="K227" s="273">
        <f t="shared" si="884"/>
        <v>1.1348260593065576</v>
      </c>
      <c r="L227" s="273">
        <f t="shared" si="884"/>
        <v>1.4481446025739952</v>
      </c>
      <c r="M227" s="273">
        <f t="shared" si="884"/>
        <v>0.62586245250773298</v>
      </c>
      <c r="N227" s="273">
        <f t="shared" ref="N227:P227" si="885">+IF(ISERROR(N207/N186),"-",(N207/N186))</f>
        <v>1.055905247075146</v>
      </c>
      <c r="O227" s="273">
        <f t="shared" si="885"/>
        <v>1.1248712343910956</v>
      </c>
      <c r="P227" s="273">
        <f t="shared" si="885"/>
        <v>0.63185833828453397</v>
      </c>
      <c r="Q227" s="273">
        <f t="shared" si="884"/>
        <v>0.59002559491358619</v>
      </c>
      <c r="R227" s="273">
        <f t="shared" si="884"/>
        <v>1.6468588301554941</v>
      </c>
      <c r="S227" s="273" t="str">
        <f t="shared" si="884"/>
        <v>-</v>
      </c>
      <c r="T227" s="273">
        <f t="shared" si="884"/>
        <v>1.9610282468837033</v>
      </c>
      <c r="U227" s="273">
        <f t="shared" si="884"/>
        <v>1.9914149594824144</v>
      </c>
      <c r="V227" s="273">
        <f t="shared" si="884"/>
        <v>1.089806606414879</v>
      </c>
      <c r="W227" s="273">
        <f t="shared" si="884"/>
        <v>4.0862691196256513</v>
      </c>
      <c r="X227" s="273">
        <f t="shared" si="884"/>
        <v>5.261805968940096</v>
      </c>
      <c r="Y227" s="273">
        <f t="shared" si="884"/>
        <v>0.79893605496221798</v>
      </c>
      <c r="Z227" s="273">
        <f t="shared" si="884"/>
        <v>9.8448376400879809</v>
      </c>
      <c r="AA227" s="273">
        <f t="shared" si="884"/>
        <v>9.4635781109075818</v>
      </c>
      <c r="AB227" s="273">
        <f t="shared" si="884"/>
        <v>6.4147670644606105</v>
      </c>
      <c r="AC227" s="273">
        <f t="shared" si="884"/>
        <v>4.4970671958524431</v>
      </c>
      <c r="AD227" s="273">
        <f t="shared" si="884"/>
        <v>2.6663444850241205</v>
      </c>
      <c r="AE227" s="273">
        <f t="shared" si="884"/>
        <v>1.5230049959492304</v>
      </c>
      <c r="AF227" s="273">
        <f t="shared" si="884"/>
        <v>2.9629448790646524</v>
      </c>
      <c r="AG227" s="273">
        <f t="shared" si="884"/>
        <v>5.1325983560162536</v>
      </c>
      <c r="AH227" s="273">
        <f t="shared" si="884"/>
        <v>4.0115123671882857</v>
      </c>
      <c r="AI227" s="273">
        <f t="shared" si="884"/>
        <v>4.2610832567432375</v>
      </c>
      <c r="AJ227" s="273">
        <f t="shared" si="884"/>
        <v>4.5503690544403366</v>
      </c>
      <c r="AK227" s="273">
        <f t="shared" si="884"/>
        <v>3.5599561870664145</v>
      </c>
      <c r="AL227" s="273">
        <f t="shared" si="884"/>
        <v>0.83257442217195754</v>
      </c>
      <c r="AM227" s="273">
        <f t="shared" si="884"/>
        <v>3.6939911590403178</v>
      </c>
      <c r="AN227" s="273">
        <f t="shared" si="884"/>
        <v>2.5402192658290219</v>
      </c>
      <c r="AO227" s="273">
        <f t="shared" si="884"/>
        <v>2.6427091596459125</v>
      </c>
      <c r="AP227" s="273">
        <f t="shared" si="884"/>
        <v>2.3008474297590236</v>
      </c>
      <c r="AQ227" s="273">
        <f t="shared" si="884"/>
        <v>5.2006766917293232</v>
      </c>
      <c r="AR227" s="273">
        <f t="shared" si="884"/>
        <v>1.9203638140719355</v>
      </c>
      <c r="AS227" s="273">
        <f t="shared" si="884"/>
        <v>4.0470242520303534</v>
      </c>
      <c r="AT227" s="273">
        <f t="shared" si="884"/>
        <v>1.9427585330137818</v>
      </c>
      <c r="AU227" s="273">
        <f t="shared" si="884"/>
        <v>1.149726113866459</v>
      </c>
      <c r="AV227" s="273">
        <f t="shared" si="884"/>
        <v>2.0872998103278619</v>
      </c>
      <c r="AW227" s="273">
        <f t="shared" si="884"/>
        <v>3.7947103654686436</v>
      </c>
      <c r="AX227" s="273">
        <f t="shared" si="884"/>
        <v>0.44604846536455178</v>
      </c>
      <c r="AY227" s="273">
        <f t="shared" si="884"/>
        <v>1.0844378352120407</v>
      </c>
      <c r="AZ227" s="273">
        <f t="shared" si="884"/>
        <v>1.1067727058717662</v>
      </c>
      <c r="BA227" s="273">
        <f t="shared" si="884"/>
        <v>0.24724144028177583</v>
      </c>
      <c r="BB227" s="273">
        <f t="shared" si="884"/>
        <v>1.4612784756227379</v>
      </c>
      <c r="BC227" s="273">
        <f t="shared" si="884"/>
        <v>1.0515163073420879</v>
      </c>
      <c r="BD227" s="273">
        <f t="shared" si="884"/>
        <v>2.8249856834500684</v>
      </c>
      <c r="BE227" s="273" t="str">
        <f t="shared" si="884"/>
        <v>-</v>
      </c>
      <c r="BF227" s="273" t="str">
        <f t="shared" si="884"/>
        <v>-</v>
      </c>
      <c r="BG227" s="273">
        <f t="shared" ref="BG227:BM227" si="886">+IF(ISERROR(BG207/BG186),"-",(BG207/BG186))</f>
        <v>0.57977631669786922</v>
      </c>
      <c r="BH227" s="273">
        <f t="shared" si="886"/>
        <v>0.26564951520493607</v>
      </c>
      <c r="BI227" s="273" t="str">
        <f t="shared" si="886"/>
        <v>-</v>
      </c>
      <c r="BJ227" s="273">
        <f t="shared" si="886"/>
        <v>0.60336016534319592</v>
      </c>
      <c r="BK227" s="273" t="str">
        <f t="shared" si="886"/>
        <v>-</v>
      </c>
      <c r="BL227" s="273" t="str">
        <f t="shared" si="886"/>
        <v>-</v>
      </c>
      <c r="BM227" s="273" t="str">
        <f t="shared" si="886"/>
        <v>-</v>
      </c>
      <c r="BN227" s="273">
        <f t="shared" si="884"/>
        <v>0.49208714772617007</v>
      </c>
      <c r="BO227" s="273" t="str">
        <f t="shared" si="884"/>
        <v>-</v>
      </c>
      <c r="BP227" s="273">
        <f t="shared" si="884"/>
        <v>0.70971843215083108</v>
      </c>
      <c r="BQ227" s="273">
        <f t="shared" si="884"/>
        <v>0.49042053053282264</v>
      </c>
      <c r="BR227" s="273" t="str">
        <f t="shared" si="884"/>
        <v>-</v>
      </c>
      <c r="BS227" s="273" t="str">
        <f t="shared" si="884"/>
        <v>-</v>
      </c>
      <c r="BT227" s="273" t="str">
        <f t="shared" si="884"/>
        <v>-</v>
      </c>
      <c r="BU227" s="273">
        <f t="shared" si="884"/>
        <v>0.96725132884021925</v>
      </c>
      <c r="BV227" s="273">
        <f t="shared" si="884"/>
        <v>8.8835355353031095E-2</v>
      </c>
      <c r="BW227" s="273">
        <f t="shared" si="884"/>
        <v>4.4116922631121414</v>
      </c>
      <c r="BX227" s="273">
        <f t="shared" si="884"/>
        <v>0.85552372645928232</v>
      </c>
      <c r="BY227" s="273">
        <f t="shared" si="884"/>
        <v>1.9709710647064331</v>
      </c>
      <c r="BZ227" s="273" t="str">
        <f t="shared" si="884"/>
        <v>-</v>
      </c>
      <c r="CA227" s="273" t="str">
        <f t="shared" si="884"/>
        <v>-</v>
      </c>
      <c r="CB227" s="273">
        <f t="shared" si="884"/>
        <v>0.29557701867765074</v>
      </c>
      <c r="CC227" s="273">
        <f t="shared" ref="CC227:EN227" si="887">+IF(ISERROR(CC207/CC186),"-",(CC207/CC186))</f>
        <v>2.7278351639366601E-2</v>
      </c>
      <c r="CD227" s="273" t="str">
        <f t="shared" si="887"/>
        <v>-</v>
      </c>
      <c r="CE227" s="273">
        <f t="shared" si="887"/>
        <v>0.41843542421317231</v>
      </c>
      <c r="CF227" s="273" t="str">
        <f t="shared" si="887"/>
        <v>-</v>
      </c>
      <c r="CG227" s="273" t="str">
        <f t="shared" si="887"/>
        <v>-</v>
      </c>
      <c r="CH227" s="273" t="str">
        <f t="shared" si="887"/>
        <v>-</v>
      </c>
      <c r="CI227" s="273">
        <f t="shared" si="887"/>
        <v>0.79223748377703307</v>
      </c>
      <c r="CJ227" s="273">
        <f t="shared" si="887"/>
        <v>6.4933456632933068E-2</v>
      </c>
      <c r="CK227" s="273">
        <f t="shared" si="887"/>
        <v>1.857815466721404</v>
      </c>
      <c r="CL227" s="273">
        <f t="shared" si="887"/>
        <v>0.6358558891484144</v>
      </c>
      <c r="CM227" s="273">
        <f t="shared" si="887"/>
        <v>4.721511549066582</v>
      </c>
      <c r="CN227" s="273" t="str">
        <f t="shared" si="887"/>
        <v>-</v>
      </c>
      <c r="CO227" s="273">
        <f t="shared" si="887"/>
        <v>2.1308911811955698</v>
      </c>
      <c r="CP227" s="273">
        <f t="shared" si="887"/>
        <v>1.4998181897095724</v>
      </c>
      <c r="CQ227" s="273">
        <f t="shared" si="887"/>
        <v>0.55455000791531395</v>
      </c>
      <c r="CR227" s="273">
        <f t="shared" si="887"/>
        <v>1.3015915194811805</v>
      </c>
      <c r="CS227" s="273">
        <f t="shared" si="887"/>
        <v>1.7358202070207021</v>
      </c>
      <c r="CT227" s="273">
        <f t="shared" si="887"/>
        <v>0.55194970086354223</v>
      </c>
      <c r="CU227" s="273">
        <f t="shared" si="887"/>
        <v>0.81249337650036058</v>
      </c>
      <c r="CV227" s="273">
        <f t="shared" si="887"/>
        <v>2.3042551937279474</v>
      </c>
      <c r="CW227" s="273">
        <f t="shared" si="887"/>
        <v>3.2681334093921257</v>
      </c>
      <c r="CX227" s="273" t="str">
        <f t="shared" si="887"/>
        <v>-</v>
      </c>
      <c r="CY227" s="273" t="str">
        <f t="shared" si="887"/>
        <v>-</v>
      </c>
      <c r="CZ227" s="273" t="str">
        <f t="shared" si="887"/>
        <v>-</v>
      </c>
      <c r="DA227" s="273">
        <f t="shared" si="887"/>
        <v>1.2782664999553452</v>
      </c>
      <c r="DB227" s="273">
        <f t="shared" si="887"/>
        <v>2.6356034262492551</v>
      </c>
      <c r="DC227" s="273">
        <f t="shared" si="887"/>
        <v>10.729853354011661</v>
      </c>
      <c r="DD227" s="273">
        <f t="shared" si="887"/>
        <v>12.822140935554341</v>
      </c>
      <c r="DE227" s="273">
        <f t="shared" si="887"/>
        <v>2.3096472457155302</v>
      </c>
      <c r="DF227" s="273">
        <f t="shared" si="887"/>
        <v>4.2192911928259171</v>
      </c>
      <c r="DG227" s="273">
        <f t="shared" si="887"/>
        <v>15.269354153544173</v>
      </c>
      <c r="DH227" s="273">
        <f t="shared" si="887"/>
        <v>19.377969718247449</v>
      </c>
      <c r="DI227" s="273">
        <f t="shared" si="887"/>
        <v>27.890552724421795</v>
      </c>
      <c r="DJ227" s="273">
        <f t="shared" si="887"/>
        <v>13.613504848295277</v>
      </c>
      <c r="DK227" s="273">
        <f t="shared" si="887"/>
        <v>4.7944276084762585</v>
      </c>
      <c r="DL227" s="273">
        <f t="shared" si="887"/>
        <v>3.885623089327964</v>
      </c>
      <c r="DM227" s="273">
        <f t="shared" si="887"/>
        <v>3.2048473632496091</v>
      </c>
      <c r="DN227" s="273">
        <f t="shared" si="887"/>
        <v>2.2828818129896322</v>
      </c>
      <c r="DO227" s="273">
        <f t="shared" si="887"/>
        <v>1.4914594655767979</v>
      </c>
      <c r="DP227" s="273">
        <f t="shared" si="887"/>
        <v>4.8742487005042312</v>
      </c>
      <c r="DQ227" s="273">
        <f t="shared" si="887"/>
        <v>2.2340311623652207</v>
      </c>
      <c r="DR227" s="273" t="str">
        <f t="shared" si="887"/>
        <v>-</v>
      </c>
      <c r="DS227" s="273">
        <f t="shared" si="887"/>
        <v>0.48085785384571555</v>
      </c>
      <c r="DT227" s="273">
        <f t="shared" si="887"/>
        <v>0.63577758784209715</v>
      </c>
      <c r="DU227" s="273">
        <f t="shared" si="887"/>
        <v>0.6483013261830568</v>
      </c>
      <c r="DV227" s="273">
        <f t="shared" si="887"/>
        <v>3.458849091800563</v>
      </c>
      <c r="DW227" s="273">
        <f t="shared" si="887"/>
        <v>1.6294858189474197</v>
      </c>
      <c r="DX227" s="273">
        <f t="shared" si="887"/>
        <v>2.1778770306570587</v>
      </c>
      <c r="DY227" s="273">
        <f t="shared" si="887"/>
        <v>3.0759225639458596</v>
      </c>
      <c r="DZ227" s="273">
        <f t="shared" si="887"/>
        <v>2.875042915764753</v>
      </c>
      <c r="EA227" s="273" t="str">
        <f t="shared" si="887"/>
        <v>-</v>
      </c>
      <c r="EB227" s="273">
        <f t="shared" si="887"/>
        <v>0.21467942899579176</v>
      </c>
      <c r="EC227" s="273">
        <f t="shared" si="887"/>
        <v>1.0642481970401609</v>
      </c>
      <c r="ED227" s="273">
        <f t="shared" si="887"/>
        <v>1.1737550852382796</v>
      </c>
      <c r="EE227" s="273">
        <f t="shared" si="887"/>
        <v>3.5571701716070008</v>
      </c>
      <c r="EF227" s="273">
        <f t="shared" si="887"/>
        <v>2.241358307816208</v>
      </c>
      <c r="EG227" s="273">
        <f t="shared" si="887"/>
        <v>1.9228677360061583</v>
      </c>
      <c r="EH227" s="273">
        <f t="shared" si="887"/>
        <v>4.798844763369746</v>
      </c>
      <c r="EI227" s="273">
        <f t="shared" si="887"/>
        <v>2.5048719336970557</v>
      </c>
      <c r="EJ227" s="273" t="str">
        <f t="shared" si="887"/>
        <v>-</v>
      </c>
      <c r="EK227" s="273">
        <f t="shared" si="887"/>
        <v>0.46892342378613422</v>
      </c>
      <c r="EL227" s="273">
        <f t="shared" si="887"/>
        <v>0.77690355130027922</v>
      </c>
      <c r="EM227" s="273">
        <f t="shared" si="887"/>
        <v>0.87130073940705821</v>
      </c>
      <c r="EN227" s="273">
        <f t="shared" si="887"/>
        <v>2.6755599523603348</v>
      </c>
      <c r="EO227" s="273">
        <f t="shared" ref="EO227:GZ227" si="888">+IF(ISERROR(EO207/EO186),"-",(EO207/EO186))</f>
        <v>1.0663272473948509</v>
      </c>
      <c r="EP227" s="273">
        <f t="shared" si="888"/>
        <v>0.87763309076981999</v>
      </c>
      <c r="EQ227" s="273">
        <f t="shared" si="888"/>
        <v>2.5018928530457725</v>
      </c>
      <c r="ER227" s="273">
        <f t="shared" si="888"/>
        <v>3.0698201150279081</v>
      </c>
      <c r="ES227" s="273" t="str">
        <f t="shared" si="888"/>
        <v>-</v>
      </c>
      <c r="ET227" s="273">
        <f t="shared" si="888"/>
        <v>0.18696058784235139</v>
      </c>
      <c r="EU227" s="273">
        <f t="shared" si="888"/>
        <v>0.56682110874465996</v>
      </c>
      <c r="EV227" s="273">
        <f t="shared" si="888"/>
        <v>0.61226542792099914</v>
      </c>
      <c r="EW227" s="273">
        <f t="shared" si="888"/>
        <v>2.8821381535651449</v>
      </c>
      <c r="EX227" s="273">
        <f t="shared" si="888"/>
        <v>1.9251159383228857</v>
      </c>
      <c r="EY227" s="273">
        <f t="shared" si="888"/>
        <v>1.6377720296390961</v>
      </c>
      <c r="EZ227" s="273">
        <f t="shared" si="888"/>
        <v>3.3552290373693539</v>
      </c>
      <c r="FA227" s="273">
        <f t="shared" si="888"/>
        <v>2.7016017285394698</v>
      </c>
      <c r="FB227" s="273" t="str">
        <f t="shared" si="888"/>
        <v>-</v>
      </c>
      <c r="FC227" s="273">
        <f t="shared" si="888"/>
        <v>0.49533082924010408</v>
      </c>
      <c r="FD227" s="273">
        <f t="shared" si="888"/>
        <v>0.58468997984410898</v>
      </c>
      <c r="FE227" s="273">
        <f t="shared" si="888"/>
        <v>0.78017493860075393</v>
      </c>
      <c r="FF227" s="273">
        <f t="shared" si="888"/>
        <v>1.8562685082335695</v>
      </c>
      <c r="FG227" s="273">
        <f t="shared" si="888"/>
        <v>2.1946397987461386</v>
      </c>
      <c r="FH227" s="273">
        <f t="shared" si="888"/>
        <v>1.5668157769249984</v>
      </c>
      <c r="FI227" s="273">
        <f t="shared" si="888"/>
        <v>2.9796795941344838</v>
      </c>
      <c r="FJ227" s="273">
        <f t="shared" si="888"/>
        <v>1.4656937186572896</v>
      </c>
      <c r="FK227" s="273" t="str">
        <f t="shared" si="888"/>
        <v>-</v>
      </c>
      <c r="FL227" s="273">
        <f t="shared" si="888"/>
        <v>0.48476921523078476</v>
      </c>
      <c r="FM227" s="273">
        <f t="shared" si="888"/>
        <v>0.3835431654676259</v>
      </c>
      <c r="FN227" s="273">
        <f t="shared" si="888"/>
        <v>0.62744880412693449</v>
      </c>
      <c r="FO227" s="273">
        <f t="shared" si="888"/>
        <v>1.7343630988719132</v>
      </c>
      <c r="FP227" s="273">
        <f t="shared" si="888"/>
        <v>1.6500028686204435</v>
      </c>
      <c r="FQ227" s="273">
        <f t="shared" si="888"/>
        <v>0.76747985188412116</v>
      </c>
      <c r="FR227" s="273">
        <f t="shared" si="888"/>
        <v>1.0003258257646723</v>
      </c>
      <c r="FS227" s="273">
        <f t="shared" si="888"/>
        <v>1.2622930291947108</v>
      </c>
      <c r="FT227" s="273">
        <f t="shared" si="888"/>
        <v>2.2939220300828813</v>
      </c>
      <c r="FU227" s="273">
        <f t="shared" si="888"/>
        <v>0.22135980746089051</v>
      </c>
      <c r="FV227" s="273">
        <f t="shared" si="888"/>
        <v>0.34871377589796121</v>
      </c>
      <c r="FW227" s="273" t="str">
        <f t="shared" si="888"/>
        <v>-</v>
      </c>
      <c r="FX227" s="273">
        <f t="shared" si="888"/>
        <v>2.1392339738681576</v>
      </c>
      <c r="FY227" s="273">
        <f t="shared" si="888"/>
        <v>1.0068466087936119</v>
      </c>
      <c r="FZ227" s="273">
        <f t="shared" si="888"/>
        <v>1.2064069331063567</v>
      </c>
      <c r="GA227" s="273">
        <f t="shared" si="888"/>
        <v>4.7886216934565242</v>
      </c>
      <c r="GB227" s="273">
        <f t="shared" si="888"/>
        <v>1.4465216557072333</v>
      </c>
      <c r="GC227" s="273" t="str">
        <f t="shared" si="888"/>
        <v>-</v>
      </c>
      <c r="GD227" s="273">
        <f t="shared" si="888"/>
        <v>0.41303342442716001</v>
      </c>
      <c r="GE227" s="273">
        <f t="shared" si="888"/>
        <v>0.52819582955575706</v>
      </c>
      <c r="GF227" s="273" t="str">
        <f t="shared" si="888"/>
        <v>-</v>
      </c>
      <c r="GG227" s="273">
        <f t="shared" si="888"/>
        <v>2.3840874687057272</v>
      </c>
      <c r="GH227" s="273" t="str">
        <f t="shared" si="888"/>
        <v>-</v>
      </c>
      <c r="GI227" s="273" t="str">
        <f t="shared" si="888"/>
        <v>-</v>
      </c>
      <c r="GJ227" s="273">
        <f t="shared" si="888"/>
        <v>0.92785881381587998</v>
      </c>
      <c r="GK227" s="273">
        <f t="shared" si="888"/>
        <v>2.4900156160252727</v>
      </c>
      <c r="GL227" s="273">
        <f t="shared" si="888"/>
        <v>1.8259946586317879</v>
      </c>
      <c r="GM227" s="273" t="str">
        <f t="shared" si="888"/>
        <v>-</v>
      </c>
      <c r="GN227" s="273" t="str">
        <f t="shared" si="888"/>
        <v>-</v>
      </c>
      <c r="GO227" s="273" t="str">
        <f t="shared" si="888"/>
        <v>-</v>
      </c>
      <c r="GP227" s="273">
        <f t="shared" si="888"/>
        <v>3.8568817869715821</v>
      </c>
      <c r="GQ227" s="273">
        <f t="shared" si="888"/>
        <v>0.34182405125677678</v>
      </c>
      <c r="GR227" s="273">
        <f t="shared" si="888"/>
        <v>2.1968994084514013</v>
      </c>
      <c r="GS227" s="273">
        <f t="shared" si="888"/>
        <v>10.86866767822306</v>
      </c>
      <c r="GT227" s="273">
        <f t="shared" si="888"/>
        <v>0.3779405596933979</v>
      </c>
      <c r="GU227" s="273" t="str">
        <f t="shared" si="888"/>
        <v>-</v>
      </c>
      <c r="GV227" s="273" t="str">
        <f t="shared" si="888"/>
        <v>-</v>
      </c>
      <c r="GW227" s="273">
        <f t="shared" si="888"/>
        <v>0.56905665492003255</v>
      </c>
      <c r="GX227" s="273">
        <f t="shared" si="888"/>
        <v>0.37125466400331664</v>
      </c>
      <c r="GY227" s="273">
        <f t="shared" si="888"/>
        <v>1.9157021218889596</v>
      </c>
      <c r="GZ227" s="273">
        <f t="shared" si="888"/>
        <v>1.4258504639865859</v>
      </c>
      <c r="HA227" s="273">
        <f t="shared" ref="HA227:HH227" si="889">+IF(ISERROR(HA207/HA186),"-",(HA207/HA186))</f>
        <v>2.8916781793063331</v>
      </c>
      <c r="HB227" s="273">
        <f t="shared" si="889"/>
        <v>1.3383611848043104</v>
      </c>
      <c r="HC227" s="273">
        <f t="shared" si="889"/>
        <v>1.4288964667708208</v>
      </c>
      <c r="HD227" s="273">
        <f t="shared" si="889"/>
        <v>0.92240127256380111</v>
      </c>
      <c r="HE227" s="273">
        <f t="shared" si="889"/>
        <v>0.29867802585193892</v>
      </c>
      <c r="HF227" s="273">
        <f t="shared" si="889"/>
        <v>0.55276045086452175</v>
      </c>
      <c r="HG227" s="273">
        <f t="shared" si="889"/>
        <v>1.3392384769539079</v>
      </c>
      <c r="HH227" s="273">
        <f t="shared" si="889"/>
        <v>0</v>
      </c>
    </row>
    <row r="228" spans="1:216" x14ac:dyDescent="0.2">
      <c r="A228" s="263" t="s">
        <v>244</v>
      </c>
      <c r="B228" s="273">
        <f t="shared" si="792"/>
        <v>15.964701157094872</v>
      </c>
      <c r="C228" s="273">
        <f t="shared" si="792"/>
        <v>3.4553835182076518</v>
      </c>
      <c r="D228" s="273">
        <f t="shared" si="792"/>
        <v>3.3998755538896734</v>
      </c>
      <c r="E228" s="273">
        <f t="shared" si="792"/>
        <v>2.9859988913368314</v>
      </c>
      <c r="F228" s="273">
        <f t="shared" si="792"/>
        <v>2.1583219371234077</v>
      </c>
      <c r="G228" s="273">
        <f t="shared" si="792"/>
        <v>2.8570613626714594</v>
      </c>
      <c r="H228" s="273">
        <f t="shared" si="792"/>
        <v>2.6570596036420042</v>
      </c>
      <c r="I228" s="273">
        <f t="shared" ref="I228" si="890">+IF(ISERROR(I208/I187),"-",(I208/I187))</f>
        <v>1.8498988579522324</v>
      </c>
      <c r="J228" s="273">
        <f t="shared" ref="J228:CB228" si="891">+IF(ISERROR(J208/J187),"-",(J208/J187))</f>
        <v>2.5534689481608477</v>
      </c>
      <c r="K228" s="273">
        <f t="shared" si="891"/>
        <v>1.3918465419429955</v>
      </c>
      <c r="L228" s="273">
        <f t="shared" si="891"/>
        <v>1.6359007225284061</v>
      </c>
      <c r="M228" s="273">
        <f t="shared" si="891"/>
        <v>0.99697711515620258</v>
      </c>
      <c r="N228" s="273">
        <f t="shared" ref="N228:P228" si="892">+IF(ISERROR(N208/N187),"-",(N208/N187))</f>
        <v>1.0720908695734346</v>
      </c>
      <c r="O228" s="273">
        <f t="shared" si="892"/>
        <v>1.2880359786235793</v>
      </c>
      <c r="P228" s="273">
        <f t="shared" si="892"/>
        <v>0.67876668569363785</v>
      </c>
      <c r="Q228" s="273">
        <f t="shared" si="891"/>
        <v>0.78203913795746727</v>
      </c>
      <c r="R228" s="273">
        <f t="shared" si="891"/>
        <v>2.0060520682932856</v>
      </c>
      <c r="S228" s="273" t="str">
        <f t="shared" si="891"/>
        <v>-</v>
      </c>
      <c r="T228" s="273">
        <f t="shared" si="891"/>
        <v>1.3891217099302564</v>
      </c>
      <c r="U228" s="273">
        <f t="shared" si="891"/>
        <v>1.5520967853919323</v>
      </c>
      <c r="V228" s="273">
        <f t="shared" si="891"/>
        <v>0.38939711531718263</v>
      </c>
      <c r="W228" s="273">
        <f t="shared" si="891"/>
        <v>3.6311060812984124</v>
      </c>
      <c r="X228" s="273">
        <f t="shared" si="891"/>
        <v>4.4270012349447745</v>
      </c>
      <c r="Y228" s="273">
        <f t="shared" si="891"/>
        <v>0.98973072215422275</v>
      </c>
      <c r="Z228" s="273">
        <f t="shared" si="891"/>
        <v>9.5306543348907269</v>
      </c>
      <c r="AA228" s="273">
        <f t="shared" si="891"/>
        <v>9.2531855047784397</v>
      </c>
      <c r="AB228" s="273">
        <f t="shared" si="891"/>
        <v>6.1714367978117819</v>
      </c>
      <c r="AC228" s="273">
        <f t="shared" si="891"/>
        <v>4.5516035101998744</v>
      </c>
      <c r="AD228" s="273">
        <f t="shared" si="891"/>
        <v>2.3497173809905334</v>
      </c>
      <c r="AE228" s="273">
        <f t="shared" si="891"/>
        <v>1.5015373886581926</v>
      </c>
      <c r="AF228" s="273">
        <f t="shared" si="891"/>
        <v>3.2114664794176173</v>
      </c>
      <c r="AG228" s="273">
        <f t="shared" si="891"/>
        <v>5.0041267390530617</v>
      </c>
      <c r="AH228" s="273">
        <f t="shared" si="891"/>
        <v>3.4873313965620891</v>
      </c>
      <c r="AI228" s="273">
        <f t="shared" si="891"/>
        <v>3.0997778526891713</v>
      </c>
      <c r="AJ228" s="273">
        <f t="shared" si="891"/>
        <v>4.1908414517415515</v>
      </c>
      <c r="AK228" s="273">
        <f t="shared" si="891"/>
        <v>3.5460301957400131</v>
      </c>
      <c r="AL228" s="273">
        <f t="shared" si="891"/>
        <v>1.0733186783906208</v>
      </c>
      <c r="AM228" s="273">
        <f t="shared" si="891"/>
        <v>3.3206773058143044</v>
      </c>
      <c r="AN228" s="273">
        <f t="shared" si="891"/>
        <v>2.7644494672263482</v>
      </c>
      <c r="AO228" s="273">
        <f t="shared" si="891"/>
        <v>2.44482559206828</v>
      </c>
      <c r="AP228" s="273">
        <f t="shared" si="891"/>
        <v>2.0546894509650029</v>
      </c>
      <c r="AQ228" s="273">
        <f t="shared" si="891"/>
        <v>5.0926962155794433</v>
      </c>
      <c r="AR228" s="273">
        <f t="shared" si="891"/>
        <v>2.0838137197031852</v>
      </c>
      <c r="AS228" s="273">
        <f t="shared" si="891"/>
        <v>2.7210591721632733</v>
      </c>
      <c r="AT228" s="273">
        <f t="shared" si="891"/>
        <v>1.3774587478859719</v>
      </c>
      <c r="AU228" s="273">
        <f t="shared" si="891"/>
        <v>0.9099257380909257</v>
      </c>
      <c r="AV228" s="273">
        <f t="shared" si="891"/>
        <v>2.3509706779971746</v>
      </c>
      <c r="AW228" s="273">
        <f t="shared" si="891"/>
        <v>2.7115638778363262</v>
      </c>
      <c r="AX228" s="273">
        <f t="shared" si="891"/>
        <v>0.60752975753122695</v>
      </c>
      <c r="AY228" s="273">
        <f t="shared" si="891"/>
        <v>1.1341954879737604</v>
      </c>
      <c r="AZ228" s="273">
        <f t="shared" si="891"/>
        <v>0.90389208463082449</v>
      </c>
      <c r="BA228" s="273">
        <f t="shared" si="891"/>
        <v>0.19356643095172438</v>
      </c>
      <c r="BB228" s="273">
        <f t="shared" si="891"/>
        <v>2.0105403252443219</v>
      </c>
      <c r="BC228" s="273">
        <f t="shared" si="891"/>
        <v>0.78518439258552097</v>
      </c>
      <c r="BD228" s="273">
        <f t="shared" si="891"/>
        <v>2.7053960352031292</v>
      </c>
      <c r="BE228" s="273" t="str">
        <f t="shared" si="891"/>
        <v>-</v>
      </c>
      <c r="BF228" s="273" t="str">
        <f t="shared" si="891"/>
        <v>-</v>
      </c>
      <c r="BG228" s="273">
        <f t="shared" ref="BG228:BM228" si="893">+IF(ISERROR(BG208/BG187),"-",(BG208/BG187))</f>
        <v>0.64905764372655583</v>
      </c>
      <c r="BH228" s="273">
        <f t="shared" si="893"/>
        <v>0.21211942824555272</v>
      </c>
      <c r="BI228" s="273" t="str">
        <f t="shared" si="893"/>
        <v>-</v>
      </c>
      <c r="BJ228" s="273">
        <f t="shared" si="893"/>
        <v>0.51441543737323547</v>
      </c>
      <c r="BK228" s="273">
        <f t="shared" si="893"/>
        <v>4.8624925104853203</v>
      </c>
      <c r="BL228" s="273" t="str">
        <f t="shared" si="893"/>
        <v>-</v>
      </c>
      <c r="BM228" s="273" t="str">
        <f t="shared" si="893"/>
        <v>-</v>
      </c>
      <c r="BN228" s="273">
        <f t="shared" si="891"/>
        <v>0.59857603659820813</v>
      </c>
      <c r="BO228" s="273">
        <f t="shared" si="891"/>
        <v>8.621324621324622E-2</v>
      </c>
      <c r="BP228" s="273">
        <f t="shared" si="891"/>
        <v>1.8341097403793041</v>
      </c>
      <c r="BQ228" s="273">
        <f t="shared" si="891"/>
        <v>0.51328429314517343</v>
      </c>
      <c r="BR228" s="273">
        <f t="shared" si="891"/>
        <v>6.3969254032258061</v>
      </c>
      <c r="BS228" s="273" t="str">
        <f t="shared" si="891"/>
        <v>-</v>
      </c>
      <c r="BT228" s="273" t="str">
        <f t="shared" si="891"/>
        <v>-</v>
      </c>
      <c r="BU228" s="273">
        <f t="shared" si="891"/>
        <v>0.89456231034305411</v>
      </c>
      <c r="BV228" s="273">
        <f t="shared" si="891"/>
        <v>5.350348284376958E-2</v>
      </c>
      <c r="BW228" s="273">
        <f t="shared" si="891"/>
        <v>2.9361584227718152</v>
      </c>
      <c r="BX228" s="273">
        <f t="shared" si="891"/>
        <v>0.66268510359083743</v>
      </c>
      <c r="BY228" s="273">
        <f t="shared" si="891"/>
        <v>2.3421307279310777</v>
      </c>
      <c r="BZ228" s="273" t="str">
        <f t="shared" si="891"/>
        <v>-</v>
      </c>
      <c r="CA228" s="273" t="str">
        <f t="shared" si="891"/>
        <v>-</v>
      </c>
      <c r="CB228" s="273">
        <f t="shared" si="891"/>
        <v>0.74026108399006985</v>
      </c>
      <c r="CC228" s="273">
        <f t="shared" ref="CC228:EN228" si="894">+IF(ISERROR(CC208/CC187),"-",(CC208/CC187))</f>
        <v>5.9499532457954141E-2</v>
      </c>
      <c r="CD228" s="273">
        <f t="shared" si="894"/>
        <v>2.8487449188499538</v>
      </c>
      <c r="CE228" s="273">
        <f t="shared" si="894"/>
        <v>0.42471358573299389</v>
      </c>
      <c r="CF228" s="273">
        <f t="shared" si="894"/>
        <v>4.9461846051316227</v>
      </c>
      <c r="CG228" s="273" t="str">
        <f t="shared" si="894"/>
        <v>-</v>
      </c>
      <c r="CH228" s="273" t="str">
        <f t="shared" si="894"/>
        <v>-</v>
      </c>
      <c r="CI228" s="273">
        <f t="shared" si="894"/>
        <v>0.85191811111302396</v>
      </c>
      <c r="CJ228" s="273">
        <f t="shared" si="894"/>
        <v>6.9663531724697955E-2</v>
      </c>
      <c r="CK228" s="273">
        <f t="shared" si="894"/>
        <v>2.116625662376987</v>
      </c>
      <c r="CL228" s="273">
        <f t="shared" si="894"/>
        <v>0.49116525079490048</v>
      </c>
      <c r="CM228" s="273">
        <f t="shared" si="894"/>
        <v>3.0248248010452548</v>
      </c>
      <c r="CN228" s="273" t="str">
        <f t="shared" si="894"/>
        <v>-</v>
      </c>
      <c r="CO228" s="273">
        <f t="shared" si="894"/>
        <v>2.2441315939218951</v>
      </c>
      <c r="CP228" s="273">
        <f t="shared" si="894"/>
        <v>1.2494249929039161</v>
      </c>
      <c r="CQ228" s="273">
        <f t="shared" si="894"/>
        <v>0.35812391212306538</v>
      </c>
      <c r="CR228" s="273">
        <f t="shared" si="894"/>
        <v>0.94193644519578479</v>
      </c>
      <c r="CS228" s="273">
        <f t="shared" si="894"/>
        <v>1.2988747775180667</v>
      </c>
      <c r="CT228" s="273">
        <f t="shared" si="894"/>
        <v>0.6842577990258516</v>
      </c>
      <c r="CU228" s="273">
        <f t="shared" si="894"/>
        <v>0.86745611411011248</v>
      </c>
      <c r="CV228" s="273">
        <f t="shared" si="894"/>
        <v>2.2301372090465192</v>
      </c>
      <c r="CW228" s="273">
        <f t="shared" si="894"/>
        <v>1.478923728201883</v>
      </c>
      <c r="CX228" s="273" t="str">
        <f t="shared" si="894"/>
        <v>-</v>
      </c>
      <c r="CY228" s="273" t="str">
        <f t="shared" si="894"/>
        <v>-</v>
      </c>
      <c r="CZ228" s="273" t="str">
        <f t="shared" si="894"/>
        <v>-</v>
      </c>
      <c r="DA228" s="273">
        <f t="shared" si="894"/>
        <v>0.90806402494731586</v>
      </c>
      <c r="DB228" s="273">
        <f t="shared" si="894"/>
        <v>1.7511696445064757</v>
      </c>
      <c r="DC228" s="273">
        <f t="shared" si="894"/>
        <v>2.4670093831104012</v>
      </c>
      <c r="DD228" s="273">
        <f t="shared" si="894"/>
        <v>10.95630993419174</v>
      </c>
      <c r="DE228" s="273">
        <f t="shared" si="894"/>
        <v>1.7930689797544299</v>
      </c>
      <c r="DF228" s="273">
        <f t="shared" si="894"/>
        <v>3.7027573964320948</v>
      </c>
      <c r="DG228" s="273">
        <f t="shared" si="894"/>
        <v>13.303671430535982</v>
      </c>
      <c r="DH228" s="273">
        <f t="shared" si="894"/>
        <v>41.621022381956379</v>
      </c>
      <c r="DI228" s="273">
        <f t="shared" si="894"/>
        <v>24.716851356515093</v>
      </c>
      <c r="DJ228" s="273">
        <f t="shared" si="894"/>
        <v>10.530978133082529</v>
      </c>
      <c r="DK228" s="273">
        <f t="shared" si="894"/>
        <v>4.3040706323508084</v>
      </c>
      <c r="DL228" s="273">
        <f t="shared" si="894"/>
        <v>3.3432944735718286</v>
      </c>
      <c r="DM228" s="273">
        <f t="shared" si="894"/>
        <v>2.6998655567968668</v>
      </c>
      <c r="DN228" s="273">
        <f t="shared" si="894"/>
        <v>1.8264899558046965</v>
      </c>
      <c r="DO228" s="273">
        <f t="shared" si="894"/>
        <v>1.4048756378930578</v>
      </c>
      <c r="DP228" s="273">
        <f t="shared" si="894"/>
        <v>3.0639662678968116</v>
      </c>
      <c r="DQ228" s="273">
        <f t="shared" si="894"/>
        <v>2.0432592454299199</v>
      </c>
      <c r="DR228" s="273">
        <f t="shared" si="894"/>
        <v>0.92556989837956605</v>
      </c>
      <c r="DS228" s="273">
        <f t="shared" si="894"/>
        <v>0.47778252945859351</v>
      </c>
      <c r="DT228" s="273">
        <f t="shared" si="894"/>
        <v>0.70996531035543153</v>
      </c>
      <c r="DU228" s="273">
        <f t="shared" si="894"/>
        <v>0.75046673154740573</v>
      </c>
      <c r="DV228" s="273">
        <f t="shared" si="894"/>
        <v>2.9947584392052482</v>
      </c>
      <c r="DW228" s="273">
        <f t="shared" si="894"/>
        <v>1.3714010016354052</v>
      </c>
      <c r="DX228" s="273">
        <f t="shared" si="894"/>
        <v>1.771381329022212</v>
      </c>
      <c r="DY228" s="273">
        <f t="shared" si="894"/>
        <v>4.3151850857835825</v>
      </c>
      <c r="DZ228" s="273">
        <f t="shared" si="894"/>
        <v>2.0924921746669431</v>
      </c>
      <c r="EA228" s="273">
        <f t="shared" si="894"/>
        <v>0.73475752377982229</v>
      </c>
      <c r="EB228" s="273">
        <f t="shared" si="894"/>
        <v>0.35340711749306658</v>
      </c>
      <c r="EC228" s="273">
        <f t="shared" si="894"/>
        <v>0.71509054934761851</v>
      </c>
      <c r="ED228" s="273">
        <f t="shared" si="894"/>
        <v>0.90872166472828841</v>
      </c>
      <c r="EE228" s="273">
        <f t="shared" si="894"/>
        <v>3.214918189906006</v>
      </c>
      <c r="EF228" s="273">
        <f t="shared" si="894"/>
        <v>1.7949091739129095</v>
      </c>
      <c r="EG228" s="273">
        <f t="shared" si="894"/>
        <v>1.6734343757181309</v>
      </c>
      <c r="EH228" s="273">
        <f t="shared" si="894"/>
        <v>3.8102610005617503</v>
      </c>
      <c r="EI228" s="273">
        <f t="shared" si="894"/>
        <v>2.310151312174817</v>
      </c>
      <c r="EJ228" s="273">
        <f t="shared" si="894"/>
        <v>0.83829880682234093</v>
      </c>
      <c r="EK228" s="273">
        <f t="shared" si="894"/>
        <v>0.48058051941210561</v>
      </c>
      <c r="EL228" s="273">
        <f t="shared" si="894"/>
        <v>0.75328876545975298</v>
      </c>
      <c r="EM228" s="273">
        <f t="shared" si="894"/>
        <v>0.86797236278707679</v>
      </c>
      <c r="EN228" s="273">
        <f t="shared" si="894"/>
        <v>1.7952259436690374</v>
      </c>
      <c r="EO228" s="273">
        <f t="shared" ref="EO228:GZ228" si="895">+IF(ISERROR(EO208/EO187),"-",(EO208/EO187))</f>
        <v>1.1206315827151436</v>
      </c>
      <c r="EP228" s="273">
        <f t="shared" si="895"/>
        <v>0.73712188824095171</v>
      </c>
      <c r="EQ228" s="273">
        <f t="shared" si="895"/>
        <v>3.1419870574800153</v>
      </c>
      <c r="ER228" s="273">
        <f t="shared" si="895"/>
        <v>1.4768835750132874</v>
      </c>
      <c r="ES228" s="273" t="str">
        <f t="shared" si="895"/>
        <v>-</v>
      </c>
      <c r="ET228" s="273">
        <f t="shared" si="895"/>
        <v>0.20468781807078257</v>
      </c>
      <c r="EU228" s="273">
        <f t="shared" si="895"/>
        <v>0.46301083136417615</v>
      </c>
      <c r="EV228" s="273">
        <f t="shared" si="895"/>
        <v>0.59290020431448509</v>
      </c>
      <c r="EW228" s="273">
        <f t="shared" si="895"/>
        <v>2.3716164808685551</v>
      </c>
      <c r="EX228" s="273">
        <f t="shared" si="895"/>
        <v>1.4249871633573044</v>
      </c>
      <c r="EY228" s="273">
        <f t="shared" si="895"/>
        <v>1.0354350366084892</v>
      </c>
      <c r="EZ228" s="273">
        <f t="shared" si="895"/>
        <v>2.7839695926174621</v>
      </c>
      <c r="FA228" s="273">
        <f t="shared" si="895"/>
        <v>2.0208158582675484</v>
      </c>
      <c r="FB228" s="273">
        <f t="shared" si="895"/>
        <v>0.85097237292379602</v>
      </c>
      <c r="FC228" s="273">
        <f t="shared" si="895"/>
        <v>0.3386615712371791</v>
      </c>
      <c r="FD228" s="273">
        <f t="shared" si="895"/>
        <v>0.57543452484238533</v>
      </c>
      <c r="FE228" s="273">
        <f t="shared" si="895"/>
        <v>0.55400722209040221</v>
      </c>
      <c r="FF228" s="273">
        <f t="shared" si="895"/>
        <v>1.3148991109053492</v>
      </c>
      <c r="FG228" s="273">
        <f t="shared" si="895"/>
        <v>1.8271955145580865</v>
      </c>
      <c r="FH228" s="273">
        <f t="shared" si="895"/>
        <v>1.0630519515918011</v>
      </c>
      <c r="FI228" s="273">
        <f t="shared" si="895"/>
        <v>2.2697547402066762</v>
      </c>
      <c r="FJ228" s="273">
        <f t="shared" si="895"/>
        <v>1.4505624672367639</v>
      </c>
      <c r="FK228" s="273">
        <f t="shared" si="895"/>
        <v>5.6336553945249594</v>
      </c>
      <c r="FL228" s="273">
        <f t="shared" si="895"/>
        <v>0.20362915934981315</v>
      </c>
      <c r="FM228" s="273">
        <f t="shared" si="895"/>
        <v>2.4584106728538284</v>
      </c>
      <c r="FN228" s="273">
        <f t="shared" si="895"/>
        <v>1.3198159252544972</v>
      </c>
      <c r="FO228" s="273">
        <f t="shared" si="895"/>
        <v>1.8995743505881952</v>
      </c>
      <c r="FP228" s="273">
        <f t="shared" si="895"/>
        <v>1.616597740646408</v>
      </c>
      <c r="FQ228" s="273">
        <f t="shared" si="895"/>
        <v>0.90106301032198433</v>
      </c>
      <c r="FR228" s="273">
        <f t="shared" si="895"/>
        <v>1.4146533973919011</v>
      </c>
      <c r="FS228" s="273">
        <f t="shared" si="895"/>
        <v>2.3105328487039265</v>
      </c>
      <c r="FT228" s="273">
        <f t="shared" si="895"/>
        <v>2.2028593888179229</v>
      </c>
      <c r="FU228" s="273" t="str">
        <f t="shared" si="895"/>
        <v>-</v>
      </c>
      <c r="FV228" s="273">
        <f t="shared" si="895"/>
        <v>0.24050303902751119</v>
      </c>
      <c r="FW228" s="273">
        <f t="shared" si="895"/>
        <v>0.58235016449721067</v>
      </c>
      <c r="FX228" s="273">
        <f t="shared" si="895"/>
        <v>2.0530774583738283</v>
      </c>
      <c r="FY228" s="273">
        <f t="shared" si="895"/>
        <v>0.93615376016891272</v>
      </c>
      <c r="FZ228" s="273">
        <f t="shared" si="895"/>
        <v>1.5102753738726191</v>
      </c>
      <c r="GA228" s="273">
        <f t="shared" si="895"/>
        <v>3.5935996743715619</v>
      </c>
      <c r="GB228" s="273">
        <f t="shared" si="895"/>
        <v>1.5497316672304409</v>
      </c>
      <c r="GC228" s="273">
        <f t="shared" si="895"/>
        <v>0.87295456433258578</v>
      </c>
      <c r="GD228" s="273">
        <f t="shared" si="895"/>
        <v>0.40133054268201523</v>
      </c>
      <c r="GE228" s="273">
        <f t="shared" si="895"/>
        <v>0.50956240389543828</v>
      </c>
      <c r="GF228" s="273">
        <f t="shared" si="895"/>
        <v>0.45980000000000004</v>
      </c>
      <c r="GG228" s="273">
        <f t="shared" si="895"/>
        <v>2.0792200407223205</v>
      </c>
      <c r="GH228" s="273">
        <f t="shared" si="895"/>
        <v>2.725967931653563</v>
      </c>
      <c r="GI228" s="273">
        <f t="shared" si="895"/>
        <v>0.71491727815505224</v>
      </c>
      <c r="GJ228" s="273">
        <f t="shared" si="895"/>
        <v>1.4128452469288482</v>
      </c>
      <c r="GK228" s="273">
        <f t="shared" si="895"/>
        <v>1.5525431442936934</v>
      </c>
      <c r="GL228" s="273">
        <f t="shared" si="895"/>
        <v>2.0277968411691929</v>
      </c>
      <c r="GM228" s="273" t="str">
        <f t="shared" si="895"/>
        <v>-</v>
      </c>
      <c r="GN228" s="273" t="str">
        <f t="shared" si="895"/>
        <v>-</v>
      </c>
      <c r="GO228" s="273" t="str">
        <f t="shared" si="895"/>
        <v>-</v>
      </c>
      <c r="GP228" s="273">
        <f t="shared" si="895"/>
        <v>3.2043637608958329</v>
      </c>
      <c r="GQ228" s="273">
        <f t="shared" si="895"/>
        <v>0.29552421599554651</v>
      </c>
      <c r="GR228" s="273">
        <f t="shared" si="895"/>
        <v>2.5418434319818402</v>
      </c>
      <c r="GS228" s="273">
        <f t="shared" si="895"/>
        <v>5.0654046306220222</v>
      </c>
      <c r="GT228" s="273" t="str">
        <f t="shared" si="895"/>
        <v>-</v>
      </c>
      <c r="GU228" s="273" t="str">
        <f t="shared" si="895"/>
        <v>-</v>
      </c>
      <c r="GV228" s="273" t="str">
        <f t="shared" si="895"/>
        <v>-</v>
      </c>
      <c r="GW228" s="273" t="str">
        <f t="shared" si="895"/>
        <v>-</v>
      </c>
      <c r="GX228" s="273" t="str">
        <f t="shared" si="895"/>
        <v>-</v>
      </c>
      <c r="GY228" s="273">
        <f t="shared" si="895"/>
        <v>1.5095982158933654</v>
      </c>
      <c r="GZ228" s="273">
        <f t="shared" si="895"/>
        <v>1.397208746876474</v>
      </c>
      <c r="HA228" s="273">
        <f t="shared" ref="HA228:HH228" si="896">+IF(ISERROR(HA208/HA187),"-",(HA208/HA187))</f>
        <v>0.77129979265573012</v>
      </c>
      <c r="HB228" s="273">
        <f t="shared" si="896"/>
        <v>1.362123048852119</v>
      </c>
      <c r="HC228" s="273">
        <f t="shared" si="896"/>
        <v>1.2602545796463893</v>
      </c>
      <c r="HD228" s="273">
        <f t="shared" si="896"/>
        <v>1.0202220344415629</v>
      </c>
      <c r="HE228" s="273">
        <f t="shared" si="896"/>
        <v>0.35753588516746415</v>
      </c>
      <c r="HF228" s="273">
        <f t="shared" si="896"/>
        <v>0.52269731299495503</v>
      </c>
      <c r="HG228" s="273">
        <f t="shared" si="896"/>
        <v>1.6989692759620891</v>
      </c>
      <c r="HH228" s="273">
        <f t="shared" si="896"/>
        <v>0</v>
      </c>
    </row>
    <row r="229" spans="1:216" x14ac:dyDescent="0.2">
      <c r="A229" s="263" t="s">
        <v>245</v>
      </c>
      <c r="B229" s="273">
        <f t="shared" si="792"/>
        <v>12.118161824688841</v>
      </c>
      <c r="C229" s="273">
        <f t="shared" si="792"/>
        <v>2.4656335254022994</v>
      </c>
      <c r="D229" s="273">
        <f t="shared" si="792"/>
        <v>2.2309586124686636</v>
      </c>
      <c r="E229" s="273">
        <f t="shared" si="792"/>
        <v>1.9708489086803813</v>
      </c>
      <c r="F229" s="273">
        <f t="shared" si="792"/>
        <v>1.9740039514586631</v>
      </c>
      <c r="G229" s="273">
        <f t="shared" si="792"/>
        <v>1.2233826963709826</v>
      </c>
      <c r="H229" s="273">
        <f t="shared" si="792"/>
        <v>1.5066884162153058</v>
      </c>
      <c r="I229" s="273">
        <f t="shared" ref="I229" si="897">+IF(ISERROR(I209/I188),"-",(I209/I188))</f>
        <v>1.7053305736128204</v>
      </c>
      <c r="J229" s="273">
        <f t="shared" ref="J229:CB229" si="898">+IF(ISERROR(J209/J188),"-",(J209/J188))</f>
        <v>0.95655621379816225</v>
      </c>
      <c r="K229" s="273">
        <f t="shared" si="898"/>
        <v>1.0844491727979382</v>
      </c>
      <c r="L229" s="273">
        <f t="shared" si="898"/>
        <v>1.2928016823034616</v>
      </c>
      <c r="M229" s="273">
        <f t="shared" si="898"/>
        <v>0.73634490933909558</v>
      </c>
      <c r="N229" s="273">
        <f t="shared" ref="N229:P229" si="899">+IF(ISERROR(N209/N188),"-",(N209/N188))</f>
        <v>1.1333677307139403</v>
      </c>
      <c r="O229" s="273">
        <f t="shared" si="899"/>
        <v>1.6359221077554011</v>
      </c>
      <c r="P229" s="273">
        <f t="shared" si="899"/>
        <v>0.55190335473046215</v>
      </c>
      <c r="Q229" s="273">
        <f t="shared" si="898"/>
        <v>0.69232622766286755</v>
      </c>
      <c r="R229" s="273">
        <f t="shared" si="898"/>
        <v>1.6451721210680199</v>
      </c>
      <c r="S229" s="273" t="str">
        <f t="shared" si="898"/>
        <v>-</v>
      </c>
      <c r="T229" s="273">
        <f t="shared" si="898"/>
        <v>2.1160123631123322</v>
      </c>
      <c r="U229" s="273">
        <f t="shared" si="898"/>
        <v>2.3604295791785463</v>
      </c>
      <c r="V229" s="273">
        <f t="shared" si="898"/>
        <v>0.95034647372993142</v>
      </c>
      <c r="W229" s="273">
        <f t="shared" si="898"/>
        <v>2.5046325063760722</v>
      </c>
      <c r="X229" s="273">
        <f t="shared" si="898"/>
        <v>3.0667299532629499</v>
      </c>
      <c r="Y229" s="273">
        <f t="shared" si="898"/>
        <v>0.57319794596119222</v>
      </c>
      <c r="Z229" s="273">
        <f t="shared" si="898"/>
        <v>6.0614624340462626</v>
      </c>
      <c r="AA229" s="273">
        <f t="shared" si="898"/>
        <v>5.8944424683142245</v>
      </c>
      <c r="AB229" s="273">
        <f t="shared" si="898"/>
        <v>4.2720240925661752</v>
      </c>
      <c r="AC229" s="273">
        <f t="shared" si="898"/>
        <v>2.5837268187881435</v>
      </c>
      <c r="AD229" s="273">
        <f t="shared" si="898"/>
        <v>1.8050710816425506</v>
      </c>
      <c r="AE229" s="273">
        <f t="shared" si="898"/>
        <v>2.9640543271516879</v>
      </c>
      <c r="AF229" s="273">
        <f t="shared" si="898"/>
        <v>2.7510610272673093</v>
      </c>
      <c r="AG229" s="273">
        <f t="shared" si="898"/>
        <v>4.2380132916031137</v>
      </c>
      <c r="AH229" s="273">
        <f t="shared" si="898"/>
        <v>2.9135864615031632</v>
      </c>
      <c r="AI229" s="273">
        <f t="shared" si="898"/>
        <v>2.2651008013060823</v>
      </c>
      <c r="AJ229" s="273">
        <f t="shared" si="898"/>
        <v>2.7967017779951413</v>
      </c>
      <c r="AK229" s="273">
        <f t="shared" si="898"/>
        <v>2.1920861037584909</v>
      </c>
      <c r="AL229" s="273">
        <f t="shared" si="898"/>
        <v>1.1764730637923262</v>
      </c>
      <c r="AM229" s="273">
        <f t="shared" si="898"/>
        <v>2.4706621515765539</v>
      </c>
      <c r="AN229" s="273">
        <f t="shared" si="898"/>
        <v>1.366751269035533</v>
      </c>
      <c r="AO229" s="273">
        <f t="shared" si="898"/>
        <v>1.4815489192366442</v>
      </c>
      <c r="AP229" s="273">
        <f t="shared" si="898"/>
        <v>1.6380267873160617</v>
      </c>
      <c r="AQ229" s="273" t="str">
        <f t="shared" si="898"/>
        <v>-</v>
      </c>
      <c r="AR229" s="273">
        <f t="shared" si="898"/>
        <v>1.437344062373717</v>
      </c>
      <c r="AS229" s="273">
        <f t="shared" si="898"/>
        <v>2.5119786125809971</v>
      </c>
      <c r="AT229" s="273">
        <f t="shared" si="898"/>
        <v>2.1157864577415739</v>
      </c>
      <c r="AU229" s="273">
        <f t="shared" si="898"/>
        <v>0.95972091082590927</v>
      </c>
      <c r="AV229" s="273">
        <f t="shared" si="898"/>
        <v>1.2903179872916886</v>
      </c>
      <c r="AW229" s="273">
        <f t="shared" si="898"/>
        <v>3.050935214283728</v>
      </c>
      <c r="AX229" s="273">
        <f t="shared" si="898"/>
        <v>0.73645237699468091</v>
      </c>
      <c r="AY229" s="273">
        <f t="shared" si="898"/>
        <v>0.89187931765097528</v>
      </c>
      <c r="AZ229" s="273">
        <f t="shared" si="898"/>
        <v>0.60509067918022164</v>
      </c>
      <c r="BA229" s="273">
        <f t="shared" si="898"/>
        <v>3.95731221847768E-2</v>
      </c>
      <c r="BB229" s="273">
        <f t="shared" si="898"/>
        <v>1.0330864654693575</v>
      </c>
      <c r="BC229" s="273">
        <f t="shared" si="898"/>
        <v>0.53163737671772326</v>
      </c>
      <c r="BD229" s="273">
        <f t="shared" si="898"/>
        <v>2.0273827587423692</v>
      </c>
      <c r="BE229" s="273" t="str">
        <f t="shared" si="898"/>
        <v>-</v>
      </c>
      <c r="BF229" s="273" t="str">
        <f t="shared" si="898"/>
        <v>-</v>
      </c>
      <c r="BG229" s="273">
        <f t="shared" ref="BG229:BM229" si="900">+IF(ISERROR(BG209/BG188),"-",(BG209/BG188))</f>
        <v>1.5766715324369089</v>
      </c>
      <c r="BH229" s="273" t="str">
        <f t="shared" si="900"/>
        <v>-</v>
      </c>
      <c r="BI229" s="273">
        <f t="shared" si="900"/>
        <v>2.1177072120559743</v>
      </c>
      <c r="BJ229" s="273">
        <f t="shared" si="900"/>
        <v>0.8915187798923041</v>
      </c>
      <c r="BK229" s="273" t="str">
        <f t="shared" si="900"/>
        <v>-</v>
      </c>
      <c r="BL229" s="273" t="str">
        <f t="shared" si="900"/>
        <v>-</v>
      </c>
      <c r="BM229" s="273" t="str">
        <f t="shared" si="900"/>
        <v>-</v>
      </c>
      <c r="BN229" s="273">
        <f t="shared" si="898"/>
        <v>0.38026345258893685</v>
      </c>
      <c r="BO229" s="273">
        <f t="shared" si="898"/>
        <v>6.7925497752087352E-2</v>
      </c>
      <c r="BP229" s="273">
        <f t="shared" si="898"/>
        <v>3.3795443952458633</v>
      </c>
      <c r="BQ229" s="273">
        <f t="shared" si="898"/>
        <v>0.31076977630038433</v>
      </c>
      <c r="BR229" s="273">
        <f t="shared" si="898"/>
        <v>2.0277516229743795</v>
      </c>
      <c r="BS229" s="273" t="str">
        <f t="shared" si="898"/>
        <v>-</v>
      </c>
      <c r="BT229" s="273" t="str">
        <f t="shared" si="898"/>
        <v>-</v>
      </c>
      <c r="BU229" s="273">
        <f t="shared" si="898"/>
        <v>0.51358322505066278</v>
      </c>
      <c r="BV229" s="273" t="str">
        <f t="shared" si="898"/>
        <v>-</v>
      </c>
      <c r="BW229" s="273">
        <f t="shared" si="898"/>
        <v>1.9230420594633792</v>
      </c>
      <c r="BX229" s="273">
        <f t="shared" si="898"/>
        <v>0.30018329168367497</v>
      </c>
      <c r="BY229" s="273">
        <f t="shared" si="898"/>
        <v>1.8771714852959425</v>
      </c>
      <c r="BZ229" s="273" t="str">
        <f t="shared" si="898"/>
        <v>-</v>
      </c>
      <c r="CA229" s="273" t="str">
        <f t="shared" si="898"/>
        <v>-</v>
      </c>
      <c r="CB229" s="273">
        <f t="shared" si="898"/>
        <v>0.21713000341681327</v>
      </c>
      <c r="CC229" s="273">
        <f t="shared" ref="CC229:EN229" si="901">+IF(ISERROR(CC209/CC188),"-",(CC209/CC188))</f>
        <v>1.9960739745841512E-2</v>
      </c>
      <c r="CD229" s="273">
        <f t="shared" si="901"/>
        <v>0.70443298969072166</v>
      </c>
      <c r="CE229" s="273">
        <f t="shared" si="901"/>
        <v>0.14221216824052399</v>
      </c>
      <c r="CF229" s="273">
        <f t="shared" si="901"/>
        <v>0.89784706755753529</v>
      </c>
      <c r="CG229" s="273" t="str">
        <f t="shared" si="901"/>
        <v>-</v>
      </c>
      <c r="CH229" s="273" t="str">
        <f t="shared" si="901"/>
        <v>-</v>
      </c>
      <c r="CI229" s="273">
        <f t="shared" si="901"/>
        <v>0.88403063257704251</v>
      </c>
      <c r="CJ229" s="273">
        <f t="shared" si="901"/>
        <v>4.6089233017881759E-2</v>
      </c>
      <c r="CK229" s="273">
        <f t="shared" si="901"/>
        <v>1.6064113475177304</v>
      </c>
      <c r="CL229" s="273">
        <f t="shared" si="901"/>
        <v>0.40276187969805871</v>
      </c>
      <c r="CM229" s="273">
        <f t="shared" si="901"/>
        <v>2.6925403430427282</v>
      </c>
      <c r="CN229" s="273" t="str">
        <f t="shared" si="901"/>
        <v>-</v>
      </c>
      <c r="CO229" s="273">
        <f t="shared" si="901"/>
        <v>1.4554059955213505</v>
      </c>
      <c r="CP229" s="273">
        <f t="shared" si="901"/>
        <v>1.3512531843470388</v>
      </c>
      <c r="CQ229" s="273">
        <f t="shared" si="901"/>
        <v>0.43067651997257578</v>
      </c>
      <c r="CR229" s="273">
        <f t="shared" si="901"/>
        <v>0.86999278699559313</v>
      </c>
      <c r="CS229" s="273">
        <f t="shared" si="901"/>
        <v>1.6069800479298153</v>
      </c>
      <c r="CT229" s="273">
        <f t="shared" si="901"/>
        <v>0.61647008211503063</v>
      </c>
      <c r="CU229" s="273">
        <f t="shared" si="901"/>
        <v>0.68687958280779304</v>
      </c>
      <c r="CV229" s="273">
        <f t="shared" si="901"/>
        <v>2.7973985867806399</v>
      </c>
      <c r="CW229" s="273">
        <f t="shared" si="901"/>
        <v>2.6521274421818579</v>
      </c>
      <c r="CX229" s="273" t="str">
        <f t="shared" si="901"/>
        <v>-</v>
      </c>
      <c r="CY229" s="273" t="str">
        <f t="shared" si="901"/>
        <v>-</v>
      </c>
      <c r="CZ229" s="273" t="str">
        <f t="shared" si="901"/>
        <v>-</v>
      </c>
      <c r="DA229" s="273">
        <f t="shared" si="901"/>
        <v>1.3680835327894152</v>
      </c>
      <c r="DB229" s="273">
        <f t="shared" si="901"/>
        <v>1.2040685698591678</v>
      </c>
      <c r="DC229" s="273">
        <f t="shared" si="901"/>
        <v>8.8965069104634473</v>
      </c>
      <c r="DD229" s="273">
        <f t="shared" si="901"/>
        <v>8.6568159975688292</v>
      </c>
      <c r="DE229" s="273">
        <f t="shared" si="901"/>
        <v>1.4102827205868265</v>
      </c>
      <c r="DF229" s="273">
        <f t="shared" si="901"/>
        <v>2.5727933443492574</v>
      </c>
      <c r="DG229" s="273">
        <f t="shared" si="901"/>
        <v>9.7448849953194241</v>
      </c>
      <c r="DH229" s="273">
        <f t="shared" si="901"/>
        <v>32.722843731084893</v>
      </c>
      <c r="DI229" s="273">
        <f t="shared" si="901"/>
        <v>53.716373972185565</v>
      </c>
      <c r="DJ229" s="273">
        <f t="shared" si="901"/>
        <v>19.651634588451842</v>
      </c>
      <c r="DK229" s="273">
        <f t="shared" si="901"/>
        <v>3.9172302221020963</v>
      </c>
      <c r="DL229" s="273">
        <f t="shared" si="901"/>
        <v>3.2881626033060365</v>
      </c>
      <c r="DM229" s="273">
        <f t="shared" si="901"/>
        <v>2.695037057611358</v>
      </c>
      <c r="DN229" s="273">
        <f t="shared" si="901"/>
        <v>1.5066609099730786</v>
      </c>
      <c r="DO229" s="273">
        <f t="shared" si="901"/>
        <v>1.4184348214341862</v>
      </c>
      <c r="DP229" s="273">
        <f t="shared" si="901"/>
        <v>3.9939919978253116</v>
      </c>
      <c r="DQ229" s="273">
        <f t="shared" si="901"/>
        <v>1.6811110434687322</v>
      </c>
      <c r="DR229" s="273" t="str">
        <f t="shared" si="901"/>
        <v>-</v>
      </c>
      <c r="DS229" s="273">
        <f t="shared" si="901"/>
        <v>0.44123905066287877</v>
      </c>
      <c r="DT229" s="273">
        <f t="shared" si="901"/>
        <v>0.72109821041720368</v>
      </c>
      <c r="DU229" s="273">
        <f t="shared" si="901"/>
        <v>0.88817275690980002</v>
      </c>
      <c r="DV229" s="273">
        <f t="shared" si="901"/>
        <v>2.8690594536155785</v>
      </c>
      <c r="DW229" s="273">
        <f t="shared" si="901"/>
        <v>1.5994212037280542</v>
      </c>
      <c r="DX229" s="273">
        <f t="shared" si="901"/>
        <v>1.3983782284511592</v>
      </c>
      <c r="DY229" s="273">
        <f t="shared" si="901"/>
        <v>3.724305846748464</v>
      </c>
      <c r="DZ229" s="273">
        <f t="shared" si="901"/>
        <v>2.0020862285731029</v>
      </c>
      <c r="EA229" s="273" t="str">
        <f t="shared" si="901"/>
        <v>-</v>
      </c>
      <c r="EB229" s="273">
        <f t="shared" si="901"/>
        <v>0.3669569293009029</v>
      </c>
      <c r="EC229" s="273">
        <f t="shared" si="901"/>
        <v>0.85127164631713348</v>
      </c>
      <c r="ED229" s="273">
        <f t="shared" si="901"/>
        <v>0.87253583805923118</v>
      </c>
      <c r="EE229" s="273">
        <f t="shared" si="901"/>
        <v>3.1111907053596006</v>
      </c>
      <c r="EF229" s="273">
        <f t="shared" si="901"/>
        <v>1.6371816800368848</v>
      </c>
      <c r="EG229" s="273">
        <f t="shared" si="901"/>
        <v>1.5093693359226845</v>
      </c>
      <c r="EH229" s="273">
        <f t="shared" si="901"/>
        <v>4.352002518058784</v>
      </c>
      <c r="EI229" s="273">
        <f t="shared" si="901"/>
        <v>1.8853947138810958</v>
      </c>
      <c r="EJ229" s="273" t="str">
        <f t="shared" si="901"/>
        <v>-</v>
      </c>
      <c r="EK229" s="273">
        <f t="shared" si="901"/>
        <v>0.45377354071020332</v>
      </c>
      <c r="EL229" s="273">
        <f t="shared" si="901"/>
        <v>0.77793474096776094</v>
      </c>
      <c r="EM229" s="273">
        <f t="shared" si="901"/>
        <v>0.91718499649996121</v>
      </c>
      <c r="EN229" s="273">
        <f t="shared" si="901"/>
        <v>2.0021279537799104</v>
      </c>
      <c r="EO229" s="273">
        <f t="shared" ref="EO229:GZ229" si="902">+IF(ISERROR(EO209/EO188),"-",(EO209/EO188))</f>
        <v>1.2132751792748029</v>
      </c>
      <c r="EP229" s="273">
        <f t="shared" si="902"/>
        <v>0.72482922368815361</v>
      </c>
      <c r="EQ229" s="273">
        <f t="shared" si="902"/>
        <v>2.5466362942486187</v>
      </c>
      <c r="ER229" s="273">
        <f t="shared" si="902"/>
        <v>1.9191376885267741</v>
      </c>
      <c r="ES229" s="273" t="str">
        <f t="shared" si="902"/>
        <v>-</v>
      </c>
      <c r="ET229" s="273">
        <f t="shared" si="902"/>
        <v>0.20120778704807313</v>
      </c>
      <c r="EU229" s="273">
        <f t="shared" si="902"/>
        <v>0.89322957198443576</v>
      </c>
      <c r="EV229" s="273">
        <f t="shared" si="902"/>
        <v>0.83810209087723397</v>
      </c>
      <c r="EW229" s="273">
        <f t="shared" si="902"/>
        <v>1.8514918084833143</v>
      </c>
      <c r="EX229" s="273">
        <f t="shared" si="902"/>
        <v>1.2541281926626051</v>
      </c>
      <c r="EY229" s="273">
        <f t="shared" si="902"/>
        <v>1.1924981838673103</v>
      </c>
      <c r="EZ229" s="273">
        <f t="shared" si="902"/>
        <v>2.6326588822533203</v>
      </c>
      <c r="FA229" s="273">
        <f t="shared" si="902"/>
        <v>1.5362164301942705</v>
      </c>
      <c r="FB229" s="273">
        <f t="shared" si="902"/>
        <v>1.8764605462822459</v>
      </c>
      <c r="FC229" s="273">
        <f t="shared" si="902"/>
        <v>0.38553407970099152</v>
      </c>
      <c r="FD229" s="273">
        <f t="shared" si="902"/>
        <v>0.45204769652112031</v>
      </c>
      <c r="FE229" s="273">
        <f t="shared" si="902"/>
        <v>0.80569950459941952</v>
      </c>
      <c r="FF229" s="273">
        <f t="shared" si="902"/>
        <v>1.4575388003755323</v>
      </c>
      <c r="FG229" s="273">
        <f t="shared" si="902"/>
        <v>1.2683634997429374</v>
      </c>
      <c r="FH229" s="273">
        <f t="shared" si="902"/>
        <v>1.1896518100190956</v>
      </c>
      <c r="FI229" s="273">
        <f t="shared" si="902"/>
        <v>3.0341731258214693</v>
      </c>
      <c r="FJ229" s="273">
        <f t="shared" si="902"/>
        <v>1.1619719405538476</v>
      </c>
      <c r="FK229" s="273">
        <f t="shared" si="902"/>
        <v>0.58259787609595182</v>
      </c>
      <c r="FL229" s="273">
        <f t="shared" si="902"/>
        <v>0.44032067827900379</v>
      </c>
      <c r="FM229" s="273">
        <f t="shared" si="902"/>
        <v>0.45256312552267391</v>
      </c>
      <c r="FN229" s="273">
        <f t="shared" si="902"/>
        <v>0.62538582265236731</v>
      </c>
      <c r="FO229" s="273">
        <f t="shared" si="902"/>
        <v>1.6129581131205479</v>
      </c>
      <c r="FP229" s="273">
        <f t="shared" si="902"/>
        <v>1.5495251493180764</v>
      </c>
      <c r="FQ229" s="273">
        <f t="shared" si="902"/>
        <v>0.58744817578772801</v>
      </c>
      <c r="FR229" s="273" t="str">
        <f t="shared" si="902"/>
        <v>-</v>
      </c>
      <c r="FS229" s="273">
        <f t="shared" si="902"/>
        <v>1.1413891859221723</v>
      </c>
      <c r="FT229" s="273">
        <f t="shared" si="902"/>
        <v>1.3707499999999999</v>
      </c>
      <c r="FU229" s="273">
        <f t="shared" si="902"/>
        <v>0.21361590942081582</v>
      </c>
      <c r="FV229" s="273">
        <f t="shared" si="902"/>
        <v>0.38162513952399812</v>
      </c>
      <c r="FW229" s="273">
        <f t="shared" si="902"/>
        <v>0.30449442119944214</v>
      </c>
      <c r="FX229" s="273">
        <f t="shared" si="902"/>
        <v>1.4987514560932402</v>
      </c>
      <c r="FY229" s="273">
        <f t="shared" si="902"/>
        <v>0.99916788317045824</v>
      </c>
      <c r="FZ229" s="273">
        <f t="shared" si="902"/>
        <v>1.3060876826213361</v>
      </c>
      <c r="GA229" s="273">
        <f t="shared" si="902"/>
        <v>2.638535413642328</v>
      </c>
      <c r="GB229" s="273">
        <f t="shared" si="902"/>
        <v>0.97203609244124123</v>
      </c>
      <c r="GC229" s="273" t="str">
        <f t="shared" si="902"/>
        <v>-</v>
      </c>
      <c r="GD229" s="273">
        <f t="shared" si="902"/>
        <v>0.38338717783042575</v>
      </c>
      <c r="GE229" s="273">
        <f t="shared" si="902"/>
        <v>0.48086081370449679</v>
      </c>
      <c r="GF229" s="273">
        <f t="shared" si="902"/>
        <v>0.45965182648401831</v>
      </c>
      <c r="GG229" s="273">
        <f t="shared" si="902"/>
        <v>1.6521854107014713</v>
      </c>
      <c r="GH229" s="273">
        <f t="shared" si="902"/>
        <v>0.4371716581446311</v>
      </c>
      <c r="GI229" s="273" t="str">
        <f t="shared" si="902"/>
        <v>-</v>
      </c>
      <c r="GJ229" s="273">
        <f t="shared" si="902"/>
        <v>4.699196157239486</v>
      </c>
      <c r="GK229" s="273">
        <f t="shared" si="902"/>
        <v>1.1911168943606445</v>
      </c>
      <c r="GL229" s="273">
        <f t="shared" si="902"/>
        <v>1.5701601922832764</v>
      </c>
      <c r="GM229" s="273" t="str">
        <f t="shared" si="902"/>
        <v>-</v>
      </c>
      <c r="GN229" s="273" t="str">
        <f t="shared" si="902"/>
        <v>-</v>
      </c>
      <c r="GO229" s="273" t="str">
        <f t="shared" si="902"/>
        <v>-</v>
      </c>
      <c r="GP229" s="273">
        <f t="shared" si="902"/>
        <v>3.6481387055548113</v>
      </c>
      <c r="GQ229" s="273">
        <f t="shared" si="902"/>
        <v>0.35398670152307343</v>
      </c>
      <c r="GR229" s="273">
        <f t="shared" si="902"/>
        <v>1.1378208226204514</v>
      </c>
      <c r="GS229" s="273">
        <f t="shared" si="902"/>
        <v>10.892502619533447</v>
      </c>
      <c r="GT229" s="273">
        <f t="shared" si="902"/>
        <v>0.36475259962314188</v>
      </c>
      <c r="GU229" s="273">
        <f t="shared" si="902"/>
        <v>0.88967322860741038</v>
      </c>
      <c r="GV229" s="273" t="str">
        <f t="shared" si="902"/>
        <v>-</v>
      </c>
      <c r="GW229" s="273">
        <f t="shared" si="902"/>
        <v>0.54915852807813048</v>
      </c>
      <c r="GX229" s="273">
        <f t="shared" si="902"/>
        <v>0.35827816978249799</v>
      </c>
      <c r="GY229" s="273">
        <f t="shared" si="902"/>
        <v>1.5466803309502004</v>
      </c>
      <c r="GZ229" s="273">
        <f t="shared" si="902"/>
        <v>1.1622856023741386</v>
      </c>
      <c r="HA229" s="273">
        <f t="shared" ref="HA229:HH229" si="903">+IF(ISERROR(HA209/HA188),"-",(HA209/HA188))</f>
        <v>1.7369180178319923</v>
      </c>
      <c r="HB229" s="273">
        <f t="shared" si="903"/>
        <v>1.5975747071875654</v>
      </c>
      <c r="HC229" s="273">
        <f t="shared" si="903"/>
        <v>1.080896941280131</v>
      </c>
      <c r="HD229" s="273">
        <f t="shared" si="903"/>
        <v>0.79111753737239654</v>
      </c>
      <c r="HE229" s="273">
        <f t="shared" si="903"/>
        <v>0.28960241190879971</v>
      </c>
      <c r="HF229" s="273">
        <f t="shared" si="903"/>
        <v>0.40450120515030036</v>
      </c>
      <c r="HG229" s="273">
        <f t="shared" si="903"/>
        <v>0.52426504643736438</v>
      </c>
      <c r="HH229" s="273">
        <f t="shared" si="903"/>
        <v>0</v>
      </c>
    </row>
    <row r="232" spans="1:216" ht="15" x14ac:dyDescent="0.25">
      <c r="A232" s="356" t="s">
        <v>459</v>
      </c>
      <c r="B232" s="356"/>
      <c r="C232" s="356"/>
      <c r="D232" s="356"/>
      <c r="E232" s="356"/>
      <c r="F232" s="356"/>
      <c r="G232" s="356"/>
      <c r="H232" s="356"/>
      <c r="I232" s="356"/>
      <c r="J232" s="356"/>
      <c r="K232" s="356"/>
      <c r="L232" s="356"/>
      <c r="M232" s="356"/>
      <c r="N232" s="356"/>
      <c r="O232" s="356"/>
      <c r="P232" s="356"/>
      <c r="Q232" s="356"/>
      <c r="R232" s="356"/>
      <c r="S232" s="356"/>
      <c r="T232" s="356"/>
      <c r="U232" s="356"/>
      <c r="V232" s="356"/>
      <c r="W232" s="356"/>
      <c r="X232" s="356"/>
      <c r="Y232" s="356"/>
      <c r="Z232" s="356"/>
      <c r="AA232" s="356"/>
      <c r="AB232" s="356"/>
      <c r="AC232" s="356"/>
      <c r="AD232" s="356"/>
      <c r="AE232" s="356"/>
      <c r="AF232" s="356"/>
      <c r="AG232" s="356"/>
      <c r="AH232" s="356"/>
      <c r="AI232" s="356"/>
      <c r="AJ232" s="356"/>
      <c r="AK232" s="356"/>
      <c r="AL232" s="356"/>
      <c r="AM232" s="356"/>
      <c r="AN232" s="356"/>
      <c r="AO232" s="356"/>
      <c r="AP232" s="356"/>
      <c r="AQ232" s="356"/>
      <c r="AR232" s="356"/>
      <c r="AS232" s="356"/>
      <c r="AT232" s="356"/>
      <c r="AU232" s="356"/>
      <c r="AV232" s="356"/>
      <c r="AW232" s="356"/>
      <c r="AX232" s="356"/>
      <c r="AY232" s="356"/>
      <c r="AZ232" s="356"/>
      <c r="BA232" s="356"/>
      <c r="BB232" s="356"/>
      <c r="BC232" s="356"/>
      <c r="BD232" s="356"/>
      <c r="BE232" s="356"/>
      <c r="BF232" s="356"/>
      <c r="BG232" s="356"/>
      <c r="BH232" s="356"/>
      <c r="BI232" s="356"/>
      <c r="BJ232" s="356"/>
      <c r="BK232" s="356"/>
      <c r="BL232" s="356"/>
      <c r="BM232" s="356"/>
      <c r="BN232" s="356"/>
      <c r="BO232" s="356"/>
      <c r="BP232" s="356"/>
      <c r="BQ232" s="356"/>
      <c r="BR232" s="356"/>
      <c r="BS232" s="356"/>
      <c r="BT232" s="356"/>
      <c r="BU232" s="356"/>
      <c r="BV232" s="356"/>
      <c r="BW232" s="356"/>
      <c r="BX232" s="356"/>
      <c r="BY232" s="356"/>
      <c r="BZ232" s="356"/>
      <c r="CA232" s="356"/>
      <c r="CB232" s="356"/>
      <c r="CC232" s="356"/>
      <c r="CD232" s="356"/>
      <c r="CE232" s="356"/>
      <c r="CF232" s="356"/>
      <c r="CG232" s="356"/>
      <c r="CH232" s="356"/>
      <c r="CI232" s="356"/>
      <c r="CJ232" s="356"/>
      <c r="CK232" s="356"/>
      <c r="CL232" s="356"/>
      <c r="CM232" s="356"/>
      <c r="CN232" s="356"/>
      <c r="CO232" s="356"/>
      <c r="CP232" s="356"/>
      <c r="CQ232" s="356"/>
      <c r="CR232" s="356"/>
      <c r="CS232" s="356"/>
      <c r="CT232" s="356"/>
      <c r="CU232" s="356"/>
      <c r="CV232" s="356"/>
      <c r="CW232" s="356"/>
      <c r="CX232" s="356"/>
      <c r="CY232" s="356"/>
      <c r="CZ232" s="356"/>
      <c r="DA232" s="356"/>
      <c r="DB232" s="356"/>
      <c r="DC232" s="356"/>
      <c r="DD232" s="356"/>
      <c r="DE232" s="356"/>
      <c r="DF232" s="356"/>
      <c r="DG232" s="356"/>
      <c r="DH232" s="356"/>
      <c r="DI232" s="356"/>
      <c r="DJ232" s="356"/>
      <c r="DK232" s="356"/>
      <c r="DL232" s="356"/>
      <c r="DM232" s="356"/>
      <c r="DN232" s="356"/>
      <c r="DO232" s="356"/>
      <c r="DP232" s="356"/>
      <c r="DQ232" s="356"/>
      <c r="DR232" s="356"/>
      <c r="DS232" s="356"/>
      <c r="DT232" s="356"/>
      <c r="DU232" s="356"/>
      <c r="DV232" s="356"/>
      <c r="DW232" s="356"/>
      <c r="DX232" s="356"/>
      <c r="DY232" s="356"/>
      <c r="DZ232" s="356"/>
      <c r="EA232" s="356"/>
      <c r="EB232" s="356"/>
      <c r="EC232" s="356"/>
      <c r="ED232" s="356"/>
      <c r="EE232" s="356"/>
      <c r="EF232" s="356"/>
      <c r="EG232" s="356"/>
      <c r="EH232" s="356"/>
      <c r="EI232" s="356"/>
      <c r="EJ232" s="356"/>
      <c r="EK232" s="356"/>
      <c r="EL232" s="356"/>
      <c r="EM232" s="356"/>
      <c r="EN232" s="356"/>
      <c r="EO232" s="356"/>
      <c r="EP232" s="356"/>
      <c r="EQ232" s="356"/>
      <c r="ER232" s="356"/>
      <c r="ES232" s="356"/>
      <c r="ET232" s="356"/>
      <c r="EU232" s="356"/>
      <c r="EV232" s="356"/>
      <c r="EW232" s="356"/>
      <c r="EX232" s="356"/>
      <c r="EY232" s="356"/>
      <c r="EZ232" s="356"/>
      <c r="FA232" s="356"/>
      <c r="FB232" s="356"/>
      <c r="FC232" s="356"/>
      <c r="FD232" s="356"/>
      <c r="FE232" s="356"/>
      <c r="FF232" s="356"/>
      <c r="FG232" s="356"/>
      <c r="FH232" s="356"/>
      <c r="FI232" s="356"/>
      <c r="FJ232" s="356"/>
      <c r="FK232" s="356"/>
      <c r="FL232" s="356"/>
      <c r="FM232" s="356"/>
      <c r="FN232" s="356"/>
      <c r="FO232" s="356"/>
      <c r="FP232" s="356"/>
      <c r="FQ232" s="356"/>
      <c r="FR232" s="356"/>
      <c r="FS232" s="356"/>
      <c r="FT232" s="356"/>
      <c r="FU232" s="356"/>
      <c r="FV232" s="356"/>
      <c r="FW232" s="356"/>
      <c r="FX232" s="356"/>
      <c r="FY232" s="356"/>
      <c r="FZ232" s="356"/>
      <c r="GA232" s="356"/>
      <c r="GB232" s="356"/>
      <c r="GC232" s="356"/>
      <c r="GD232" s="356"/>
      <c r="GE232" s="356"/>
      <c r="GF232" s="356"/>
      <c r="GG232" s="356"/>
      <c r="GH232" s="356"/>
      <c r="GI232" s="356"/>
      <c r="GJ232" s="356"/>
      <c r="GK232" s="356"/>
      <c r="GL232" s="356"/>
      <c r="GM232" s="356"/>
      <c r="GN232" s="356"/>
      <c r="GO232" s="356"/>
      <c r="GP232" s="356"/>
      <c r="GQ232" s="356"/>
      <c r="GR232" s="356"/>
      <c r="GS232" s="356"/>
      <c r="GT232" s="356"/>
      <c r="GU232" s="356"/>
      <c r="GV232" s="356"/>
      <c r="GW232" s="356"/>
      <c r="GX232" s="356"/>
      <c r="GY232" s="356"/>
      <c r="GZ232" s="356"/>
      <c r="HA232" s="356"/>
      <c r="HB232" s="356"/>
      <c r="HC232" s="356"/>
      <c r="HD232" s="356"/>
      <c r="HE232" s="356"/>
      <c r="HF232" s="356"/>
      <c r="HG232" s="356"/>
      <c r="HH232" s="356"/>
    </row>
    <row r="233" spans="1:216" ht="15" x14ac:dyDescent="0.25">
      <c r="A233" s="356" t="s">
        <v>256</v>
      </c>
      <c r="B233" s="356"/>
      <c r="C233" s="356"/>
      <c r="D233" s="356"/>
      <c r="E233" s="356"/>
      <c r="F233" s="356"/>
      <c r="G233" s="356"/>
      <c r="H233" s="356"/>
      <c r="I233" s="356"/>
      <c r="J233" s="356"/>
      <c r="K233" s="356"/>
      <c r="L233" s="356"/>
      <c r="M233" s="356"/>
      <c r="N233" s="356"/>
      <c r="O233" s="356"/>
      <c r="P233" s="356"/>
      <c r="Q233" s="356"/>
      <c r="R233" s="356"/>
      <c r="S233" s="356"/>
      <c r="T233" s="356"/>
      <c r="U233" s="356"/>
      <c r="V233" s="356"/>
      <c r="W233" s="356"/>
      <c r="X233" s="356"/>
      <c r="Y233" s="356"/>
      <c r="Z233" s="356"/>
      <c r="AA233" s="356"/>
      <c r="AB233" s="356"/>
      <c r="AC233" s="356"/>
      <c r="AD233" s="356"/>
      <c r="AE233" s="356"/>
      <c r="AF233" s="356"/>
      <c r="AG233" s="356"/>
      <c r="AH233" s="356"/>
      <c r="AI233" s="356"/>
      <c r="AJ233" s="356"/>
      <c r="AK233" s="356"/>
      <c r="AL233" s="356"/>
      <c r="AM233" s="356"/>
      <c r="AN233" s="356"/>
      <c r="AO233" s="356"/>
      <c r="AP233" s="356"/>
      <c r="AQ233" s="356"/>
      <c r="AR233" s="356"/>
      <c r="AS233" s="356"/>
      <c r="AT233" s="356"/>
      <c r="AU233" s="356"/>
      <c r="AV233" s="356"/>
      <c r="AW233" s="356"/>
      <c r="AX233" s="356"/>
      <c r="AY233" s="356"/>
      <c r="AZ233" s="356"/>
      <c r="BA233" s="356"/>
      <c r="BB233" s="356"/>
      <c r="BC233" s="356"/>
      <c r="BD233" s="356"/>
      <c r="BE233" s="356"/>
      <c r="BF233" s="356"/>
      <c r="BG233" s="356"/>
      <c r="BH233" s="356"/>
      <c r="BI233" s="356"/>
      <c r="BJ233" s="356"/>
      <c r="BK233" s="356"/>
      <c r="BL233" s="356"/>
      <c r="BM233" s="356"/>
      <c r="BN233" s="356"/>
      <c r="BO233" s="356"/>
      <c r="BP233" s="356"/>
      <c r="BQ233" s="356"/>
      <c r="BR233" s="356"/>
      <c r="BS233" s="356"/>
      <c r="BT233" s="356"/>
      <c r="BU233" s="356"/>
      <c r="BV233" s="356"/>
      <c r="BW233" s="356"/>
      <c r="BX233" s="356"/>
      <c r="BY233" s="356"/>
      <c r="BZ233" s="356"/>
      <c r="CA233" s="356"/>
      <c r="CB233" s="356"/>
      <c r="CC233" s="356"/>
      <c r="CD233" s="356"/>
      <c r="CE233" s="356"/>
      <c r="CF233" s="356"/>
      <c r="CG233" s="356"/>
      <c r="CH233" s="356"/>
      <c r="CI233" s="356"/>
      <c r="CJ233" s="356"/>
      <c r="CK233" s="356"/>
      <c r="CL233" s="356"/>
      <c r="CM233" s="356"/>
      <c r="CN233" s="356"/>
      <c r="CO233" s="356"/>
      <c r="CP233" s="356"/>
      <c r="CQ233" s="356"/>
      <c r="CR233" s="356"/>
      <c r="CS233" s="356"/>
      <c r="CT233" s="356"/>
      <c r="CU233" s="356"/>
      <c r="CV233" s="356"/>
      <c r="CW233" s="356"/>
      <c r="CX233" s="356"/>
      <c r="CY233" s="356"/>
      <c r="CZ233" s="356"/>
      <c r="DA233" s="356"/>
      <c r="DB233" s="356"/>
      <c r="DC233" s="356"/>
      <c r="DD233" s="356"/>
      <c r="DE233" s="356"/>
      <c r="DF233" s="356"/>
      <c r="DG233" s="356"/>
      <c r="DH233" s="356"/>
      <c r="DI233" s="356"/>
      <c r="DJ233" s="356"/>
      <c r="DK233" s="356"/>
      <c r="DL233" s="356"/>
      <c r="DM233" s="356"/>
      <c r="DN233" s="356"/>
      <c r="DO233" s="356"/>
      <c r="DP233" s="356"/>
      <c r="DQ233" s="356"/>
      <c r="DR233" s="356"/>
      <c r="DS233" s="356"/>
      <c r="DT233" s="356"/>
      <c r="DU233" s="356"/>
      <c r="DV233" s="356"/>
      <c r="DW233" s="356"/>
      <c r="DX233" s="356"/>
      <c r="DY233" s="356"/>
      <c r="DZ233" s="356"/>
      <c r="EA233" s="356"/>
      <c r="EB233" s="356"/>
      <c r="EC233" s="356"/>
      <c r="ED233" s="356"/>
      <c r="EE233" s="356"/>
      <c r="EF233" s="356"/>
      <c r="EG233" s="356"/>
      <c r="EH233" s="356"/>
      <c r="EI233" s="356"/>
      <c r="EJ233" s="356"/>
      <c r="EK233" s="356"/>
      <c r="EL233" s="356"/>
      <c r="EM233" s="356"/>
      <c r="EN233" s="356"/>
      <c r="EO233" s="356"/>
      <c r="EP233" s="356"/>
      <c r="EQ233" s="356"/>
      <c r="ER233" s="356"/>
      <c r="ES233" s="356"/>
      <c r="ET233" s="356"/>
      <c r="EU233" s="356"/>
      <c r="EV233" s="356"/>
      <c r="EW233" s="356"/>
      <c r="EX233" s="356"/>
      <c r="EY233" s="356"/>
      <c r="EZ233" s="356"/>
      <c r="FA233" s="356"/>
      <c r="FB233" s="356"/>
      <c r="FC233" s="356"/>
      <c r="FD233" s="356"/>
      <c r="FE233" s="356"/>
      <c r="FF233" s="356"/>
      <c r="FG233" s="356"/>
      <c r="FH233" s="356"/>
      <c r="FI233" s="356"/>
      <c r="FJ233" s="356"/>
      <c r="FK233" s="356"/>
      <c r="FL233" s="356"/>
      <c r="FM233" s="356"/>
      <c r="FN233" s="356"/>
      <c r="FO233" s="356"/>
      <c r="FP233" s="356"/>
      <c r="FQ233" s="356"/>
      <c r="FR233" s="356"/>
      <c r="FS233" s="356"/>
      <c r="FT233" s="356"/>
      <c r="FU233" s="356"/>
      <c r="FV233" s="356"/>
      <c r="FW233" s="356"/>
      <c r="FX233" s="356"/>
      <c r="FY233" s="356"/>
      <c r="FZ233" s="356"/>
      <c r="GA233" s="356"/>
      <c r="GB233" s="356"/>
      <c r="GC233" s="356"/>
      <c r="GD233" s="356"/>
      <c r="GE233" s="356"/>
      <c r="GF233" s="356"/>
      <c r="GG233" s="356"/>
      <c r="GH233" s="356"/>
      <c r="GI233" s="356"/>
      <c r="GJ233" s="356"/>
      <c r="GK233" s="356"/>
      <c r="GL233" s="356"/>
      <c r="GM233" s="356"/>
      <c r="GN233" s="356"/>
      <c r="GO233" s="356"/>
      <c r="GP233" s="356"/>
      <c r="GQ233" s="356"/>
      <c r="GR233" s="356"/>
      <c r="GS233" s="356"/>
      <c r="GT233" s="356"/>
      <c r="GU233" s="356"/>
      <c r="GV233" s="356"/>
      <c r="GW233" s="356"/>
      <c r="GX233" s="356"/>
      <c r="GY233" s="356"/>
      <c r="GZ233" s="356"/>
      <c r="HA233" s="356"/>
      <c r="HB233" s="356"/>
      <c r="HC233" s="356"/>
      <c r="HD233" s="356"/>
      <c r="HE233" s="356"/>
      <c r="HF233" s="356"/>
      <c r="HG233" s="356"/>
      <c r="HH233" s="356"/>
    </row>
    <row r="234" spans="1:216" ht="15" x14ac:dyDescent="0.25">
      <c r="A234" s="356" t="s">
        <v>464</v>
      </c>
      <c r="B234" s="356" t="s">
        <v>23</v>
      </c>
      <c r="C234" s="356" t="s">
        <v>24</v>
      </c>
      <c r="D234" s="356" t="s">
        <v>25</v>
      </c>
      <c r="E234" s="356" t="s">
        <v>26</v>
      </c>
      <c r="F234" s="356" t="s">
        <v>27</v>
      </c>
      <c r="G234" s="356" t="s">
        <v>28</v>
      </c>
      <c r="H234" s="356" t="s">
        <v>29</v>
      </c>
      <c r="I234" s="356" t="s">
        <v>30</v>
      </c>
      <c r="J234" s="356" t="s">
        <v>31</v>
      </c>
      <c r="K234" s="356" t="s">
        <v>32</v>
      </c>
      <c r="L234" s="356" t="s">
        <v>33</v>
      </c>
      <c r="M234" s="356" t="s">
        <v>34</v>
      </c>
      <c r="N234" s="356" t="s">
        <v>386</v>
      </c>
      <c r="O234" s="356" t="s">
        <v>387</v>
      </c>
      <c r="P234" s="356" t="s">
        <v>388</v>
      </c>
      <c r="Q234" s="356" t="s">
        <v>35</v>
      </c>
      <c r="R234" s="356" t="s">
        <v>36</v>
      </c>
      <c r="S234" s="356" t="s">
        <v>37</v>
      </c>
      <c r="T234" s="356" t="s">
        <v>38</v>
      </c>
      <c r="U234" s="356" t="s">
        <v>39</v>
      </c>
      <c r="V234" s="356" t="s">
        <v>40</v>
      </c>
      <c r="W234" s="356" t="s">
        <v>41</v>
      </c>
      <c r="X234" s="356" t="s">
        <v>42</v>
      </c>
      <c r="Y234" s="356" t="s">
        <v>43</v>
      </c>
      <c r="Z234" s="356" t="s">
        <v>44</v>
      </c>
      <c r="AA234" s="356" t="s">
        <v>45</v>
      </c>
      <c r="AB234" s="356" t="s">
        <v>46</v>
      </c>
      <c r="AC234" s="356" t="s">
        <v>47</v>
      </c>
      <c r="AD234" s="356" t="s">
        <v>48</v>
      </c>
      <c r="AE234" s="356" t="s">
        <v>49</v>
      </c>
      <c r="AF234" s="356" t="s">
        <v>50</v>
      </c>
      <c r="AG234" s="356" t="s">
        <v>51</v>
      </c>
      <c r="AH234" s="356" t="s">
        <v>52</v>
      </c>
      <c r="AI234" s="356" t="s">
        <v>53</v>
      </c>
      <c r="AJ234" s="356" t="s">
        <v>54</v>
      </c>
      <c r="AK234" s="356" t="s">
        <v>55</v>
      </c>
      <c r="AL234" s="356" t="s">
        <v>56</v>
      </c>
      <c r="AM234" s="356" t="s">
        <v>57</v>
      </c>
      <c r="AN234" s="356" t="s">
        <v>58</v>
      </c>
      <c r="AO234" s="356" t="s">
        <v>59</v>
      </c>
      <c r="AP234" s="356" t="s">
        <v>60</v>
      </c>
      <c r="AQ234" s="356" t="s">
        <v>61</v>
      </c>
      <c r="AR234" s="356" t="s">
        <v>62</v>
      </c>
      <c r="AS234" s="356" t="s">
        <v>63</v>
      </c>
      <c r="AT234" s="356" t="s">
        <v>64</v>
      </c>
      <c r="AU234" s="356" t="s">
        <v>65</v>
      </c>
      <c r="AV234" s="356" t="s">
        <v>66</v>
      </c>
      <c r="AW234" s="356" t="s">
        <v>67</v>
      </c>
      <c r="AX234" s="356" t="s">
        <v>68</v>
      </c>
      <c r="AY234" s="356" t="s">
        <v>69</v>
      </c>
      <c r="AZ234" s="356" t="s">
        <v>389</v>
      </c>
      <c r="BA234" s="356" t="s">
        <v>390</v>
      </c>
      <c r="BB234" s="356" t="s">
        <v>391</v>
      </c>
      <c r="BC234" s="356" t="s">
        <v>392</v>
      </c>
      <c r="BD234" s="356" t="s">
        <v>393</v>
      </c>
      <c r="BE234" s="356" t="s">
        <v>394</v>
      </c>
      <c r="BF234" s="356" t="s">
        <v>395</v>
      </c>
      <c r="BG234" s="356" t="s">
        <v>396</v>
      </c>
      <c r="BH234" s="356" t="s">
        <v>397</v>
      </c>
      <c r="BI234" s="356" t="s">
        <v>398</v>
      </c>
      <c r="BJ234" s="356" t="s">
        <v>399</v>
      </c>
      <c r="BK234" s="356" t="s">
        <v>400</v>
      </c>
      <c r="BL234" s="356" t="s">
        <v>401</v>
      </c>
      <c r="BM234" s="356" t="s">
        <v>402</v>
      </c>
      <c r="BN234" s="356" t="s">
        <v>70</v>
      </c>
      <c r="BO234" s="356" t="s">
        <v>71</v>
      </c>
      <c r="BP234" s="356" t="s">
        <v>72</v>
      </c>
      <c r="BQ234" s="356" t="s">
        <v>73</v>
      </c>
      <c r="BR234" s="356" t="s">
        <v>74</v>
      </c>
      <c r="BS234" s="356" t="s">
        <v>75</v>
      </c>
      <c r="BT234" s="356" t="s">
        <v>76</v>
      </c>
      <c r="BU234" s="356" t="s">
        <v>77</v>
      </c>
      <c r="BV234" s="356" t="s">
        <v>78</v>
      </c>
      <c r="BW234" s="356" t="s">
        <v>79</v>
      </c>
      <c r="BX234" s="356" t="s">
        <v>80</v>
      </c>
      <c r="BY234" s="356" t="s">
        <v>81</v>
      </c>
      <c r="BZ234" s="356" t="s">
        <v>82</v>
      </c>
      <c r="CA234" s="356" t="s">
        <v>83</v>
      </c>
      <c r="CB234" s="356" t="s">
        <v>84</v>
      </c>
      <c r="CC234" s="356" t="s">
        <v>85</v>
      </c>
      <c r="CD234" s="356" t="s">
        <v>86</v>
      </c>
      <c r="CE234" s="356" t="s">
        <v>87</v>
      </c>
      <c r="CF234" s="356" t="s">
        <v>88</v>
      </c>
      <c r="CG234" s="356" t="s">
        <v>89</v>
      </c>
      <c r="CH234" s="356" t="s">
        <v>90</v>
      </c>
      <c r="CI234" s="356" t="s">
        <v>91</v>
      </c>
      <c r="CJ234" s="356" t="s">
        <v>92</v>
      </c>
      <c r="CK234" s="356" t="s">
        <v>93</v>
      </c>
      <c r="CL234" s="356" t="s">
        <v>94</v>
      </c>
      <c r="CM234" s="356" t="s">
        <v>95</v>
      </c>
      <c r="CN234" s="356" t="s">
        <v>96</v>
      </c>
      <c r="CO234" s="356" t="s">
        <v>97</v>
      </c>
      <c r="CP234" s="356" t="s">
        <v>98</v>
      </c>
      <c r="CQ234" s="356" t="s">
        <v>99</v>
      </c>
      <c r="CR234" s="356" t="s">
        <v>100</v>
      </c>
      <c r="CS234" s="356" t="s">
        <v>101</v>
      </c>
      <c r="CT234" s="356" t="s">
        <v>102</v>
      </c>
      <c r="CU234" s="356" t="s">
        <v>103</v>
      </c>
      <c r="CV234" s="356" t="s">
        <v>104</v>
      </c>
      <c r="CW234" s="356" t="s">
        <v>105</v>
      </c>
      <c r="CX234" s="356" t="s">
        <v>106</v>
      </c>
      <c r="CY234" s="356" t="s">
        <v>107</v>
      </c>
      <c r="CZ234" s="356" t="s">
        <v>108</v>
      </c>
      <c r="DA234" s="356" t="s">
        <v>109</v>
      </c>
      <c r="DB234" s="356" t="s">
        <v>110</v>
      </c>
      <c r="DC234" s="356" t="s">
        <v>111</v>
      </c>
      <c r="DD234" s="356" t="s">
        <v>112</v>
      </c>
      <c r="DE234" s="356" t="s">
        <v>113</v>
      </c>
      <c r="DF234" s="356" t="s">
        <v>114</v>
      </c>
      <c r="DG234" s="356" t="s">
        <v>115</v>
      </c>
      <c r="DH234" s="356" t="s">
        <v>116</v>
      </c>
      <c r="DI234" s="356" t="s">
        <v>117</v>
      </c>
      <c r="DJ234" s="356" t="s">
        <v>118</v>
      </c>
      <c r="DK234" s="356" t="s">
        <v>119</v>
      </c>
      <c r="DL234" s="356" t="s">
        <v>120</v>
      </c>
      <c r="DM234" s="356" t="s">
        <v>121</v>
      </c>
      <c r="DN234" s="356" t="s">
        <v>122</v>
      </c>
      <c r="DO234" s="356" t="s">
        <v>123</v>
      </c>
      <c r="DP234" s="356" t="s">
        <v>124</v>
      </c>
      <c r="DQ234" s="356" t="s">
        <v>125</v>
      </c>
      <c r="DR234" s="356" t="s">
        <v>126</v>
      </c>
      <c r="DS234" s="356" t="s">
        <v>127</v>
      </c>
      <c r="DT234" s="356" t="s">
        <v>128</v>
      </c>
      <c r="DU234" s="356" t="s">
        <v>129</v>
      </c>
      <c r="DV234" s="356" t="s">
        <v>130</v>
      </c>
      <c r="DW234" s="356" t="s">
        <v>131</v>
      </c>
      <c r="DX234" s="356" t="s">
        <v>132</v>
      </c>
      <c r="DY234" s="356" t="s">
        <v>133</v>
      </c>
      <c r="DZ234" s="356" t="s">
        <v>134</v>
      </c>
      <c r="EA234" s="356" t="s">
        <v>135</v>
      </c>
      <c r="EB234" s="356" t="s">
        <v>136</v>
      </c>
      <c r="EC234" s="356" t="s">
        <v>137</v>
      </c>
      <c r="ED234" s="356" t="s">
        <v>138</v>
      </c>
      <c r="EE234" s="356" t="s">
        <v>139</v>
      </c>
      <c r="EF234" s="356" t="s">
        <v>140</v>
      </c>
      <c r="EG234" s="356" t="s">
        <v>141</v>
      </c>
      <c r="EH234" s="356" t="s">
        <v>142</v>
      </c>
      <c r="EI234" s="356" t="s">
        <v>143</v>
      </c>
      <c r="EJ234" s="356" t="s">
        <v>144</v>
      </c>
      <c r="EK234" s="356" t="s">
        <v>145</v>
      </c>
      <c r="EL234" s="356" t="s">
        <v>146</v>
      </c>
      <c r="EM234" s="356" t="s">
        <v>147</v>
      </c>
      <c r="EN234" s="356" t="s">
        <v>148</v>
      </c>
      <c r="EO234" s="356" t="s">
        <v>149</v>
      </c>
      <c r="EP234" s="356" t="s">
        <v>150</v>
      </c>
      <c r="EQ234" s="356" t="s">
        <v>151</v>
      </c>
      <c r="ER234" s="356" t="s">
        <v>152</v>
      </c>
      <c r="ES234" s="356" t="s">
        <v>153</v>
      </c>
      <c r="ET234" s="356" t="s">
        <v>154</v>
      </c>
      <c r="EU234" s="356" t="s">
        <v>155</v>
      </c>
      <c r="EV234" s="356" t="s">
        <v>156</v>
      </c>
      <c r="EW234" s="356" t="s">
        <v>157</v>
      </c>
      <c r="EX234" s="356" t="s">
        <v>158</v>
      </c>
      <c r="EY234" s="356" t="s">
        <v>159</v>
      </c>
      <c r="EZ234" s="356" t="s">
        <v>160</v>
      </c>
      <c r="FA234" s="356" t="s">
        <v>161</v>
      </c>
      <c r="FB234" s="356" t="s">
        <v>162</v>
      </c>
      <c r="FC234" s="356" t="s">
        <v>163</v>
      </c>
      <c r="FD234" s="356" t="s">
        <v>164</v>
      </c>
      <c r="FE234" s="356" t="s">
        <v>165</v>
      </c>
      <c r="FF234" s="356" t="s">
        <v>166</v>
      </c>
      <c r="FG234" s="356" t="s">
        <v>167</v>
      </c>
      <c r="FH234" s="356" t="s">
        <v>168</v>
      </c>
      <c r="FI234" s="356" t="s">
        <v>169</v>
      </c>
      <c r="FJ234" s="356" t="s">
        <v>170</v>
      </c>
      <c r="FK234" s="356" t="s">
        <v>171</v>
      </c>
      <c r="FL234" s="356" t="s">
        <v>172</v>
      </c>
      <c r="FM234" s="356" t="s">
        <v>173</v>
      </c>
      <c r="FN234" s="356" t="s">
        <v>174</v>
      </c>
      <c r="FO234" s="356" t="s">
        <v>175</v>
      </c>
      <c r="FP234" s="356" t="s">
        <v>176</v>
      </c>
      <c r="FQ234" s="356" t="s">
        <v>177</v>
      </c>
      <c r="FR234" s="356" t="s">
        <v>178</v>
      </c>
      <c r="FS234" s="356" t="s">
        <v>179</v>
      </c>
      <c r="FT234" s="356" t="s">
        <v>180</v>
      </c>
      <c r="FU234" s="356" t="s">
        <v>181</v>
      </c>
      <c r="FV234" s="356" t="s">
        <v>182</v>
      </c>
      <c r="FW234" s="356" t="s">
        <v>183</v>
      </c>
      <c r="FX234" s="356" t="s">
        <v>184</v>
      </c>
      <c r="FY234" s="356" t="s">
        <v>185</v>
      </c>
      <c r="FZ234" s="356" t="s">
        <v>186</v>
      </c>
      <c r="GA234" s="356" t="s">
        <v>187</v>
      </c>
      <c r="GB234" s="356" t="s">
        <v>188</v>
      </c>
      <c r="GC234" s="356" t="s">
        <v>189</v>
      </c>
      <c r="GD234" s="356" t="s">
        <v>190</v>
      </c>
      <c r="GE234" s="356" t="s">
        <v>191</v>
      </c>
      <c r="GF234" s="356" t="s">
        <v>192</v>
      </c>
      <c r="GG234" s="356" t="s">
        <v>193</v>
      </c>
      <c r="GH234" s="356" t="s">
        <v>194</v>
      </c>
      <c r="GI234" s="356" t="s">
        <v>195</v>
      </c>
      <c r="GJ234" s="356" t="s">
        <v>196</v>
      </c>
      <c r="GK234" s="356" t="s">
        <v>197</v>
      </c>
      <c r="GL234" s="356" t="s">
        <v>198</v>
      </c>
      <c r="GM234" s="356" t="s">
        <v>199</v>
      </c>
      <c r="GN234" s="356" t="s">
        <v>200</v>
      </c>
      <c r="GO234" s="356" t="s">
        <v>201</v>
      </c>
      <c r="GP234" s="356" t="s">
        <v>202</v>
      </c>
      <c r="GQ234" s="356" t="s">
        <v>203</v>
      </c>
      <c r="GR234" s="356" t="s">
        <v>204</v>
      </c>
      <c r="GS234" s="356" t="s">
        <v>205</v>
      </c>
      <c r="GT234" s="356" t="s">
        <v>206</v>
      </c>
      <c r="GU234" s="356" t="s">
        <v>207</v>
      </c>
      <c r="GV234" s="356" t="s">
        <v>208</v>
      </c>
      <c r="GW234" s="356" t="s">
        <v>209</v>
      </c>
      <c r="GX234" s="356" t="s">
        <v>210</v>
      </c>
      <c r="GY234" s="356" t="s">
        <v>211</v>
      </c>
      <c r="GZ234" s="356" t="s">
        <v>212</v>
      </c>
      <c r="HA234" s="356" t="s">
        <v>213</v>
      </c>
      <c r="HB234" s="356" t="s">
        <v>214</v>
      </c>
      <c r="HC234" s="356" t="s">
        <v>215</v>
      </c>
      <c r="HD234" s="356" t="s">
        <v>216</v>
      </c>
      <c r="HE234" s="356" t="s">
        <v>217</v>
      </c>
      <c r="HF234" s="356" t="s">
        <v>218</v>
      </c>
      <c r="HG234" s="356" t="s">
        <v>219</v>
      </c>
      <c r="HH234" s="356" t="s">
        <v>220</v>
      </c>
    </row>
    <row r="235" spans="1:216" ht="15" x14ac:dyDescent="0.25">
      <c r="A235" s="356" t="s">
        <v>230</v>
      </c>
      <c r="B235" s="356">
        <v>30621290</v>
      </c>
      <c r="C235" s="356">
        <v>5701347</v>
      </c>
      <c r="D235" s="356">
        <v>4349810</v>
      </c>
      <c r="E235" s="356">
        <v>2870404</v>
      </c>
      <c r="F235" s="356">
        <v>1798258</v>
      </c>
      <c r="G235" s="356">
        <v>1638543</v>
      </c>
      <c r="H235" s="356">
        <v>1872274</v>
      </c>
      <c r="I235" s="356">
        <v>956334</v>
      </c>
      <c r="J235" s="356">
        <v>1253306</v>
      </c>
      <c r="K235" s="356">
        <v>457511</v>
      </c>
      <c r="L235" s="356">
        <v>245334</v>
      </c>
      <c r="M235" s="356">
        <v>249032</v>
      </c>
      <c r="N235" s="356">
        <v>391097</v>
      </c>
      <c r="O235" s="356">
        <v>180026</v>
      </c>
      <c r="P235" s="356">
        <v>257145</v>
      </c>
      <c r="Q235" s="356">
        <v>1491244</v>
      </c>
      <c r="R235" s="356">
        <v>594824</v>
      </c>
      <c r="S235" s="356">
        <v>0</v>
      </c>
      <c r="T235" s="356">
        <v>708507</v>
      </c>
      <c r="U235" s="356">
        <v>498250</v>
      </c>
      <c r="V235" s="356">
        <v>306568</v>
      </c>
      <c r="W235" s="356">
        <v>507613</v>
      </c>
      <c r="X235" s="356">
        <v>395269</v>
      </c>
      <c r="Y235" s="356">
        <v>128189</v>
      </c>
      <c r="Z235" s="356">
        <v>19255590</v>
      </c>
      <c r="AA235" s="356">
        <v>17649900</v>
      </c>
      <c r="AB235" s="356">
        <v>1398510</v>
      </c>
      <c r="AC235" s="356">
        <v>8666837</v>
      </c>
      <c r="AD235" s="356">
        <v>5387863</v>
      </c>
      <c r="AE235" s="356">
        <v>246310</v>
      </c>
      <c r="AF235" s="356">
        <v>4201620</v>
      </c>
      <c r="AG235" s="356">
        <v>3423318</v>
      </c>
      <c r="AH235" s="356">
        <v>5064530</v>
      </c>
      <c r="AI235" s="356">
        <v>2239764</v>
      </c>
      <c r="AJ235" s="356">
        <v>7694030</v>
      </c>
      <c r="AK235" s="356">
        <v>1946388</v>
      </c>
      <c r="AL235" s="356">
        <v>386946</v>
      </c>
      <c r="AM235" s="356">
        <v>5567459</v>
      </c>
      <c r="AN235" s="356">
        <v>76901</v>
      </c>
      <c r="AO235" s="356">
        <v>2164986</v>
      </c>
      <c r="AP235" s="356">
        <v>2257825</v>
      </c>
      <c r="AQ235" s="356">
        <v>6782</v>
      </c>
      <c r="AR235" s="356">
        <v>1351232</v>
      </c>
      <c r="AS235" s="356">
        <v>308900</v>
      </c>
      <c r="AT235" s="356">
        <v>677678</v>
      </c>
      <c r="AU235" s="356">
        <v>245309</v>
      </c>
      <c r="AV235" s="356">
        <v>1108658</v>
      </c>
      <c r="AW235" s="356">
        <v>255341</v>
      </c>
      <c r="AX235" s="356">
        <v>62183</v>
      </c>
      <c r="AY235" s="356">
        <v>8799802</v>
      </c>
      <c r="AZ235" s="356">
        <v>1444252</v>
      </c>
      <c r="BA235" s="356">
        <v>286979</v>
      </c>
      <c r="BB235" s="356">
        <v>82225</v>
      </c>
      <c r="BC235" s="356">
        <v>1154694</v>
      </c>
      <c r="BD235" s="356">
        <v>73196</v>
      </c>
      <c r="BE235" s="356">
        <v>0</v>
      </c>
      <c r="BF235" s="356">
        <v>0</v>
      </c>
      <c r="BG235" s="356">
        <v>328232</v>
      </c>
      <c r="BH235" s="356">
        <v>54311</v>
      </c>
      <c r="BI235" s="356">
        <v>13970</v>
      </c>
      <c r="BJ235" s="356">
        <v>280251</v>
      </c>
      <c r="BK235" s="356">
        <v>9989</v>
      </c>
      <c r="BL235" s="356">
        <v>0</v>
      </c>
      <c r="BM235" s="356">
        <v>0</v>
      </c>
      <c r="BN235" s="356">
        <v>3227821</v>
      </c>
      <c r="BO235" s="356">
        <v>7939</v>
      </c>
      <c r="BP235" s="356">
        <v>44478</v>
      </c>
      <c r="BQ235" s="356">
        <v>3180239</v>
      </c>
      <c r="BR235" s="356">
        <v>38904</v>
      </c>
      <c r="BS235" s="356">
        <v>0</v>
      </c>
      <c r="BT235" s="356">
        <v>0</v>
      </c>
      <c r="BU235" s="356">
        <v>2141477</v>
      </c>
      <c r="BV235" s="356">
        <v>108334</v>
      </c>
      <c r="BW235" s="356">
        <v>125473</v>
      </c>
      <c r="BX235" s="356">
        <v>1931046</v>
      </c>
      <c r="BY235" s="356">
        <v>128092</v>
      </c>
      <c r="BZ235" s="356">
        <v>0</v>
      </c>
      <c r="CA235" s="356">
        <v>0</v>
      </c>
      <c r="CB235" s="356">
        <v>375207</v>
      </c>
      <c r="CC235" s="356">
        <v>178016</v>
      </c>
      <c r="CD235" s="356">
        <v>39892</v>
      </c>
      <c r="CE235" s="356">
        <v>173960</v>
      </c>
      <c r="CF235" s="356">
        <v>18549</v>
      </c>
      <c r="CG235" s="356">
        <v>0</v>
      </c>
      <c r="CH235" s="356">
        <v>0</v>
      </c>
      <c r="CI235" s="356">
        <v>4795525</v>
      </c>
      <c r="CJ235" s="356">
        <v>1629660</v>
      </c>
      <c r="CK235" s="356">
        <v>185280</v>
      </c>
      <c r="CL235" s="356">
        <v>2898861</v>
      </c>
      <c r="CM235" s="356">
        <v>116909</v>
      </c>
      <c r="CN235" s="356">
        <v>0</v>
      </c>
      <c r="CO235" s="356">
        <v>1223509</v>
      </c>
      <c r="CP235" s="356">
        <v>4216513</v>
      </c>
      <c r="CQ235" s="356">
        <v>629884</v>
      </c>
      <c r="CR235" s="356">
        <v>1521515</v>
      </c>
      <c r="CS235" s="356">
        <v>364337</v>
      </c>
      <c r="CT235" s="356">
        <v>1337304</v>
      </c>
      <c r="CU235" s="356">
        <v>845677</v>
      </c>
      <c r="CV235" s="356">
        <v>712698</v>
      </c>
      <c r="CW235" s="356">
        <v>704198</v>
      </c>
      <c r="CX235" s="356">
        <v>0</v>
      </c>
      <c r="CY235" s="356">
        <v>0</v>
      </c>
      <c r="CZ235" s="356">
        <v>0</v>
      </c>
      <c r="DA235" s="356">
        <v>217261</v>
      </c>
      <c r="DB235" s="356">
        <v>402691</v>
      </c>
      <c r="DC235" s="356">
        <v>66660</v>
      </c>
      <c r="DD235" s="356">
        <v>15245960</v>
      </c>
      <c r="DE235" s="356">
        <v>6654582</v>
      </c>
      <c r="DF235" s="356">
        <v>7752919</v>
      </c>
      <c r="DG235" s="356">
        <v>8109713</v>
      </c>
      <c r="DH235" s="356">
        <v>375757</v>
      </c>
      <c r="DI235" s="356">
        <v>161810</v>
      </c>
      <c r="DJ235" s="356">
        <v>63207</v>
      </c>
      <c r="DK235" s="356">
        <v>19910240</v>
      </c>
      <c r="DL235" s="356">
        <v>14196300</v>
      </c>
      <c r="DM235" s="356">
        <v>10153700</v>
      </c>
      <c r="DN235" s="356">
        <v>3134751</v>
      </c>
      <c r="DO235" s="356">
        <v>2016895</v>
      </c>
      <c r="DP235" s="356">
        <v>1627117</v>
      </c>
      <c r="DQ235" s="356">
        <v>6336608</v>
      </c>
      <c r="DR235" s="356">
        <v>7262</v>
      </c>
      <c r="DS235" s="356">
        <v>285592</v>
      </c>
      <c r="DT235" s="356">
        <v>1367719</v>
      </c>
      <c r="DU235" s="356">
        <v>584694</v>
      </c>
      <c r="DV235" s="356">
        <v>6727574</v>
      </c>
      <c r="DW235" s="356">
        <v>2117282</v>
      </c>
      <c r="DX235" s="356">
        <v>1492716</v>
      </c>
      <c r="DY235" s="356">
        <v>952815</v>
      </c>
      <c r="DZ235" s="356">
        <v>4423462</v>
      </c>
      <c r="EA235" s="356">
        <v>6399</v>
      </c>
      <c r="EB235" s="356">
        <v>239785</v>
      </c>
      <c r="EC235" s="356">
        <v>1008668</v>
      </c>
      <c r="ED235" s="356">
        <v>459968</v>
      </c>
      <c r="EE235" s="356">
        <v>13480760</v>
      </c>
      <c r="EF235" s="356">
        <v>4627777</v>
      </c>
      <c r="EG235" s="356">
        <v>3135716</v>
      </c>
      <c r="EH235" s="356">
        <v>2060569</v>
      </c>
      <c r="EI235" s="356">
        <v>8824747</v>
      </c>
      <c r="EJ235" s="356">
        <v>13624</v>
      </c>
      <c r="EK235" s="356">
        <v>445772</v>
      </c>
      <c r="EL235" s="356">
        <v>2142169</v>
      </c>
      <c r="EM235" s="356">
        <v>923890</v>
      </c>
      <c r="EN235" s="356">
        <v>2244346</v>
      </c>
      <c r="EO235" s="356">
        <v>405196</v>
      </c>
      <c r="EP235" s="356">
        <v>245414</v>
      </c>
      <c r="EQ235" s="356">
        <v>413526</v>
      </c>
      <c r="ER235" s="356">
        <v>1341822</v>
      </c>
      <c r="ES235" s="356">
        <v>0</v>
      </c>
      <c r="ET235" s="356">
        <v>46552</v>
      </c>
      <c r="EU235" s="356">
        <v>170107</v>
      </c>
      <c r="EV235" s="356">
        <v>77856</v>
      </c>
      <c r="EW235" s="356">
        <v>5754684</v>
      </c>
      <c r="EX235" s="356">
        <v>1503644</v>
      </c>
      <c r="EY235" s="356">
        <v>788971</v>
      </c>
      <c r="EZ235" s="356">
        <v>998712</v>
      </c>
      <c r="FA235" s="356">
        <v>3247926</v>
      </c>
      <c r="FB235" s="356">
        <v>36078</v>
      </c>
      <c r="FC235" s="356">
        <v>252358</v>
      </c>
      <c r="FD235" s="356">
        <v>691610</v>
      </c>
      <c r="FE235" s="356">
        <v>328197</v>
      </c>
      <c r="FF235" s="356">
        <v>2052519</v>
      </c>
      <c r="FG235" s="356">
        <v>688996</v>
      </c>
      <c r="FH235" s="356">
        <v>197505</v>
      </c>
      <c r="FI235" s="356">
        <v>258943</v>
      </c>
      <c r="FJ235" s="356">
        <v>546326</v>
      </c>
      <c r="FK235" s="356">
        <v>36804</v>
      </c>
      <c r="FL235" s="356">
        <v>81568</v>
      </c>
      <c r="FM235" s="356">
        <v>153147</v>
      </c>
      <c r="FN235" s="356">
        <v>26656</v>
      </c>
      <c r="FO235" s="356">
        <v>1726503</v>
      </c>
      <c r="FP235" s="356">
        <v>1401375</v>
      </c>
      <c r="FQ235" s="356">
        <v>77949</v>
      </c>
      <c r="FR235" s="356">
        <v>29068</v>
      </c>
      <c r="FS235" s="356">
        <v>384930</v>
      </c>
      <c r="FT235" s="356">
        <v>12155</v>
      </c>
      <c r="FU235" s="356">
        <v>6906</v>
      </c>
      <c r="FV235" s="356">
        <v>67633</v>
      </c>
      <c r="FW235" s="356">
        <v>15599</v>
      </c>
      <c r="FX235" s="356">
        <v>4606133</v>
      </c>
      <c r="FY235" s="356">
        <v>1191512</v>
      </c>
      <c r="FZ235" s="356">
        <v>1011150</v>
      </c>
      <c r="GA235" s="356">
        <v>565420</v>
      </c>
      <c r="GB235" s="356">
        <v>2937897</v>
      </c>
      <c r="GC235" s="356">
        <v>12009</v>
      </c>
      <c r="GD235" s="356">
        <v>56734</v>
      </c>
      <c r="GE235" s="356">
        <v>105227</v>
      </c>
      <c r="GF235" s="356">
        <v>34997</v>
      </c>
      <c r="GG235" s="356">
        <v>1176736</v>
      </c>
      <c r="GH235" s="356">
        <v>44092</v>
      </c>
      <c r="GI235" s="356">
        <v>43772</v>
      </c>
      <c r="GJ235" s="356">
        <v>62854</v>
      </c>
      <c r="GK235" s="356">
        <v>552070</v>
      </c>
      <c r="GL235" s="356">
        <v>645315</v>
      </c>
      <c r="GM235" s="356">
        <v>0</v>
      </c>
      <c r="GN235" s="356">
        <v>0</v>
      </c>
      <c r="GO235" s="356">
        <v>0</v>
      </c>
      <c r="GP235" s="356">
        <v>596119</v>
      </c>
      <c r="GQ235" s="356">
        <v>23160</v>
      </c>
      <c r="GR235" s="356">
        <v>400850</v>
      </c>
      <c r="GS235" s="356">
        <v>153143</v>
      </c>
      <c r="GT235" s="356">
        <v>14364</v>
      </c>
      <c r="GU235" s="356">
        <v>15124</v>
      </c>
      <c r="GV235" s="356">
        <v>0</v>
      </c>
      <c r="GW235" s="356">
        <v>11498</v>
      </c>
      <c r="GX235" s="356">
        <v>27561</v>
      </c>
      <c r="GY235" s="356">
        <v>2729669</v>
      </c>
      <c r="GZ235" s="356">
        <v>758959</v>
      </c>
      <c r="HA235" s="356">
        <v>492635</v>
      </c>
      <c r="HB235" s="356">
        <v>263652</v>
      </c>
      <c r="HC235" s="356">
        <v>1546254</v>
      </c>
      <c r="HD235" s="356">
        <v>97323</v>
      </c>
      <c r="HE235" s="356">
        <v>60051</v>
      </c>
      <c r="HF235" s="356">
        <v>254579</v>
      </c>
      <c r="HG235" s="356">
        <v>126057</v>
      </c>
      <c r="HH235" s="356">
        <v>8796767</v>
      </c>
    </row>
    <row r="236" spans="1:216" ht="15" x14ac:dyDescent="0.25">
      <c r="A236" s="356" t="s">
        <v>442</v>
      </c>
      <c r="B236" s="356">
        <v>2784691</v>
      </c>
      <c r="C236" s="356">
        <v>461698</v>
      </c>
      <c r="D236" s="356">
        <v>372154</v>
      </c>
      <c r="E236" s="356">
        <v>224148</v>
      </c>
      <c r="F236" s="356">
        <v>176534</v>
      </c>
      <c r="G236" s="356">
        <v>101201</v>
      </c>
      <c r="H236" s="356">
        <v>169146</v>
      </c>
      <c r="I236" s="356">
        <v>140960</v>
      </c>
      <c r="J236" s="356">
        <v>69868</v>
      </c>
      <c r="K236" s="356">
        <v>40443</v>
      </c>
      <c r="L236" s="356">
        <v>36318</v>
      </c>
      <c r="M236" s="356">
        <v>3384</v>
      </c>
      <c r="N236" s="356">
        <v>21884</v>
      </c>
      <c r="O236" s="356">
        <v>16678</v>
      </c>
      <c r="P236" s="356">
        <v>3401</v>
      </c>
      <c r="Q236" s="356">
        <v>69355</v>
      </c>
      <c r="R236" s="356">
        <v>23600</v>
      </c>
      <c r="S236" s="356">
        <v>0</v>
      </c>
      <c r="T236" s="356">
        <v>143905</v>
      </c>
      <c r="U236" s="356">
        <v>116586</v>
      </c>
      <c r="V236" s="356">
        <v>40207</v>
      </c>
      <c r="W236" s="356">
        <v>1956</v>
      </c>
      <c r="X236" s="356">
        <v>1956</v>
      </c>
      <c r="Y236" s="356">
        <v>0</v>
      </c>
      <c r="Z236" s="356">
        <v>1619220</v>
      </c>
      <c r="AA236" s="356">
        <v>1476062</v>
      </c>
      <c r="AB236" s="356">
        <v>82468</v>
      </c>
      <c r="AC236" s="356">
        <v>986441</v>
      </c>
      <c r="AD236" s="356">
        <v>389014</v>
      </c>
      <c r="AE236" s="356">
        <v>15996</v>
      </c>
      <c r="AF236" s="356">
        <v>310847</v>
      </c>
      <c r="AG236" s="356">
        <v>239486</v>
      </c>
      <c r="AH236" s="356">
        <v>521310</v>
      </c>
      <c r="AI236" s="356">
        <v>197562</v>
      </c>
      <c r="AJ236" s="356">
        <v>441374</v>
      </c>
      <c r="AK236" s="356">
        <v>109995</v>
      </c>
      <c r="AL236" s="356">
        <v>54443</v>
      </c>
      <c r="AM236" s="356">
        <v>358765</v>
      </c>
      <c r="AN236" s="356">
        <v>0</v>
      </c>
      <c r="AO236" s="356">
        <v>253003</v>
      </c>
      <c r="AP236" s="356">
        <v>29196</v>
      </c>
      <c r="AQ236" s="356">
        <v>0</v>
      </c>
      <c r="AR236" s="356">
        <v>124633</v>
      </c>
      <c r="AS236" s="356">
        <v>0</v>
      </c>
      <c r="AT236" s="356">
        <v>40004</v>
      </c>
      <c r="AU236" s="356">
        <v>8493</v>
      </c>
      <c r="AV236" s="356">
        <v>25174</v>
      </c>
      <c r="AW236" s="356">
        <v>9935</v>
      </c>
      <c r="AX236" s="356">
        <v>11423</v>
      </c>
      <c r="AY236" s="356">
        <v>633562</v>
      </c>
      <c r="AZ236" s="356">
        <v>70146</v>
      </c>
      <c r="BA236" s="356">
        <v>11808</v>
      </c>
      <c r="BB236" s="356">
        <v>0</v>
      </c>
      <c r="BC236" s="356">
        <v>59598</v>
      </c>
      <c r="BD236" s="356">
        <v>19107</v>
      </c>
      <c r="BE236" s="356">
        <v>0</v>
      </c>
      <c r="BF236" s="356">
        <v>0</v>
      </c>
      <c r="BG236" s="356">
        <v>43684</v>
      </c>
      <c r="BH236" s="356">
        <v>0</v>
      </c>
      <c r="BI236" s="356">
        <v>0</v>
      </c>
      <c r="BJ236" s="356">
        <v>43684</v>
      </c>
      <c r="BK236" s="356">
        <v>0</v>
      </c>
      <c r="BL236" s="356">
        <v>0</v>
      </c>
      <c r="BM236" s="356">
        <v>0</v>
      </c>
      <c r="BN236" s="356">
        <v>197608</v>
      </c>
      <c r="BO236" s="356">
        <v>0</v>
      </c>
      <c r="BP236" s="356">
        <v>6969</v>
      </c>
      <c r="BQ236" s="356">
        <v>191351</v>
      </c>
      <c r="BR236" s="356">
        <v>0</v>
      </c>
      <c r="BS236" s="356">
        <v>0</v>
      </c>
      <c r="BT236" s="356">
        <v>0</v>
      </c>
      <c r="BU236" s="356">
        <v>110090</v>
      </c>
      <c r="BV236" s="356">
        <v>12766</v>
      </c>
      <c r="BW236" s="356">
        <v>10595</v>
      </c>
      <c r="BX236" s="356">
        <v>102318</v>
      </c>
      <c r="BY236" s="356">
        <v>0</v>
      </c>
      <c r="BZ236" s="356">
        <v>0</v>
      </c>
      <c r="CA236" s="356">
        <v>0</v>
      </c>
      <c r="CB236" s="356">
        <v>64756</v>
      </c>
      <c r="CC236" s="356">
        <v>41537</v>
      </c>
      <c r="CD236" s="356">
        <v>0</v>
      </c>
      <c r="CE236" s="356">
        <v>28021</v>
      </c>
      <c r="CF236" s="356">
        <v>6797</v>
      </c>
      <c r="CG236" s="356">
        <v>0</v>
      </c>
      <c r="CH236" s="356">
        <v>0</v>
      </c>
      <c r="CI236" s="356">
        <v>421986</v>
      </c>
      <c r="CJ236" s="356">
        <v>142357</v>
      </c>
      <c r="CK236" s="356">
        <v>12420</v>
      </c>
      <c r="CL236" s="356">
        <v>297522</v>
      </c>
      <c r="CM236" s="356">
        <v>5218</v>
      </c>
      <c r="CN236" s="356">
        <v>0</v>
      </c>
      <c r="CO236" s="356">
        <v>113542</v>
      </c>
      <c r="CP236" s="356">
        <v>465281</v>
      </c>
      <c r="CQ236" s="356">
        <v>57131</v>
      </c>
      <c r="CR236" s="356">
        <v>174777</v>
      </c>
      <c r="CS236" s="356">
        <v>76293</v>
      </c>
      <c r="CT236" s="356">
        <v>168191</v>
      </c>
      <c r="CU236" s="356">
        <v>128760</v>
      </c>
      <c r="CV236" s="356">
        <v>52646</v>
      </c>
      <c r="CW236" s="356">
        <v>55574</v>
      </c>
      <c r="CX236" s="356">
        <v>0</v>
      </c>
      <c r="CY236" s="356">
        <v>0</v>
      </c>
      <c r="CZ236" s="356">
        <v>0</v>
      </c>
      <c r="DA236" s="356">
        <v>26750</v>
      </c>
      <c r="DB236" s="356">
        <v>26167</v>
      </c>
      <c r="DC236" s="356">
        <v>4362</v>
      </c>
      <c r="DD236" s="356">
        <v>1545491</v>
      </c>
      <c r="DE236" s="356">
        <v>827628</v>
      </c>
      <c r="DF236" s="356">
        <v>856346</v>
      </c>
      <c r="DG236" s="356">
        <v>795825</v>
      </c>
      <c r="DH236" s="356">
        <v>31260</v>
      </c>
      <c r="DI236" s="356">
        <v>49830</v>
      </c>
      <c r="DJ236" s="356">
        <v>6289</v>
      </c>
      <c r="DK236" s="356">
        <v>1811473</v>
      </c>
      <c r="DL236" s="356">
        <v>1287842</v>
      </c>
      <c r="DM236" s="356">
        <v>882422</v>
      </c>
      <c r="DN236" s="356">
        <v>180597</v>
      </c>
      <c r="DO236" s="356">
        <v>218456</v>
      </c>
      <c r="DP236" s="356">
        <v>78014</v>
      </c>
      <c r="DQ236" s="356">
        <v>600835</v>
      </c>
      <c r="DR236" s="356">
        <v>0</v>
      </c>
      <c r="DS236" s="356">
        <v>14777</v>
      </c>
      <c r="DT236" s="356">
        <v>96473</v>
      </c>
      <c r="DU236" s="356">
        <v>57583</v>
      </c>
      <c r="DV236" s="356">
        <v>661105</v>
      </c>
      <c r="DW236" s="356">
        <v>108152</v>
      </c>
      <c r="DX236" s="356">
        <v>135739</v>
      </c>
      <c r="DY236" s="356">
        <v>55449</v>
      </c>
      <c r="DZ236" s="356">
        <v>545275</v>
      </c>
      <c r="EA236" s="356">
        <v>0</v>
      </c>
      <c r="EB236" s="356">
        <v>13686</v>
      </c>
      <c r="EC236" s="356">
        <v>76965</v>
      </c>
      <c r="ED236" s="356">
        <v>41625</v>
      </c>
      <c r="EE236" s="356">
        <v>1235968</v>
      </c>
      <c r="EF236" s="356">
        <v>251029</v>
      </c>
      <c r="EG236" s="356">
        <v>337031</v>
      </c>
      <c r="EH236" s="356">
        <v>112811</v>
      </c>
      <c r="EI236" s="356">
        <v>928309</v>
      </c>
      <c r="EJ236" s="356">
        <v>0</v>
      </c>
      <c r="EK236" s="356">
        <v>28649</v>
      </c>
      <c r="EL236" s="356">
        <v>173793</v>
      </c>
      <c r="EM236" s="356">
        <v>84549</v>
      </c>
      <c r="EN236" s="356">
        <v>160805</v>
      </c>
      <c r="EO236" s="356">
        <v>25728</v>
      </c>
      <c r="EP236" s="356">
        <v>8284</v>
      </c>
      <c r="EQ236" s="356">
        <v>13521</v>
      </c>
      <c r="ER236" s="356">
        <v>140937</v>
      </c>
      <c r="ES236" s="356">
        <v>0</v>
      </c>
      <c r="ET236" s="356">
        <v>1782</v>
      </c>
      <c r="EU236" s="356">
        <v>0</v>
      </c>
      <c r="EV236" s="356">
        <v>1770</v>
      </c>
      <c r="EW236" s="356">
        <v>520498</v>
      </c>
      <c r="EX236" s="356">
        <v>94923</v>
      </c>
      <c r="EY236" s="356">
        <v>48353</v>
      </c>
      <c r="EZ236" s="356">
        <v>53563</v>
      </c>
      <c r="FA236" s="356">
        <v>399022</v>
      </c>
      <c r="FB236" s="356">
        <v>9284</v>
      </c>
      <c r="FC236" s="356">
        <v>22362</v>
      </c>
      <c r="FD236" s="356">
        <v>36214</v>
      </c>
      <c r="FE236" s="356">
        <v>46532</v>
      </c>
      <c r="FF236" s="356">
        <v>163787</v>
      </c>
      <c r="FG236" s="356">
        <v>56665</v>
      </c>
      <c r="FH236" s="356">
        <v>16255</v>
      </c>
      <c r="FI236" s="356">
        <v>52040</v>
      </c>
      <c r="FJ236" s="356">
        <v>77289</v>
      </c>
      <c r="FK236" s="356">
        <v>0</v>
      </c>
      <c r="FL236" s="356">
        <v>1769</v>
      </c>
      <c r="FM236" s="356">
        <v>3851</v>
      </c>
      <c r="FN236" s="356">
        <v>0</v>
      </c>
      <c r="FO236" s="356">
        <v>154153</v>
      </c>
      <c r="FP236" s="356">
        <v>123347</v>
      </c>
      <c r="FQ236" s="356">
        <v>0</v>
      </c>
      <c r="FR236" s="356">
        <v>0</v>
      </c>
      <c r="FS236" s="356">
        <v>53955</v>
      </c>
      <c r="FT236" s="356">
        <v>0</v>
      </c>
      <c r="FU236" s="356">
        <v>6952</v>
      </c>
      <c r="FV236" s="356">
        <v>0</v>
      </c>
      <c r="FW236" s="356">
        <v>0</v>
      </c>
      <c r="FX236" s="356">
        <v>399923</v>
      </c>
      <c r="FY236" s="356">
        <v>82907</v>
      </c>
      <c r="FZ236" s="356">
        <v>99470</v>
      </c>
      <c r="GA236" s="356">
        <v>33916</v>
      </c>
      <c r="GB236" s="356">
        <v>268290</v>
      </c>
      <c r="GC236" s="356">
        <v>0</v>
      </c>
      <c r="GD236" s="356">
        <v>4894</v>
      </c>
      <c r="GE236" s="356">
        <v>29730</v>
      </c>
      <c r="GF236" s="356">
        <v>0</v>
      </c>
      <c r="GG236" s="356">
        <v>70793</v>
      </c>
      <c r="GH236" s="356">
        <v>0</v>
      </c>
      <c r="GI236" s="356">
        <v>0</v>
      </c>
      <c r="GJ236" s="356">
        <v>0</v>
      </c>
      <c r="GK236" s="356">
        <v>36805</v>
      </c>
      <c r="GL236" s="356">
        <v>44523</v>
      </c>
      <c r="GM236" s="356">
        <v>0</v>
      </c>
      <c r="GN236" s="356">
        <v>0</v>
      </c>
      <c r="GO236" s="356">
        <v>0</v>
      </c>
      <c r="GP236" s="356">
        <v>61040</v>
      </c>
      <c r="GQ236" s="356">
        <v>0</v>
      </c>
      <c r="GR236" s="356">
        <v>40298</v>
      </c>
      <c r="GS236" s="356">
        <v>19719</v>
      </c>
      <c r="GT236" s="356">
        <v>0</v>
      </c>
      <c r="GU236" s="356">
        <v>0</v>
      </c>
      <c r="GV236" s="356">
        <v>0</v>
      </c>
      <c r="GW236" s="356">
        <v>0</v>
      </c>
      <c r="GX236" s="356">
        <v>0</v>
      </c>
      <c r="GY236" s="356">
        <v>262395</v>
      </c>
      <c r="GZ236" s="356">
        <v>29147</v>
      </c>
      <c r="HA236" s="356">
        <v>64358</v>
      </c>
      <c r="HB236" s="356">
        <v>29742</v>
      </c>
      <c r="HC236" s="356">
        <v>177701</v>
      </c>
      <c r="HD236" s="356">
        <v>21393</v>
      </c>
      <c r="HE236" s="356">
        <v>0</v>
      </c>
      <c r="HF236" s="356">
        <v>30193</v>
      </c>
      <c r="HG236" s="356">
        <v>3282</v>
      </c>
      <c r="HH236" s="356">
        <v>627797</v>
      </c>
    </row>
    <row r="237" spans="1:216" ht="15" x14ac:dyDescent="0.25">
      <c r="A237" s="356" t="s">
        <v>443</v>
      </c>
      <c r="B237" s="356">
        <v>3770753</v>
      </c>
      <c r="C237" s="356">
        <v>710559</v>
      </c>
      <c r="D237" s="356">
        <v>609987</v>
      </c>
      <c r="E237" s="356">
        <v>483178</v>
      </c>
      <c r="F237" s="356">
        <v>385019</v>
      </c>
      <c r="G237" s="356">
        <v>183021</v>
      </c>
      <c r="H237" s="356">
        <v>196602</v>
      </c>
      <c r="I237" s="356">
        <v>153573</v>
      </c>
      <c r="J237" s="356">
        <v>106606</v>
      </c>
      <c r="K237" s="356">
        <v>93618</v>
      </c>
      <c r="L237" s="356">
        <v>48465</v>
      </c>
      <c r="M237" s="356">
        <v>49912</v>
      </c>
      <c r="N237" s="356">
        <v>34607</v>
      </c>
      <c r="O237" s="356">
        <v>24667</v>
      </c>
      <c r="P237" s="356">
        <v>10685</v>
      </c>
      <c r="Q237" s="356">
        <v>85729</v>
      </c>
      <c r="R237" s="356">
        <v>49553</v>
      </c>
      <c r="S237" s="356">
        <v>0</v>
      </c>
      <c r="T237" s="356">
        <v>189470</v>
      </c>
      <c r="U237" s="356">
        <v>163943</v>
      </c>
      <c r="V237" s="356">
        <v>49984</v>
      </c>
      <c r="W237" s="356">
        <v>28587</v>
      </c>
      <c r="X237" s="356">
        <v>14672</v>
      </c>
      <c r="Y237" s="356">
        <v>13915</v>
      </c>
      <c r="Z237" s="356">
        <v>2257939</v>
      </c>
      <c r="AA237" s="356">
        <v>2161887</v>
      </c>
      <c r="AB237" s="356">
        <v>70191</v>
      </c>
      <c r="AC237" s="356">
        <v>1122943</v>
      </c>
      <c r="AD237" s="356">
        <v>423799</v>
      </c>
      <c r="AE237" s="356">
        <v>5628</v>
      </c>
      <c r="AF237" s="356">
        <v>568809</v>
      </c>
      <c r="AG237" s="356">
        <v>312481</v>
      </c>
      <c r="AH237" s="356">
        <v>649523</v>
      </c>
      <c r="AI237" s="356">
        <v>289607</v>
      </c>
      <c r="AJ237" s="356">
        <v>971934</v>
      </c>
      <c r="AK237" s="356">
        <v>229018</v>
      </c>
      <c r="AL237" s="356">
        <v>65282</v>
      </c>
      <c r="AM237" s="356">
        <v>474396</v>
      </c>
      <c r="AN237" s="356">
        <v>5274</v>
      </c>
      <c r="AO237" s="356">
        <v>201177</v>
      </c>
      <c r="AP237" s="356">
        <v>158614</v>
      </c>
      <c r="AQ237" s="356">
        <v>0</v>
      </c>
      <c r="AR237" s="356">
        <v>193685</v>
      </c>
      <c r="AS237" s="356">
        <v>7618</v>
      </c>
      <c r="AT237" s="356">
        <v>31540</v>
      </c>
      <c r="AU237" s="356">
        <v>12031</v>
      </c>
      <c r="AV237" s="356">
        <v>59657</v>
      </c>
      <c r="AW237" s="356">
        <v>10427</v>
      </c>
      <c r="AX237" s="356">
        <v>13598</v>
      </c>
      <c r="AY237" s="356">
        <v>1089406</v>
      </c>
      <c r="AZ237" s="356">
        <v>113866</v>
      </c>
      <c r="BA237" s="356">
        <v>51924</v>
      </c>
      <c r="BB237" s="356">
        <v>0</v>
      </c>
      <c r="BC237" s="356">
        <v>103307</v>
      </c>
      <c r="BD237" s="356">
        <v>0</v>
      </c>
      <c r="BE237" s="356">
        <v>0</v>
      </c>
      <c r="BF237" s="356">
        <v>0</v>
      </c>
      <c r="BG237" s="356">
        <v>55694</v>
      </c>
      <c r="BH237" s="356">
        <v>10924</v>
      </c>
      <c r="BI237" s="356">
        <v>0</v>
      </c>
      <c r="BJ237" s="356">
        <v>45630</v>
      </c>
      <c r="BK237" s="356">
        <v>0</v>
      </c>
      <c r="BL237" s="356">
        <v>0</v>
      </c>
      <c r="BM237" s="356">
        <v>0</v>
      </c>
      <c r="BN237" s="356">
        <v>334805</v>
      </c>
      <c r="BO237" s="356">
        <v>0</v>
      </c>
      <c r="BP237" s="356">
        <v>0</v>
      </c>
      <c r="BQ237" s="356">
        <v>334805</v>
      </c>
      <c r="BR237" s="356">
        <v>0</v>
      </c>
      <c r="BS237" s="356">
        <v>0</v>
      </c>
      <c r="BT237" s="356">
        <v>0</v>
      </c>
      <c r="BU237" s="356">
        <v>239788</v>
      </c>
      <c r="BV237" s="356">
        <v>24978</v>
      </c>
      <c r="BW237" s="356">
        <v>25321</v>
      </c>
      <c r="BX237" s="356">
        <v>190938</v>
      </c>
      <c r="BY237" s="356">
        <v>5939</v>
      </c>
      <c r="BZ237" s="356">
        <v>0</v>
      </c>
      <c r="CA237" s="356">
        <v>0</v>
      </c>
      <c r="CB237" s="356">
        <v>30335</v>
      </c>
      <c r="CC237" s="356">
        <v>0</v>
      </c>
      <c r="CD237" s="356">
        <v>0</v>
      </c>
      <c r="CE237" s="356">
        <v>30335</v>
      </c>
      <c r="CF237" s="356">
        <v>0</v>
      </c>
      <c r="CG237" s="356">
        <v>0</v>
      </c>
      <c r="CH237" s="356">
        <v>0</v>
      </c>
      <c r="CI237" s="356">
        <v>760862</v>
      </c>
      <c r="CJ237" s="356">
        <v>280322</v>
      </c>
      <c r="CK237" s="356">
        <v>42280</v>
      </c>
      <c r="CL237" s="356">
        <v>520065</v>
      </c>
      <c r="CM237" s="356">
        <v>5939</v>
      </c>
      <c r="CN237" s="356">
        <v>0</v>
      </c>
      <c r="CO237" s="356">
        <v>230428</v>
      </c>
      <c r="CP237" s="356">
        <v>510982</v>
      </c>
      <c r="CQ237" s="356">
        <v>77250</v>
      </c>
      <c r="CR237" s="356">
        <v>133067</v>
      </c>
      <c r="CS237" s="356">
        <v>16461</v>
      </c>
      <c r="CT237" s="356">
        <v>165860</v>
      </c>
      <c r="CU237" s="356">
        <v>153624</v>
      </c>
      <c r="CV237" s="356">
        <v>125737</v>
      </c>
      <c r="CW237" s="356">
        <v>54372</v>
      </c>
      <c r="CX237" s="356">
        <v>0</v>
      </c>
      <c r="CY237" s="356">
        <v>0</v>
      </c>
      <c r="CZ237" s="356">
        <v>0</v>
      </c>
      <c r="DA237" s="356">
        <v>4625</v>
      </c>
      <c r="DB237" s="356">
        <v>43289</v>
      </c>
      <c r="DC237" s="356">
        <v>6424</v>
      </c>
      <c r="DD237" s="356">
        <v>2101855</v>
      </c>
      <c r="DE237" s="356">
        <v>1024087</v>
      </c>
      <c r="DF237" s="356">
        <v>965042</v>
      </c>
      <c r="DG237" s="356">
        <v>1257227</v>
      </c>
      <c r="DH237" s="356">
        <v>111528</v>
      </c>
      <c r="DI237" s="356">
        <v>19649</v>
      </c>
      <c r="DJ237" s="356">
        <v>9726</v>
      </c>
      <c r="DK237" s="356">
        <v>2456960</v>
      </c>
      <c r="DL237" s="356">
        <v>1715814</v>
      </c>
      <c r="DM237" s="356">
        <v>1296878</v>
      </c>
      <c r="DN237" s="356">
        <v>320354</v>
      </c>
      <c r="DO237" s="356">
        <v>246284</v>
      </c>
      <c r="DP237" s="356">
        <v>265038</v>
      </c>
      <c r="DQ237" s="356">
        <v>906744</v>
      </c>
      <c r="DR237" s="356">
        <v>0</v>
      </c>
      <c r="DS237" s="356">
        <v>55541</v>
      </c>
      <c r="DT237" s="356">
        <v>72738</v>
      </c>
      <c r="DU237" s="356">
        <v>48476</v>
      </c>
      <c r="DV237" s="356">
        <v>745380</v>
      </c>
      <c r="DW237" s="356">
        <v>103640</v>
      </c>
      <c r="DX237" s="356">
        <v>174238</v>
      </c>
      <c r="DY237" s="356">
        <v>118039</v>
      </c>
      <c r="DZ237" s="356">
        <v>497362</v>
      </c>
      <c r="EA237" s="356">
        <v>0</v>
      </c>
      <c r="EB237" s="356">
        <v>29665</v>
      </c>
      <c r="EC237" s="356">
        <v>105309</v>
      </c>
      <c r="ED237" s="356">
        <v>39978</v>
      </c>
      <c r="EE237" s="356">
        <v>1633926</v>
      </c>
      <c r="EF237" s="356">
        <v>384656</v>
      </c>
      <c r="EG237" s="356">
        <v>354940</v>
      </c>
      <c r="EH237" s="356">
        <v>289553</v>
      </c>
      <c r="EI237" s="356">
        <v>1164528</v>
      </c>
      <c r="EJ237" s="356">
        <v>0</v>
      </c>
      <c r="EK237" s="356">
        <v>68204</v>
      </c>
      <c r="EL237" s="356">
        <v>163144</v>
      </c>
      <c r="EM237" s="356">
        <v>89270</v>
      </c>
      <c r="EN237" s="356">
        <v>268728</v>
      </c>
      <c r="EO237" s="356">
        <v>19423</v>
      </c>
      <c r="EP237" s="356">
        <v>41784</v>
      </c>
      <c r="EQ237" s="356">
        <v>49844</v>
      </c>
      <c r="ER237" s="356">
        <v>151848</v>
      </c>
      <c r="ES237" s="356">
        <v>0</v>
      </c>
      <c r="ET237" s="356">
        <v>7788</v>
      </c>
      <c r="EU237" s="356">
        <v>3761</v>
      </c>
      <c r="EV237" s="356">
        <v>10025</v>
      </c>
      <c r="EW237" s="356">
        <v>641667</v>
      </c>
      <c r="EX237" s="356">
        <v>157388</v>
      </c>
      <c r="EY237" s="356">
        <v>138886</v>
      </c>
      <c r="EZ237" s="356">
        <v>118907</v>
      </c>
      <c r="FA237" s="356">
        <v>421342</v>
      </c>
      <c r="FB237" s="356">
        <v>0</v>
      </c>
      <c r="FC237" s="356">
        <v>4267</v>
      </c>
      <c r="FD237" s="356">
        <v>54862</v>
      </c>
      <c r="FE237" s="356">
        <v>77977</v>
      </c>
      <c r="FF237" s="356">
        <v>264611</v>
      </c>
      <c r="FG237" s="356">
        <v>75053</v>
      </c>
      <c r="FH237" s="356">
        <v>68215</v>
      </c>
      <c r="FI237" s="356">
        <v>46930</v>
      </c>
      <c r="FJ237" s="356">
        <v>54838</v>
      </c>
      <c r="FK237" s="356">
        <v>2482</v>
      </c>
      <c r="FL237" s="356">
        <v>0</v>
      </c>
      <c r="FM237" s="356">
        <v>28689</v>
      </c>
      <c r="FN237" s="356">
        <v>0</v>
      </c>
      <c r="FO237" s="356">
        <v>300747</v>
      </c>
      <c r="FP237" s="356">
        <v>270767</v>
      </c>
      <c r="FQ237" s="356">
        <v>32614</v>
      </c>
      <c r="FR237" s="356">
        <v>0</v>
      </c>
      <c r="FS237" s="356">
        <v>43844</v>
      </c>
      <c r="FT237" s="356">
        <v>0</v>
      </c>
      <c r="FU237" s="356">
        <v>0</v>
      </c>
      <c r="FV237" s="356">
        <v>0</v>
      </c>
      <c r="FW237" s="356">
        <v>0</v>
      </c>
      <c r="FX237" s="356">
        <v>646473</v>
      </c>
      <c r="FY237" s="356">
        <v>150224</v>
      </c>
      <c r="FZ237" s="356">
        <v>115077</v>
      </c>
      <c r="GA237" s="356">
        <v>128161</v>
      </c>
      <c r="GB237" s="356">
        <v>429620</v>
      </c>
      <c r="GC237" s="356">
        <v>0</v>
      </c>
      <c r="GD237" s="356">
        <v>20369</v>
      </c>
      <c r="GE237" s="356">
        <v>9962</v>
      </c>
      <c r="GF237" s="356">
        <v>0</v>
      </c>
      <c r="GG237" s="356">
        <v>158664</v>
      </c>
      <c r="GH237" s="356">
        <v>3268</v>
      </c>
      <c r="GI237" s="356">
        <v>16373</v>
      </c>
      <c r="GJ237" s="356">
        <v>8808</v>
      </c>
      <c r="GK237" s="356">
        <v>80436</v>
      </c>
      <c r="GL237" s="356">
        <v>69054</v>
      </c>
      <c r="GM237" s="356">
        <v>0</v>
      </c>
      <c r="GN237" s="356">
        <v>0</v>
      </c>
      <c r="GO237" s="356">
        <v>0</v>
      </c>
      <c r="GP237" s="356">
        <v>110430</v>
      </c>
      <c r="GQ237" s="356">
        <v>4896</v>
      </c>
      <c r="GR237" s="356">
        <v>91933</v>
      </c>
      <c r="GS237" s="356">
        <v>0</v>
      </c>
      <c r="GT237" s="356">
        <v>0</v>
      </c>
      <c r="GU237" s="356">
        <v>0</v>
      </c>
      <c r="GV237" s="356">
        <v>0</v>
      </c>
      <c r="GW237" s="356">
        <v>11514</v>
      </c>
      <c r="GX237" s="356">
        <v>0</v>
      </c>
      <c r="GY237" s="356">
        <v>364901</v>
      </c>
      <c r="GZ237" s="356">
        <v>96469</v>
      </c>
      <c r="HA237" s="356">
        <v>52505</v>
      </c>
      <c r="HB237" s="356">
        <v>38004</v>
      </c>
      <c r="HC237" s="356">
        <v>231362</v>
      </c>
      <c r="HD237" s="356">
        <v>38225</v>
      </c>
      <c r="HE237" s="356">
        <v>0</v>
      </c>
      <c r="HF237" s="356">
        <v>19138</v>
      </c>
      <c r="HG237" s="356">
        <v>8395</v>
      </c>
      <c r="HH237" s="356">
        <v>999773</v>
      </c>
    </row>
    <row r="238" spans="1:216" ht="15" x14ac:dyDescent="0.25">
      <c r="A238" s="356" t="s">
        <v>444</v>
      </c>
      <c r="B238" s="356">
        <v>4836894</v>
      </c>
      <c r="C238" s="356">
        <v>729532</v>
      </c>
      <c r="D238" s="356">
        <v>515923</v>
      </c>
      <c r="E238" s="356">
        <v>371764</v>
      </c>
      <c r="F238" s="356">
        <v>257214</v>
      </c>
      <c r="G238" s="356">
        <v>197475</v>
      </c>
      <c r="H238" s="356">
        <v>253349</v>
      </c>
      <c r="I238" s="356">
        <v>165034</v>
      </c>
      <c r="J238" s="356">
        <v>115375</v>
      </c>
      <c r="K238" s="356">
        <v>24675</v>
      </c>
      <c r="L238" s="356">
        <v>24675</v>
      </c>
      <c r="M238" s="356">
        <v>0</v>
      </c>
      <c r="N238" s="356">
        <v>16466</v>
      </c>
      <c r="O238" s="356">
        <v>13989</v>
      </c>
      <c r="P238" s="356">
        <v>6697</v>
      </c>
      <c r="Q238" s="356">
        <v>238933</v>
      </c>
      <c r="R238" s="356">
        <v>126348</v>
      </c>
      <c r="S238" s="356">
        <v>0</v>
      </c>
      <c r="T238" s="356">
        <v>110223</v>
      </c>
      <c r="U238" s="356">
        <v>45644</v>
      </c>
      <c r="V238" s="356">
        <v>90844</v>
      </c>
      <c r="W238" s="356">
        <v>52921</v>
      </c>
      <c r="X238" s="356">
        <v>38788</v>
      </c>
      <c r="Y238" s="356">
        <v>14160</v>
      </c>
      <c r="Z238" s="356">
        <v>3013599</v>
      </c>
      <c r="AA238" s="356">
        <v>2872277</v>
      </c>
      <c r="AB238" s="356">
        <v>473878</v>
      </c>
      <c r="AC238" s="356">
        <v>1772303</v>
      </c>
      <c r="AD238" s="356">
        <v>921656</v>
      </c>
      <c r="AE238" s="356">
        <v>29143</v>
      </c>
      <c r="AF238" s="356">
        <v>833671</v>
      </c>
      <c r="AG238" s="356">
        <v>657335</v>
      </c>
      <c r="AH238" s="356">
        <v>741565</v>
      </c>
      <c r="AI238" s="356">
        <v>246892</v>
      </c>
      <c r="AJ238" s="356">
        <v>1044385</v>
      </c>
      <c r="AK238" s="356">
        <v>141240</v>
      </c>
      <c r="AL238" s="356">
        <v>59532</v>
      </c>
      <c r="AM238" s="356">
        <v>788848</v>
      </c>
      <c r="AN238" s="356">
        <v>23662</v>
      </c>
      <c r="AO238" s="356">
        <v>358195</v>
      </c>
      <c r="AP238" s="356">
        <v>225401</v>
      </c>
      <c r="AQ238" s="356">
        <v>0</v>
      </c>
      <c r="AR238" s="356">
        <v>263125</v>
      </c>
      <c r="AS238" s="356">
        <v>43232</v>
      </c>
      <c r="AT238" s="356">
        <v>78624</v>
      </c>
      <c r="AU238" s="356">
        <v>10033</v>
      </c>
      <c r="AV238" s="356">
        <v>143484</v>
      </c>
      <c r="AW238" s="356">
        <v>22089</v>
      </c>
      <c r="AX238" s="356">
        <v>0</v>
      </c>
      <c r="AY238" s="356">
        <v>1205480</v>
      </c>
      <c r="AZ238" s="356">
        <v>206851</v>
      </c>
      <c r="BA238" s="356">
        <v>73146</v>
      </c>
      <c r="BB238" s="356">
        <v>13486</v>
      </c>
      <c r="BC238" s="356">
        <v>129361</v>
      </c>
      <c r="BD238" s="356">
        <v>5265</v>
      </c>
      <c r="BE238" s="356">
        <v>0</v>
      </c>
      <c r="BF238" s="356">
        <v>0</v>
      </c>
      <c r="BG238" s="356">
        <v>74897</v>
      </c>
      <c r="BH238" s="356">
        <v>34020</v>
      </c>
      <c r="BI238" s="356">
        <v>0</v>
      </c>
      <c r="BJ238" s="356">
        <v>39932</v>
      </c>
      <c r="BK238" s="356">
        <v>0</v>
      </c>
      <c r="BL238" s="356">
        <v>0</v>
      </c>
      <c r="BM238" s="356">
        <v>0</v>
      </c>
      <c r="BN238" s="356">
        <v>489513</v>
      </c>
      <c r="BO238" s="356">
        <v>0</v>
      </c>
      <c r="BP238" s="356">
        <v>9761</v>
      </c>
      <c r="BQ238" s="356">
        <v>487535</v>
      </c>
      <c r="BR238" s="356">
        <v>0</v>
      </c>
      <c r="BS238" s="356">
        <v>0</v>
      </c>
      <c r="BT238" s="356">
        <v>0</v>
      </c>
      <c r="BU238" s="356">
        <v>315015</v>
      </c>
      <c r="BV238" s="356">
        <v>14590</v>
      </c>
      <c r="BW238" s="356">
        <v>15936</v>
      </c>
      <c r="BX238" s="356">
        <v>297793</v>
      </c>
      <c r="BY238" s="356">
        <v>0</v>
      </c>
      <c r="BZ238" s="356">
        <v>0</v>
      </c>
      <c r="CA238" s="356">
        <v>0</v>
      </c>
      <c r="CB238" s="356">
        <v>78159</v>
      </c>
      <c r="CC238" s="356">
        <v>37695</v>
      </c>
      <c r="CD238" s="356">
        <v>13664</v>
      </c>
      <c r="CE238" s="356">
        <v>50087</v>
      </c>
      <c r="CF238" s="356">
        <v>0</v>
      </c>
      <c r="CG238" s="356">
        <v>0</v>
      </c>
      <c r="CH238" s="356">
        <v>0</v>
      </c>
      <c r="CI238" s="356">
        <v>529740</v>
      </c>
      <c r="CJ238" s="356">
        <v>162214</v>
      </c>
      <c r="CK238" s="356">
        <v>40757</v>
      </c>
      <c r="CL238" s="356">
        <v>311635</v>
      </c>
      <c r="CM238" s="356">
        <v>0</v>
      </c>
      <c r="CN238" s="356">
        <v>0</v>
      </c>
      <c r="CO238" s="356">
        <v>124204</v>
      </c>
      <c r="CP238" s="356">
        <v>498503</v>
      </c>
      <c r="CQ238" s="356">
        <v>66965</v>
      </c>
      <c r="CR238" s="356">
        <v>201347</v>
      </c>
      <c r="CS238" s="356">
        <v>32939</v>
      </c>
      <c r="CT238" s="356">
        <v>153644</v>
      </c>
      <c r="CU238" s="356">
        <v>95069</v>
      </c>
      <c r="CV238" s="356">
        <v>90713</v>
      </c>
      <c r="CW238" s="356">
        <v>108571</v>
      </c>
      <c r="CX238" s="356">
        <v>0</v>
      </c>
      <c r="CY238" s="356">
        <v>0</v>
      </c>
      <c r="CZ238" s="356">
        <v>0</v>
      </c>
      <c r="DA238" s="356">
        <v>41323</v>
      </c>
      <c r="DB238" s="356">
        <v>48898</v>
      </c>
      <c r="DC238" s="356">
        <v>8959</v>
      </c>
      <c r="DD238" s="356">
        <v>2682655</v>
      </c>
      <c r="DE238" s="356">
        <v>1134810</v>
      </c>
      <c r="DF238" s="356">
        <v>1211153</v>
      </c>
      <c r="DG238" s="356">
        <v>1821259</v>
      </c>
      <c r="DH238" s="356">
        <v>20066</v>
      </c>
      <c r="DI238" s="356">
        <v>35819</v>
      </c>
      <c r="DJ238" s="356">
        <v>12928</v>
      </c>
      <c r="DK238" s="356">
        <v>3289966</v>
      </c>
      <c r="DL238" s="356">
        <v>2301608</v>
      </c>
      <c r="DM238" s="356">
        <v>1677589</v>
      </c>
      <c r="DN238" s="356">
        <v>430868</v>
      </c>
      <c r="DO238" s="356">
        <v>387095</v>
      </c>
      <c r="DP238" s="356">
        <v>313308</v>
      </c>
      <c r="DQ238" s="356">
        <v>1152488</v>
      </c>
      <c r="DR238" s="356">
        <v>0</v>
      </c>
      <c r="DS238" s="356">
        <v>74178</v>
      </c>
      <c r="DT238" s="356">
        <v>320163</v>
      </c>
      <c r="DU238" s="356">
        <v>110911</v>
      </c>
      <c r="DV238" s="356">
        <v>1080552</v>
      </c>
      <c r="DW238" s="356">
        <v>277007</v>
      </c>
      <c r="DX238" s="356">
        <v>283605</v>
      </c>
      <c r="DY238" s="356">
        <v>145630</v>
      </c>
      <c r="DZ238" s="356">
        <v>744035</v>
      </c>
      <c r="EA238" s="356">
        <v>6356</v>
      </c>
      <c r="EB238" s="356">
        <v>49606</v>
      </c>
      <c r="EC238" s="356">
        <v>120841</v>
      </c>
      <c r="ED238" s="356">
        <v>104628</v>
      </c>
      <c r="EE238" s="356">
        <v>2158993</v>
      </c>
      <c r="EF238" s="356">
        <v>629729</v>
      </c>
      <c r="EG238" s="356">
        <v>605977</v>
      </c>
      <c r="EH238" s="356">
        <v>383683</v>
      </c>
      <c r="EI238" s="356">
        <v>1526274</v>
      </c>
      <c r="EJ238" s="356">
        <v>6356</v>
      </c>
      <c r="EK238" s="356">
        <v>94707</v>
      </c>
      <c r="EL238" s="356">
        <v>377424</v>
      </c>
      <c r="EM238" s="356">
        <v>200756</v>
      </c>
      <c r="EN238" s="356">
        <v>420968</v>
      </c>
      <c r="EO238" s="356">
        <v>47050</v>
      </c>
      <c r="EP238" s="356">
        <v>36727</v>
      </c>
      <c r="EQ238" s="356">
        <v>48605</v>
      </c>
      <c r="ER238" s="356">
        <v>288579</v>
      </c>
      <c r="ES238" s="356">
        <v>0</v>
      </c>
      <c r="ET238" s="356">
        <v>17900</v>
      </c>
      <c r="EU238" s="356">
        <v>76125</v>
      </c>
      <c r="EV238" s="356">
        <v>22480</v>
      </c>
      <c r="EW238" s="356">
        <v>1031054</v>
      </c>
      <c r="EX238" s="356">
        <v>188961</v>
      </c>
      <c r="EY238" s="356">
        <v>152235</v>
      </c>
      <c r="EZ238" s="356">
        <v>164843</v>
      </c>
      <c r="FA238" s="356">
        <v>674714</v>
      </c>
      <c r="FB238" s="356">
        <v>2792</v>
      </c>
      <c r="FC238" s="356">
        <v>26615</v>
      </c>
      <c r="FD238" s="356">
        <v>135445</v>
      </c>
      <c r="FE238" s="356">
        <v>16475</v>
      </c>
      <c r="FF238" s="356">
        <v>339467</v>
      </c>
      <c r="FG238" s="356">
        <v>76940</v>
      </c>
      <c r="FH238" s="356">
        <v>21571</v>
      </c>
      <c r="FI238" s="356">
        <v>43354</v>
      </c>
      <c r="FJ238" s="356">
        <v>129145</v>
      </c>
      <c r="FK238" s="356">
        <v>9030</v>
      </c>
      <c r="FL238" s="356">
        <v>6326</v>
      </c>
      <c r="FM238" s="356">
        <v>30112</v>
      </c>
      <c r="FN238" s="356">
        <v>11932</v>
      </c>
      <c r="FO238" s="356">
        <v>328261</v>
      </c>
      <c r="FP238" s="356">
        <v>232925</v>
      </c>
      <c r="FQ238" s="356">
        <v>0</v>
      </c>
      <c r="FR238" s="356">
        <v>13374</v>
      </c>
      <c r="FS238" s="356">
        <v>106045</v>
      </c>
      <c r="FT238" s="356">
        <v>0</v>
      </c>
      <c r="FU238" s="356">
        <v>0</v>
      </c>
      <c r="FV238" s="356">
        <v>20870</v>
      </c>
      <c r="FW238" s="356">
        <v>0</v>
      </c>
      <c r="FX238" s="356">
        <v>710270</v>
      </c>
      <c r="FY238" s="356">
        <v>191925</v>
      </c>
      <c r="FZ238" s="356">
        <v>110412</v>
      </c>
      <c r="GA238" s="356">
        <v>63151</v>
      </c>
      <c r="GB238" s="356">
        <v>481345</v>
      </c>
      <c r="GC238" s="356">
        <v>11917</v>
      </c>
      <c r="GD238" s="356">
        <v>2884</v>
      </c>
      <c r="GE238" s="356">
        <v>15281</v>
      </c>
      <c r="GF238" s="356">
        <v>0</v>
      </c>
      <c r="GG238" s="356">
        <v>204612</v>
      </c>
      <c r="GH238" s="356">
        <v>0</v>
      </c>
      <c r="GI238" s="356">
        <v>9268</v>
      </c>
      <c r="GJ238" s="356">
        <v>12784</v>
      </c>
      <c r="GK238" s="356">
        <v>120997</v>
      </c>
      <c r="GL238" s="356">
        <v>108861</v>
      </c>
      <c r="GM238" s="356">
        <v>0</v>
      </c>
      <c r="GN238" s="356">
        <v>0</v>
      </c>
      <c r="GO238" s="356">
        <v>0</v>
      </c>
      <c r="GP238" s="356">
        <v>137278</v>
      </c>
      <c r="GQ238" s="356">
        <v>0</v>
      </c>
      <c r="GR238" s="356">
        <v>90539</v>
      </c>
      <c r="GS238" s="356">
        <v>55795</v>
      </c>
      <c r="GT238" s="356">
        <v>0</v>
      </c>
      <c r="GU238" s="356">
        <v>0</v>
      </c>
      <c r="GV238" s="356">
        <v>0</v>
      </c>
      <c r="GW238" s="356">
        <v>0</v>
      </c>
      <c r="GX238" s="356">
        <v>0</v>
      </c>
      <c r="GY238" s="356">
        <v>375504</v>
      </c>
      <c r="GZ238" s="356">
        <v>66833</v>
      </c>
      <c r="HA238" s="356">
        <v>85464</v>
      </c>
      <c r="HB238" s="356">
        <v>34620</v>
      </c>
      <c r="HC238" s="356">
        <v>174012</v>
      </c>
      <c r="HD238" s="356">
        <v>12099</v>
      </c>
      <c r="HE238" s="356">
        <v>16493</v>
      </c>
      <c r="HF238" s="356">
        <v>50650</v>
      </c>
      <c r="HG238" s="356">
        <v>43198</v>
      </c>
      <c r="HH238" s="356">
        <v>1116368</v>
      </c>
    </row>
    <row r="239" spans="1:216" ht="15" x14ac:dyDescent="0.25">
      <c r="A239" s="356" t="s">
        <v>445</v>
      </c>
      <c r="B239" s="356">
        <v>6515720</v>
      </c>
      <c r="C239" s="356">
        <v>1126225</v>
      </c>
      <c r="D239" s="356">
        <v>736087</v>
      </c>
      <c r="E239" s="356">
        <v>385365</v>
      </c>
      <c r="F239" s="356">
        <v>181924</v>
      </c>
      <c r="G239" s="356">
        <v>280235</v>
      </c>
      <c r="H239" s="356">
        <v>251639</v>
      </c>
      <c r="I239" s="356">
        <v>128262</v>
      </c>
      <c r="J239" s="356">
        <v>167163</v>
      </c>
      <c r="K239" s="356">
        <v>43728</v>
      </c>
      <c r="L239" s="356">
        <v>20684</v>
      </c>
      <c r="M239" s="356">
        <v>27065</v>
      </c>
      <c r="N239" s="356">
        <v>193675</v>
      </c>
      <c r="O239" s="356">
        <v>95546</v>
      </c>
      <c r="P239" s="356">
        <v>111652</v>
      </c>
      <c r="Q239" s="356">
        <v>547621</v>
      </c>
      <c r="R239" s="356">
        <v>244503</v>
      </c>
      <c r="S239" s="356">
        <v>0</v>
      </c>
      <c r="T239" s="356">
        <v>47176</v>
      </c>
      <c r="U239" s="356">
        <v>30862</v>
      </c>
      <c r="V239" s="356">
        <v>28428</v>
      </c>
      <c r="W239" s="356">
        <v>30966</v>
      </c>
      <c r="X239" s="356">
        <v>28864</v>
      </c>
      <c r="Y239" s="356">
        <v>2346</v>
      </c>
      <c r="Z239" s="356">
        <v>4255922</v>
      </c>
      <c r="AA239" s="356">
        <v>3812857</v>
      </c>
      <c r="AB239" s="356">
        <v>452569</v>
      </c>
      <c r="AC239" s="356">
        <v>1675954</v>
      </c>
      <c r="AD239" s="356">
        <v>1296687</v>
      </c>
      <c r="AE239" s="356">
        <v>56863</v>
      </c>
      <c r="AF239" s="356">
        <v>958332</v>
      </c>
      <c r="AG239" s="356">
        <v>646646</v>
      </c>
      <c r="AH239" s="356">
        <v>1044127</v>
      </c>
      <c r="AI239" s="356">
        <v>347301</v>
      </c>
      <c r="AJ239" s="356">
        <v>1767367</v>
      </c>
      <c r="AK239" s="356">
        <v>959912</v>
      </c>
      <c r="AL239" s="356">
        <v>51940</v>
      </c>
      <c r="AM239" s="356">
        <v>1382095</v>
      </c>
      <c r="AN239" s="356">
        <v>13209</v>
      </c>
      <c r="AO239" s="356">
        <v>597701</v>
      </c>
      <c r="AP239" s="356">
        <v>595996</v>
      </c>
      <c r="AQ239" s="356">
        <v>0</v>
      </c>
      <c r="AR239" s="356">
        <v>248630</v>
      </c>
      <c r="AS239" s="356">
        <v>84144</v>
      </c>
      <c r="AT239" s="356">
        <v>197510</v>
      </c>
      <c r="AU239" s="356">
        <v>66130</v>
      </c>
      <c r="AV239" s="356">
        <v>317881</v>
      </c>
      <c r="AW239" s="356">
        <v>144598</v>
      </c>
      <c r="AX239" s="356">
        <v>11399</v>
      </c>
      <c r="AY239" s="356">
        <v>2218692</v>
      </c>
      <c r="AZ239" s="356">
        <v>482445</v>
      </c>
      <c r="BA239" s="356">
        <v>26257</v>
      </c>
      <c r="BB239" s="356">
        <v>22304</v>
      </c>
      <c r="BC239" s="356">
        <v>417799</v>
      </c>
      <c r="BD239" s="356">
        <v>39448</v>
      </c>
      <c r="BE239" s="356">
        <v>0</v>
      </c>
      <c r="BF239" s="356">
        <v>0</v>
      </c>
      <c r="BG239" s="356">
        <v>49390</v>
      </c>
      <c r="BH239" s="356">
        <v>0</v>
      </c>
      <c r="BI239" s="356">
        <v>0</v>
      </c>
      <c r="BJ239" s="356">
        <v>49390</v>
      </c>
      <c r="BK239" s="356">
        <v>0</v>
      </c>
      <c r="BL239" s="356">
        <v>0</v>
      </c>
      <c r="BM239" s="356">
        <v>0</v>
      </c>
      <c r="BN239" s="356">
        <v>985520</v>
      </c>
      <c r="BO239" s="356">
        <v>4707</v>
      </c>
      <c r="BP239" s="356">
        <v>5163</v>
      </c>
      <c r="BQ239" s="356">
        <v>979491</v>
      </c>
      <c r="BR239" s="356">
        <v>1940</v>
      </c>
      <c r="BS239" s="356">
        <v>0</v>
      </c>
      <c r="BT239" s="356">
        <v>0</v>
      </c>
      <c r="BU239" s="356">
        <v>596913</v>
      </c>
      <c r="BV239" s="356">
        <v>15631</v>
      </c>
      <c r="BW239" s="356">
        <v>33081</v>
      </c>
      <c r="BX239" s="356">
        <v>551280</v>
      </c>
      <c r="BY239" s="356">
        <v>68104</v>
      </c>
      <c r="BZ239" s="356">
        <v>0</v>
      </c>
      <c r="CA239" s="356">
        <v>0</v>
      </c>
      <c r="CB239" s="356">
        <v>187359</v>
      </c>
      <c r="CC239" s="356">
        <v>93559</v>
      </c>
      <c r="CD239" s="356">
        <v>20451</v>
      </c>
      <c r="CE239" s="356">
        <v>64345</v>
      </c>
      <c r="CF239" s="356">
        <v>12038</v>
      </c>
      <c r="CG239" s="356">
        <v>0</v>
      </c>
      <c r="CH239" s="356">
        <v>0</v>
      </c>
      <c r="CI239" s="356">
        <v>936721</v>
      </c>
      <c r="CJ239" s="356">
        <v>243372</v>
      </c>
      <c r="CK239" s="356">
        <v>16681</v>
      </c>
      <c r="CL239" s="356">
        <v>411835</v>
      </c>
      <c r="CM239" s="356">
        <v>60356</v>
      </c>
      <c r="CN239" s="356">
        <v>0</v>
      </c>
      <c r="CO239" s="356">
        <v>404831</v>
      </c>
      <c r="CP239" s="356">
        <v>938307</v>
      </c>
      <c r="CQ239" s="356">
        <v>132599</v>
      </c>
      <c r="CR239" s="356">
        <v>442618</v>
      </c>
      <c r="CS239" s="356">
        <v>100791</v>
      </c>
      <c r="CT239" s="356">
        <v>268941</v>
      </c>
      <c r="CU239" s="356">
        <v>123272</v>
      </c>
      <c r="CV239" s="356">
        <v>144842</v>
      </c>
      <c r="CW239" s="356">
        <v>213519</v>
      </c>
      <c r="CX239" s="356">
        <v>0</v>
      </c>
      <c r="CY239" s="356">
        <v>0</v>
      </c>
      <c r="CZ239" s="356">
        <v>0</v>
      </c>
      <c r="DA239" s="356">
        <v>69916</v>
      </c>
      <c r="DB239" s="356">
        <v>127232</v>
      </c>
      <c r="DC239" s="356">
        <v>18396</v>
      </c>
      <c r="DD239" s="356">
        <v>2824479</v>
      </c>
      <c r="DE239" s="356">
        <v>966292</v>
      </c>
      <c r="DF239" s="356">
        <v>1297931</v>
      </c>
      <c r="DG239" s="356">
        <v>1536977</v>
      </c>
      <c r="DH239" s="356">
        <v>81567</v>
      </c>
      <c r="DI239" s="356">
        <v>22704</v>
      </c>
      <c r="DJ239" s="356">
        <v>10099</v>
      </c>
      <c r="DK239" s="356">
        <v>4201234</v>
      </c>
      <c r="DL239" s="356">
        <v>3143385</v>
      </c>
      <c r="DM239" s="356">
        <v>2285543</v>
      </c>
      <c r="DN239" s="356">
        <v>869328</v>
      </c>
      <c r="DO239" s="356">
        <v>381660</v>
      </c>
      <c r="DP239" s="356">
        <v>422651</v>
      </c>
      <c r="DQ239" s="356">
        <v>1327334</v>
      </c>
      <c r="DR239" s="356">
        <v>0</v>
      </c>
      <c r="DS239" s="356">
        <v>53918</v>
      </c>
      <c r="DT239" s="356">
        <v>417793</v>
      </c>
      <c r="DU239" s="356">
        <v>172927</v>
      </c>
      <c r="DV239" s="356">
        <v>1497565</v>
      </c>
      <c r="DW239" s="356">
        <v>638139</v>
      </c>
      <c r="DX239" s="356">
        <v>280412</v>
      </c>
      <c r="DY239" s="356">
        <v>252024</v>
      </c>
      <c r="DZ239" s="356">
        <v>930190</v>
      </c>
      <c r="EA239" s="356">
        <v>0</v>
      </c>
      <c r="EB239" s="356">
        <v>71974</v>
      </c>
      <c r="EC239" s="356">
        <v>238686</v>
      </c>
      <c r="ED239" s="356">
        <v>95044</v>
      </c>
      <c r="EE239" s="356">
        <v>2936436</v>
      </c>
      <c r="EF239" s="356">
        <v>1223349</v>
      </c>
      <c r="EG239" s="356">
        <v>593610</v>
      </c>
      <c r="EH239" s="356">
        <v>512540</v>
      </c>
      <c r="EI239" s="356">
        <v>1808676</v>
      </c>
      <c r="EJ239" s="356">
        <v>0</v>
      </c>
      <c r="EK239" s="356">
        <v>101776</v>
      </c>
      <c r="EL239" s="356">
        <v>601711</v>
      </c>
      <c r="EM239" s="356">
        <v>212139</v>
      </c>
      <c r="EN239" s="356">
        <v>607460</v>
      </c>
      <c r="EO239" s="356">
        <v>192271</v>
      </c>
      <c r="EP239" s="356">
        <v>71538</v>
      </c>
      <c r="EQ239" s="356">
        <v>153279</v>
      </c>
      <c r="ER239" s="356">
        <v>319904</v>
      </c>
      <c r="ES239" s="356">
        <v>0</v>
      </c>
      <c r="ET239" s="356">
        <v>19306</v>
      </c>
      <c r="EU239" s="356">
        <v>49729</v>
      </c>
      <c r="EV239" s="356">
        <v>8111</v>
      </c>
      <c r="EW239" s="356">
        <v>1279620</v>
      </c>
      <c r="EX239" s="356">
        <v>434439</v>
      </c>
      <c r="EY239" s="356">
        <v>132029</v>
      </c>
      <c r="EZ239" s="356">
        <v>328175</v>
      </c>
      <c r="FA239" s="356">
        <v>721795</v>
      </c>
      <c r="FB239" s="356">
        <v>7189</v>
      </c>
      <c r="FC239" s="356">
        <v>54717</v>
      </c>
      <c r="FD239" s="356">
        <v>186235</v>
      </c>
      <c r="FE239" s="356">
        <v>45803</v>
      </c>
      <c r="FF239" s="356">
        <v>227750</v>
      </c>
      <c r="FG239" s="356">
        <v>55245</v>
      </c>
      <c r="FH239" s="356">
        <v>28249</v>
      </c>
      <c r="FI239" s="356">
        <v>29753</v>
      </c>
      <c r="FJ239" s="356">
        <v>72450</v>
      </c>
      <c r="FK239" s="356">
        <v>0</v>
      </c>
      <c r="FL239" s="356">
        <v>11607</v>
      </c>
      <c r="FM239" s="356">
        <v>19232</v>
      </c>
      <c r="FN239" s="356">
        <v>2716</v>
      </c>
      <c r="FO239" s="356">
        <v>300661</v>
      </c>
      <c r="FP239" s="356">
        <v>211664</v>
      </c>
      <c r="FQ239" s="356">
        <v>17511</v>
      </c>
      <c r="FR239" s="356">
        <v>11969</v>
      </c>
      <c r="FS239" s="356">
        <v>82267</v>
      </c>
      <c r="FT239" s="356">
        <v>0</v>
      </c>
      <c r="FU239" s="356">
        <v>0</v>
      </c>
      <c r="FV239" s="356">
        <v>19159</v>
      </c>
      <c r="FW239" s="356">
        <v>0</v>
      </c>
      <c r="FX239" s="356">
        <v>957308</v>
      </c>
      <c r="FY239" s="356">
        <v>243460</v>
      </c>
      <c r="FZ239" s="356">
        <v>234036</v>
      </c>
      <c r="GA239" s="356">
        <v>92356</v>
      </c>
      <c r="GB239" s="356">
        <v>592262</v>
      </c>
      <c r="GC239" s="356">
        <v>0</v>
      </c>
      <c r="GD239" s="356">
        <v>19394</v>
      </c>
      <c r="GE239" s="356">
        <v>11908</v>
      </c>
      <c r="GF239" s="356">
        <v>10404</v>
      </c>
      <c r="GG239" s="356">
        <v>351532</v>
      </c>
      <c r="GH239" s="356">
        <v>13936</v>
      </c>
      <c r="GI239" s="356">
        <v>0</v>
      </c>
      <c r="GJ239" s="356">
        <v>29167</v>
      </c>
      <c r="GK239" s="356">
        <v>164665</v>
      </c>
      <c r="GL239" s="356">
        <v>193361</v>
      </c>
      <c r="GM239" s="356">
        <v>0</v>
      </c>
      <c r="GN239" s="356">
        <v>0</v>
      </c>
      <c r="GO239" s="356">
        <v>0</v>
      </c>
      <c r="GP239" s="356">
        <v>101351</v>
      </c>
      <c r="GQ239" s="356">
        <v>0</v>
      </c>
      <c r="GR239" s="356">
        <v>41176</v>
      </c>
      <c r="GS239" s="356">
        <v>33531</v>
      </c>
      <c r="GT239" s="356">
        <v>0</v>
      </c>
      <c r="GU239" s="356">
        <v>15205</v>
      </c>
      <c r="GV239" s="356">
        <v>0</v>
      </c>
      <c r="GW239" s="356">
        <v>0</v>
      </c>
      <c r="GX239" s="356">
        <v>27709</v>
      </c>
      <c r="GY239" s="356">
        <v>539902</v>
      </c>
      <c r="GZ239" s="356">
        <v>168930</v>
      </c>
      <c r="HA239" s="356">
        <v>108290</v>
      </c>
      <c r="HB239" s="356">
        <v>28384</v>
      </c>
      <c r="HC239" s="356">
        <v>297085</v>
      </c>
      <c r="HD239" s="356">
        <v>3780</v>
      </c>
      <c r="HE239" s="356">
        <v>22912</v>
      </c>
      <c r="HF239" s="356">
        <v>63898</v>
      </c>
      <c r="HG239" s="356">
        <v>13380</v>
      </c>
      <c r="HH239" s="356">
        <v>1977366</v>
      </c>
    </row>
    <row r="240" spans="1:216" ht="15" x14ac:dyDescent="0.25">
      <c r="A240" s="356" t="s">
        <v>446</v>
      </c>
      <c r="B240" s="356">
        <v>4181880</v>
      </c>
      <c r="C240" s="356">
        <v>881517</v>
      </c>
      <c r="D240" s="356">
        <v>627942</v>
      </c>
      <c r="E240" s="356">
        <v>448548</v>
      </c>
      <c r="F240" s="356">
        <v>306282</v>
      </c>
      <c r="G240" s="356">
        <v>234043</v>
      </c>
      <c r="H240" s="356">
        <v>276129</v>
      </c>
      <c r="I240" s="356">
        <v>139640</v>
      </c>
      <c r="J240" s="356">
        <v>199968</v>
      </c>
      <c r="K240" s="356">
        <v>86743</v>
      </c>
      <c r="L240" s="356">
        <v>54490</v>
      </c>
      <c r="M240" s="356">
        <v>40916</v>
      </c>
      <c r="N240" s="356">
        <v>19423</v>
      </c>
      <c r="O240" s="356">
        <v>10631</v>
      </c>
      <c r="P240" s="356">
        <v>13816</v>
      </c>
      <c r="Q240" s="356">
        <v>321764</v>
      </c>
      <c r="R240" s="356">
        <v>74047</v>
      </c>
      <c r="S240" s="356">
        <v>0</v>
      </c>
      <c r="T240" s="356">
        <v>88031</v>
      </c>
      <c r="U240" s="356">
        <v>57976</v>
      </c>
      <c r="V240" s="356">
        <v>56842</v>
      </c>
      <c r="W240" s="356">
        <v>99956</v>
      </c>
      <c r="X240" s="356">
        <v>79226</v>
      </c>
      <c r="Y240" s="356">
        <v>27644</v>
      </c>
      <c r="Z240" s="356">
        <v>2622498</v>
      </c>
      <c r="AA240" s="356">
        <v>2407633</v>
      </c>
      <c r="AB240" s="356">
        <v>159907</v>
      </c>
      <c r="AC240" s="356">
        <v>1006535</v>
      </c>
      <c r="AD240" s="356">
        <v>700330</v>
      </c>
      <c r="AE240" s="356">
        <v>60470</v>
      </c>
      <c r="AF240" s="356">
        <v>636596</v>
      </c>
      <c r="AG240" s="356">
        <v>759401</v>
      </c>
      <c r="AH240" s="356">
        <v>865862</v>
      </c>
      <c r="AI240" s="356">
        <v>274392</v>
      </c>
      <c r="AJ240" s="356">
        <v>1041933</v>
      </c>
      <c r="AK240" s="356">
        <v>203645</v>
      </c>
      <c r="AL240" s="356">
        <v>64481</v>
      </c>
      <c r="AM240" s="356">
        <v>811654</v>
      </c>
      <c r="AN240" s="356">
        <v>11088</v>
      </c>
      <c r="AO240" s="356">
        <v>220439</v>
      </c>
      <c r="AP240" s="356">
        <v>359698</v>
      </c>
      <c r="AQ240" s="356">
        <v>6782</v>
      </c>
      <c r="AR240" s="356">
        <v>230913</v>
      </c>
      <c r="AS240" s="356">
        <v>93255</v>
      </c>
      <c r="AT240" s="356">
        <v>190391</v>
      </c>
      <c r="AU240" s="356">
        <v>48576</v>
      </c>
      <c r="AV240" s="356">
        <v>165019</v>
      </c>
      <c r="AW240" s="356">
        <v>41970</v>
      </c>
      <c r="AX240" s="356">
        <v>0</v>
      </c>
      <c r="AY240" s="356">
        <v>1095646</v>
      </c>
      <c r="AZ240" s="356">
        <v>160989</v>
      </c>
      <c r="BA240" s="356">
        <v>9573</v>
      </c>
      <c r="BB240" s="356">
        <v>10020</v>
      </c>
      <c r="BC240" s="356">
        <v>151709</v>
      </c>
      <c r="BD240" s="356">
        <v>0</v>
      </c>
      <c r="BE240" s="356">
        <v>0</v>
      </c>
      <c r="BF240" s="356">
        <v>0</v>
      </c>
      <c r="BG240" s="356">
        <v>10867</v>
      </c>
      <c r="BH240" s="356">
        <v>0</v>
      </c>
      <c r="BI240" s="356">
        <v>0</v>
      </c>
      <c r="BJ240" s="356">
        <v>10867</v>
      </c>
      <c r="BK240" s="356">
        <v>0</v>
      </c>
      <c r="BL240" s="356">
        <v>0</v>
      </c>
      <c r="BM240" s="356">
        <v>0</v>
      </c>
      <c r="BN240" s="356">
        <v>402596</v>
      </c>
      <c r="BO240" s="356">
        <v>0</v>
      </c>
      <c r="BP240" s="356">
        <v>16987</v>
      </c>
      <c r="BQ240" s="356">
        <v>388423</v>
      </c>
      <c r="BR240" s="356">
        <v>18867</v>
      </c>
      <c r="BS240" s="356">
        <v>0</v>
      </c>
      <c r="BT240" s="356">
        <v>0</v>
      </c>
      <c r="BU240" s="356">
        <v>295184</v>
      </c>
      <c r="BV240" s="356">
        <v>0</v>
      </c>
      <c r="BW240" s="356">
        <v>7547</v>
      </c>
      <c r="BX240" s="356">
        <v>271225</v>
      </c>
      <c r="BY240" s="356">
        <v>23776</v>
      </c>
      <c r="BZ240" s="356">
        <v>0</v>
      </c>
      <c r="CA240" s="356">
        <v>0</v>
      </c>
      <c r="CB240" s="356">
        <v>11576</v>
      </c>
      <c r="CC240" s="356">
        <v>0</v>
      </c>
      <c r="CD240" s="356">
        <v>11576</v>
      </c>
      <c r="CE240" s="356">
        <v>0</v>
      </c>
      <c r="CF240" s="356">
        <v>0</v>
      </c>
      <c r="CG240" s="356">
        <v>0</v>
      </c>
      <c r="CH240" s="356">
        <v>0</v>
      </c>
      <c r="CI240" s="356">
        <v>578906</v>
      </c>
      <c r="CJ240" s="356">
        <v>159013</v>
      </c>
      <c r="CK240" s="356">
        <v>36493</v>
      </c>
      <c r="CL240" s="356">
        <v>348853</v>
      </c>
      <c r="CM240" s="356">
        <v>19427</v>
      </c>
      <c r="CN240" s="356">
        <v>0</v>
      </c>
      <c r="CO240" s="356">
        <v>184077</v>
      </c>
      <c r="CP240" s="356">
        <v>600631</v>
      </c>
      <c r="CQ240" s="356">
        <v>105824</v>
      </c>
      <c r="CR240" s="356">
        <v>215097</v>
      </c>
      <c r="CS240" s="356">
        <v>65286</v>
      </c>
      <c r="CT240" s="356">
        <v>138097</v>
      </c>
      <c r="CU240" s="356">
        <v>126625</v>
      </c>
      <c r="CV240" s="356">
        <v>120263</v>
      </c>
      <c r="CW240" s="356">
        <v>76753</v>
      </c>
      <c r="CX240" s="356">
        <v>0</v>
      </c>
      <c r="CY240" s="356">
        <v>0</v>
      </c>
      <c r="CZ240" s="356">
        <v>0</v>
      </c>
      <c r="DA240" s="356">
        <v>21968</v>
      </c>
      <c r="DB240" s="356">
        <v>51674</v>
      </c>
      <c r="DC240" s="356">
        <v>9978</v>
      </c>
      <c r="DD240" s="356">
        <v>1981984</v>
      </c>
      <c r="DE240" s="356">
        <v>700536</v>
      </c>
      <c r="DF240" s="356">
        <v>1337126</v>
      </c>
      <c r="DG240" s="356">
        <v>784908</v>
      </c>
      <c r="DH240" s="356">
        <v>61201</v>
      </c>
      <c r="DI240" s="356">
        <v>7334</v>
      </c>
      <c r="DJ240" s="356">
        <v>10492</v>
      </c>
      <c r="DK240" s="356">
        <v>2924160</v>
      </c>
      <c r="DL240" s="356">
        <v>2217028</v>
      </c>
      <c r="DM240" s="356">
        <v>1415573</v>
      </c>
      <c r="DN240" s="356">
        <v>406417</v>
      </c>
      <c r="DO240" s="356">
        <v>277710</v>
      </c>
      <c r="DP240" s="356">
        <v>226222</v>
      </c>
      <c r="DQ240" s="356">
        <v>893715</v>
      </c>
      <c r="DR240" s="356">
        <v>7263</v>
      </c>
      <c r="DS240" s="356">
        <v>14741</v>
      </c>
      <c r="DT240" s="356">
        <v>241997</v>
      </c>
      <c r="DU240" s="356">
        <v>105821</v>
      </c>
      <c r="DV240" s="356">
        <v>1277642</v>
      </c>
      <c r="DW240" s="356">
        <v>443944</v>
      </c>
      <c r="DX240" s="356">
        <v>319025</v>
      </c>
      <c r="DY240" s="356">
        <v>163323</v>
      </c>
      <c r="DZ240" s="356">
        <v>796256</v>
      </c>
      <c r="EA240" s="356">
        <v>0</v>
      </c>
      <c r="EB240" s="356">
        <v>41844</v>
      </c>
      <c r="EC240" s="356">
        <v>230313</v>
      </c>
      <c r="ED240" s="356">
        <v>96026</v>
      </c>
      <c r="EE240" s="356">
        <v>2149088</v>
      </c>
      <c r="EF240" s="356">
        <v>783381</v>
      </c>
      <c r="EG240" s="356">
        <v>531116</v>
      </c>
      <c r="EH240" s="356">
        <v>305342</v>
      </c>
      <c r="EI240" s="356">
        <v>1416484</v>
      </c>
      <c r="EJ240" s="356">
        <v>7263</v>
      </c>
      <c r="EK240" s="356">
        <v>50466</v>
      </c>
      <c r="EL240" s="356">
        <v>411700</v>
      </c>
      <c r="EM240" s="356">
        <v>188359</v>
      </c>
      <c r="EN240" s="356">
        <v>260487</v>
      </c>
      <c r="EO240" s="356">
        <v>24378</v>
      </c>
      <c r="EP240" s="356">
        <v>39779</v>
      </c>
      <c r="EQ240" s="356">
        <v>61859</v>
      </c>
      <c r="ER240" s="356">
        <v>131475</v>
      </c>
      <c r="ES240" s="356">
        <v>0</v>
      </c>
      <c r="ET240" s="356">
        <v>0</v>
      </c>
      <c r="EU240" s="356">
        <v>18799</v>
      </c>
      <c r="EV240" s="356">
        <v>19757</v>
      </c>
      <c r="EW240" s="356">
        <v>870673</v>
      </c>
      <c r="EX240" s="356">
        <v>176782</v>
      </c>
      <c r="EY240" s="356">
        <v>166711</v>
      </c>
      <c r="EZ240" s="356">
        <v>135614</v>
      </c>
      <c r="FA240" s="356">
        <v>456162</v>
      </c>
      <c r="FB240" s="356">
        <v>7201</v>
      </c>
      <c r="FC240" s="356">
        <v>27578</v>
      </c>
      <c r="FD240" s="356">
        <v>90821</v>
      </c>
      <c r="FE240" s="356">
        <v>82858</v>
      </c>
      <c r="FF240" s="356">
        <v>366127</v>
      </c>
      <c r="FG240" s="356">
        <v>114079</v>
      </c>
      <c r="FH240" s="356">
        <v>23966</v>
      </c>
      <c r="FI240" s="356">
        <v>46062</v>
      </c>
      <c r="FJ240" s="356">
        <v>112676</v>
      </c>
      <c r="FK240" s="356">
        <v>6397</v>
      </c>
      <c r="FL240" s="356">
        <v>13160</v>
      </c>
      <c r="FM240" s="356">
        <v>19803</v>
      </c>
      <c r="FN240" s="356">
        <v>0</v>
      </c>
      <c r="FO240" s="356">
        <v>196341</v>
      </c>
      <c r="FP240" s="356">
        <v>157688</v>
      </c>
      <c r="FQ240" s="356">
        <v>7016</v>
      </c>
      <c r="FR240" s="356">
        <v>7386</v>
      </c>
      <c r="FS240" s="356">
        <v>45161</v>
      </c>
      <c r="FT240" s="356">
        <v>0</v>
      </c>
      <c r="FU240" s="356">
        <v>0</v>
      </c>
      <c r="FV240" s="356">
        <v>0</v>
      </c>
      <c r="FW240" s="356">
        <v>8625</v>
      </c>
      <c r="FX240" s="356">
        <v>688853</v>
      </c>
      <c r="FY240" s="356">
        <v>180327</v>
      </c>
      <c r="FZ240" s="356">
        <v>161871</v>
      </c>
      <c r="GA240" s="356">
        <v>87405</v>
      </c>
      <c r="GB240" s="356">
        <v>470504</v>
      </c>
      <c r="GC240" s="356">
        <v>0</v>
      </c>
      <c r="GD240" s="356">
        <v>0</v>
      </c>
      <c r="GE240" s="356">
        <v>23944</v>
      </c>
      <c r="GF240" s="356">
        <v>7862</v>
      </c>
      <c r="GG240" s="356">
        <v>163347</v>
      </c>
      <c r="GH240" s="356">
        <v>4855</v>
      </c>
      <c r="GI240" s="356">
        <v>9715</v>
      </c>
      <c r="GJ240" s="356">
        <v>0</v>
      </c>
      <c r="GK240" s="356">
        <v>72031</v>
      </c>
      <c r="GL240" s="356">
        <v>111064</v>
      </c>
      <c r="GM240" s="356">
        <v>0</v>
      </c>
      <c r="GN240" s="356">
        <v>0</v>
      </c>
      <c r="GO240" s="356">
        <v>0</v>
      </c>
      <c r="GP240" s="356">
        <v>106742</v>
      </c>
      <c r="GQ240" s="356">
        <v>0</v>
      </c>
      <c r="GR240" s="356">
        <v>78020</v>
      </c>
      <c r="GS240" s="356">
        <v>21840</v>
      </c>
      <c r="GT240" s="356">
        <v>14365</v>
      </c>
      <c r="GU240" s="356">
        <v>0</v>
      </c>
      <c r="GV240" s="356">
        <v>0</v>
      </c>
      <c r="GW240" s="356">
        <v>0</v>
      </c>
      <c r="GX240" s="356">
        <v>0</v>
      </c>
      <c r="GY240" s="356">
        <v>457742</v>
      </c>
      <c r="GZ240" s="356">
        <v>134640</v>
      </c>
      <c r="HA240" s="356">
        <v>115717</v>
      </c>
      <c r="HB240" s="356">
        <v>35995</v>
      </c>
      <c r="HC240" s="356">
        <v>243877</v>
      </c>
      <c r="HD240" s="356">
        <v>8241</v>
      </c>
      <c r="HE240" s="356">
        <v>15765</v>
      </c>
      <c r="HF240" s="356">
        <v>39754</v>
      </c>
      <c r="HG240" s="356">
        <v>36448</v>
      </c>
      <c r="HH240" s="356">
        <v>1268609</v>
      </c>
    </row>
    <row r="241" spans="1:216" ht="15" x14ac:dyDescent="0.25">
      <c r="A241" s="356" t="s">
        <v>447</v>
      </c>
      <c r="B241" s="356">
        <v>2920377</v>
      </c>
      <c r="C241" s="356">
        <v>500188</v>
      </c>
      <c r="D241" s="356">
        <v>399311</v>
      </c>
      <c r="E241" s="356">
        <v>266584</v>
      </c>
      <c r="F241" s="356">
        <v>124396</v>
      </c>
      <c r="G241" s="356">
        <v>173427</v>
      </c>
      <c r="H241" s="356">
        <v>194919</v>
      </c>
      <c r="I241" s="356">
        <v>58622</v>
      </c>
      <c r="J241" s="356">
        <v>151152</v>
      </c>
      <c r="K241" s="356">
        <v>33785</v>
      </c>
      <c r="L241" s="356">
        <v>7854</v>
      </c>
      <c r="M241" s="356">
        <v>26898</v>
      </c>
      <c r="N241" s="356">
        <v>25970</v>
      </c>
      <c r="O241" s="356">
        <v>6140</v>
      </c>
      <c r="P241" s="356">
        <v>23321</v>
      </c>
      <c r="Q241" s="356">
        <v>127231</v>
      </c>
      <c r="R241" s="356">
        <v>54894</v>
      </c>
      <c r="S241" s="356">
        <v>0</v>
      </c>
      <c r="T241" s="356">
        <v>30046</v>
      </c>
      <c r="U241" s="356">
        <v>23662</v>
      </c>
      <c r="V241" s="356">
        <v>7217</v>
      </c>
      <c r="W241" s="356">
        <v>33901</v>
      </c>
      <c r="X241" s="356">
        <v>18586</v>
      </c>
      <c r="Y241" s="356">
        <v>15455</v>
      </c>
      <c r="Z241" s="356">
        <v>1937478</v>
      </c>
      <c r="AA241" s="356">
        <v>1716824</v>
      </c>
      <c r="AB241" s="356">
        <v>102634</v>
      </c>
      <c r="AC241" s="356">
        <v>664444</v>
      </c>
      <c r="AD241" s="356">
        <v>781665</v>
      </c>
      <c r="AE241" s="356">
        <v>21139</v>
      </c>
      <c r="AF241" s="356">
        <v>334618</v>
      </c>
      <c r="AG241" s="356">
        <v>278189</v>
      </c>
      <c r="AH241" s="356">
        <v>503212</v>
      </c>
      <c r="AI241" s="356">
        <v>192898</v>
      </c>
      <c r="AJ241" s="356">
        <v>786402</v>
      </c>
      <c r="AK241" s="356">
        <v>143629</v>
      </c>
      <c r="AL241" s="356">
        <v>28946</v>
      </c>
      <c r="AM241" s="356">
        <v>755251</v>
      </c>
      <c r="AN241" s="356">
        <v>6247</v>
      </c>
      <c r="AO241" s="356">
        <v>167061</v>
      </c>
      <c r="AP241" s="356">
        <v>483545</v>
      </c>
      <c r="AQ241" s="356">
        <v>0</v>
      </c>
      <c r="AR241" s="356">
        <v>91765</v>
      </c>
      <c r="AS241" s="356">
        <v>48772</v>
      </c>
      <c r="AT241" s="356">
        <v>91320</v>
      </c>
      <c r="AU241" s="356">
        <v>45865</v>
      </c>
      <c r="AV241" s="356">
        <v>157965</v>
      </c>
      <c r="AW241" s="356">
        <v>35182</v>
      </c>
      <c r="AX241" s="356">
        <v>20987</v>
      </c>
      <c r="AY241" s="356">
        <v>839588</v>
      </c>
      <c r="AZ241" s="356">
        <v>201642</v>
      </c>
      <c r="BA241" s="356">
        <v>9292</v>
      </c>
      <c r="BB241" s="356">
        <v>20889</v>
      </c>
      <c r="BC241" s="356">
        <v>187726</v>
      </c>
      <c r="BD241" s="356">
        <v>8581</v>
      </c>
      <c r="BE241" s="356">
        <v>0</v>
      </c>
      <c r="BF241" s="356">
        <v>0</v>
      </c>
      <c r="BG241" s="356">
        <v>47881</v>
      </c>
      <c r="BH241" s="356">
        <v>0</v>
      </c>
      <c r="BI241" s="356">
        <v>13942</v>
      </c>
      <c r="BJ241" s="356">
        <v>45982</v>
      </c>
      <c r="BK241" s="356">
        <v>9970</v>
      </c>
      <c r="BL241" s="356">
        <v>0</v>
      </c>
      <c r="BM241" s="356">
        <v>0</v>
      </c>
      <c r="BN241" s="356">
        <v>226531</v>
      </c>
      <c r="BO241" s="356">
        <v>0</v>
      </c>
      <c r="BP241" s="356">
        <v>0</v>
      </c>
      <c r="BQ241" s="356">
        <v>223886</v>
      </c>
      <c r="BR241" s="356">
        <v>10903</v>
      </c>
      <c r="BS241" s="356">
        <v>0</v>
      </c>
      <c r="BT241" s="356">
        <v>0</v>
      </c>
      <c r="BU241" s="356">
        <v>238179</v>
      </c>
      <c r="BV241" s="356">
        <v>10831</v>
      </c>
      <c r="BW241" s="356">
        <v>32142</v>
      </c>
      <c r="BX241" s="356">
        <v>204434</v>
      </c>
      <c r="BY241" s="356">
        <v>8751</v>
      </c>
      <c r="BZ241" s="356">
        <v>0</v>
      </c>
      <c r="CA241" s="356">
        <v>0</v>
      </c>
      <c r="CB241" s="356">
        <v>5805</v>
      </c>
      <c r="CC241" s="356">
        <v>0</v>
      </c>
      <c r="CD241" s="356">
        <v>0</v>
      </c>
      <c r="CE241" s="356">
        <v>5805</v>
      </c>
      <c r="CF241" s="356">
        <v>0</v>
      </c>
      <c r="CG241" s="356">
        <v>0</v>
      </c>
      <c r="CH241" s="356">
        <v>0</v>
      </c>
      <c r="CI241" s="356">
        <v>411217</v>
      </c>
      <c r="CJ241" s="356">
        <v>157697</v>
      </c>
      <c r="CK241" s="356">
        <v>21332</v>
      </c>
      <c r="CL241" s="356">
        <v>214653</v>
      </c>
      <c r="CM241" s="356">
        <v>1650</v>
      </c>
      <c r="CN241" s="356">
        <v>0</v>
      </c>
      <c r="CO241" s="356">
        <v>52581</v>
      </c>
      <c r="CP241" s="356">
        <v>371734</v>
      </c>
      <c r="CQ241" s="356">
        <v>65795</v>
      </c>
      <c r="CR241" s="356">
        <v>92913</v>
      </c>
      <c r="CS241" s="356">
        <v>11382</v>
      </c>
      <c r="CT241" s="356">
        <v>153771</v>
      </c>
      <c r="CU241" s="356">
        <v>73185</v>
      </c>
      <c r="CV241" s="356">
        <v>43186</v>
      </c>
      <c r="CW241" s="356">
        <v>115338</v>
      </c>
      <c r="CX241" s="356">
        <v>0</v>
      </c>
      <c r="CY241" s="356">
        <v>0</v>
      </c>
      <c r="CZ241" s="356">
        <v>0</v>
      </c>
      <c r="DA241" s="356">
        <v>39723</v>
      </c>
      <c r="DB241" s="356">
        <v>52132</v>
      </c>
      <c r="DC241" s="356">
        <v>12668</v>
      </c>
      <c r="DD241" s="356">
        <v>1350152</v>
      </c>
      <c r="DE241" s="356">
        <v>538508</v>
      </c>
      <c r="DF241" s="356">
        <v>540688</v>
      </c>
      <c r="DG241" s="356">
        <v>654662</v>
      </c>
      <c r="DH241" s="356">
        <v>35133</v>
      </c>
      <c r="DI241" s="356">
        <v>23025</v>
      </c>
      <c r="DJ241" s="356">
        <v>0</v>
      </c>
      <c r="DK241" s="356">
        <v>1889126</v>
      </c>
      <c r="DL241" s="356">
        <v>1431936</v>
      </c>
      <c r="DM241" s="356">
        <v>1015652</v>
      </c>
      <c r="DN241" s="356">
        <v>409382</v>
      </c>
      <c r="DO241" s="356">
        <v>217249</v>
      </c>
      <c r="DP241" s="356">
        <v>149959</v>
      </c>
      <c r="DQ241" s="356">
        <v>553324</v>
      </c>
      <c r="DR241" s="356">
        <v>0</v>
      </c>
      <c r="DS241" s="356">
        <v>43716</v>
      </c>
      <c r="DT241" s="356">
        <v>104191</v>
      </c>
      <c r="DU241" s="356">
        <v>51967</v>
      </c>
      <c r="DV241" s="356">
        <v>625689</v>
      </c>
      <c r="DW241" s="356">
        <v>294520</v>
      </c>
      <c r="DX241" s="356">
        <v>148992</v>
      </c>
      <c r="DY241" s="356">
        <v>110775</v>
      </c>
      <c r="DZ241" s="356">
        <v>409985</v>
      </c>
      <c r="EA241" s="356">
        <v>0</v>
      </c>
      <c r="EB241" s="356">
        <v>26794</v>
      </c>
      <c r="EC241" s="356">
        <v>110301</v>
      </c>
      <c r="ED241" s="356">
        <v>45800</v>
      </c>
      <c r="EE241" s="356">
        <v>1397487</v>
      </c>
      <c r="EF241" s="356">
        <v>626662</v>
      </c>
      <c r="EG241" s="356">
        <v>325539</v>
      </c>
      <c r="EH241" s="356">
        <v>222774</v>
      </c>
      <c r="EI241" s="356">
        <v>828486</v>
      </c>
      <c r="EJ241" s="356">
        <v>0</v>
      </c>
      <c r="EK241" s="356">
        <v>64088</v>
      </c>
      <c r="EL241" s="356">
        <v>199724</v>
      </c>
      <c r="EM241" s="356">
        <v>83880</v>
      </c>
      <c r="EN241" s="356">
        <v>167438</v>
      </c>
      <c r="EO241" s="356">
        <v>46140</v>
      </c>
      <c r="EP241" s="356">
        <v>14093</v>
      </c>
      <c r="EQ241" s="356">
        <v>45067</v>
      </c>
      <c r="ER241" s="356">
        <v>73004</v>
      </c>
      <c r="ES241" s="356">
        <v>0</v>
      </c>
      <c r="ET241" s="356">
        <v>0</v>
      </c>
      <c r="EU241" s="356">
        <v>8199</v>
      </c>
      <c r="EV241" s="356">
        <v>16458</v>
      </c>
      <c r="EW241" s="356">
        <v>534565</v>
      </c>
      <c r="EX241" s="356">
        <v>188874</v>
      </c>
      <c r="EY241" s="356">
        <v>33358</v>
      </c>
      <c r="EZ241" s="356">
        <v>90331</v>
      </c>
      <c r="FA241" s="356">
        <v>207048</v>
      </c>
      <c r="FB241" s="356">
        <v>1423</v>
      </c>
      <c r="FC241" s="356">
        <v>46431</v>
      </c>
      <c r="FD241" s="356">
        <v>96849</v>
      </c>
      <c r="FE241" s="356">
        <v>33922</v>
      </c>
      <c r="FF241" s="356">
        <v>237705</v>
      </c>
      <c r="FG241" s="356">
        <v>140944</v>
      </c>
      <c r="FH241" s="356">
        <v>6558</v>
      </c>
      <c r="FI241" s="356">
        <v>16910</v>
      </c>
      <c r="FJ241" s="356">
        <v>36261</v>
      </c>
      <c r="FK241" s="356">
        <v>0</v>
      </c>
      <c r="FL241" s="356">
        <v>713</v>
      </c>
      <c r="FM241" s="356">
        <v>32836</v>
      </c>
      <c r="FN241" s="356">
        <v>8923</v>
      </c>
      <c r="FO241" s="356">
        <v>95838</v>
      </c>
      <c r="FP241" s="356">
        <v>89009</v>
      </c>
      <c r="FQ241" s="356">
        <v>0</v>
      </c>
      <c r="FR241" s="356">
        <v>0</v>
      </c>
      <c r="FS241" s="356">
        <v>10944</v>
      </c>
      <c r="FT241" s="356">
        <v>2002</v>
      </c>
      <c r="FU241" s="356">
        <v>0</v>
      </c>
      <c r="FV241" s="356">
        <v>0</v>
      </c>
      <c r="FW241" s="356">
        <v>0</v>
      </c>
      <c r="FX241" s="356">
        <v>385663</v>
      </c>
      <c r="FY241" s="356">
        <v>140458</v>
      </c>
      <c r="FZ241" s="356">
        <v>113282</v>
      </c>
      <c r="GA241" s="356">
        <v>57198</v>
      </c>
      <c r="GB241" s="356">
        <v>180637</v>
      </c>
      <c r="GC241" s="356">
        <v>0</v>
      </c>
      <c r="GD241" s="356">
        <v>6364</v>
      </c>
      <c r="GE241" s="356">
        <v>7242</v>
      </c>
      <c r="GF241" s="356">
        <v>3159</v>
      </c>
      <c r="GG241" s="356">
        <v>130986</v>
      </c>
      <c r="GH241" s="356">
        <v>16519</v>
      </c>
      <c r="GI241" s="356">
        <v>8287</v>
      </c>
      <c r="GJ241" s="356">
        <v>21032</v>
      </c>
      <c r="GK241" s="356">
        <v>47018</v>
      </c>
      <c r="GL241" s="356">
        <v>67754</v>
      </c>
      <c r="GM241" s="356">
        <v>0</v>
      </c>
      <c r="GN241" s="356">
        <v>0</v>
      </c>
      <c r="GO241" s="356">
        <v>0</v>
      </c>
      <c r="GP241" s="356">
        <v>17442</v>
      </c>
      <c r="GQ241" s="356">
        <v>0</v>
      </c>
      <c r="GR241" s="356">
        <v>11563</v>
      </c>
      <c r="GS241" s="356">
        <v>3625</v>
      </c>
      <c r="GT241" s="356">
        <v>0</v>
      </c>
      <c r="GU241" s="356">
        <v>0</v>
      </c>
      <c r="GV241" s="356">
        <v>0</v>
      </c>
      <c r="GW241" s="356">
        <v>0</v>
      </c>
      <c r="GX241" s="356">
        <v>0</v>
      </c>
      <c r="GY241" s="356">
        <v>243648</v>
      </c>
      <c r="GZ241" s="356">
        <v>102506</v>
      </c>
      <c r="HA241" s="356">
        <v>44655</v>
      </c>
      <c r="HB241" s="356">
        <v>38885</v>
      </c>
      <c r="HC241" s="356">
        <v>108754</v>
      </c>
      <c r="HD241" s="356">
        <v>0</v>
      </c>
      <c r="HE241" s="356">
        <v>2437</v>
      </c>
      <c r="HF241" s="356">
        <v>15525</v>
      </c>
      <c r="HG241" s="356">
        <v>5618</v>
      </c>
      <c r="HH241" s="356">
        <v>994264</v>
      </c>
    </row>
    <row r="242" spans="1:216" ht="15" x14ac:dyDescent="0.25">
      <c r="A242" s="356" t="s">
        <v>448</v>
      </c>
      <c r="B242" s="356">
        <v>2767683</v>
      </c>
      <c r="C242" s="356">
        <v>685707</v>
      </c>
      <c r="D242" s="356">
        <v>586360</v>
      </c>
      <c r="E242" s="356">
        <v>374553</v>
      </c>
      <c r="F242" s="356">
        <v>141309</v>
      </c>
      <c r="G242" s="356">
        <v>307479</v>
      </c>
      <c r="H242" s="356">
        <v>240131</v>
      </c>
      <c r="I242" s="356">
        <v>43591</v>
      </c>
      <c r="J242" s="356">
        <v>226344</v>
      </c>
      <c r="K242" s="356">
        <v>101130</v>
      </c>
      <c r="L242" s="356">
        <v>31810</v>
      </c>
      <c r="M242" s="356">
        <v>78628</v>
      </c>
      <c r="N242" s="356">
        <v>63564</v>
      </c>
      <c r="O242" s="356">
        <v>0</v>
      </c>
      <c r="P242" s="356">
        <v>63564</v>
      </c>
      <c r="Q242" s="356">
        <v>67560</v>
      </c>
      <c r="R242" s="356">
        <v>17368</v>
      </c>
      <c r="S242" s="356">
        <v>0</v>
      </c>
      <c r="T242" s="356">
        <v>71926</v>
      </c>
      <c r="U242" s="356">
        <v>35337</v>
      </c>
      <c r="V242" s="356">
        <v>49285</v>
      </c>
      <c r="W242" s="356">
        <v>82763</v>
      </c>
      <c r="X242" s="356">
        <v>43168</v>
      </c>
      <c r="Y242" s="356">
        <v>49159</v>
      </c>
      <c r="Z242" s="356">
        <v>1773699</v>
      </c>
      <c r="AA242" s="356">
        <v>1608711</v>
      </c>
      <c r="AB242" s="356">
        <v>31118</v>
      </c>
      <c r="AC242" s="356">
        <v>593408</v>
      </c>
      <c r="AD242" s="356">
        <v>491940</v>
      </c>
      <c r="AE242" s="356">
        <v>34228</v>
      </c>
      <c r="AF242" s="356">
        <v>353558</v>
      </c>
      <c r="AG242" s="356">
        <v>305250</v>
      </c>
      <c r="AH242" s="356">
        <v>408953</v>
      </c>
      <c r="AI242" s="356">
        <v>466694</v>
      </c>
      <c r="AJ242" s="356">
        <v>805244</v>
      </c>
      <c r="AK242" s="356">
        <v>95127</v>
      </c>
      <c r="AL242" s="356">
        <v>48127</v>
      </c>
      <c r="AM242" s="356">
        <v>455640</v>
      </c>
      <c r="AN242" s="356">
        <v>5227</v>
      </c>
      <c r="AO242" s="356">
        <v>84639</v>
      </c>
      <c r="AP242" s="356">
        <v>232061</v>
      </c>
      <c r="AQ242" s="356">
        <v>0</v>
      </c>
      <c r="AR242" s="356">
        <v>80222</v>
      </c>
      <c r="AS242" s="356">
        <v>34625</v>
      </c>
      <c r="AT242" s="356">
        <v>53763</v>
      </c>
      <c r="AU242" s="356">
        <v>55291</v>
      </c>
      <c r="AV242" s="356">
        <v>184735</v>
      </c>
      <c r="AW242" s="356">
        <v>5870</v>
      </c>
      <c r="AX242" s="356">
        <v>5821</v>
      </c>
      <c r="AY242" s="356">
        <v>993509</v>
      </c>
      <c r="AZ242" s="356">
        <v>119333</v>
      </c>
      <c r="BA242" s="356">
        <v>86252</v>
      </c>
      <c r="BB242" s="356">
        <v>5860</v>
      </c>
      <c r="BC242" s="356">
        <v>53681</v>
      </c>
      <c r="BD242" s="356">
        <v>0</v>
      </c>
      <c r="BE242" s="356">
        <v>0</v>
      </c>
      <c r="BF242" s="356">
        <v>0</v>
      </c>
      <c r="BG242" s="356">
        <v>53899</v>
      </c>
      <c r="BH242" s="356">
        <v>10562</v>
      </c>
      <c r="BI242" s="356">
        <v>0</v>
      </c>
      <c r="BJ242" s="356">
        <v>51545</v>
      </c>
      <c r="BK242" s="356">
        <v>0</v>
      </c>
      <c r="BL242" s="356">
        <v>0</v>
      </c>
      <c r="BM242" s="356">
        <v>0</v>
      </c>
      <c r="BN242" s="356">
        <v>369948</v>
      </c>
      <c r="BO242" s="356">
        <v>3361</v>
      </c>
      <c r="BP242" s="356">
        <v>8370</v>
      </c>
      <c r="BQ242" s="356">
        <v>360909</v>
      </c>
      <c r="BR242" s="356">
        <v>0</v>
      </c>
      <c r="BS242" s="356">
        <v>0</v>
      </c>
      <c r="BT242" s="356">
        <v>0</v>
      </c>
      <c r="BU242" s="356">
        <v>203160</v>
      </c>
      <c r="BV242" s="356">
        <v>36405</v>
      </c>
      <c r="BW242" s="356">
        <v>0</v>
      </c>
      <c r="BX242" s="356">
        <v>183195</v>
      </c>
      <c r="BY242" s="356">
        <v>3488</v>
      </c>
      <c r="BZ242" s="356">
        <v>0</v>
      </c>
      <c r="CA242" s="356">
        <v>0</v>
      </c>
      <c r="CB242" s="356">
        <v>0</v>
      </c>
      <c r="CC242" s="356">
        <v>0</v>
      </c>
      <c r="CD242" s="356">
        <v>0</v>
      </c>
      <c r="CE242" s="356">
        <v>0</v>
      </c>
      <c r="CF242" s="356">
        <v>0</v>
      </c>
      <c r="CG242" s="356">
        <v>0</v>
      </c>
      <c r="CH242" s="356">
        <v>0</v>
      </c>
      <c r="CI242" s="356">
        <v>706159</v>
      </c>
      <c r="CJ242" s="356">
        <v>324547</v>
      </c>
      <c r="CK242" s="356">
        <v>0</v>
      </c>
      <c r="CL242" s="356">
        <v>451300</v>
      </c>
      <c r="CM242" s="356">
        <v>26938</v>
      </c>
      <c r="CN242" s="356">
        <v>0</v>
      </c>
      <c r="CO242" s="356">
        <v>74108</v>
      </c>
      <c r="CP242" s="356">
        <v>375265</v>
      </c>
      <c r="CQ242" s="356">
        <v>62546</v>
      </c>
      <c r="CR242" s="356">
        <v>120970</v>
      </c>
      <c r="CS242" s="356">
        <v>26677</v>
      </c>
      <c r="CT242" s="356">
        <v>73994</v>
      </c>
      <c r="CU242" s="356">
        <v>70759</v>
      </c>
      <c r="CV242" s="356">
        <v>93701</v>
      </c>
      <c r="CW242" s="356">
        <v>31953</v>
      </c>
      <c r="CX242" s="356">
        <v>0</v>
      </c>
      <c r="CY242" s="356">
        <v>0</v>
      </c>
      <c r="CZ242" s="356">
        <v>0</v>
      </c>
      <c r="DA242" s="356">
        <v>13787</v>
      </c>
      <c r="DB242" s="356">
        <v>23606</v>
      </c>
      <c r="DC242" s="356">
        <v>0</v>
      </c>
      <c r="DD242" s="356">
        <v>1140130</v>
      </c>
      <c r="DE242" s="356">
        <v>634364</v>
      </c>
      <c r="DF242" s="356">
        <v>642836</v>
      </c>
      <c r="DG242" s="356">
        <v>546701</v>
      </c>
      <c r="DH242" s="356">
        <v>5799</v>
      </c>
      <c r="DI242" s="356">
        <v>0</v>
      </c>
      <c r="DJ242" s="356">
        <v>0</v>
      </c>
      <c r="DK242" s="356">
        <v>1666698</v>
      </c>
      <c r="DL242" s="356">
        <v>1075950</v>
      </c>
      <c r="DM242" s="356">
        <v>784504</v>
      </c>
      <c r="DN242" s="356">
        <v>350901</v>
      </c>
      <c r="DO242" s="356">
        <v>124633</v>
      </c>
      <c r="DP242" s="356">
        <v>89538</v>
      </c>
      <c r="DQ242" s="356">
        <v>439738</v>
      </c>
      <c r="DR242" s="356">
        <v>0</v>
      </c>
      <c r="DS242" s="356">
        <v>23898</v>
      </c>
      <c r="DT242" s="356">
        <v>78986</v>
      </c>
      <c r="DU242" s="356">
        <v>31584</v>
      </c>
      <c r="DV242" s="356">
        <v>451305</v>
      </c>
      <c r="DW242" s="356">
        <v>155863</v>
      </c>
      <c r="DX242" s="356">
        <v>74768</v>
      </c>
      <c r="DY242" s="356">
        <v>76729</v>
      </c>
      <c r="DZ242" s="356">
        <v>248117</v>
      </c>
      <c r="EA242" s="356">
        <v>0</v>
      </c>
      <c r="EB242" s="356">
        <v>0</v>
      </c>
      <c r="EC242" s="356">
        <v>88427</v>
      </c>
      <c r="ED242" s="356">
        <v>25847</v>
      </c>
      <c r="EE242" s="356">
        <v>994550</v>
      </c>
      <c r="EF242" s="356">
        <v>474835</v>
      </c>
      <c r="EG242" s="356">
        <v>179464</v>
      </c>
      <c r="EH242" s="356">
        <v>128782</v>
      </c>
      <c r="EI242" s="356">
        <v>517247</v>
      </c>
      <c r="EJ242" s="356">
        <v>0</v>
      </c>
      <c r="EK242" s="356">
        <v>23898</v>
      </c>
      <c r="EL242" s="356">
        <v>153475</v>
      </c>
      <c r="EM242" s="356">
        <v>51679</v>
      </c>
      <c r="EN242" s="356">
        <v>195044</v>
      </c>
      <c r="EO242" s="356">
        <v>10291</v>
      </c>
      <c r="EP242" s="356">
        <v>17521</v>
      </c>
      <c r="EQ242" s="356">
        <v>19995</v>
      </c>
      <c r="ER242" s="356">
        <v>127041</v>
      </c>
      <c r="ES242" s="356">
        <v>0</v>
      </c>
      <c r="ET242" s="356">
        <v>0</v>
      </c>
      <c r="EU242" s="356">
        <v>26824</v>
      </c>
      <c r="EV242" s="356">
        <v>0</v>
      </c>
      <c r="EW242" s="356">
        <v>495928</v>
      </c>
      <c r="EX242" s="356">
        <v>118828</v>
      </c>
      <c r="EY242" s="356">
        <v>69606</v>
      </c>
      <c r="EZ242" s="356">
        <v>75324</v>
      </c>
      <c r="FA242" s="356">
        <v>193537</v>
      </c>
      <c r="FB242" s="356">
        <v>11622</v>
      </c>
      <c r="FC242" s="356">
        <v>32789</v>
      </c>
      <c r="FD242" s="356">
        <v>47086</v>
      </c>
      <c r="FE242" s="356">
        <v>37048</v>
      </c>
      <c r="FF242" s="356">
        <v>176313</v>
      </c>
      <c r="FG242" s="356">
        <v>56637</v>
      </c>
      <c r="FH242" s="356">
        <v>17321</v>
      </c>
      <c r="FI242" s="356">
        <v>16457</v>
      </c>
      <c r="FJ242" s="356">
        <v>5964</v>
      </c>
      <c r="FK242" s="356">
        <v>12147</v>
      </c>
      <c r="FL242" s="356">
        <v>46719</v>
      </c>
      <c r="FM242" s="356">
        <v>21245</v>
      </c>
      <c r="FN242" s="356">
        <v>6259</v>
      </c>
      <c r="FO242" s="356">
        <v>230416</v>
      </c>
      <c r="FP242" s="356">
        <v>215106</v>
      </c>
      <c r="FQ242" s="356">
        <v>26802</v>
      </c>
      <c r="FR242" s="356">
        <v>0</v>
      </c>
      <c r="FS242" s="356">
        <v>17786</v>
      </c>
      <c r="FT242" s="356">
        <v>10146</v>
      </c>
      <c r="FU242" s="356">
        <v>0</v>
      </c>
      <c r="FV242" s="356">
        <v>25172</v>
      </c>
      <c r="FW242" s="356">
        <v>0</v>
      </c>
      <c r="FX242" s="356">
        <v>291032</v>
      </c>
      <c r="FY242" s="356">
        <v>88654</v>
      </c>
      <c r="FZ242" s="356">
        <v>79950</v>
      </c>
      <c r="GA242" s="356">
        <v>55920</v>
      </c>
      <c r="GB242" s="356">
        <v>132378</v>
      </c>
      <c r="GC242" s="356">
        <v>0</v>
      </c>
      <c r="GD242" s="356">
        <v>5057</v>
      </c>
      <c r="GE242" s="356">
        <v>10093</v>
      </c>
      <c r="GF242" s="356">
        <v>6661</v>
      </c>
      <c r="GG242" s="356">
        <v>46916</v>
      </c>
      <c r="GH242" s="356">
        <v>6614</v>
      </c>
      <c r="GI242" s="356">
        <v>0</v>
      </c>
      <c r="GJ242" s="356">
        <v>0</v>
      </c>
      <c r="GK242" s="356">
        <v>31572</v>
      </c>
      <c r="GL242" s="356">
        <v>23789</v>
      </c>
      <c r="GM242" s="356">
        <v>0</v>
      </c>
      <c r="GN242" s="356">
        <v>0</v>
      </c>
      <c r="GO242" s="356">
        <v>0</v>
      </c>
      <c r="GP242" s="356">
        <v>60847</v>
      </c>
      <c r="GQ242" s="356">
        <v>7608</v>
      </c>
      <c r="GR242" s="356">
        <v>39513</v>
      </c>
      <c r="GS242" s="356">
        <v>21747</v>
      </c>
      <c r="GT242" s="356">
        <v>0</v>
      </c>
      <c r="GU242" s="356">
        <v>0</v>
      </c>
      <c r="GV242" s="356">
        <v>0</v>
      </c>
      <c r="GW242" s="356">
        <v>0</v>
      </c>
      <c r="GX242" s="356">
        <v>0</v>
      </c>
      <c r="GY242" s="356">
        <v>199917</v>
      </c>
      <c r="GZ242" s="356">
        <v>54395</v>
      </c>
      <c r="HA242" s="356">
        <v>6656</v>
      </c>
      <c r="HB242" s="356">
        <v>18757</v>
      </c>
      <c r="HC242" s="356">
        <v>98712</v>
      </c>
      <c r="HD242" s="356">
        <v>3712</v>
      </c>
      <c r="HE242" s="356">
        <v>0</v>
      </c>
      <c r="HF242" s="356">
        <v>33153</v>
      </c>
      <c r="HG242" s="356">
        <v>7729</v>
      </c>
      <c r="HH242" s="356">
        <v>947905</v>
      </c>
    </row>
    <row r="243" spans="1:216" ht="15" x14ac:dyDescent="0.25">
      <c r="A243" s="356" t="s">
        <v>449</v>
      </c>
      <c r="B243" s="356">
        <v>2836832</v>
      </c>
      <c r="C243" s="356">
        <v>610687</v>
      </c>
      <c r="D243" s="356">
        <v>484051</v>
      </c>
      <c r="E243" s="356">
        <v>305674</v>
      </c>
      <c r="F243" s="356">
        <v>208413</v>
      </c>
      <c r="G243" s="356">
        <v>172442</v>
      </c>
      <c r="H243" s="356">
        <v>287773</v>
      </c>
      <c r="I243" s="356">
        <v>115612</v>
      </c>
      <c r="J243" s="356">
        <v>229903</v>
      </c>
      <c r="K243" s="356">
        <v>27023</v>
      </c>
      <c r="L243" s="356">
        <v>17065</v>
      </c>
      <c r="M243" s="356">
        <v>22663</v>
      </c>
      <c r="N243" s="356">
        <v>30017</v>
      </c>
      <c r="O243" s="356">
        <v>11526</v>
      </c>
      <c r="P243" s="356">
        <v>17482</v>
      </c>
      <c r="Q243" s="356">
        <v>28278</v>
      </c>
      <c r="R243" s="356">
        <v>2595</v>
      </c>
      <c r="S243" s="356">
        <v>0</v>
      </c>
      <c r="T243" s="356">
        <v>35190</v>
      </c>
      <c r="U243" s="356">
        <v>17457</v>
      </c>
      <c r="V243" s="356">
        <v>19122</v>
      </c>
      <c r="W243" s="356">
        <v>181180</v>
      </c>
      <c r="X243" s="356">
        <v>172996</v>
      </c>
      <c r="Y243" s="356">
        <v>9580</v>
      </c>
      <c r="Z243" s="356">
        <v>1787371</v>
      </c>
      <c r="AA243" s="356">
        <v>1605044</v>
      </c>
      <c r="AB243" s="356">
        <v>41040</v>
      </c>
      <c r="AC243" s="356">
        <v>839454</v>
      </c>
      <c r="AD243" s="356">
        <v>409519</v>
      </c>
      <c r="AE243" s="356">
        <v>20440</v>
      </c>
      <c r="AF243" s="356">
        <v>234147</v>
      </c>
      <c r="AG243" s="356">
        <v>226092</v>
      </c>
      <c r="AH243" s="356">
        <v>341404</v>
      </c>
      <c r="AI243" s="356">
        <v>287798</v>
      </c>
      <c r="AJ243" s="356">
        <v>879075</v>
      </c>
      <c r="AK243" s="356">
        <v>62443</v>
      </c>
      <c r="AL243" s="356">
        <v>31462</v>
      </c>
      <c r="AM243" s="356">
        <v>542211</v>
      </c>
      <c r="AN243" s="356">
        <v>9980</v>
      </c>
      <c r="AO243" s="356">
        <v>280651</v>
      </c>
      <c r="AP243" s="356">
        <v>195769</v>
      </c>
      <c r="AQ243" s="356">
        <v>0</v>
      </c>
      <c r="AR243" s="356">
        <v>138847</v>
      </c>
      <c r="AS243" s="356">
        <v>9963</v>
      </c>
      <c r="AT243" s="356">
        <v>0</v>
      </c>
      <c r="AU243" s="356">
        <v>13454</v>
      </c>
      <c r="AV243" s="356">
        <v>53686</v>
      </c>
      <c r="AW243" s="356">
        <v>0</v>
      </c>
      <c r="AX243" s="356">
        <v>0</v>
      </c>
      <c r="AY243" s="356">
        <v>741875</v>
      </c>
      <c r="AZ243" s="356">
        <v>103767</v>
      </c>
      <c r="BA243" s="356">
        <v>61869</v>
      </c>
      <c r="BB243" s="356">
        <v>8226</v>
      </c>
      <c r="BC243" s="356">
        <v>54400</v>
      </c>
      <c r="BD243" s="356">
        <v>0</v>
      </c>
      <c r="BE243" s="356">
        <v>0</v>
      </c>
      <c r="BF243" s="356">
        <v>0</v>
      </c>
      <c r="BG243" s="356">
        <v>0</v>
      </c>
      <c r="BH243" s="356">
        <v>0</v>
      </c>
      <c r="BI243" s="356">
        <v>0</v>
      </c>
      <c r="BJ243" s="356">
        <v>0</v>
      </c>
      <c r="BK243" s="356">
        <v>0</v>
      </c>
      <c r="BL243" s="356">
        <v>0</v>
      </c>
      <c r="BM243" s="356">
        <v>0</v>
      </c>
      <c r="BN243" s="356">
        <v>234536</v>
      </c>
      <c r="BO243" s="356">
        <v>0</v>
      </c>
      <c r="BP243" s="356">
        <v>5067</v>
      </c>
      <c r="BQ243" s="356">
        <v>224992</v>
      </c>
      <c r="BR243" s="356">
        <v>9498</v>
      </c>
      <c r="BS243" s="356">
        <v>0</v>
      </c>
      <c r="BT243" s="356">
        <v>0</v>
      </c>
      <c r="BU243" s="356">
        <v>159386</v>
      </c>
      <c r="BV243" s="356">
        <v>0</v>
      </c>
      <c r="BW243" s="356">
        <v>2912</v>
      </c>
      <c r="BX243" s="356">
        <v>144974</v>
      </c>
      <c r="BY243" s="356">
        <v>18545</v>
      </c>
      <c r="BZ243" s="356">
        <v>0</v>
      </c>
      <c r="CA243" s="356">
        <v>0</v>
      </c>
      <c r="CB243" s="356">
        <v>13530</v>
      </c>
      <c r="CC243" s="356">
        <v>11603</v>
      </c>
      <c r="CD243" s="356">
        <v>0</v>
      </c>
      <c r="CE243" s="356">
        <v>1929</v>
      </c>
      <c r="CF243" s="356">
        <v>0</v>
      </c>
      <c r="CG243" s="356">
        <v>0</v>
      </c>
      <c r="CH243" s="356">
        <v>0</v>
      </c>
      <c r="CI243" s="356">
        <v>495883</v>
      </c>
      <c r="CJ243" s="356">
        <v>169320</v>
      </c>
      <c r="CK243" s="356">
        <v>15824</v>
      </c>
      <c r="CL243" s="356">
        <v>381533</v>
      </c>
      <c r="CM243" s="356">
        <v>0</v>
      </c>
      <c r="CN243" s="356">
        <v>0</v>
      </c>
      <c r="CO243" s="356">
        <v>53802</v>
      </c>
      <c r="CP243" s="356">
        <v>474395</v>
      </c>
      <c r="CQ243" s="356">
        <v>63003</v>
      </c>
      <c r="CR243" s="356">
        <v>143788</v>
      </c>
      <c r="CS243" s="356">
        <v>45343</v>
      </c>
      <c r="CT243" s="356">
        <v>216714</v>
      </c>
      <c r="CU243" s="356">
        <v>84486</v>
      </c>
      <c r="CV243" s="356">
        <v>34795</v>
      </c>
      <c r="CW243" s="356">
        <v>48386</v>
      </c>
      <c r="CX243" s="356">
        <v>0</v>
      </c>
      <c r="CY243" s="356">
        <v>0</v>
      </c>
      <c r="CZ243" s="356">
        <v>0</v>
      </c>
      <c r="DA243" s="356">
        <v>3818</v>
      </c>
      <c r="DB243" s="356">
        <v>38599</v>
      </c>
      <c r="DC243" s="356">
        <v>0</v>
      </c>
      <c r="DD243" s="356">
        <v>1630782</v>
      </c>
      <c r="DE243" s="356">
        <v>866462</v>
      </c>
      <c r="DF243" s="356">
        <v>923304</v>
      </c>
      <c r="DG243" s="356">
        <v>716832</v>
      </c>
      <c r="DH243" s="356">
        <v>29341</v>
      </c>
      <c r="DI243" s="356">
        <v>1906</v>
      </c>
      <c r="DJ243" s="356">
        <v>8564</v>
      </c>
      <c r="DK243" s="356">
        <v>1679547</v>
      </c>
      <c r="DL243" s="356">
        <v>1025597</v>
      </c>
      <c r="DM243" s="356">
        <v>796749</v>
      </c>
      <c r="DN243" s="356">
        <v>245507</v>
      </c>
      <c r="DO243" s="356">
        <v>174783</v>
      </c>
      <c r="DP243" s="356">
        <v>82313</v>
      </c>
      <c r="DQ243" s="356">
        <v>483418</v>
      </c>
      <c r="DR243" s="356">
        <v>0</v>
      </c>
      <c r="DS243" s="356">
        <v>14950</v>
      </c>
      <c r="DT243" s="356">
        <v>41443</v>
      </c>
      <c r="DU243" s="356">
        <v>19241</v>
      </c>
      <c r="DV243" s="356">
        <v>402324</v>
      </c>
      <c r="DW243" s="356">
        <v>124576</v>
      </c>
      <c r="DX243" s="356">
        <v>75273</v>
      </c>
      <c r="DY243" s="356">
        <v>37258</v>
      </c>
      <c r="DZ243" s="356">
        <v>253637</v>
      </c>
      <c r="EA243" s="356">
        <v>0</v>
      </c>
      <c r="EB243" s="356">
        <v>3117</v>
      </c>
      <c r="EC243" s="356">
        <v>39168</v>
      </c>
      <c r="ED243" s="356">
        <v>15178</v>
      </c>
      <c r="EE243" s="356">
        <v>980537</v>
      </c>
      <c r="EF243" s="356">
        <v>324974</v>
      </c>
      <c r="EG243" s="356">
        <v>216191</v>
      </c>
      <c r="EH243" s="356">
        <v>110236</v>
      </c>
      <c r="EI243" s="356">
        <v>635499</v>
      </c>
      <c r="EJ243" s="356">
        <v>0</v>
      </c>
      <c r="EK243" s="356">
        <v>17937</v>
      </c>
      <c r="EL243" s="356">
        <v>63162</v>
      </c>
      <c r="EM243" s="356">
        <v>25463</v>
      </c>
      <c r="EN243" s="356">
        <v>168170</v>
      </c>
      <c r="EO243" s="356">
        <v>35031</v>
      </c>
      <c r="EP243" s="356">
        <v>30455</v>
      </c>
      <c r="EQ243" s="356">
        <v>18315</v>
      </c>
      <c r="ER243" s="356">
        <v>103895</v>
      </c>
      <c r="ES243" s="356">
        <v>0</v>
      </c>
      <c r="ET243" s="356">
        <v>0</v>
      </c>
      <c r="EU243" s="356">
        <v>0</v>
      </c>
      <c r="EV243" s="356">
        <v>6939</v>
      </c>
      <c r="EW243" s="356">
        <v>399358</v>
      </c>
      <c r="EX243" s="356">
        <v>168351</v>
      </c>
      <c r="EY243" s="356">
        <v>42460</v>
      </c>
      <c r="EZ243" s="356">
        <v>32784</v>
      </c>
      <c r="FA243" s="356">
        <v>178463</v>
      </c>
      <c r="FB243" s="356">
        <v>2224</v>
      </c>
      <c r="FC243" s="356">
        <v>39716</v>
      </c>
      <c r="FD243" s="356">
        <v>26923</v>
      </c>
      <c r="FE243" s="356">
        <v>9474</v>
      </c>
      <c r="FF243" s="356">
        <v>258462</v>
      </c>
      <c r="FG243" s="356">
        <v>124564</v>
      </c>
      <c r="FH243" s="356">
        <v>30729</v>
      </c>
      <c r="FI243" s="356">
        <v>19912</v>
      </c>
      <c r="FJ243" s="356">
        <v>62434</v>
      </c>
      <c r="FK243" s="356">
        <v>6959</v>
      </c>
      <c r="FL243" s="356">
        <v>0</v>
      </c>
      <c r="FM243" s="356">
        <v>7762</v>
      </c>
      <c r="FN243" s="356">
        <v>0</v>
      </c>
      <c r="FO243" s="356">
        <v>126474</v>
      </c>
      <c r="FP243" s="356">
        <v>101755</v>
      </c>
      <c r="FQ243" s="356">
        <v>0</v>
      </c>
      <c r="FR243" s="356">
        <v>0</v>
      </c>
      <c r="FS243" s="356">
        <v>48231</v>
      </c>
      <c r="FT243" s="356">
        <v>0</v>
      </c>
      <c r="FU243" s="356">
        <v>0</v>
      </c>
      <c r="FV243" s="356">
        <v>0</v>
      </c>
      <c r="FW243" s="356">
        <v>6939</v>
      </c>
      <c r="FX243" s="356">
        <v>543847</v>
      </c>
      <c r="FY243" s="356">
        <v>131459</v>
      </c>
      <c r="FZ243" s="356">
        <v>130795</v>
      </c>
      <c r="GA243" s="356">
        <v>69357</v>
      </c>
      <c r="GB243" s="356">
        <v>404086</v>
      </c>
      <c r="GC243" s="356">
        <v>0</v>
      </c>
      <c r="GD243" s="356">
        <v>0</v>
      </c>
      <c r="GE243" s="356">
        <v>0</v>
      </c>
      <c r="GF243" s="356">
        <v>6692</v>
      </c>
      <c r="GG243" s="356">
        <v>67435</v>
      </c>
      <c r="GH243" s="356">
        <v>0</v>
      </c>
      <c r="GI243" s="356">
        <v>0</v>
      </c>
      <c r="GJ243" s="356">
        <v>9756</v>
      </c>
      <c r="GK243" s="356">
        <v>24555</v>
      </c>
      <c r="GL243" s="356">
        <v>36353</v>
      </c>
      <c r="GM243" s="356">
        <v>0</v>
      </c>
      <c r="GN243" s="356">
        <v>0</v>
      </c>
      <c r="GO243" s="356">
        <v>0</v>
      </c>
      <c r="GP243" s="356">
        <v>26133</v>
      </c>
      <c r="GQ243" s="356">
        <v>10853</v>
      </c>
      <c r="GR243" s="356">
        <v>13056</v>
      </c>
      <c r="GS243" s="356">
        <v>13067</v>
      </c>
      <c r="GT243" s="356">
        <v>0</v>
      </c>
      <c r="GU243" s="356">
        <v>0</v>
      </c>
      <c r="GV243" s="356">
        <v>0</v>
      </c>
      <c r="GW243" s="356">
        <v>0</v>
      </c>
      <c r="GX243" s="356">
        <v>0</v>
      </c>
      <c r="GY243" s="356">
        <v>303397</v>
      </c>
      <c r="GZ243" s="356">
        <v>108216</v>
      </c>
      <c r="HA243" s="356">
        <v>24947</v>
      </c>
      <c r="HB243" s="356">
        <v>30536</v>
      </c>
      <c r="HC243" s="356">
        <v>213921</v>
      </c>
      <c r="HD243" s="356">
        <v>9495</v>
      </c>
      <c r="HE243" s="356">
        <v>0</v>
      </c>
      <c r="HF243" s="356">
        <v>12710</v>
      </c>
      <c r="HG243" s="356">
        <v>0</v>
      </c>
      <c r="HH243" s="356">
        <v>862589</v>
      </c>
    </row>
    <row r="244" spans="1:216" ht="15" x14ac:dyDescent="0.25">
      <c r="A244" s="356" t="s">
        <v>450</v>
      </c>
      <c r="B244" s="356">
        <v>2479177</v>
      </c>
      <c r="C244" s="356">
        <v>0</v>
      </c>
      <c r="D244" s="356">
        <v>0</v>
      </c>
      <c r="E244" s="356">
        <v>0</v>
      </c>
      <c r="F244" s="356">
        <v>0</v>
      </c>
      <c r="G244" s="356">
        <v>0</v>
      </c>
      <c r="H244" s="356">
        <v>0</v>
      </c>
      <c r="I244" s="356">
        <v>0</v>
      </c>
      <c r="J244" s="356">
        <v>0</v>
      </c>
      <c r="K244" s="356">
        <v>0</v>
      </c>
      <c r="L244" s="356">
        <v>0</v>
      </c>
      <c r="M244" s="356">
        <v>0</v>
      </c>
      <c r="N244" s="356">
        <v>0</v>
      </c>
      <c r="O244" s="356">
        <v>0</v>
      </c>
      <c r="P244" s="356">
        <v>0</v>
      </c>
      <c r="Q244" s="356">
        <v>0</v>
      </c>
      <c r="R244" s="356">
        <v>0</v>
      </c>
      <c r="S244" s="356">
        <v>0</v>
      </c>
      <c r="T244" s="356">
        <v>0</v>
      </c>
      <c r="U244" s="356">
        <v>0</v>
      </c>
      <c r="V244" s="356">
        <v>0</v>
      </c>
      <c r="W244" s="356">
        <v>0</v>
      </c>
      <c r="X244" s="356">
        <v>0</v>
      </c>
      <c r="Y244" s="356">
        <v>0</v>
      </c>
      <c r="Z244" s="356">
        <v>16578</v>
      </c>
      <c r="AA244" s="356">
        <v>16431</v>
      </c>
      <c r="AB244" s="356">
        <v>0</v>
      </c>
      <c r="AC244" s="356">
        <v>3330</v>
      </c>
      <c r="AD244" s="356">
        <v>0</v>
      </c>
      <c r="AE244" s="356">
        <v>0</v>
      </c>
      <c r="AF244" s="356">
        <v>13837</v>
      </c>
      <c r="AG244" s="356">
        <v>0</v>
      </c>
      <c r="AH244" s="356">
        <v>0</v>
      </c>
      <c r="AI244" s="356">
        <v>0</v>
      </c>
      <c r="AJ244" s="356">
        <v>3330</v>
      </c>
      <c r="AK244" s="356">
        <v>1296</v>
      </c>
      <c r="AL244" s="356">
        <v>0</v>
      </c>
      <c r="AM244" s="356">
        <v>2593</v>
      </c>
      <c r="AN244" s="356">
        <v>0</v>
      </c>
      <c r="AO244" s="356">
        <v>2593</v>
      </c>
      <c r="AP244" s="356">
        <v>0</v>
      </c>
      <c r="AQ244" s="356">
        <v>0</v>
      </c>
      <c r="AR244" s="356">
        <v>0</v>
      </c>
      <c r="AS244" s="356">
        <v>0</v>
      </c>
      <c r="AT244" s="356">
        <v>0</v>
      </c>
      <c r="AU244" s="356">
        <v>0</v>
      </c>
      <c r="AV244" s="356">
        <v>0</v>
      </c>
      <c r="AW244" s="356">
        <v>0</v>
      </c>
      <c r="AX244" s="356">
        <v>0</v>
      </c>
      <c r="AY244" s="356">
        <v>45282</v>
      </c>
      <c r="AZ244" s="356">
        <v>3056</v>
      </c>
      <c r="BA244" s="356">
        <v>0</v>
      </c>
      <c r="BB244" s="356">
        <v>3056</v>
      </c>
      <c r="BC244" s="356">
        <v>0</v>
      </c>
      <c r="BD244" s="356">
        <v>0</v>
      </c>
      <c r="BE244" s="356">
        <v>0</v>
      </c>
      <c r="BF244" s="356">
        <v>0</v>
      </c>
      <c r="BG244" s="356">
        <v>0</v>
      </c>
      <c r="BH244" s="356">
        <v>0</v>
      </c>
      <c r="BI244" s="356">
        <v>0</v>
      </c>
      <c r="BJ244" s="356">
        <v>0</v>
      </c>
      <c r="BK244" s="356">
        <v>0</v>
      </c>
      <c r="BL244" s="356">
        <v>0</v>
      </c>
      <c r="BM244" s="356">
        <v>0</v>
      </c>
      <c r="BN244" s="356">
        <v>5697</v>
      </c>
      <c r="BO244" s="356">
        <v>0</v>
      </c>
      <c r="BP244" s="356">
        <v>0</v>
      </c>
      <c r="BQ244" s="356">
        <v>5697</v>
      </c>
      <c r="BR244" s="356">
        <v>0</v>
      </c>
      <c r="BS244" s="356">
        <v>0</v>
      </c>
      <c r="BT244" s="356">
        <v>0</v>
      </c>
      <c r="BU244" s="356">
        <v>17411</v>
      </c>
      <c r="BV244" s="356">
        <v>0</v>
      </c>
      <c r="BW244" s="356">
        <v>17411</v>
      </c>
      <c r="BX244" s="356">
        <v>0</v>
      </c>
      <c r="BY244" s="356">
        <v>0</v>
      </c>
      <c r="BZ244" s="356">
        <v>0</v>
      </c>
      <c r="CA244" s="356">
        <v>0</v>
      </c>
      <c r="CB244" s="356">
        <v>0</v>
      </c>
      <c r="CC244" s="356">
        <v>0</v>
      </c>
      <c r="CD244" s="356">
        <v>0</v>
      </c>
      <c r="CE244" s="356">
        <v>0</v>
      </c>
      <c r="CF244" s="356">
        <v>0</v>
      </c>
      <c r="CG244" s="356">
        <v>0</v>
      </c>
      <c r="CH244" s="356">
        <v>0</v>
      </c>
      <c r="CI244" s="356">
        <v>20470</v>
      </c>
      <c r="CJ244" s="356">
        <v>6703</v>
      </c>
      <c r="CK244" s="356">
        <v>15475</v>
      </c>
      <c r="CL244" s="356">
        <v>6703</v>
      </c>
      <c r="CM244" s="356">
        <v>0</v>
      </c>
      <c r="CN244" s="356">
        <v>0</v>
      </c>
      <c r="CO244" s="356">
        <v>0</v>
      </c>
      <c r="CP244" s="356">
        <v>79972</v>
      </c>
      <c r="CQ244" s="356">
        <v>949</v>
      </c>
      <c r="CR244" s="356">
        <v>11059</v>
      </c>
      <c r="CS244" s="356">
        <v>3115</v>
      </c>
      <c r="CT244" s="356">
        <v>14819</v>
      </c>
      <c r="CU244" s="356">
        <v>35807</v>
      </c>
      <c r="CV244" s="356">
        <v>25308</v>
      </c>
      <c r="CW244" s="356">
        <v>19719</v>
      </c>
      <c r="CX244" s="356">
        <v>0</v>
      </c>
      <c r="CY244" s="356">
        <v>0</v>
      </c>
      <c r="CZ244" s="356">
        <v>0</v>
      </c>
      <c r="DA244" s="356">
        <v>6205</v>
      </c>
      <c r="DB244" s="356">
        <v>14130</v>
      </c>
      <c r="DC244" s="356">
        <v>0</v>
      </c>
      <c r="DD244" s="356">
        <v>1279158</v>
      </c>
      <c r="DE244" s="356">
        <v>713061</v>
      </c>
      <c r="DF244" s="356">
        <v>725231</v>
      </c>
      <c r="DG244" s="356">
        <v>552114</v>
      </c>
      <c r="DH244" s="356">
        <v>7459</v>
      </c>
      <c r="DI244" s="356">
        <v>0</v>
      </c>
      <c r="DJ244" s="356">
        <v>0</v>
      </c>
      <c r="DK244" s="356">
        <v>2170911</v>
      </c>
      <c r="DL244" s="356">
        <v>1422499</v>
      </c>
      <c r="DM244" s="356">
        <v>1272533</v>
      </c>
      <c r="DN244" s="356">
        <v>265703</v>
      </c>
      <c r="DO244" s="356">
        <v>209454</v>
      </c>
      <c r="DP244" s="356">
        <v>235272</v>
      </c>
      <c r="DQ244" s="356">
        <v>943833</v>
      </c>
      <c r="DR244" s="356">
        <v>0</v>
      </c>
      <c r="DS244" s="356">
        <v>30984</v>
      </c>
      <c r="DT244" s="356">
        <v>158834</v>
      </c>
      <c r="DU244" s="356">
        <v>74512</v>
      </c>
      <c r="DV244" s="356">
        <v>462092</v>
      </c>
      <c r="DW244" s="356">
        <v>89008</v>
      </c>
      <c r="DX244" s="356">
        <v>47750</v>
      </c>
      <c r="DY244" s="356">
        <v>46829</v>
      </c>
      <c r="DZ244" s="356">
        <v>387883</v>
      </c>
      <c r="EA244" s="356">
        <v>0</v>
      </c>
      <c r="EB244" s="356">
        <v>0</v>
      </c>
      <c r="EC244" s="356">
        <v>10631</v>
      </c>
      <c r="ED244" s="356">
        <v>6362</v>
      </c>
      <c r="EE244" s="356">
        <v>1292700</v>
      </c>
      <c r="EF244" s="356">
        <v>304717</v>
      </c>
      <c r="EG244" s="356">
        <v>228138</v>
      </c>
      <c r="EH244" s="356">
        <v>220829</v>
      </c>
      <c r="EI244" s="356">
        <v>962144</v>
      </c>
      <c r="EJ244" s="356">
        <v>0</v>
      </c>
      <c r="EK244" s="356">
        <v>21620</v>
      </c>
      <c r="EL244" s="356">
        <v>127532</v>
      </c>
      <c r="EM244" s="356">
        <v>74504</v>
      </c>
      <c r="EN244" s="356">
        <v>360035</v>
      </c>
      <c r="EO244" s="356">
        <v>52310</v>
      </c>
      <c r="EP244" s="356">
        <v>35528</v>
      </c>
      <c r="EQ244" s="356">
        <v>44880</v>
      </c>
      <c r="ER244" s="356">
        <v>260757</v>
      </c>
      <c r="ES244" s="356">
        <v>0</v>
      </c>
      <c r="ET244" s="356">
        <v>9224</v>
      </c>
      <c r="EU244" s="356">
        <v>34801</v>
      </c>
      <c r="EV244" s="356">
        <v>12576</v>
      </c>
      <c r="EW244" s="356">
        <v>1014122</v>
      </c>
      <c r="EX244" s="356">
        <v>280548</v>
      </c>
      <c r="EY244" s="356">
        <v>129258</v>
      </c>
      <c r="EZ244" s="356">
        <v>185842</v>
      </c>
      <c r="FA244" s="356">
        <v>776408</v>
      </c>
      <c r="FB244" s="356">
        <v>3014</v>
      </c>
      <c r="FC244" s="356">
        <v>61080</v>
      </c>
      <c r="FD244" s="356">
        <v>152268</v>
      </c>
      <c r="FE244" s="356">
        <v>30720</v>
      </c>
      <c r="FF244" s="356">
        <v>359421</v>
      </c>
      <c r="FG244" s="356">
        <v>55915</v>
      </c>
      <c r="FH244" s="356">
        <v>17715</v>
      </c>
      <c r="FI244" s="356">
        <v>31965</v>
      </c>
      <c r="FJ244" s="356">
        <v>76117</v>
      </c>
      <c r="FK244" s="356">
        <v>0</v>
      </c>
      <c r="FL244" s="356">
        <v>6307</v>
      </c>
      <c r="FM244" s="356">
        <v>12914</v>
      </c>
      <c r="FN244" s="356">
        <v>11881</v>
      </c>
      <c r="FO244" s="356">
        <v>38194</v>
      </c>
      <c r="FP244" s="356">
        <v>27222</v>
      </c>
      <c r="FQ244" s="356">
        <v>0</v>
      </c>
      <c r="FR244" s="356">
        <v>0</v>
      </c>
      <c r="FS244" s="356">
        <v>18882</v>
      </c>
      <c r="FT244" s="356">
        <v>0</v>
      </c>
      <c r="FU244" s="356">
        <v>0</v>
      </c>
      <c r="FV244" s="356">
        <v>0</v>
      </c>
      <c r="FW244" s="356">
        <v>0</v>
      </c>
      <c r="FX244" s="356">
        <v>628077</v>
      </c>
      <c r="FY244" s="356">
        <v>136416</v>
      </c>
      <c r="FZ244" s="356">
        <v>188199</v>
      </c>
      <c r="GA244" s="356">
        <v>44669</v>
      </c>
      <c r="GB244" s="356">
        <v>434848</v>
      </c>
      <c r="GC244" s="356">
        <v>0</v>
      </c>
      <c r="GD244" s="356">
        <v>2665</v>
      </c>
      <c r="GE244" s="356">
        <v>16261</v>
      </c>
      <c r="GF244" s="356">
        <v>0</v>
      </c>
      <c r="GG244" s="356">
        <v>174837</v>
      </c>
      <c r="GH244" s="356">
        <v>2074</v>
      </c>
      <c r="GI244" s="356">
        <v>3830</v>
      </c>
      <c r="GJ244" s="356">
        <v>0</v>
      </c>
      <c r="GK244" s="356">
        <v>89503</v>
      </c>
      <c r="GL244" s="356">
        <v>114865</v>
      </c>
      <c r="GM244" s="356">
        <v>0</v>
      </c>
      <c r="GN244" s="356">
        <v>0</v>
      </c>
      <c r="GO244" s="356">
        <v>0</v>
      </c>
      <c r="GP244" s="356">
        <v>10669</v>
      </c>
      <c r="GQ244" s="356">
        <v>0</v>
      </c>
      <c r="GR244" s="356">
        <v>0</v>
      </c>
      <c r="GS244" s="356">
        <v>10669</v>
      </c>
      <c r="GT244" s="356">
        <v>0</v>
      </c>
      <c r="GU244" s="356">
        <v>0</v>
      </c>
      <c r="GV244" s="356">
        <v>0</v>
      </c>
      <c r="GW244" s="356">
        <v>0</v>
      </c>
      <c r="GX244" s="356">
        <v>0</v>
      </c>
      <c r="GY244" s="356">
        <v>330078</v>
      </c>
      <c r="GZ244" s="356">
        <v>52070</v>
      </c>
      <c r="HA244" s="356">
        <v>23655</v>
      </c>
      <c r="HB244" s="356">
        <v>38384</v>
      </c>
      <c r="HC244" s="356">
        <v>268168</v>
      </c>
      <c r="HD244" s="356">
        <v>7008</v>
      </c>
      <c r="HE244" s="356">
        <v>6889</v>
      </c>
      <c r="HF244" s="356">
        <v>3111</v>
      </c>
      <c r="HG244" s="356">
        <v>30571</v>
      </c>
      <c r="HH244" s="356">
        <v>14213</v>
      </c>
    </row>
    <row r="245" spans="1:216" ht="15" x14ac:dyDescent="0.25">
      <c r="A245" s="356" t="s">
        <v>451</v>
      </c>
      <c r="B245" s="356">
        <v>2617180</v>
      </c>
      <c r="C245" s="356">
        <v>291021</v>
      </c>
      <c r="D245" s="356">
        <v>166602</v>
      </c>
      <c r="E245" s="356">
        <v>74026</v>
      </c>
      <c r="F245" s="356">
        <v>27946</v>
      </c>
      <c r="G245" s="356">
        <v>46615</v>
      </c>
      <c r="H245" s="356">
        <v>75385</v>
      </c>
      <c r="I245" s="356">
        <v>22225</v>
      </c>
      <c r="J245" s="356">
        <v>58189</v>
      </c>
      <c r="K245" s="356">
        <v>14097</v>
      </c>
      <c r="L245" s="356">
        <v>3292</v>
      </c>
      <c r="M245" s="356">
        <v>17920</v>
      </c>
      <c r="N245" s="356">
        <v>29991</v>
      </c>
      <c r="O245" s="356">
        <v>0</v>
      </c>
      <c r="P245" s="356">
        <v>29991</v>
      </c>
      <c r="Q245" s="356">
        <v>125393</v>
      </c>
      <c r="R245" s="356">
        <v>41406</v>
      </c>
      <c r="S245" s="356">
        <v>0</v>
      </c>
      <c r="T245" s="356">
        <v>27192</v>
      </c>
      <c r="U245" s="356">
        <v>6893</v>
      </c>
      <c r="V245" s="356">
        <v>19862</v>
      </c>
      <c r="W245" s="356">
        <v>8007</v>
      </c>
      <c r="X245" s="356">
        <v>3520</v>
      </c>
      <c r="Y245" s="356">
        <v>4654</v>
      </c>
      <c r="Z245" s="356">
        <v>1280853</v>
      </c>
      <c r="AA245" s="356">
        <v>1226805</v>
      </c>
      <c r="AB245" s="356">
        <v>159617</v>
      </c>
      <c r="AC245" s="356">
        <v>500914</v>
      </c>
      <c r="AD245" s="356">
        <v>271043</v>
      </c>
      <c r="AE245" s="356">
        <v>24414</v>
      </c>
      <c r="AF245" s="356">
        <v>166272</v>
      </c>
      <c r="AG245" s="356">
        <v>368702</v>
      </c>
      <c r="AH245" s="356">
        <v>310162</v>
      </c>
      <c r="AI245" s="356">
        <v>152761</v>
      </c>
      <c r="AJ245" s="356">
        <v>448024</v>
      </c>
      <c r="AK245" s="356">
        <v>50208</v>
      </c>
      <c r="AL245" s="356">
        <v>27999</v>
      </c>
      <c r="AM245" s="356">
        <v>161079</v>
      </c>
      <c r="AN245" s="356">
        <v>11088</v>
      </c>
      <c r="AO245" s="356">
        <v>62292</v>
      </c>
      <c r="AP245" s="356">
        <v>49408</v>
      </c>
      <c r="AQ245" s="356">
        <v>0</v>
      </c>
      <c r="AR245" s="356">
        <v>40672</v>
      </c>
      <c r="AS245" s="356">
        <v>3523</v>
      </c>
      <c r="AT245" s="356">
        <v>0</v>
      </c>
      <c r="AU245" s="356">
        <v>0</v>
      </c>
      <c r="AV245" s="356">
        <v>12486</v>
      </c>
      <c r="AW245" s="356">
        <v>6482</v>
      </c>
      <c r="AX245" s="356">
        <v>0</v>
      </c>
      <c r="AY245" s="356">
        <v>889510</v>
      </c>
      <c r="AZ245" s="356">
        <v>152902</v>
      </c>
      <c r="BA245" s="356">
        <v>39952</v>
      </c>
      <c r="BB245" s="356">
        <v>12129</v>
      </c>
      <c r="BC245" s="356">
        <v>94762</v>
      </c>
      <c r="BD245" s="356">
        <v>16907</v>
      </c>
      <c r="BE245" s="356">
        <v>0</v>
      </c>
      <c r="BF245" s="356">
        <v>0</v>
      </c>
      <c r="BG245" s="356">
        <v>23545</v>
      </c>
      <c r="BH245" s="356">
        <v>4510</v>
      </c>
      <c r="BI245" s="356">
        <v>0</v>
      </c>
      <c r="BJ245" s="356">
        <v>18191</v>
      </c>
      <c r="BK245" s="356">
        <v>0</v>
      </c>
      <c r="BL245" s="356">
        <v>0</v>
      </c>
      <c r="BM245" s="356">
        <v>0</v>
      </c>
      <c r="BN245" s="356">
        <v>322862</v>
      </c>
      <c r="BO245" s="356">
        <v>8546</v>
      </c>
      <c r="BP245" s="356">
        <v>20993</v>
      </c>
      <c r="BQ245" s="356">
        <v>302960</v>
      </c>
      <c r="BR245" s="356">
        <v>19421</v>
      </c>
      <c r="BS245" s="356">
        <v>0</v>
      </c>
      <c r="BT245" s="356">
        <v>0</v>
      </c>
      <c r="BU245" s="356">
        <v>303021</v>
      </c>
      <c r="BV245" s="356">
        <v>0</v>
      </c>
      <c r="BW245" s="356">
        <v>54697</v>
      </c>
      <c r="BX245" s="356">
        <v>233543</v>
      </c>
      <c r="BY245" s="356">
        <v>48283</v>
      </c>
      <c r="BZ245" s="356">
        <v>0</v>
      </c>
      <c r="CA245" s="356">
        <v>0</v>
      </c>
      <c r="CB245" s="356">
        <v>56612</v>
      </c>
      <c r="CC245" s="356">
        <v>20410</v>
      </c>
      <c r="CD245" s="356">
        <v>25707</v>
      </c>
      <c r="CE245" s="356">
        <v>2043</v>
      </c>
      <c r="CF245" s="356">
        <v>8983</v>
      </c>
      <c r="CG245" s="356">
        <v>0</v>
      </c>
      <c r="CH245" s="356">
        <v>0</v>
      </c>
      <c r="CI245" s="356">
        <v>502550</v>
      </c>
      <c r="CJ245" s="356">
        <v>145179</v>
      </c>
      <c r="CK245" s="356">
        <v>11554</v>
      </c>
      <c r="CL245" s="356">
        <v>261294</v>
      </c>
      <c r="CM245" s="356">
        <v>50496</v>
      </c>
      <c r="CN245" s="356">
        <v>0</v>
      </c>
      <c r="CO245" s="356">
        <v>177165</v>
      </c>
      <c r="CP245" s="356">
        <v>418382</v>
      </c>
      <c r="CQ245" s="356">
        <v>84305</v>
      </c>
      <c r="CR245" s="356">
        <v>128241</v>
      </c>
      <c r="CS245" s="356">
        <v>59000</v>
      </c>
      <c r="CT245" s="356">
        <v>113637</v>
      </c>
      <c r="CU245" s="356">
        <v>88581</v>
      </c>
      <c r="CV245" s="356">
        <v>40746</v>
      </c>
      <c r="CW245" s="356">
        <v>132704</v>
      </c>
      <c r="CX245" s="356">
        <v>0</v>
      </c>
      <c r="CY245" s="356">
        <v>0</v>
      </c>
      <c r="CZ245" s="356">
        <v>0</v>
      </c>
      <c r="DA245" s="356">
        <v>26721</v>
      </c>
      <c r="DB245" s="356">
        <v>53312</v>
      </c>
      <c r="DC245" s="356">
        <v>28651</v>
      </c>
      <c r="DD245" s="356">
        <v>1278641</v>
      </c>
      <c r="DE245" s="356">
        <v>560484</v>
      </c>
      <c r="DF245" s="356">
        <v>800237</v>
      </c>
      <c r="DG245" s="356">
        <v>576928</v>
      </c>
      <c r="DH245" s="356">
        <v>11584</v>
      </c>
      <c r="DI245" s="356">
        <v>8940</v>
      </c>
      <c r="DJ245" s="356">
        <v>9669</v>
      </c>
      <c r="DK245" s="356">
        <v>1950167</v>
      </c>
      <c r="DL245" s="356">
        <v>1227758</v>
      </c>
      <c r="DM245" s="356">
        <v>1010308</v>
      </c>
      <c r="DN245" s="356">
        <v>234920</v>
      </c>
      <c r="DO245" s="356">
        <v>224467</v>
      </c>
      <c r="DP245" s="356">
        <v>180889</v>
      </c>
      <c r="DQ245" s="356">
        <v>644648</v>
      </c>
      <c r="DR245" s="356">
        <v>8015</v>
      </c>
      <c r="DS245" s="356">
        <v>36149</v>
      </c>
      <c r="DT245" s="356">
        <v>148370</v>
      </c>
      <c r="DU245" s="356">
        <v>61495</v>
      </c>
      <c r="DV245" s="356">
        <v>417182</v>
      </c>
      <c r="DW245" s="356">
        <v>134134</v>
      </c>
      <c r="DX245" s="356">
        <v>101777</v>
      </c>
      <c r="DY245" s="356">
        <v>48043</v>
      </c>
      <c r="DZ245" s="356">
        <v>258283</v>
      </c>
      <c r="EA245" s="356">
        <v>0</v>
      </c>
      <c r="EB245" s="356">
        <v>11757</v>
      </c>
      <c r="EC245" s="356">
        <v>58544</v>
      </c>
      <c r="ED245" s="356">
        <v>16898</v>
      </c>
      <c r="EE245" s="356">
        <v>1191616</v>
      </c>
      <c r="EF245" s="356">
        <v>316638</v>
      </c>
      <c r="EG245" s="356">
        <v>288515</v>
      </c>
      <c r="EH245" s="356">
        <v>188201</v>
      </c>
      <c r="EI245" s="356">
        <v>785345</v>
      </c>
      <c r="EJ245" s="356">
        <v>8015</v>
      </c>
      <c r="EK245" s="356">
        <v>39545</v>
      </c>
      <c r="EL245" s="356">
        <v>189526</v>
      </c>
      <c r="EM245" s="356">
        <v>67187</v>
      </c>
      <c r="EN245" s="356">
        <v>101860</v>
      </c>
      <c r="EO245" s="356">
        <v>11272</v>
      </c>
      <c r="EP245" s="356">
        <v>0</v>
      </c>
      <c r="EQ245" s="356">
        <v>34514</v>
      </c>
      <c r="ER245" s="356">
        <v>60365</v>
      </c>
      <c r="ES245" s="356">
        <v>0</v>
      </c>
      <c r="ET245" s="356">
        <v>0</v>
      </c>
      <c r="EU245" s="356">
        <v>12615</v>
      </c>
      <c r="EV245" s="356">
        <v>0</v>
      </c>
      <c r="EW245" s="356">
        <v>592456</v>
      </c>
      <c r="EX245" s="356">
        <v>120358</v>
      </c>
      <c r="EY245" s="356">
        <v>64039</v>
      </c>
      <c r="EZ245" s="356">
        <v>100413</v>
      </c>
      <c r="FA245" s="356">
        <v>345095</v>
      </c>
      <c r="FB245" s="356">
        <v>1512</v>
      </c>
      <c r="FC245" s="356">
        <v>26016</v>
      </c>
      <c r="FD245" s="356">
        <v>78230</v>
      </c>
      <c r="FE245" s="356">
        <v>27883</v>
      </c>
      <c r="FF245" s="356">
        <v>204619</v>
      </c>
      <c r="FG245" s="356">
        <v>91116</v>
      </c>
      <c r="FH245" s="356">
        <v>3761</v>
      </c>
      <c r="FI245" s="356">
        <v>11952</v>
      </c>
      <c r="FJ245" s="356">
        <v>56821</v>
      </c>
      <c r="FK245" s="356">
        <v>0</v>
      </c>
      <c r="FL245" s="356">
        <v>5875</v>
      </c>
      <c r="FM245" s="356">
        <v>0</v>
      </c>
      <c r="FN245" s="356">
        <v>0</v>
      </c>
      <c r="FO245" s="356">
        <v>13392</v>
      </c>
      <c r="FP245" s="356">
        <v>8825</v>
      </c>
      <c r="FQ245" s="356">
        <v>0</v>
      </c>
      <c r="FR245" s="356">
        <v>0</v>
      </c>
      <c r="FS245" s="356">
        <v>8889</v>
      </c>
      <c r="FT245" s="356">
        <v>0</v>
      </c>
      <c r="FU245" s="356">
        <v>0</v>
      </c>
      <c r="FV245" s="356">
        <v>0</v>
      </c>
      <c r="FW245" s="356">
        <v>0</v>
      </c>
      <c r="FX245" s="356">
        <v>462185</v>
      </c>
      <c r="FY245" s="356">
        <v>103587</v>
      </c>
      <c r="FZ245" s="356">
        <v>116464</v>
      </c>
      <c r="GA245" s="356">
        <v>58816</v>
      </c>
      <c r="GB245" s="356">
        <v>294373</v>
      </c>
      <c r="GC245" s="356">
        <v>0</v>
      </c>
      <c r="GD245" s="356">
        <v>28529</v>
      </c>
      <c r="GE245" s="356">
        <v>13668</v>
      </c>
      <c r="GF245" s="356">
        <v>7757</v>
      </c>
      <c r="GG245" s="356">
        <v>314524</v>
      </c>
      <c r="GH245" s="356">
        <v>0</v>
      </c>
      <c r="GI245" s="356">
        <v>18042</v>
      </c>
      <c r="GJ245" s="356">
        <v>5142</v>
      </c>
      <c r="GK245" s="356">
        <v>144897</v>
      </c>
      <c r="GL245" s="356">
        <v>219442</v>
      </c>
      <c r="GM245" s="356">
        <v>0</v>
      </c>
      <c r="GN245" s="356">
        <v>0</v>
      </c>
      <c r="GO245" s="356">
        <v>0</v>
      </c>
      <c r="GP245" s="356">
        <v>17743</v>
      </c>
      <c r="GQ245" s="356">
        <v>0</v>
      </c>
      <c r="GR245" s="356">
        <v>8239</v>
      </c>
      <c r="GS245" s="356">
        <v>14218</v>
      </c>
      <c r="GT245" s="356">
        <v>0</v>
      </c>
      <c r="GU245" s="356">
        <v>0</v>
      </c>
      <c r="GV245" s="356">
        <v>0</v>
      </c>
      <c r="GW245" s="356">
        <v>0</v>
      </c>
      <c r="GX245" s="356">
        <v>0</v>
      </c>
      <c r="GY245" s="356">
        <v>380119</v>
      </c>
      <c r="GZ245" s="356">
        <v>68562</v>
      </c>
      <c r="HA245" s="356">
        <v>124529</v>
      </c>
      <c r="HB245" s="356">
        <v>35057</v>
      </c>
      <c r="HC245" s="356">
        <v>206186</v>
      </c>
      <c r="HD245" s="356">
        <v>18491</v>
      </c>
      <c r="HE245" s="356">
        <v>4180</v>
      </c>
      <c r="HF245" s="356">
        <v>29667</v>
      </c>
      <c r="HG245" s="356">
        <v>1334</v>
      </c>
      <c r="HH245" s="356">
        <v>760600</v>
      </c>
    </row>
    <row r="246" spans="1:216" ht="15" x14ac:dyDescent="0.25">
      <c r="A246" s="356" t="s">
        <v>452</v>
      </c>
      <c r="B246" s="356">
        <v>4942958</v>
      </c>
      <c r="C246" s="356">
        <v>1069101</v>
      </c>
      <c r="D246" s="356">
        <v>729692</v>
      </c>
      <c r="E246" s="356">
        <v>305004</v>
      </c>
      <c r="F246" s="356">
        <v>173469</v>
      </c>
      <c r="G246" s="356">
        <v>155249</v>
      </c>
      <c r="H246" s="356">
        <v>371381</v>
      </c>
      <c r="I246" s="356">
        <v>184579</v>
      </c>
      <c r="J246" s="356">
        <v>235982</v>
      </c>
      <c r="K246" s="356">
        <v>62436</v>
      </c>
      <c r="L246" s="356">
        <v>32417</v>
      </c>
      <c r="M246" s="356">
        <v>36113</v>
      </c>
      <c r="N246" s="356">
        <v>116054</v>
      </c>
      <c r="O246" s="356">
        <v>48749</v>
      </c>
      <c r="P246" s="356">
        <v>78013</v>
      </c>
      <c r="Q246" s="356">
        <v>381079</v>
      </c>
      <c r="R246" s="356">
        <v>112484</v>
      </c>
      <c r="S246" s="356">
        <v>0</v>
      </c>
      <c r="T246" s="356">
        <v>58214</v>
      </c>
      <c r="U246" s="356">
        <v>45653</v>
      </c>
      <c r="V246" s="356">
        <v>27435</v>
      </c>
      <c r="W246" s="356">
        <v>117264</v>
      </c>
      <c r="X246" s="356">
        <v>85237</v>
      </c>
      <c r="Y246" s="356">
        <v>32228</v>
      </c>
      <c r="Z246" s="356">
        <v>2904930</v>
      </c>
      <c r="AA246" s="356">
        <v>2737043</v>
      </c>
      <c r="AB246" s="356">
        <v>313210</v>
      </c>
      <c r="AC246" s="356">
        <v>1361096</v>
      </c>
      <c r="AD246" s="356">
        <v>980245</v>
      </c>
      <c r="AE246" s="356">
        <v>29849</v>
      </c>
      <c r="AF246" s="356">
        <v>530632</v>
      </c>
      <c r="AG246" s="356">
        <v>638339</v>
      </c>
      <c r="AH246" s="356">
        <v>731563</v>
      </c>
      <c r="AI246" s="356">
        <v>298315</v>
      </c>
      <c r="AJ246" s="356">
        <v>1204232</v>
      </c>
      <c r="AK246" s="356">
        <v>243223</v>
      </c>
      <c r="AL246" s="356">
        <v>50515</v>
      </c>
      <c r="AM246" s="356">
        <v>608279</v>
      </c>
      <c r="AN246" s="356">
        <v>23007</v>
      </c>
      <c r="AO246" s="356">
        <v>247637</v>
      </c>
      <c r="AP246" s="356">
        <v>208055</v>
      </c>
      <c r="AQ246" s="356">
        <v>0</v>
      </c>
      <c r="AR246" s="356">
        <v>142509</v>
      </c>
      <c r="AS246" s="356">
        <v>31819</v>
      </c>
      <c r="AT246" s="356">
        <v>47226</v>
      </c>
      <c r="AU246" s="356">
        <v>18912</v>
      </c>
      <c r="AV246" s="356">
        <v>66072</v>
      </c>
      <c r="AW246" s="356">
        <v>19040</v>
      </c>
      <c r="AX246" s="356">
        <v>14164</v>
      </c>
      <c r="AY246" s="356">
        <v>1790212</v>
      </c>
      <c r="AZ246" s="356">
        <v>200426</v>
      </c>
      <c r="BA246" s="356">
        <v>39751</v>
      </c>
      <c r="BB246" s="356">
        <v>850</v>
      </c>
      <c r="BC246" s="356">
        <v>152853</v>
      </c>
      <c r="BD246" s="356">
        <v>20127</v>
      </c>
      <c r="BE246" s="356">
        <v>0</v>
      </c>
      <c r="BF246" s="356">
        <v>0</v>
      </c>
      <c r="BG246" s="356">
        <v>3729</v>
      </c>
      <c r="BH246" s="356">
        <v>0</v>
      </c>
      <c r="BI246" s="356">
        <v>0</v>
      </c>
      <c r="BJ246" s="356">
        <v>3729</v>
      </c>
      <c r="BK246" s="356">
        <v>0</v>
      </c>
      <c r="BL246" s="356">
        <v>0</v>
      </c>
      <c r="BM246" s="356">
        <v>0</v>
      </c>
      <c r="BN246" s="356">
        <v>585869</v>
      </c>
      <c r="BO246" s="356">
        <v>0</v>
      </c>
      <c r="BP246" s="356">
        <v>11810</v>
      </c>
      <c r="BQ246" s="356">
        <v>578716</v>
      </c>
      <c r="BR246" s="356">
        <v>9708</v>
      </c>
      <c r="BS246" s="356">
        <v>0</v>
      </c>
      <c r="BT246" s="356">
        <v>0</v>
      </c>
      <c r="BU246" s="356">
        <v>446635</v>
      </c>
      <c r="BV246" s="356">
        <v>15338</v>
      </c>
      <c r="BW246" s="356">
        <v>32864</v>
      </c>
      <c r="BX246" s="356">
        <v>399086</v>
      </c>
      <c r="BY246" s="356">
        <v>26461</v>
      </c>
      <c r="BZ246" s="356">
        <v>0</v>
      </c>
      <c r="CA246" s="356">
        <v>0</v>
      </c>
      <c r="CB246" s="356">
        <v>60595</v>
      </c>
      <c r="CC246" s="356">
        <v>39498</v>
      </c>
      <c r="CD246" s="356">
        <v>4529</v>
      </c>
      <c r="CE246" s="356">
        <v>18261</v>
      </c>
      <c r="CF246" s="356">
        <v>0</v>
      </c>
      <c r="CG246" s="356">
        <v>0</v>
      </c>
      <c r="CH246" s="356">
        <v>0</v>
      </c>
      <c r="CI246" s="356">
        <v>957064</v>
      </c>
      <c r="CJ246" s="356">
        <v>231168</v>
      </c>
      <c r="CK246" s="356">
        <v>35409</v>
      </c>
      <c r="CL246" s="356">
        <v>499160</v>
      </c>
      <c r="CM246" s="356">
        <v>22465</v>
      </c>
      <c r="CN246" s="356">
        <v>0</v>
      </c>
      <c r="CO246" s="356">
        <v>394289</v>
      </c>
      <c r="CP246" s="356">
        <v>1171731</v>
      </c>
      <c r="CQ246" s="356">
        <v>146512</v>
      </c>
      <c r="CR246" s="356">
        <v>410536</v>
      </c>
      <c r="CS246" s="356">
        <v>113638</v>
      </c>
      <c r="CT246" s="356">
        <v>412384</v>
      </c>
      <c r="CU246" s="356">
        <v>266667</v>
      </c>
      <c r="CV246" s="356">
        <v>217346</v>
      </c>
      <c r="CW246" s="356">
        <v>233809</v>
      </c>
      <c r="CX246" s="356">
        <v>0</v>
      </c>
      <c r="CY246" s="356">
        <v>0</v>
      </c>
      <c r="CZ246" s="356">
        <v>0</v>
      </c>
      <c r="DA246" s="356">
        <v>59987</v>
      </c>
      <c r="DB246" s="356">
        <v>179560</v>
      </c>
      <c r="DC246" s="356">
        <v>1580</v>
      </c>
      <c r="DD246" s="356">
        <v>2566412</v>
      </c>
      <c r="DE246" s="356">
        <v>1211148</v>
      </c>
      <c r="DF246" s="356">
        <v>1189275</v>
      </c>
      <c r="DG246" s="356">
        <v>1303977</v>
      </c>
      <c r="DH246" s="356">
        <v>68335</v>
      </c>
      <c r="DI246" s="356">
        <v>23262</v>
      </c>
      <c r="DJ246" s="356">
        <v>11308</v>
      </c>
      <c r="DK246" s="356">
        <v>3562161</v>
      </c>
      <c r="DL246" s="356">
        <v>2644629</v>
      </c>
      <c r="DM246" s="356">
        <v>1811384</v>
      </c>
      <c r="DN246" s="356">
        <v>607690</v>
      </c>
      <c r="DO246" s="356">
        <v>495568</v>
      </c>
      <c r="DP246" s="356">
        <v>324257</v>
      </c>
      <c r="DQ246" s="356">
        <v>1057347</v>
      </c>
      <c r="DR246" s="356">
        <v>0</v>
      </c>
      <c r="DS246" s="356">
        <v>64308</v>
      </c>
      <c r="DT246" s="356">
        <v>242078</v>
      </c>
      <c r="DU246" s="356">
        <v>102745</v>
      </c>
      <c r="DV246" s="356">
        <v>1362405</v>
      </c>
      <c r="DW246" s="356">
        <v>445629</v>
      </c>
      <c r="DX246" s="356">
        <v>308033</v>
      </c>
      <c r="DY246" s="356">
        <v>163606</v>
      </c>
      <c r="DZ246" s="356">
        <v>817530</v>
      </c>
      <c r="EA246" s="356">
        <v>0</v>
      </c>
      <c r="EB246" s="356">
        <v>68730</v>
      </c>
      <c r="EC246" s="356">
        <v>272879</v>
      </c>
      <c r="ED246" s="356">
        <v>87290</v>
      </c>
      <c r="EE246" s="356">
        <v>2576412</v>
      </c>
      <c r="EF246" s="356">
        <v>931848</v>
      </c>
      <c r="EG246" s="356">
        <v>745231</v>
      </c>
      <c r="EH246" s="356">
        <v>425404</v>
      </c>
      <c r="EI246" s="356">
        <v>1618164</v>
      </c>
      <c r="EJ246" s="356">
        <v>0</v>
      </c>
      <c r="EK246" s="356">
        <v>129965</v>
      </c>
      <c r="EL246" s="356">
        <v>447669</v>
      </c>
      <c r="EM246" s="356">
        <v>189842</v>
      </c>
      <c r="EN246" s="356">
        <v>278779</v>
      </c>
      <c r="EO246" s="356">
        <v>73615</v>
      </c>
      <c r="EP246" s="356">
        <v>42734</v>
      </c>
      <c r="EQ246" s="356">
        <v>36293</v>
      </c>
      <c r="ER246" s="356">
        <v>156222</v>
      </c>
      <c r="ES246" s="356">
        <v>0</v>
      </c>
      <c r="ET246" s="356">
        <v>0</v>
      </c>
      <c r="EU246" s="356">
        <v>8823</v>
      </c>
      <c r="EV246" s="356">
        <v>0</v>
      </c>
      <c r="EW246" s="356">
        <v>1015170</v>
      </c>
      <c r="EX246" s="356">
        <v>278611</v>
      </c>
      <c r="EY246" s="356">
        <v>191061</v>
      </c>
      <c r="EZ246" s="356">
        <v>160144</v>
      </c>
      <c r="FA246" s="356">
        <v>484723</v>
      </c>
      <c r="FB246" s="356">
        <v>9943</v>
      </c>
      <c r="FC246" s="356">
        <v>27574</v>
      </c>
      <c r="FD246" s="356">
        <v>169341</v>
      </c>
      <c r="FE246" s="356">
        <v>81683</v>
      </c>
      <c r="FF246" s="356">
        <v>368059</v>
      </c>
      <c r="FG246" s="356">
        <v>141402</v>
      </c>
      <c r="FH246" s="356">
        <v>54540</v>
      </c>
      <c r="FI246" s="356">
        <v>62633</v>
      </c>
      <c r="FJ246" s="356">
        <v>90734</v>
      </c>
      <c r="FK246" s="356">
        <v>25798</v>
      </c>
      <c r="FL246" s="356">
        <v>18778</v>
      </c>
      <c r="FM246" s="356">
        <v>35360</v>
      </c>
      <c r="FN246" s="356">
        <v>2540</v>
      </c>
      <c r="FO246" s="356">
        <v>85493</v>
      </c>
      <c r="FP246" s="356">
        <v>72938</v>
      </c>
      <c r="FQ246" s="356">
        <v>0</v>
      </c>
      <c r="FR246" s="356">
        <v>0</v>
      </c>
      <c r="FS246" s="356">
        <v>20865</v>
      </c>
      <c r="FT246" s="356">
        <v>0</v>
      </c>
      <c r="FU246" s="356">
        <v>0</v>
      </c>
      <c r="FV246" s="356">
        <v>0</v>
      </c>
      <c r="FW246" s="356">
        <v>0</v>
      </c>
      <c r="FX246" s="356">
        <v>1060234</v>
      </c>
      <c r="FY246" s="356">
        <v>250625</v>
      </c>
      <c r="FZ246" s="356">
        <v>297666</v>
      </c>
      <c r="GA246" s="356">
        <v>121331</v>
      </c>
      <c r="GB246" s="356">
        <v>595837</v>
      </c>
      <c r="GC246" s="356">
        <v>0</v>
      </c>
      <c r="GD246" s="356">
        <v>13107</v>
      </c>
      <c r="GE246" s="356">
        <v>45250</v>
      </c>
      <c r="GF246" s="356">
        <v>14841</v>
      </c>
      <c r="GG246" s="356">
        <v>266639</v>
      </c>
      <c r="GH246" s="356">
        <v>17220</v>
      </c>
      <c r="GI246" s="356">
        <v>10135</v>
      </c>
      <c r="GJ246" s="356">
        <v>776</v>
      </c>
      <c r="GK246" s="356">
        <v>111531</v>
      </c>
      <c r="GL246" s="356">
        <v>147865</v>
      </c>
      <c r="GM246" s="356">
        <v>0</v>
      </c>
      <c r="GN246" s="356">
        <v>0</v>
      </c>
      <c r="GO246" s="356">
        <v>0</v>
      </c>
      <c r="GP246" s="356">
        <v>17738</v>
      </c>
      <c r="GQ246" s="356">
        <v>1803</v>
      </c>
      <c r="GR246" s="356">
        <v>0</v>
      </c>
      <c r="GS246" s="356">
        <v>0</v>
      </c>
      <c r="GT246" s="356">
        <v>0</v>
      </c>
      <c r="GU246" s="356">
        <v>15779</v>
      </c>
      <c r="GV246" s="356">
        <v>0</v>
      </c>
      <c r="GW246" s="356">
        <v>0</v>
      </c>
      <c r="GX246" s="356">
        <v>0</v>
      </c>
      <c r="GY246" s="356">
        <v>646241</v>
      </c>
      <c r="GZ246" s="356">
        <v>193096</v>
      </c>
      <c r="HA246" s="356">
        <v>176470</v>
      </c>
      <c r="HB246" s="356">
        <v>41918</v>
      </c>
      <c r="HC246" s="356">
        <v>352654</v>
      </c>
      <c r="HD246" s="356">
        <v>25405</v>
      </c>
      <c r="HE246" s="356">
        <v>20223</v>
      </c>
      <c r="HF246" s="356">
        <v>38128</v>
      </c>
      <c r="HG246" s="356">
        <v>26684</v>
      </c>
      <c r="HH246" s="356">
        <v>1721459</v>
      </c>
    </row>
    <row r="247" spans="1:216" ht="15" x14ac:dyDescent="0.25">
      <c r="A247" s="356" t="s">
        <v>453</v>
      </c>
      <c r="B247" s="356">
        <v>9745754</v>
      </c>
      <c r="C247" s="356">
        <v>2354712</v>
      </c>
      <c r="D247" s="356">
        <v>1747242</v>
      </c>
      <c r="E247" s="356">
        <v>1151049</v>
      </c>
      <c r="F247" s="356">
        <v>700287</v>
      </c>
      <c r="G247" s="356">
        <v>679558</v>
      </c>
      <c r="H247" s="356">
        <v>754225</v>
      </c>
      <c r="I247" s="356">
        <v>395892</v>
      </c>
      <c r="J247" s="356">
        <v>508493</v>
      </c>
      <c r="K247" s="356">
        <v>225444</v>
      </c>
      <c r="L247" s="356">
        <v>116362</v>
      </c>
      <c r="M247" s="356">
        <v>117298</v>
      </c>
      <c r="N247" s="356">
        <v>154873</v>
      </c>
      <c r="O247" s="356">
        <v>77112</v>
      </c>
      <c r="P247" s="356">
        <v>80226</v>
      </c>
      <c r="Q247" s="356">
        <v>660379</v>
      </c>
      <c r="R247" s="356">
        <v>329045</v>
      </c>
      <c r="S247" s="356">
        <v>0</v>
      </c>
      <c r="T247" s="356">
        <v>238720</v>
      </c>
      <c r="U247" s="356">
        <v>140311</v>
      </c>
      <c r="V247" s="356">
        <v>144727</v>
      </c>
      <c r="W247" s="356">
        <v>221246</v>
      </c>
      <c r="X247" s="356">
        <v>188001</v>
      </c>
      <c r="Y247" s="356">
        <v>41829</v>
      </c>
      <c r="Z247" s="356">
        <v>6687069</v>
      </c>
      <c r="AA247" s="356">
        <v>6160775</v>
      </c>
      <c r="AB247" s="356">
        <v>520641</v>
      </c>
      <c r="AC247" s="356">
        <v>3194650</v>
      </c>
      <c r="AD247" s="356">
        <v>1729070</v>
      </c>
      <c r="AE247" s="356">
        <v>143151</v>
      </c>
      <c r="AF247" s="356">
        <v>1556286</v>
      </c>
      <c r="AG247" s="356">
        <v>1251090</v>
      </c>
      <c r="AH247" s="356">
        <v>1920572</v>
      </c>
      <c r="AI247" s="356">
        <v>771699</v>
      </c>
      <c r="AJ247" s="356">
        <v>2351380</v>
      </c>
      <c r="AK247" s="356">
        <v>619901</v>
      </c>
      <c r="AL247" s="356">
        <v>87158</v>
      </c>
      <c r="AM247" s="356">
        <v>1784434</v>
      </c>
      <c r="AN247" s="356">
        <v>28690</v>
      </c>
      <c r="AO247" s="356">
        <v>677769</v>
      </c>
      <c r="AP247" s="356">
        <v>775284</v>
      </c>
      <c r="AQ247" s="356">
        <v>0</v>
      </c>
      <c r="AR247" s="356">
        <v>387975</v>
      </c>
      <c r="AS247" s="356">
        <v>119381</v>
      </c>
      <c r="AT247" s="356">
        <v>194186</v>
      </c>
      <c r="AU247" s="356">
        <v>101545</v>
      </c>
      <c r="AV247" s="356">
        <v>317012</v>
      </c>
      <c r="AW247" s="356">
        <v>82367</v>
      </c>
      <c r="AX247" s="356">
        <v>15640</v>
      </c>
      <c r="AY247" s="356">
        <v>3197379</v>
      </c>
      <c r="AZ247" s="356">
        <v>534223</v>
      </c>
      <c r="BA247" s="356">
        <v>94474</v>
      </c>
      <c r="BB247" s="356">
        <v>20077</v>
      </c>
      <c r="BC247" s="356">
        <v>451029</v>
      </c>
      <c r="BD247" s="356">
        <v>13958</v>
      </c>
      <c r="BE247" s="356">
        <v>0</v>
      </c>
      <c r="BF247" s="356">
        <v>0</v>
      </c>
      <c r="BG247" s="356">
        <v>59853</v>
      </c>
      <c r="BH247" s="356">
        <v>14616</v>
      </c>
      <c r="BI247" s="356">
        <v>14026</v>
      </c>
      <c r="BJ247" s="356">
        <v>46241</v>
      </c>
      <c r="BK247" s="356">
        <v>10029</v>
      </c>
      <c r="BL247" s="356">
        <v>0</v>
      </c>
      <c r="BM247" s="356">
        <v>0</v>
      </c>
      <c r="BN247" s="356">
        <v>1341744</v>
      </c>
      <c r="BO247" s="356">
        <v>0</v>
      </c>
      <c r="BP247" s="356">
        <v>9296</v>
      </c>
      <c r="BQ247" s="356">
        <v>1331954</v>
      </c>
      <c r="BR247" s="356">
        <v>13160</v>
      </c>
      <c r="BS247" s="356">
        <v>0</v>
      </c>
      <c r="BT247" s="356">
        <v>0</v>
      </c>
      <c r="BU247" s="356">
        <v>960445</v>
      </c>
      <c r="BV247" s="356">
        <v>50534</v>
      </c>
      <c r="BW247" s="356">
        <v>15037</v>
      </c>
      <c r="BX247" s="356">
        <v>888618</v>
      </c>
      <c r="BY247" s="356">
        <v>47230</v>
      </c>
      <c r="BZ247" s="356">
        <v>0</v>
      </c>
      <c r="CA247" s="356">
        <v>0</v>
      </c>
      <c r="CB247" s="356">
        <v>112825</v>
      </c>
      <c r="CC247" s="356">
        <v>60525</v>
      </c>
      <c r="CD247" s="356">
        <v>17052</v>
      </c>
      <c r="CE247" s="356">
        <v>50249</v>
      </c>
      <c r="CF247" s="356">
        <v>11109</v>
      </c>
      <c r="CG247" s="356">
        <v>0</v>
      </c>
      <c r="CH247" s="356">
        <v>0</v>
      </c>
      <c r="CI247" s="356">
        <v>1606304</v>
      </c>
      <c r="CJ247" s="356">
        <v>525008</v>
      </c>
      <c r="CK247" s="356">
        <v>88282</v>
      </c>
      <c r="CL247" s="356">
        <v>933574</v>
      </c>
      <c r="CM247" s="356">
        <v>25837</v>
      </c>
      <c r="CN247" s="356">
        <v>0</v>
      </c>
      <c r="CO247" s="356">
        <v>504305</v>
      </c>
      <c r="CP247" s="356">
        <v>1755082</v>
      </c>
      <c r="CQ247" s="356">
        <v>272810</v>
      </c>
      <c r="CR247" s="356">
        <v>608228</v>
      </c>
      <c r="CS247" s="356">
        <v>101265</v>
      </c>
      <c r="CT247" s="356">
        <v>572279</v>
      </c>
      <c r="CU247" s="356">
        <v>332550</v>
      </c>
      <c r="CV247" s="356">
        <v>312523</v>
      </c>
      <c r="CW247" s="356">
        <v>203340</v>
      </c>
      <c r="CX247" s="356">
        <v>0</v>
      </c>
      <c r="CY247" s="356">
        <v>0</v>
      </c>
      <c r="CZ247" s="356">
        <v>0</v>
      </c>
      <c r="DA247" s="356">
        <v>71847</v>
      </c>
      <c r="DB247" s="356">
        <v>104300</v>
      </c>
      <c r="DC247" s="356">
        <v>23857</v>
      </c>
      <c r="DD247" s="356">
        <v>5009006</v>
      </c>
      <c r="DE247" s="356">
        <v>2210355</v>
      </c>
      <c r="DF247" s="356">
        <v>2420312</v>
      </c>
      <c r="DG247" s="356">
        <v>2710606</v>
      </c>
      <c r="DH247" s="356">
        <v>120718</v>
      </c>
      <c r="DI247" s="356">
        <v>93000</v>
      </c>
      <c r="DJ247" s="356">
        <v>24639</v>
      </c>
      <c r="DK247" s="356">
        <v>6530050</v>
      </c>
      <c r="DL247" s="356">
        <v>5075952</v>
      </c>
      <c r="DM247" s="356">
        <v>3296345</v>
      </c>
      <c r="DN247" s="356">
        <v>1018832</v>
      </c>
      <c r="DO247" s="356">
        <v>723091</v>
      </c>
      <c r="DP247" s="356">
        <v>494688</v>
      </c>
      <c r="DQ247" s="356">
        <v>2084416</v>
      </c>
      <c r="DR247" s="356">
        <v>0</v>
      </c>
      <c r="DS247" s="356">
        <v>108671</v>
      </c>
      <c r="DT247" s="356">
        <v>487819</v>
      </c>
      <c r="DU247" s="356">
        <v>199286</v>
      </c>
      <c r="DV247" s="356">
        <v>2778649</v>
      </c>
      <c r="DW247" s="356">
        <v>975837</v>
      </c>
      <c r="DX247" s="356">
        <v>730605</v>
      </c>
      <c r="DY247" s="356">
        <v>406324</v>
      </c>
      <c r="DZ247" s="356">
        <v>1848626</v>
      </c>
      <c r="EA247" s="356">
        <v>6422</v>
      </c>
      <c r="EB247" s="356">
        <v>135168</v>
      </c>
      <c r="EC247" s="356">
        <v>479481</v>
      </c>
      <c r="ED247" s="356">
        <v>268499</v>
      </c>
      <c r="EE247" s="356">
        <v>4829196</v>
      </c>
      <c r="EF247" s="356">
        <v>1750158</v>
      </c>
      <c r="EG247" s="356">
        <v>1283989</v>
      </c>
      <c r="EH247" s="356">
        <v>733829</v>
      </c>
      <c r="EI247" s="356">
        <v>3265212</v>
      </c>
      <c r="EJ247" s="356">
        <v>6422</v>
      </c>
      <c r="EK247" s="356">
        <v>200673</v>
      </c>
      <c r="EL247" s="356">
        <v>882324</v>
      </c>
      <c r="EM247" s="356">
        <v>404642</v>
      </c>
      <c r="EN247" s="356">
        <v>745810</v>
      </c>
      <c r="EO247" s="356">
        <v>173069</v>
      </c>
      <c r="EP247" s="356">
        <v>97549</v>
      </c>
      <c r="EQ247" s="356">
        <v>139931</v>
      </c>
      <c r="ER247" s="356">
        <v>419448</v>
      </c>
      <c r="ES247" s="356">
        <v>0</v>
      </c>
      <c r="ET247" s="356">
        <v>29316</v>
      </c>
      <c r="EU247" s="356">
        <v>41148</v>
      </c>
      <c r="EV247" s="356">
        <v>32512</v>
      </c>
      <c r="EW247" s="356">
        <v>1713159</v>
      </c>
      <c r="EX247" s="356">
        <v>449686</v>
      </c>
      <c r="EY247" s="356">
        <v>242613</v>
      </c>
      <c r="EZ247" s="356">
        <v>291109</v>
      </c>
      <c r="FA247" s="356">
        <v>933186</v>
      </c>
      <c r="FB247" s="356">
        <v>22597</v>
      </c>
      <c r="FC247" s="356">
        <v>109223</v>
      </c>
      <c r="FD247" s="356">
        <v>151778</v>
      </c>
      <c r="FE247" s="356">
        <v>113866</v>
      </c>
      <c r="FF247" s="356">
        <v>582923</v>
      </c>
      <c r="FG247" s="356">
        <v>255368</v>
      </c>
      <c r="FH247" s="356">
        <v>73364</v>
      </c>
      <c r="FI247" s="356">
        <v>88533</v>
      </c>
      <c r="FJ247" s="356">
        <v>143028</v>
      </c>
      <c r="FK247" s="356">
        <v>12203</v>
      </c>
      <c r="FL247" s="356">
        <v>30104</v>
      </c>
      <c r="FM247" s="356">
        <v>66342</v>
      </c>
      <c r="FN247" s="356">
        <v>9253</v>
      </c>
      <c r="FO247" s="356">
        <v>469525</v>
      </c>
      <c r="FP247" s="356">
        <v>368918</v>
      </c>
      <c r="FQ247" s="356">
        <v>11303</v>
      </c>
      <c r="FR247" s="356">
        <v>7415</v>
      </c>
      <c r="FS247" s="356">
        <v>106792</v>
      </c>
      <c r="FT247" s="356">
        <v>2013</v>
      </c>
      <c r="FU247" s="356">
        <v>0</v>
      </c>
      <c r="FV247" s="356">
        <v>6816</v>
      </c>
      <c r="FW247" s="356">
        <v>15662</v>
      </c>
      <c r="FX247" s="356">
        <v>1449240</v>
      </c>
      <c r="FY247" s="356">
        <v>483492</v>
      </c>
      <c r="FZ247" s="356">
        <v>309855</v>
      </c>
      <c r="GA247" s="356">
        <v>194308</v>
      </c>
      <c r="GB247" s="356">
        <v>880267</v>
      </c>
      <c r="GC247" s="356">
        <v>12057</v>
      </c>
      <c r="GD247" s="356">
        <v>11547</v>
      </c>
      <c r="GE247" s="356">
        <v>24949</v>
      </c>
      <c r="GF247" s="356">
        <v>13931</v>
      </c>
      <c r="GG247" s="356">
        <v>356827</v>
      </c>
      <c r="GH247" s="356">
        <v>24893</v>
      </c>
      <c r="GI247" s="356">
        <v>13823</v>
      </c>
      <c r="GJ247" s="356">
        <v>43067</v>
      </c>
      <c r="GK247" s="356">
        <v>212222</v>
      </c>
      <c r="GL247" s="356">
        <v>136212</v>
      </c>
      <c r="GM247" s="356">
        <v>0</v>
      </c>
      <c r="GN247" s="356">
        <v>0</v>
      </c>
      <c r="GO247" s="356">
        <v>0</v>
      </c>
      <c r="GP247" s="356">
        <v>157494</v>
      </c>
      <c r="GQ247" s="356">
        <v>0</v>
      </c>
      <c r="GR247" s="356">
        <v>102377</v>
      </c>
      <c r="GS247" s="356">
        <v>52445</v>
      </c>
      <c r="GT247" s="356">
        <v>0</v>
      </c>
      <c r="GU247" s="356">
        <v>0</v>
      </c>
      <c r="GV247" s="356">
        <v>0</v>
      </c>
      <c r="GW247" s="356">
        <v>0</v>
      </c>
      <c r="GX247" s="356">
        <v>0</v>
      </c>
      <c r="GY247" s="356">
        <v>791498</v>
      </c>
      <c r="GZ247" s="356">
        <v>211357</v>
      </c>
      <c r="HA247" s="356">
        <v>145798</v>
      </c>
      <c r="HB247" s="356">
        <v>69632</v>
      </c>
      <c r="HC247" s="356">
        <v>372393</v>
      </c>
      <c r="HD247" s="356">
        <v>19383</v>
      </c>
      <c r="HE247" s="356">
        <v>17020</v>
      </c>
      <c r="HF247" s="356">
        <v>134839</v>
      </c>
      <c r="HG247" s="356">
        <v>65876</v>
      </c>
      <c r="HH247" s="356">
        <v>3434469</v>
      </c>
    </row>
    <row r="248" spans="1:216" ht="15" x14ac:dyDescent="0.25">
      <c r="A248" s="356" t="s">
        <v>454</v>
      </c>
      <c r="B248" s="356">
        <v>10925040</v>
      </c>
      <c r="C248" s="356">
        <v>1994538</v>
      </c>
      <c r="D248" s="356">
        <v>1699529</v>
      </c>
      <c r="E248" s="356">
        <v>1332490</v>
      </c>
      <c r="F248" s="356">
        <v>885208</v>
      </c>
      <c r="G248" s="356">
        <v>748789</v>
      </c>
      <c r="H248" s="356">
        <v>668731</v>
      </c>
      <c r="I248" s="356">
        <v>352579</v>
      </c>
      <c r="J248" s="356">
        <v>449577</v>
      </c>
      <c r="K248" s="356">
        <v>157838</v>
      </c>
      <c r="L248" s="356">
        <v>96386</v>
      </c>
      <c r="M248" s="356">
        <v>80821</v>
      </c>
      <c r="N248" s="356">
        <v>101969</v>
      </c>
      <c r="O248" s="356">
        <v>53985</v>
      </c>
      <c r="P248" s="356">
        <v>72258</v>
      </c>
      <c r="Q248" s="356">
        <v>332825</v>
      </c>
      <c r="R248" s="356">
        <v>117420</v>
      </c>
      <c r="S248" s="356">
        <v>0</v>
      </c>
      <c r="T248" s="356">
        <v>391723</v>
      </c>
      <c r="U248" s="356">
        <v>307246</v>
      </c>
      <c r="V248" s="356">
        <v>132281</v>
      </c>
      <c r="W248" s="356">
        <v>162809</v>
      </c>
      <c r="X248" s="356">
        <v>118934</v>
      </c>
      <c r="Y248" s="356">
        <v>47473</v>
      </c>
      <c r="Z248" s="356">
        <v>8354125</v>
      </c>
      <c r="AA248" s="356">
        <v>7515122</v>
      </c>
      <c r="AB248" s="356">
        <v>422413</v>
      </c>
      <c r="AC248" s="356">
        <v>3624688</v>
      </c>
      <c r="AD248" s="356">
        <v>2425133</v>
      </c>
      <c r="AE248" s="356">
        <v>59248</v>
      </c>
      <c r="AF248" s="356">
        <v>1923135</v>
      </c>
      <c r="AG248" s="356">
        <v>1183710</v>
      </c>
      <c r="AH248" s="356">
        <v>2146648</v>
      </c>
      <c r="AI248" s="356">
        <v>1032553</v>
      </c>
      <c r="AJ248" s="356">
        <v>3719099</v>
      </c>
      <c r="AK248" s="356">
        <v>1026181</v>
      </c>
      <c r="AL248" s="356">
        <v>230778</v>
      </c>
      <c r="AM248" s="356">
        <v>3011664</v>
      </c>
      <c r="AN248" s="356">
        <v>16236</v>
      </c>
      <c r="AO248" s="356">
        <v>1184227</v>
      </c>
      <c r="AP248" s="356">
        <v>1216384</v>
      </c>
      <c r="AQ248" s="356">
        <v>6650</v>
      </c>
      <c r="AR248" s="356">
        <v>780646</v>
      </c>
      <c r="AS248" s="356">
        <v>142586</v>
      </c>
      <c r="AT248" s="356">
        <v>424762</v>
      </c>
      <c r="AU248" s="356">
        <v>121985</v>
      </c>
      <c r="AV248" s="356">
        <v>701210</v>
      </c>
      <c r="AW248" s="356">
        <v>158372</v>
      </c>
      <c r="AX248" s="356">
        <v>32972</v>
      </c>
      <c r="AY248" s="356">
        <v>3015815</v>
      </c>
      <c r="AZ248" s="356">
        <v>622317</v>
      </c>
      <c r="BA248" s="356">
        <v>141389</v>
      </c>
      <c r="BB248" s="356">
        <v>46970</v>
      </c>
      <c r="BC248" s="356">
        <v>495513</v>
      </c>
      <c r="BD248" s="356">
        <v>22701</v>
      </c>
      <c r="BE248" s="356">
        <v>0</v>
      </c>
      <c r="BF248" s="356">
        <v>0</v>
      </c>
      <c r="BG248" s="356">
        <v>246241</v>
      </c>
      <c r="BH248" s="356">
        <v>36304</v>
      </c>
      <c r="BI248" s="356">
        <v>0</v>
      </c>
      <c r="BJ248" s="356">
        <v>220632</v>
      </c>
      <c r="BK248" s="356">
        <v>0</v>
      </c>
      <c r="BL248" s="356">
        <v>0</v>
      </c>
      <c r="BM248" s="356">
        <v>0</v>
      </c>
      <c r="BN248" s="356">
        <v>999613</v>
      </c>
      <c r="BO248" s="356">
        <v>0</v>
      </c>
      <c r="BP248" s="356">
        <v>8062</v>
      </c>
      <c r="BQ248" s="356">
        <v>991343</v>
      </c>
      <c r="BR248" s="356">
        <v>0</v>
      </c>
      <c r="BS248" s="356">
        <v>0</v>
      </c>
      <c r="BT248" s="356">
        <v>0</v>
      </c>
      <c r="BU248" s="356">
        <v>484445</v>
      </c>
      <c r="BV248" s="356">
        <v>51681</v>
      </c>
      <c r="BW248" s="356">
        <v>10353</v>
      </c>
      <c r="BX248" s="356">
        <v>464355</v>
      </c>
      <c r="BY248" s="356">
        <v>10679</v>
      </c>
      <c r="BZ248" s="356">
        <v>0</v>
      </c>
      <c r="CA248" s="356">
        <v>0</v>
      </c>
      <c r="CB248" s="356">
        <v>154891</v>
      </c>
      <c r="CC248" s="356">
        <v>73382</v>
      </c>
      <c r="CD248" s="356">
        <v>0</v>
      </c>
      <c r="CE248" s="356">
        <v>104629</v>
      </c>
      <c r="CF248" s="356">
        <v>0</v>
      </c>
      <c r="CG248" s="356">
        <v>0</v>
      </c>
      <c r="CH248" s="356">
        <v>0</v>
      </c>
      <c r="CI248" s="356">
        <v>1808393</v>
      </c>
      <c r="CJ248" s="356">
        <v>728848</v>
      </c>
      <c r="CK248" s="356">
        <v>38974</v>
      </c>
      <c r="CL248" s="356">
        <v>1266414</v>
      </c>
      <c r="CM248" s="356">
        <v>22123</v>
      </c>
      <c r="CN248" s="356">
        <v>0</v>
      </c>
      <c r="CO248" s="356">
        <v>189232</v>
      </c>
      <c r="CP248" s="356">
        <v>843549</v>
      </c>
      <c r="CQ248" s="356">
        <v>138744</v>
      </c>
      <c r="CR248" s="356">
        <v>387721</v>
      </c>
      <c r="CS248" s="356">
        <v>98348</v>
      </c>
      <c r="CT248" s="356">
        <v>241271</v>
      </c>
      <c r="CU248" s="356">
        <v>135370</v>
      </c>
      <c r="CV248" s="356">
        <v>120969</v>
      </c>
      <c r="CW248" s="356">
        <v>132260</v>
      </c>
      <c r="CX248" s="356">
        <v>0</v>
      </c>
      <c r="CY248" s="356">
        <v>0</v>
      </c>
      <c r="CZ248" s="356">
        <v>0</v>
      </c>
      <c r="DA248" s="356">
        <v>51132</v>
      </c>
      <c r="DB248" s="356">
        <v>58803</v>
      </c>
      <c r="DC248" s="356">
        <v>14761</v>
      </c>
      <c r="DD248" s="356">
        <v>5220755</v>
      </c>
      <c r="DE248" s="356">
        <v>2020670</v>
      </c>
      <c r="DF248" s="356">
        <v>2674070</v>
      </c>
      <c r="DG248" s="356">
        <v>3072015</v>
      </c>
      <c r="DH248" s="356">
        <v>146689</v>
      </c>
      <c r="DI248" s="356">
        <v>38265</v>
      </c>
      <c r="DJ248" s="356">
        <v>12788</v>
      </c>
      <c r="DK248" s="356">
        <v>5768866</v>
      </c>
      <c r="DL248" s="356">
        <v>3924012</v>
      </c>
      <c r="DM248" s="356">
        <v>2842533</v>
      </c>
      <c r="DN248" s="356">
        <v>1075042</v>
      </c>
      <c r="DO248" s="356">
        <v>388793</v>
      </c>
      <c r="DP248" s="356">
        <v>411121</v>
      </c>
      <c r="DQ248" s="356">
        <v>1667075</v>
      </c>
      <c r="DR248" s="356">
        <v>0</v>
      </c>
      <c r="DS248" s="356">
        <v>52643</v>
      </c>
      <c r="DT248" s="356">
        <v>352166</v>
      </c>
      <c r="DU248" s="356">
        <v>151789</v>
      </c>
      <c r="DV248" s="356">
        <v>1774390</v>
      </c>
      <c r="DW248" s="356">
        <v>493017</v>
      </c>
      <c r="DX248" s="356">
        <v>328342</v>
      </c>
      <c r="DY248" s="356">
        <v>278165</v>
      </c>
      <c r="DZ248" s="356">
        <v>1196530</v>
      </c>
      <c r="EA248" s="356">
        <v>0</v>
      </c>
      <c r="EB248" s="356">
        <v>24238</v>
      </c>
      <c r="EC248" s="356">
        <v>207714</v>
      </c>
      <c r="ED248" s="356">
        <v>82592</v>
      </c>
      <c r="EE248" s="356">
        <v>3686796</v>
      </c>
      <c r="EF248" s="356">
        <v>1393182</v>
      </c>
      <c r="EG248" s="356">
        <v>636530</v>
      </c>
      <c r="EH248" s="356">
        <v>512276</v>
      </c>
      <c r="EI248" s="356">
        <v>2281045</v>
      </c>
      <c r="EJ248" s="356">
        <v>0</v>
      </c>
      <c r="EK248" s="356">
        <v>62095</v>
      </c>
      <c r="EL248" s="356">
        <v>507814</v>
      </c>
      <c r="EM248" s="356">
        <v>197726</v>
      </c>
      <c r="EN248" s="356">
        <v>778343</v>
      </c>
      <c r="EO248" s="356">
        <v>103353</v>
      </c>
      <c r="EP248" s="356">
        <v>75719</v>
      </c>
      <c r="EQ248" s="356">
        <v>156906</v>
      </c>
      <c r="ER248" s="356">
        <v>471190</v>
      </c>
      <c r="ES248" s="356">
        <v>0</v>
      </c>
      <c r="ET248" s="356">
        <v>7485</v>
      </c>
      <c r="EU248" s="356">
        <v>80289</v>
      </c>
      <c r="EV248" s="356">
        <v>32506</v>
      </c>
      <c r="EW248" s="356">
        <v>1489140</v>
      </c>
      <c r="EX248" s="356">
        <v>434067</v>
      </c>
      <c r="EY248" s="356">
        <v>162758</v>
      </c>
      <c r="EZ248" s="356">
        <v>265699</v>
      </c>
      <c r="FA248" s="356">
        <v>791651</v>
      </c>
      <c r="FB248" s="356">
        <v>0</v>
      </c>
      <c r="FC248" s="356">
        <v>34610</v>
      </c>
      <c r="FD248" s="356">
        <v>141894</v>
      </c>
      <c r="FE248" s="356">
        <v>76141</v>
      </c>
      <c r="FF248" s="356">
        <v>534762</v>
      </c>
      <c r="FG248" s="356">
        <v>176096</v>
      </c>
      <c r="FH248" s="356">
        <v>44039</v>
      </c>
      <c r="FI248" s="356">
        <v>73719</v>
      </c>
      <c r="FJ248" s="356">
        <v>199209</v>
      </c>
      <c r="FK248" s="356">
        <v>0</v>
      </c>
      <c r="FL248" s="356">
        <v>19802</v>
      </c>
      <c r="FM248" s="356">
        <v>31136</v>
      </c>
      <c r="FN248" s="356">
        <v>6397</v>
      </c>
      <c r="FO248" s="356">
        <v>1112237</v>
      </c>
      <c r="FP248" s="356">
        <v>920303</v>
      </c>
      <c r="FQ248" s="356">
        <v>64274</v>
      </c>
      <c r="FR248" s="356">
        <v>24553</v>
      </c>
      <c r="FS248" s="356">
        <v>231035</v>
      </c>
      <c r="FT248" s="356">
        <v>9773</v>
      </c>
      <c r="FU248" s="356">
        <v>6648</v>
      </c>
      <c r="FV248" s="356">
        <v>60526</v>
      </c>
      <c r="FW248" s="356">
        <v>0</v>
      </c>
      <c r="FX248" s="356">
        <v>1051361</v>
      </c>
      <c r="FY248" s="356">
        <v>241448</v>
      </c>
      <c r="FZ248" s="356">
        <v>129235</v>
      </c>
      <c r="GA248" s="356">
        <v>158020</v>
      </c>
      <c r="GB248" s="356">
        <v>750495</v>
      </c>
      <c r="GC248" s="356">
        <v>0</v>
      </c>
      <c r="GD248" s="356">
        <v>4757</v>
      </c>
      <c r="GE248" s="356">
        <v>11030</v>
      </c>
      <c r="GF248" s="356">
        <v>0</v>
      </c>
      <c r="GG248" s="356">
        <v>103054</v>
      </c>
      <c r="GH248" s="356">
        <v>0</v>
      </c>
      <c r="GI248" s="356">
        <v>0</v>
      </c>
      <c r="GJ248" s="356">
        <v>29068</v>
      </c>
      <c r="GK248" s="356">
        <v>55712</v>
      </c>
      <c r="GL248" s="356">
        <v>43809</v>
      </c>
      <c r="GM248" s="356">
        <v>0</v>
      </c>
      <c r="GN248" s="356">
        <v>0</v>
      </c>
      <c r="GO248" s="356">
        <v>0</v>
      </c>
      <c r="GP248" s="356">
        <v>389441</v>
      </c>
      <c r="GQ248" s="356">
        <v>20290</v>
      </c>
      <c r="GR248" s="356">
        <v>282817</v>
      </c>
      <c r="GS248" s="356">
        <v>78427</v>
      </c>
      <c r="GT248" s="356">
        <v>13829</v>
      </c>
      <c r="GU248" s="356">
        <v>0</v>
      </c>
      <c r="GV248" s="356">
        <v>0</v>
      </c>
      <c r="GW248" s="356">
        <v>11067</v>
      </c>
      <c r="GX248" s="356">
        <v>26533</v>
      </c>
      <c r="GY248" s="356">
        <v>626800</v>
      </c>
      <c r="GZ248" s="356">
        <v>243326</v>
      </c>
      <c r="HA248" s="356">
        <v>55012</v>
      </c>
      <c r="HB248" s="356">
        <v>73126</v>
      </c>
      <c r="HC248" s="356">
        <v>366124</v>
      </c>
      <c r="HD248" s="356">
        <v>28918</v>
      </c>
      <c r="HE248" s="356">
        <v>6808</v>
      </c>
      <c r="HF248" s="356">
        <v>54828</v>
      </c>
      <c r="HG248" s="356">
        <v>10978</v>
      </c>
      <c r="HH248" s="356">
        <v>2904021</v>
      </c>
    </row>
    <row r="249" spans="1:216" ht="15" x14ac:dyDescent="0.25">
      <c r="A249" s="356" t="s">
        <v>455</v>
      </c>
      <c r="B249" s="356">
        <v>15508770</v>
      </c>
      <c r="C249" s="356">
        <v>2771799</v>
      </c>
      <c r="D249" s="356">
        <v>2255256</v>
      </c>
      <c r="E249" s="356">
        <v>1662760</v>
      </c>
      <c r="F249" s="356">
        <v>1031920</v>
      </c>
      <c r="G249" s="356">
        <v>961046</v>
      </c>
      <c r="H249" s="356">
        <v>820786</v>
      </c>
      <c r="I249" s="356">
        <v>436790</v>
      </c>
      <c r="J249" s="356">
        <v>523827</v>
      </c>
      <c r="K249" s="356">
        <v>177186</v>
      </c>
      <c r="L249" s="356">
        <v>96104</v>
      </c>
      <c r="M249" s="356">
        <v>93313</v>
      </c>
      <c r="N249" s="356">
        <v>168666</v>
      </c>
      <c r="O249" s="356">
        <v>82784</v>
      </c>
      <c r="P249" s="356">
        <v>108057</v>
      </c>
      <c r="Q249" s="356">
        <v>597870</v>
      </c>
      <c r="R249" s="356">
        <v>234944</v>
      </c>
      <c r="S249" s="356">
        <v>0</v>
      </c>
      <c r="T249" s="356">
        <v>255584</v>
      </c>
      <c r="U249" s="356">
        <v>201366</v>
      </c>
      <c r="V249" s="356">
        <v>76597</v>
      </c>
      <c r="W249" s="356">
        <v>231510</v>
      </c>
      <c r="X249" s="356">
        <v>182732</v>
      </c>
      <c r="Y249" s="356">
        <v>54758</v>
      </c>
      <c r="Z249" s="356">
        <v>10860020</v>
      </c>
      <c r="AA249" s="356">
        <v>10206260</v>
      </c>
      <c r="AB249" s="356">
        <v>833555</v>
      </c>
      <c r="AC249" s="356">
        <v>5627030</v>
      </c>
      <c r="AD249" s="356">
        <v>3182730</v>
      </c>
      <c r="AE249" s="356">
        <v>220829</v>
      </c>
      <c r="AF249" s="356">
        <v>2442380</v>
      </c>
      <c r="AG249" s="356">
        <v>2211189</v>
      </c>
      <c r="AH249" s="356">
        <v>3057322</v>
      </c>
      <c r="AI249" s="356">
        <v>1237017</v>
      </c>
      <c r="AJ249" s="356">
        <v>4248883</v>
      </c>
      <c r="AK249" s="356">
        <v>1239910</v>
      </c>
      <c r="AL249" s="356">
        <v>247698</v>
      </c>
      <c r="AM249" s="356">
        <v>2729166</v>
      </c>
      <c r="AN249" s="356">
        <v>49552</v>
      </c>
      <c r="AO249" s="356">
        <v>1225661</v>
      </c>
      <c r="AP249" s="356">
        <v>1121240</v>
      </c>
      <c r="AQ249" s="356">
        <v>6791</v>
      </c>
      <c r="AR249" s="356">
        <v>608191</v>
      </c>
      <c r="AS249" s="356">
        <v>167376</v>
      </c>
      <c r="AT249" s="356">
        <v>262532</v>
      </c>
      <c r="AU249" s="356">
        <v>115941</v>
      </c>
      <c r="AV249" s="356">
        <v>463645</v>
      </c>
      <c r="AW249" s="356">
        <v>111588</v>
      </c>
      <c r="AX249" s="356">
        <v>13610</v>
      </c>
      <c r="AY249" s="356">
        <v>4985432</v>
      </c>
      <c r="AZ249" s="356">
        <v>1002897</v>
      </c>
      <c r="BA249" s="356">
        <v>213959</v>
      </c>
      <c r="BB249" s="356">
        <v>51469</v>
      </c>
      <c r="BC249" s="356">
        <v>814946</v>
      </c>
      <c r="BD249" s="356">
        <v>44996</v>
      </c>
      <c r="BE249" s="356">
        <v>0</v>
      </c>
      <c r="BF249" s="356">
        <v>0</v>
      </c>
      <c r="BG249" s="356">
        <v>287386</v>
      </c>
      <c r="BH249" s="356">
        <v>54359</v>
      </c>
      <c r="BI249" s="356">
        <v>0</v>
      </c>
      <c r="BJ249" s="356">
        <v>245534</v>
      </c>
      <c r="BK249" s="356">
        <v>10014</v>
      </c>
      <c r="BL249" s="356">
        <v>0</v>
      </c>
      <c r="BM249" s="356">
        <v>0</v>
      </c>
      <c r="BN249" s="356">
        <v>1941953</v>
      </c>
      <c r="BO249" s="356">
        <v>3367</v>
      </c>
      <c r="BP249" s="356">
        <v>27155</v>
      </c>
      <c r="BQ249" s="356">
        <v>1919786</v>
      </c>
      <c r="BR249" s="356">
        <v>19840</v>
      </c>
      <c r="BS249" s="356">
        <v>0</v>
      </c>
      <c r="BT249" s="356">
        <v>0</v>
      </c>
      <c r="BU249" s="356">
        <v>1283238</v>
      </c>
      <c r="BV249" s="356">
        <v>108532</v>
      </c>
      <c r="BW249" s="356">
        <v>77148</v>
      </c>
      <c r="BX249" s="356">
        <v>1155218</v>
      </c>
      <c r="BY249" s="356">
        <v>64072</v>
      </c>
      <c r="BZ249" s="356">
        <v>0</v>
      </c>
      <c r="CA249" s="356">
        <v>0</v>
      </c>
      <c r="CB249" s="356">
        <v>300095</v>
      </c>
      <c r="CC249" s="356">
        <v>151858</v>
      </c>
      <c r="CD249" s="356">
        <v>33703</v>
      </c>
      <c r="CE249" s="356">
        <v>135922</v>
      </c>
      <c r="CF249" s="356">
        <v>12004</v>
      </c>
      <c r="CG249" s="356">
        <v>0</v>
      </c>
      <c r="CH249" s="356">
        <v>0</v>
      </c>
      <c r="CI249" s="356">
        <v>2381593</v>
      </c>
      <c r="CJ249" s="356">
        <v>889118</v>
      </c>
      <c r="CK249" s="356">
        <v>79260</v>
      </c>
      <c r="CL249" s="356">
        <v>1514026</v>
      </c>
      <c r="CM249" s="356">
        <v>67352</v>
      </c>
      <c r="CN249" s="356">
        <v>0</v>
      </c>
      <c r="CO249" s="356">
        <v>379592</v>
      </c>
      <c r="CP249" s="356">
        <v>1662438</v>
      </c>
      <c r="CQ249" s="356">
        <v>209426</v>
      </c>
      <c r="CR249" s="356">
        <v>646962</v>
      </c>
      <c r="CS249" s="356">
        <v>130053</v>
      </c>
      <c r="CT249" s="356">
        <v>472007</v>
      </c>
      <c r="CU249" s="356">
        <v>310347</v>
      </c>
      <c r="CV249" s="356">
        <v>296371</v>
      </c>
      <c r="CW249" s="356">
        <v>373255</v>
      </c>
      <c r="CX249" s="356">
        <v>0</v>
      </c>
      <c r="CY249" s="356">
        <v>0</v>
      </c>
      <c r="CZ249" s="356">
        <v>0</v>
      </c>
      <c r="DA249" s="356">
        <v>106393</v>
      </c>
      <c r="DB249" s="356">
        <v>243368</v>
      </c>
      <c r="DC249" s="356">
        <v>19225</v>
      </c>
      <c r="DD249" s="356">
        <v>6849596</v>
      </c>
      <c r="DE249" s="356">
        <v>2753837</v>
      </c>
      <c r="DF249" s="356">
        <v>3360235</v>
      </c>
      <c r="DG249" s="356">
        <v>3774033</v>
      </c>
      <c r="DH249" s="356">
        <v>133277</v>
      </c>
      <c r="DI249" s="356">
        <v>62808</v>
      </c>
      <c r="DJ249" s="356">
        <v>34024</v>
      </c>
      <c r="DK249" s="356">
        <v>9475658</v>
      </c>
      <c r="DL249" s="356">
        <v>6802495</v>
      </c>
      <c r="DM249" s="356">
        <v>5188957</v>
      </c>
      <c r="DN249" s="356">
        <v>1421418</v>
      </c>
      <c r="DO249" s="356">
        <v>1063266</v>
      </c>
      <c r="DP249" s="356">
        <v>684689</v>
      </c>
      <c r="DQ249" s="356">
        <v>3460169</v>
      </c>
      <c r="DR249" s="356">
        <v>7282</v>
      </c>
      <c r="DS249" s="356">
        <v>151993</v>
      </c>
      <c r="DT249" s="356">
        <v>637366</v>
      </c>
      <c r="DU249" s="356">
        <v>292845</v>
      </c>
      <c r="DV249" s="356">
        <v>2916181</v>
      </c>
      <c r="DW249" s="356">
        <v>745381</v>
      </c>
      <c r="DX249" s="356">
        <v>638349</v>
      </c>
      <c r="DY249" s="356">
        <v>402408</v>
      </c>
      <c r="DZ249" s="356">
        <v>2069241</v>
      </c>
      <c r="EA249" s="356">
        <v>6413</v>
      </c>
      <c r="EB249" s="356">
        <v>77162</v>
      </c>
      <c r="EC249" s="356">
        <v>380069</v>
      </c>
      <c r="ED249" s="356">
        <v>231293</v>
      </c>
      <c r="EE249" s="356">
        <v>6514844</v>
      </c>
      <c r="EF249" s="356">
        <v>1945146</v>
      </c>
      <c r="EG249" s="356">
        <v>1514348</v>
      </c>
      <c r="EH249" s="356">
        <v>866933</v>
      </c>
      <c r="EI249" s="356">
        <v>4510146</v>
      </c>
      <c r="EJ249" s="356">
        <v>13661</v>
      </c>
      <c r="EK249" s="356">
        <v>189830</v>
      </c>
      <c r="EL249" s="356">
        <v>919646</v>
      </c>
      <c r="EM249" s="356">
        <v>462420</v>
      </c>
      <c r="EN249" s="356">
        <v>964798</v>
      </c>
      <c r="EO249" s="356">
        <v>111751</v>
      </c>
      <c r="EP249" s="356">
        <v>115409</v>
      </c>
      <c r="EQ249" s="356">
        <v>162874</v>
      </c>
      <c r="ER249" s="356">
        <v>637827</v>
      </c>
      <c r="ES249" s="356">
        <v>0</v>
      </c>
      <c r="ET249" s="356">
        <v>34387</v>
      </c>
      <c r="EU249" s="356">
        <v>83369</v>
      </c>
      <c r="EV249" s="356">
        <v>37687</v>
      </c>
      <c r="EW249" s="356">
        <v>2814973</v>
      </c>
      <c r="EX249" s="356">
        <v>646197</v>
      </c>
      <c r="EY249" s="356">
        <v>494694</v>
      </c>
      <c r="EZ249" s="356">
        <v>486987</v>
      </c>
      <c r="FA249" s="356">
        <v>1779917</v>
      </c>
      <c r="FB249" s="356">
        <v>11981</v>
      </c>
      <c r="FC249" s="356">
        <v>136593</v>
      </c>
      <c r="FD249" s="356">
        <v>276624</v>
      </c>
      <c r="FE249" s="356">
        <v>134864</v>
      </c>
      <c r="FF249" s="356">
        <v>887757</v>
      </c>
      <c r="FG249" s="356">
        <v>239798</v>
      </c>
      <c r="FH249" s="356">
        <v>73376</v>
      </c>
      <c r="FI249" s="356">
        <v>96673</v>
      </c>
      <c r="FJ249" s="356">
        <v>249899</v>
      </c>
      <c r="FK249" s="356">
        <v>2484</v>
      </c>
      <c r="FL249" s="356">
        <v>22209</v>
      </c>
      <c r="FM249" s="356">
        <v>12930</v>
      </c>
      <c r="FN249" s="356">
        <v>14342</v>
      </c>
      <c r="FO249" s="356">
        <v>700788</v>
      </c>
      <c r="FP249" s="356">
        <v>546528</v>
      </c>
      <c r="FQ249" s="356">
        <v>32455</v>
      </c>
      <c r="FR249" s="356">
        <v>29140</v>
      </c>
      <c r="FS249" s="356">
        <v>150493</v>
      </c>
      <c r="FT249" s="356">
        <v>10177</v>
      </c>
      <c r="FU249" s="356">
        <v>0</v>
      </c>
      <c r="FV249" s="356">
        <v>12504</v>
      </c>
      <c r="FW249" s="356">
        <v>6991</v>
      </c>
      <c r="FX249" s="356">
        <v>2362456</v>
      </c>
      <c r="FY249" s="356">
        <v>483090</v>
      </c>
      <c r="FZ249" s="356">
        <v>520565</v>
      </c>
      <c r="GA249" s="356">
        <v>324296</v>
      </c>
      <c r="GB249" s="356">
        <v>1549084</v>
      </c>
      <c r="GC249" s="356">
        <v>12039</v>
      </c>
      <c r="GD249" s="356">
        <v>13378</v>
      </c>
      <c r="GE249" s="356">
        <v>46824</v>
      </c>
      <c r="GF249" s="356">
        <v>13200</v>
      </c>
      <c r="GG249" s="356">
        <v>748975</v>
      </c>
      <c r="GH249" s="356">
        <v>16153</v>
      </c>
      <c r="GI249" s="356">
        <v>43882</v>
      </c>
      <c r="GJ249" s="356">
        <v>60645</v>
      </c>
      <c r="GK249" s="356">
        <v>358796</v>
      </c>
      <c r="GL249" s="356">
        <v>413824</v>
      </c>
      <c r="GM249" s="356">
        <v>0</v>
      </c>
      <c r="GN249" s="356">
        <v>0</v>
      </c>
      <c r="GO249" s="356">
        <v>0</v>
      </c>
      <c r="GP249" s="356">
        <v>309522</v>
      </c>
      <c r="GQ249" s="356">
        <v>5389</v>
      </c>
      <c r="GR249" s="356">
        <v>235246</v>
      </c>
      <c r="GS249" s="356">
        <v>77441</v>
      </c>
      <c r="GT249" s="356">
        <v>0</v>
      </c>
      <c r="GU249" s="356">
        <v>0</v>
      </c>
      <c r="GV249" s="356">
        <v>0</v>
      </c>
      <c r="GW249" s="356">
        <v>0</v>
      </c>
      <c r="GX249" s="356">
        <v>0</v>
      </c>
      <c r="GY249" s="356">
        <v>971915</v>
      </c>
      <c r="GZ249" s="356">
        <v>199294</v>
      </c>
      <c r="HA249" s="356">
        <v>191469</v>
      </c>
      <c r="HB249" s="356">
        <v>80017</v>
      </c>
      <c r="HC249" s="356">
        <v>595570</v>
      </c>
      <c r="HD249" s="356">
        <v>34319</v>
      </c>
      <c r="HE249" s="356">
        <v>5016</v>
      </c>
      <c r="HF249" s="356">
        <v>100893</v>
      </c>
      <c r="HG249" s="356">
        <v>54127</v>
      </c>
      <c r="HH249" s="356">
        <v>4730050</v>
      </c>
    </row>
    <row r="250" spans="1:216" ht="15" x14ac:dyDescent="0.25">
      <c r="A250" s="356" t="s">
        <v>456</v>
      </c>
      <c r="B250" s="356">
        <v>15113970</v>
      </c>
      <c r="C250" s="356">
        <v>2944767</v>
      </c>
      <c r="D250" s="356">
        <v>2102822</v>
      </c>
      <c r="E250" s="356">
        <v>1212502</v>
      </c>
      <c r="F250" s="356">
        <v>771004</v>
      </c>
      <c r="G250" s="356">
        <v>681709</v>
      </c>
      <c r="H250" s="356">
        <v>1061760</v>
      </c>
      <c r="I250" s="356">
        <v>521073</v>
      </c>
      <c r="J250" s="356">
        <v>732613</v>
      </c>
      <c r="K250" s="356">
        <v>279306</v>
      </c>
      <c r="L250" s="356">
        <v>148460</v>
      </c>
      <c r="M250" s="356">
        <v>154759</v>
      </c>
      <c r="N250" s="356">
        <v>218609</v>
      </c>
      <c r="O250" s="356">
        <v>93465</v>
      </c>
      <c r="P250" s="356">
        <v>147664</v>
      </c>
      <c r="Q250" s="356">
        <v>881634</v>
      </c>
      <c r="R250" s="356">
        <v>355915</v>
      </c>
      <c r="S250" s="356">
        <v>0</v>
      </c>
      <c r="T250" s="356">
        <v>454822</v>
      </c>
      <c r="U250" s="356">
        <v>297923</v>
      </c>
      <c r="V250" s="356">
        <v>239405</v>
      </c>
      <c r="W250" s="356">
        <v>278792</v>
      </c>
      <c r="X250" s="356">
        <v>214256</v>
      </c>
      <c r="Y250" s="356">
        <v>75087</v>
      </c>
      <c r="Z250" s="356">
        <v>8427498</v>
      </c>
      <c r="AA250" s="356">
        <v>7472517</v>
      </c>
      <c r="AB250" s="356">
        <v>567810</v>
      </c>
      <c r="AC250" s="356">
        <v>3049668</v>
      </c>
      <c r="AD250" s="356">
        <v>2210416</v>
      </c>
      <c r="AE250" s="356">
        <v>33648</v>
      </c>
      <c r="AF250" s="356">
        <v>1758296</v>
      </c>
      <c r="AG250" s="356">
        <v>1211592</v>
      </c>
      <c r="AH250" s="356">
        <v>2022322</v>
      </c>
      <c r="AI250" s="356">
        <v>1006981</v>
      </c>
      <c r="AJ250" s="356">
        <v>3498491</v>
      </c>
      <c r="AK250" s="356">
        <v>710631</v>
      </c>
      <c r="AL250" s="356">
        <v>139719</v>
      </c>
      <c r="AM250" s="356">
        <v>2848079</v>
      </c>
      <c r="AN250" s="356">
        <v>29156</v>
      </c>
      <c r="AO250" s="356">
        <v>943361</v>
      </c>
      <c r="AP250" s="356">
        <v>1142705</v>
      </c>
      <c r="AQ250" s="356">
        <v>0</v>
      </c>
      <c r="AR250" s="356">
        <v>749803</v>
      </c>
      <c r="AS250" s="356">
        <v>144758</v>
      </c>
      <c r="AT250" s="356">
        <v>404866</v>
      </c>
      <c r="AU250" s="356">
        <v>129421</v>
      </c>
      <c r="AV250" s="356">
        <v>643988</v>
      </c>
      <c r="AW250" s="356">
        <v>143828</v>
      </c>
      <c r="AX250" s="356">
        <v>48128</v>
      </c>
      <c r="AY250" s="356">
        <v>3863067</v>
      </c>
      <c r="AZ250" s="356">
        <v>446023</v>
      </c>
      <c r="BA250" s="356">
        <v>91689</v>
      </c>
      <c r="BB250" s="356">
        <v>27005</v>
      </c>
      <c r="BC250" s="356">
        <v>340276</v>
      </c>
      <c r="BD250" s="356">
        <v>28339</v>
      </c>
      <c r="BE250" s="356">
        <v>0</v>
      </c>
      <c r="BF250" s="356">
        <v>0</v>
      </c>
      <c r="BG250" s="356">
        <v>35623</v>
      </c>
      <c r="BH250" s="356">
        <v>0</v>
      </c>
      <c r="BI250" s="356">
        <v>13935</v>
      </c>
      <c r="BJ250" s="356">
        <v>29899</v>
      </c>
      <c r="BK250" s="356">
        <v>0</v>
      </c>
      <c r="BL250" s="356">
        <v>0</v>
      </c>
      <c r="BM250" s="356">
        <v>0</v>
      </c>
      <c r="BN250" s="356">
        <v>1307332</v>
      </c>
      <c r="BO250" s="356">
        <v>4671</v>
      </c>
      <c r="BP250" s="356">
        <v>17164</v>
      </c>
      <c r="BQ250" s="356">
        <v>1280333</v>
      </c>
      <c r="BR250" s="356">
        <v>20179</v>
      </c>
      <c r="BS250" s="356">
        <v>0</v>
      </c>
      <c r="BT250" s="356">
        <v>0</v>
      </c>
      <c r="BU250" s="356">
        <v>891186</v>
      </c>
      <c r="BV250" s="356">
        <v>0</v>
      </c>
      <c r="BW250" s="356">
        <v>49644</v>
      </c>
      <c r="BX250" s="356">
        <v>803528</v>
      </c>
      <c r="BY250" s="356">
        <v>64472</v>
      </c>
      <c r="BZ250" s="356">
        <v>0</v>
      </c>
      <c r="CA250" s="356">
        <v>0</v>
      </c>
      <c r="CB250" s="356">
        <v>79021</v>
      </c>
      <c r="CC250" s="356">
        <v>29037</v>
      </c>
      <c r="CD250" s="356">
        <v>7275</v>
      </c>
      <c r="CE250" s="356">
        <v>38017</v>
      </c>
      <c r="CF250" s="356">
        <v>6735</v>
      </c>
      <c r="CG250" s="356">
        <v>0</v>
      </c>
      <c r="CH250" s="356">
        <v>0</v>
      </c>
      <c r="CI250" s="356">
        <v>2429048</v>
      </c>
      <c r="CJ250" s="356">
        <v>756693</v>
      </c>
      <c r="CK250" s="356">
        <v>105750</v>
      </c>
      <c r="CL250" s="356">
        <v>1390734</v>
      </c>
      <c r="CM250" s="356">
        <v>49265</v>
      </c>
      <c r="CN250" s="356">
        <v>0</v>
      </c>
      <c r="CO250" s="356">
        <v>858741</v>
      </c>
      <c r="CP250" s="356">
        <v>2553576</v>
      </c>
      <c r="CQ250" s="356">
        <v>420295</v>
      </c>
      <c r="CR250" s="356">
        <v>878115</v>
      </c>
      <c r="CS250" s="356">
        <v>234348</v>
      </c>
      <c r="CT250" s="356">
        <v>863041</v>
      </c>
      <c r="CU250" s="356">
        <v>537327</v>
      </c>
      <c r="CV250" s="356">
        <v>415099</v>
      </c>
      <c r="CW250" s="356">
        <v>321570</v>
      </c>
      <c r="CX250" s="356">
        <v>0</v>
      </c>
      <c r="CY250" s="356">
        <v>0</v>
      </c>
      <c r="CZ250" s="356">
        <v>0</v>
      </c>
      <c r="DA250" s="356">
        <v>109652</v>
      </c>
      <c r="DB250" s="356">
        <v>149018</v>
      </c>
      <c r="DC250" s="356">
        <v>47219</v>
      </c>
      <c r="DD250" s="356">
        <v>8404177</v>
      </c>
      <c r="DE250" s="356">
        <v>3913935</v>
      </c>
      <c r="DF250" s="356">
        <v>4408164</v>
      </c>
      <c r="DG250" s="356">
        <v>4348823</v>
      </c>
      <c r="DH250" s="356">
        <v>236253</v>
      </c>
      <c r="DI250" s="356">
        <v>98510</v>
      </c>
      <c r="DJ250" s="356">
        <v>24991</v>
      </c>
      <c r="DK250" s="356">
        <v>10433490</v>
      </c>
      <c r="DL250" s="356">
        <v>7394413</v>
      </c>
      <c r="DM250" s="356">
        <v>4964837</v>
      </c>
      <c r="DN250" s="356">
        <v>1716842</v>
      </c>
      <c r="DO250" s="356">
        <v>954102</v>
      </c>
      <c r="DP250" s="356">
        <v>941744</v>
      </c>
      <c r="DQ250" s="356">
        <v>2874595</v>
      </c>
      <c r="DR250" s="356">
        <v>0</v>
      </c>
      <c r="DS250" s="356">
        <v>135168</v>
      </c>
      <c r="DT250" s="356">
        <v>729332</v>
      </c>
      <c r="DU250" s="356">
        <v>293858</v>
      </c>
      <c r="DV250" s="356">
        <v>3810870</v>
      </c>
      <c r="DW250" s="356">
        <v>1365109</v>
      </c>
      <c r="DX250" s="356">
        <v>858074</v>
      </c>
      <c r="DY250" s="356">
        <v>548510</v>
      </c>
      <c r="DZ250" s="356">
        <v>2355159</v>
      </c>
      <c r="EA250" s="356">
        <v>0</v>
      </c>
      <c r="EB250" s="356">
        <v>162152</v>
      </c>
      <c r="EC250" s="356">
        <v>626550</v>
      </c>
      <c r="ED250" s="356">
        <v>228528</v>
      </c>
      <c r="EE250" s="356">
        <v>6967198</v>
      </c>
      <c r="EF250" s="356">
        <v>2682953</v>
      </c>
      <c r="EG250" s="356">
        <v>1621513</v>
      </c>
      <c r="EH250" s="356">
        <v>1194571</v>
      </c>
      <c r="EI250" s="356">
        <v>4320826</v>
      </c>
      <c r="EJ250" s="356">
        <v>0</v>
      </c>
      <c r="EK250" s="356">
        <v>256152</v>
      </c>
      <c r="EL250" s="356">
        <v>1221624</v>
      </c>
      <c r="EM250" s="356">
        <v>462852</v>
      </c>
      <c r="EN250" s="356">
        <v>1282213</v>
      </c>
      <c r="EO250" s="356">
        <v>281551</v>
      </c>
      <c r="EP250" s="356">
        <v>130141</v>
      </c>
      <c r="EQ250" s="356">
        <v>252861</v>
      </c>
      <c r="ER250" s="356">
        <v>713095</v>
      </c>
      <c r="ES250" s="356">
        <v>0</v>
      </c>
      <c r="ET250" s="356">
        <v>12585</v>
      </c>
      <c r="EU250" s="356">
        <v>89950</v>
      </c>
      <c r="EV250" s="356">
        <v>42805</v>
      </c>
      <c r="EW250" s="356">
        <v>2935598</v>
      </c>
      <c r="EX250" s="356">
        <v>861859</v>
      </c>
      <c r="EY250" s="356">
        <v>294582</v>
      </c>
      <c r="EZ250" s="356">
        <v>504855</v>
      </c>
      <c r="FA250" s="356">
        <v>1453799</v>
      </c>
      <c r="FB250" s="356">
        <v>26360</v>
      </c>
      <c r="FC250" s="356">
        <v>115582</v>
      </c>
      <c r="FD250" s="356">
        <v>417347</v>
      </c>
      <c r="FE250" s="356">
        <v>196003</v>
      </c>
      <c r="FF250" s="356">
        <v>1154628</v>
      </c>
      <c r="FG250" s="356">
        <v>455142</v>
      </c>
      <c r="FH250" s="356">
        <v>123065</v>
      </c>
      <c r="FI250" s="356">
        <v>162818</v>
      </c>
      <c r="FJ250" s="356">
        <v>296941</v>
      </c>
      <c r="FK250" s="356">
        <v>34559</v>
      </c>
      <c r="FL250" s="356">
        <v>58501</v>
      </c>
      <c r="FM250" s="356">
        <v>148276</v>
      </c>
      <c r="FN250" s="356">
        <v>11469</v>
      </c>
      <c r="FO250" s="356">
        <v>1027983</v>
      </c>
      <c r="FP250" s="356">
        <v>859407</v>
      </c>
      <c r="FQ250" s="356">
        <v>48240</v>
      </c>
      <c r="FR250" s="356">
        <v>0</v>
      </c>
      <c r="FS250" s="356">
        <v>236599</v>
      </c>
      <c r="FT250" s="356">
        <v>2000</v>
      </c>
      <c r="FU250" s="356">
        <v>6889</v>
      </c>
      <c r="FV250" s="356">
        <v>55546</v>
      </c>
      <c r="FW250" s="356">
        <v>8604</v>
      </c>
      <c r="FX250" s="356">
        <v>2241443</v>
      </c>
      <c r="FY250" s="356">
        <v>708314</v>
      </c>
      <c r="FZ250" s="356">
        <v>492207</v>
      </c>
      <c r="GA250" s="356">
        <v>229389</v>
      </c>
      <c r="GB250" s="356">
        <v>1388601</v>
      </c>
      <c r="GC250" s="356">
        <v>0</v>
      </c>
      <c r="GD250" s="356">
        <v>41787</v>
      </c>
      <c r="GE250" s="356">
        <v>58375</v>
      </c>
      <c r="GF250" s="356">
        <v>21024</v>
      </c>
      <c r="GG250" s="356">
        <v>422241</v>
      </c>
      <c r="GH250" s="356">
        <v>27380</v>
      </c>
      <c r="GI250" s="356">
        <v>0</v>
      </c>
      <c r="GJ250" s="356">
        <v>20402</v>
      </c>
      <c r="GK250" s="356">
        <v>194047</v>
      </c>
      <c r="GL250" s="356">
        <v>228413</v>
      </c>
      <c r="GM250" s="356">
        <v>0</v>
      </c>
      <c r="GN250" s="356">
        <v>0</v>
      </c>
      <c r="GO250" s="356">
        <v>0</v>
      </c>
      <c r="GP250" s="356">
        <v>276211</v>
      </c>
      <c r="GQ250" s="356">
        <v>17596</v>
      </c>
      <c r="GR250" s="356">
        <v>155187</v>
      </c>
      <c r="GS250" s="356">
        <v>72532</v>
      </c>
      <c r="GT250" s="356">
        <v>14329</v>
      </c>
      <c r="GU250" s="356">
        <v>15087</v>
      </c>
      <c r="GV250" s="356">
        <v>0</v>
      </c>
      <c r="GW250" s="356">
        <v>11468</v>
      </c>
      <c r="GX250" s="356">
        <v>27494</v>
      </c>
      <c r="GY250" s="356">
        <v>1755672</v>
      </c>
      <c r="GZ250" s="356">
        <v>566774</v>
      </c>
      <c r="HA250" s="356">
        <v>324473</v>
      </c>
      <c r="HB250" s="356">
        <v>181174</v>
      </c>
      <c r="HC250" s="356">
        <v>953340</v>
      </c>
      <c r="HD250" s="356">
        <v>63282</v>
      </c>
      <c r="HE250" s="356">
        <v>53070</v>
      </c>
      <c r="HF250" s="356">
        <v>160146</v>
      </c>
      <c r="HG250" s="356">
        <v>82046</v>
      </c>
      <c r="HH250" s="356">
        <v>4053366</v>
      </c>
    </row>
    <row r="253" spans="1:216" ht="15" x14ac:dyDescent="0.25">
      <c r="A253" s="354" t="s">
        <v>461</v>
      </c>
      <c r="B253" s="354"/>
      <c r="C253" s="354"/>
      <c r="D253" s="354"/>
      <c r="E253" s="354"/>
      <c r="F253" s="354"/>
      <c r="G253" s="354"/>
      <c r="H253" s="354"/>
      <c r="I253" s="354"/>
      <c r="J253" s="354"/>
      <c r="K253" s="354"/>
      <c r="L253" s="354"/>
      <c r="M253" s="354"/>
      <c r="N253" s="354"/>
      <c r="O253" s="354"/>
      <c r="P253" s="354"/>
      <c r="Q253" s="354"/>
      <c r="R253" s="354"/>
      <c r="S253" s="354"/>
      <c r="T253" s="354"/>
      <c r="U253" s="354"/>
      <c r="V253" s="354"/>
      <c r="W253" s="354"/>
      <c r="X253" s="354"/>
      <c r="Y253" s="354"/>
      <c r="Z253" s="354"/>
      <c r="AA253" s="354"/>
      <c r="AB253" s="354"/>
      <c r="AC253" s="354"/>
      <c r="AD253" s="354"/>
      <c r="AE253" s="354"/>
      <c r="AF253" s="354"/>
      <c r="AG253" s="354"/>
      <c r="AH253" s="354"/>
      <c r="AI253" s="354"/>
      <c r="AJ253" s="354"/>
      <c r="AK253" s="354"/>
      <c r="AL253" s="354"/>
      <c r="AM253" s="354"/>
      <c r="AN253" s="354"/>
      <c r="AO253" s="354"/>
      <c r="AP253" s="354"/>
      <c r="AQ253" s="354"/>
      <c r="AR253" s="354"/>
      <c r="AS253" s="354"/>
      <c r="AT253" s="354"/>
      <c r="AU253" s="354"/>
      <c r="AV253" s="354"/>
      <c r="AW253" s="354"/>
      <c r="AX253" s="354"/>
      <c r="AY253" s="354"/>
      <c r="AZ253" s="354"/>
      <c r="BA253" s="354"/>
      <c r="BB253" s="354"/>
      <c r="BC253" s="354"/>
      <c r="BD253" s="354"/>
      <c r="BE253" s="354"/>
      <c r="BF253" s="354"/>
      <c r="BG253" s="354"/>
      <c r="BH253" s="354"/>
      <c r="BI253" s="354"/>
      <c r="BJ253" s="354"/>
      <c r="BK253" s="354"/>
      <c r="BL253" s="354"/>
      <c r="BM253" s="354"/>
      <c r="BN253" s="354"/>
      <c r="BO253" s="354"/>
      <c r="BP253" s="354"/>
      <c r="BQ253" s="354"/>
      <c r="BR253" s="354"/>
      <c r="BS253" s="354"/>
      <c r="BT253" s="354"/>
      <c r="BU253" s="354"/>
      <c r="BV253" s="354"/>
      <c r="BW253" s="354"/>
      <c r="BX253" s="354"/>
      <c r="BY253" s="354"/>
      <c r="BZ253" s="354"/>
      <c r="CA253" s="354"/>
      <c r="CB253" s="354"/>
      <c r="CC253" s="354"/>
      <c r="CD253" s="354"/>
      <c r="CE253" s="354"/>
      <c r="CF253" s="354"/>
      <c r="CG253" s="354"/>
      <c r="CH253" s="354"/>
      <c r="CI253" s="354"/>
      <c r="CJ253" s="354"/>
      <c r="CK253" s="354"/>
      <c r="CL253" s="354"/>
      <c r="CM253" s="354"/>
      <c r="CN253" s="354"/>
      <c r="CO253" s="354"/>
      <c r="CP253" s="354"/>
      <c r="CQ253" s="354"/>
      <c r="CR253" s="354"/>
      <c r="CS253" s="354"/>
      <c r="CT253" s="354"/>
      <c r="CU253" s="354"/>
      <c r="CV253" s="354"/>
      <c r="CW253" s="354"/>
      <c r="CX253" s="354"/>
      <c r="CY253" s="354"/>
      <c r="CZ253" s="354"/>
      <c r="DA253" s="354"/>
      <c r="DB253" s="354"/>
      <c r="DC253" s="354"/>
      <c r="DD253" s="354"/>
      <c r="DE253" s="354"/>
      <c r="DF253" s="354"/>
      <c r="DG253" s="354"/>
      <c r="DH253" s="354"/>
      <c r="DI253" s="354"/>
      <c r="DJ253" s="354"/>
      <c r="DK253" s="354"/>
      <c r="DL253" s="354"/>
      <c r="DM253" s="354"/>
      <c r="DN253" s="354"/>
      <c r="DO253" s="354"/>
      <c r="DP253" s="354"/>
      <c r="DQ253" s="354"/>
      <c r="DR253" s="354"/>
      <c r="DS253" s="354"/>
      <c r="DT253" s="354"/>
      <c r="DU253" s="354"/>
      <c r="DV253" s="354"/>
      <c r="DW253" s="354"/>
      <c r="DX253" s="354"/>
      <c r="DY253" s="354"/>
      <c r="DZ253" s="354"/>
      <c r="EA253" s="354"/>
      <c r="EB253" s="354"/>
      <c r="EC253" s="354"/>
      <c r="ED253" s="354"/>
      <c r="EE253" s="354"/>
      <c r="EF253" s="354"/>
      <c r="EG253" s="354"/>
      <c r="EH253" s="354"/>
      <c r="EI253" s="354"/>
      <c r="EJ253" s="354"/>
      <c r="EK253" s="354"/>
      <c r="EL253" s="354"/>
      <c r="EM253" s="354"/>
      <c r="EN253" s="354"/>
      <c r="EO253" s="354"/>
      <c r="EP253" s="354"/>
      <c r="EQ253" s="354"/>
      <c r="ER253" s="354"/>
      <c r="ES253" s="354"/>
      <c r="ET253" s="354"/>
      <c r="EU253" s="354"/>
      <c r="EV253" s="354"/>
      <c r="EW253" s="354"/>
      <c r="EX253" s="354"/>
      <c r="EY253" s="354"/>
      <c r="EZ253" s="354"/>
      <c r="FA253" s="354"/>
      <c r="FB253" s="354"/>
      <c r="FC253" s="354"/>
      <c r="FD253" s="354"/>
      <c r="FE253" s="354"/>
      <c r="FF253" s="354"/>
      <c r="FG253" s="354"/>
      <c r="FH253" s="354"/>
      <c r="FI253" s="354"/>
      <c r="FJ253" s="354"/>
      <c r="FK253" s="354"/>
      <c r="FL253" s="354"/>
      <c r="FM253" s="354"/>
      <c r="FN253" s="354"/>
      <c r="FO253" s="354"/>
      <c r="FP253" s="354"/>
      <c r="FQ253" s="354"/>
      <c r="FR253" s="354"/>
      <c r="FS253" s="354"/>
      <c r="FT253" s="354"/>
      <c r="FU253" s="354"/>
      <c r="FV253" s="354"/>
      <c r="FW253" s="354"/>
      <c r="FX253" s="354"/>
      <c r="FY253" s="354"/>
      <c r="FZ253" s="354"/>
      <c r="GA253" s="354"/>
      <c r="GB253" s="354"/>
      <c r="GC253" s="354"/>
      <c r="GD253" s="354"/>
      <c r="GE253" s="354"/>
      <c r="GF253" s="354"/>
      <c r="GG253" s="354"/>
      <c r="GH253" s="354"/>
      <c r="GI253" s="354"/>
      <c r="GJ253" s="354"/>
      <c r="GK253" s="354"/>
      <c r="GL253" s="354"/>
      <c r="GM253" s="354"/>
      <c r="GN253" s="354"/>
      <c r="GO253" s="354"/>
      <c r="GP253" s="354"/>
      <c r="GQ253" s="354"/>
      <c r="GR253" s="354"/>
      <c r="GS253" s="354"/>
      <c r="GT253" s="354"/>
      <c r="GU253" s="354"/>
      <c r="GV253" s="354"/>
      <c r="GW253" s="354"/>
      <c r="GX253" s="354"/>
      <c r="GY253" s="354"/>
      <c r="GZ253" s="354"/>
      <c r="HA253" s="354"/>
      <c r="HB253" s="354"/>
      <c r="HC253" s="354"/>
      <c r="HD253" s="354"/>
      <c r="HE253" s="354"/>
      <c r="HF253" s="354"/>
      <c r="HG253" s="354"/>
      <c r="HH253" s="354"/>
    </row>
    <row r="254" spans="1:216" ht="15" x14ac:dyDescent="0.25">
      <c r="A254" s="354" t="s">
        <v>256</v>
      </c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4"/>
      <c r="O254" s="354"/>
      <c r="P254" s="354"/>
      <c r="Q254" s="354"/>
      <c r="R254" s="354"/>
      <c r="S254" s="354"/>
      <c r="T254" s="354"/>
      <c r="U254" s="354"/>
      <c r="V254" s="354"/>
      <c r="W254" s="354"/>
      <c r="X254" s="354"/>
      <c r="Y254" s="354"/>
      <c r="Z254" s="354"/>
      <c r="AA254" s="354"/>
      <c r="AB254" s="354"/>
      <c r="AC254" s="354"/>
      <c r="AD254" s="354"/>
      <c r="AE254" s="354"/>
      <c r="AF254" s="354"/>
      <c r="AG254" s="354"/>
      <c r="AH254" s="354"/>
      <c r="AI254" s="354"/>
      <c r="AJ254" s="354"/>
      <c r="AK254" s="354"/>
      <c r="AL254" s="354"/>
      <c r="AM254" s="354"/>
      <c r="AN254" s="354"/>
      <c r="AO254" s="354"/>
      <c r="AP254" s="354"/>
      <c r="AQ254" s="354"/>
      <c r="AR254" s="354"/>
      <c r="AS254" s="354"/>
      <c r="AT254" s="354"/>
      <c r="AU254" s="354"/>
      <c r="AV254" s="354"/>
      <c r="AW254" s="354"/>
      <c r="AX254" s="354"/>
      <c r="AY254" s="354"/>
      <c r="AZ254" s="354"/>
      <c r="BA254" s="354"/>
      <c r="BB254" s="354"/>
      <c r="BC254" s="354"/>
      <c r="BD254" s="354"/>
      <c r="BE254" s="354"/>
      <c r="BF254" s="354"/>
      <c r="BG254" s="354"/>
      <c r="BH254" s="354"/>
      <c r="BI254" s="354"/>
      <c r="BJ254" s="354"/>
      <c r="BK254" s="354"/>
      <c r="BL254" s="354"/>
      <c r="BM254" s="354"/>
      <c r="BN254" s="354"/>
      <c r="BO254" s="354"/>
      <c r="BP254" s="354"/>
      <c r="BQ254" s="354"/>
      <c r="BR254" s="354"/>
      <c r="BS254" s="354"/>
      <c r="BT254" s="354"/>
      <c r="BU254" s="354"/>
      <c r="BV254" s="354"/>
      <c r="BW254" s="354"/>
      <c r="BX254" s="354"/>
      <c r="BY254" s="354"/>
      <c r="BZ254" s="354"/>
      <c r="CA254" s="354"/>
      <c r="CB254" s="354"/>
      <c r="CC254" s="354"/>
      <c r="CD254" s="354"/>
      <c r="CE254" s="354"/>
      <c r="CF254" s="354"/>
      <c r="CG254" s="354"/>
      <c r="CH254" s="354"/>
      <c r="CI254" s="354"/>
      <c r="CJ254" s="354"/>
      <c r="CK254" s="354"/>
      <c r="CL254" s="354"/>
      <c r="CM254" s="354"/>
      <c r="CN254" s="354"/>
      <c r="CO254" s="354"/>
      <c r="CP254" s="354"/>
      <c r="CQ254" s="354"/>
      <c r="CR254" s="354"/>
      <c r="CS254" s="354"/>
      <c r="CT254" s="354"/>
      <c r="CU254" s="354"/>
      <c r="CV254" s="354"/>
      <c r="CW254" s="354"/>
      <c r="CX254" s="354"/>
      <c r="CY254" s="354"/>
      <c r="CZ254" s="354"/>
      <c r="DA254" s="354"/>
      <c r="DB254" s="354"/>
      <c r="DC254" s="354"/>
      <c r="DD254" s="354"/>
      <c r="DE254" s="354"/>
      <c r="DF254" s="354"/>
      <c r="DG254" s="354"/>
      <c r="DH254" s="354"/>
      <c r="DI254" s="354"/>
      <c r="DJ254" s="354"/>
      <c r="DK254" s="354"/>
      <c r="DL254" s="354"/>
      <c r="DM254" s="354"/>
      <c r="DN254" s="354"/>
      <c r="DO254" s="354"/>
      <c r="DP254" s="354"/>
      <c r="DQ254" s="354"/>
      <c r="DR254" s="354"/>
      <c r="DS254" s="354"/>
      <c r="DT254" s="354"/>
      <c r="DU254" s="354"/>
      <c r="DV254" s="354"/>
      <c r="DW254" s="354"/>
      <c r="DX254" s="354"/>
      <c r="DY254" s="354"/>
      <c r="DZ254" s="354"/>
      <c r="EA254" s="354"/>
      <c r="EB254" s="354"/>
      <c r="EC254" s="354"/>
      <c r="ED254" s="354"/>
      <c r="EE254" s="354"/>
      <c r="EF254" s="354"/>
      <c r="EG254" s="354"/>
      <c r="EH254" s="354"/>
      <c r="EI254" s="354"/>
      <c r="EJ254" s="354"/>
      <c r="EK254" s="354"/>
      <c r="EL254" s="354"/>
      <c r="EM254" s="354"/>
      <c r="EN254" s="354"/>
      <c r="EO254" s="354"/>
      <c r="EP254" s="354"/>
      <c r="EQ254" s="354"/>
      <c r="ER254" s="354"/>
      <c r="ES254" s="354"/>
      <c r="ET254" s="354"/>
      <c r="EU254" s="354"/>
      <c r="EV254" s="354"/>
      <c r="EW254" s="354"/>
      <c r="EX254" s="354"/>
      <c r="EY254" s="354"/>
      <c r="EZ254" s="354"/>
      <c r="FA254" s="354"/>
      <c r="FB254" s="354"/>
      <c r="FC254" s="354"/>
      <c r="FD254" s="354"/>
      <c r="FE254" s="354"/>
      <c r="FF254" s="354"/>
      <c r="FG254" s="354"/>
      <c r="FH254" s="354"/>
      <c r="FI254" s="354"/>
      <c r="FJ254" s="354"/>
      <c r="FK254" s="354"/>
      <c r="FL254" s="354"/>
      <c r="FM254" s="354"/>
      <c r="FN254" s="354"/>
      <c r="FO254" s="354"/>
      <c r="FP254" s="354"/>
      <c r="FQ254" s="354"/>
      <c r="FR254" s="354"/>
      <c r="FS254" s="354"/>
      <c r="FT254" s="354"/>
      <c r="FU254" s="354"/>
      <c r="FV254" s="354"/>
      <c r="FW254" s="354"/>
      <c r="FX254" s="354"/>
      <c r="FY254" s="354"/>
      <c r="FZ254" s="354"/>
      <c r="GA254" s="354"/>
      <c r="GB254" s="354"/>
      <c r="GC254" s="354"/>
      <c r="GD254" s="354"/>
      <c r="GE254" s="354"/>
      <c r="GF254" s="354"/>
      <c r="GG254" s="354"/>
      <c r="GH254" s="354"/>
      <c r="GI254" s="354"/>
      <c r="GJ254" s="354"/>
      <c r="GK254" s="354"/>
      <c r="GL254" s="354"/>
      <c r="GM254" s="354"/>
      <c r="GN254" s="354"/>
      <c r="GO254" s="354"/>
      <c r="GP254" s="354"/>
      <c r="GQ254" s="354"/>
      <c r="GR254" s="354"/>
      <c r="GS254" s="354"/>
      <c r="GT254" s="354"/>
      <c r="GU254" s="354"/>
      <c r="GV254" s="354"/>
      <c r="GW254" s="354"/>
      <c r="GX254" s="354"/>
      <c r="GY254" s="354"/>
      <c r="GZ254" s="354"/>
      <c r="HA254" s="354"/>
      <c r="HB254" s="354"/>
      <c r="HC254" s="354"/>
      <c r="HD254" s="354"/>
      <c r="HE254" s="354"/>
      <c r="HF254" s="354"/>
      <c r="HG254" s="354"/>
      <c r="HH254" s="354"/>
    </row>
    <row r="255" spans="1:216" ht="15" x14ac:dyDescent="0.25">
      <c r="A255" s="354" t="s">
        <v>463</v>
      </c>
      <c r="B255" s="354" t="s">
        <v>23</v>
      </c>
      <c r="C255" s="354" t="s">
        <v>24</v>
      </c>
      <c r="D255" s="354" t="s">
        <v>25</v>
      </c>
      <c r="E255" s="354" t="s">
        <v>26</v>
      </c>
      <c r="F255" s="354" t="s">
        <v>27</v>
      </c>
      <c r="G255" s="354" t="s">
        <v>28</v>
      </c>
      <c r="H255" s="354" t="s">
        <v>29</v>
      </c>
      <c r="I255" s="354" t="s">
        <v>30</v>
      </c>
      <c r="J255" s="354" t="s">
        <v>31</v>
      </c>
      <c r="K255" s="354" t="s">
        <v>32</v>
      </c>
      <c r="L255" s="354" t="s">
        <v>33</v>
      </c>
      <c r="M255" s="354" t="s">
        <v>34</v>
      </c>
      <c r="N255" s="354" t="s">
        <v>386</v>
      </c>
      <c r="O255" s="354" t="s">
        <v>387</v>
      </c>
      <c r="P255" s="354" t="s">
        <v>388</v>
      </c>
      <c r="Q255" s="354" t="s">
        <v>35</v>
      </c>
      <c r="R255" s="354" t="s">
        <v>36</v>
      </c>
      <c r="S255" s="354" t="s">
        <v>37</v>
      </c>
      <c r="T255" s="354" t="s">
        <v>38</v>
      </c>
      <c r="U255" s="354" t="s">
        <v>39</v>
      </c>
      <c r="V255" s="354" t="s">
        <v>40</v>
      </c>
      <c r="W255" s="354" t="s">
        <v>41</v>
      </c>
      <c r="X255" s="354" t="s">
        <v>42</v>
      </c>
      <c r="Y255" s="354" t="s">
        <v>43</v>
      </c>
      <c r="Z255" s="354" t="s">
        <v>44</v>
      </c>
      <c r="AA255" s="354" t="s">
        <v>45</v>
      </c>
      <c r="AB255" s="354" t="s">
        <v>46</v>
      </c>
      <c r="AC255" s="354" t="s">
        <v>47</v>
      </c>
      <c r="AD255" s="354" t="s">
        <v>48</v>
      </c>
      <c r="AE255" s="354" t="s">
        <v>49</v>
      </c>
      <c r="AF255" s="354" t="s">
        <v>50</v>
      </c>
      <c r="AG255" s="354" t="s">
        <v>51</v>
      </c>
      <c r="AH255" s="354" t="s">
        <v>52</v>
      </c>
      <c r="AI255" s="354" t="s">
        <v>53</v>
      </c>
      <c r="AJ255" s="354" t="s">
        <v>54</v>
      </c>
      <c r="AK255" s="354" t="s">
        <v>55</v>
      </c>
      <c r="AL255" s="354" t="s">
        <v>56</v>
      </c>
      <c r="AM255" s="354" t="s">
        <v>57</v>
      </c>
      <c r="AN255" s="354" t="s">
        <v>58</v>
      </c>
      <c r="AO255" s="354" t="s">
        <v>59</v>
      </c>
      <c r="AP255" s="354" t="s">
        <v>60</v>
      </c>
      <c r="AQ255" s="354" t="s">
        <v>61</v>
      </c>
      <c r="AR255" s="354" t="s">
        <v>62</v>
      </c>
      <c r="AS255" s="354" t="s">
        <v>63</v>
      </c>
      <c r="AT255" s="354" t="s">
        <v>64</v>
      </c>
      <c r="AU255" s="354" t="s">
        <v>65</v>
      </c>
      <c r="AV255" s="354" t="s">
        <v>66</v>
      </c>
      <c r="AW255" s="354" t="s">
        <v>67</v>
      </c>
      <c r="AX255" s="354" t="s">
        <v>68</v>
      </c>
      <c r="AY255" s="354" t="s">
        <v>69</v>
      </c>
      <c r="AZ255" s="354" t="s">
        <v>389</v>
      </c>
      <c r="BA255" s="354" t="s">
        <v>390</v>
      </c>
      <c r="BB255" s="354" t="s">
        <v>391</v>
      </c>
      <c r="BC255" s="354" t="s">
        <v>392</v>
      </c>
      <c r="BD255" s="354" t="s">
        <v>393</v>
      </c>
      <c r="BE255" s="354" t="s">
        <v>394</v>
      </c>
      <c r="BF255" s="354" t="s">
        <v>395</v>
      </c>
      <c r="BG255" s="354" t="s">
        <v>396</v>
      </c>
      <c r="BH255" s="354" t="s">
        <v>397</v>
      </c>
      <c r="BI255" s="354" t="s">
        <v>398</v>
      </c>
      <c r="BJ255" s="354" t="s">
        <v>399</v>
      </c>
      <c r="BK255" s="354" t="s">
        <v>400</v>
      </c>
      <c r="BL255" s="354" t="s">
        <v>401</v>
      </c>
      <c r="BM255" s="354" t="s">
        <v>402</v>
      </c>
      <c r="BN255" s="354" t="s">
        <v>70</v>
      </c>
      <c r="BO255" s="354" t="s">
        <v>71</v>
      </c>
      <c r="BP255" s="354" t="s">
        <v>72</v>
      </c>
      <c r="BQ255" s="354" t="s">
        <v>73</v>
      </c>
      <c r="BR255" s="354" t="s">
        <v>74</v>
      </c>
      <c r="BS255" s="354" t="s">
        <v>75</v>
      </c>
      <c r="BT255" s="354" t="s">
        <v>76</v>
      </c>
      <c r="BU255" s="354" t="s">
        <v>77</v>
      </c>
      <c r="BV255" s="354" t="s">
        <v>78</v>
      </c>
      <c r="BW255" s="354" t="s">
        <v>79</v>
      </c>
      <c r="BX255" s="354" t="s">
        <v>80</v>
      </c>
      <c r="BY255" s="354" t="s">
        <v>81</v>
      </c>
      <c r="BZ255" s="354" t="s">
        <v>82</v>
      </c>
      <c r="CA255" s="354" t="s">
        <v>83</v>
      </c>
      <c r="CB255" s="354" t="s">
        <v>84</v>
      </c>
      <c r="CC255" s="354" t="s">
        <v>85</v>
      </c>
      <c r="CD255" s="354" t="s">
        <v>86</v>
      </c>
      <c r="CE255" s="354" t="s">
        <v>87</v>
      </c>
      <c r="CF255" s="354" t="s">
        <v>88</v>
      </c>
      <c r="CG255" s="354" t="s">
        <v>89</v>
      </c>
      <c r="CH255" s="354" t="s">
        <v>90</v>
      </c>
      <c r="CI255" s="354" t="s">
        <v>91</v>
      </c>
      <c r="CJ255" s="354" t="s">
        <v>92</v>
      </c>
      <c r="CK255" s="354" t="s">
        <v>93</v>
      </c>
      <c r="CL255" s="354" t="s">
        <v>94</v>
      </c>
      <c r="CM255" s="354" t="s">
        <v>95</v>
      </c>
      <c r="CN255" s="354" t="s">
        <v>96</v>
      </c>
      <c r="CO255" s="354" t="s">
        <v>97</v>
      </c>
      <c r="CP255" s="354" t="s">
        <v>98</v>
      </c>
      <c r="CQ255" s="354" t="s">
        <v>99</v>
      </c>
      <c r="CR255" s="354" t="s">
        <v>100</v>
      </c>
      <c r="CS255" s="354" t="s">
        <v>101</v>
      </c>
      <c r="CT255" s="354" t="s">
        <v>102</v>
      </c>
      <c r="CU255" s="354" t="s">
        <v>103</v>
      </c>
      <c r="CV255" s="354" t="s">
        <v>104</v>
      </c>
      <c r="CW255" s="354" t="s">
        <v>105</v>
      </c>
      <c r="CX255" s="354" t="s">
        <v>106</v>
      </c>
      <c r="CY255" s="354" t="s">
        <v>107</v>
      </c>
      <c r="CZ255" s="354" t="s">
        <v>108</v>
      </c>
      <c r="DA255" s="354" t="s">
        <v>109</v>
      </c>
      <c r="DB255" s="354" t="s">
        <v>110</v>
      </c>
      <c r="DC255" s="354" t="s">
        <v>111</v>
      </c>
      <c r="DD255" s="354" t="s">
        <v>112</v>
      </c>
      <c r="DE255" s="354" t="s">
        <v>113</v>
      </c>
      <c r="DF255" s="354" t="s">
        <v>114</v>
      </c>
      <c r="DG255" s="354" t="s">
        <v>115</v>
      </c>
      <c r="DH255" s="354" t="s">
        <v>116</v>
      </c>
      <c r="DI255" s="354" t="s">
        <v>117</v>
      </c>
      <c r="DJ255" s="354" t="s">
        <v>118</v>
      </c>
      <c r="DK255" s="354" t="s">
        <v>119</v>
      </c>
      <c r="DL255" s="354" t="s">
        <v>120</v>
      </c>
      <c r="DM255" s="354" t="s">
        <v>121</v>
      </c>
      <c r="DN255" s="354" t="s">
        <v>122</v>
      </c>
      <c r="DO255" s="354" t="s">
        <v>123</v>
      </c>
      <c r="DP255" s="354" t="s">
        <v>124</v>
      </c>
      <c r="DQ255" s="354" t="s">
        <v>125</v>
      </c>
      <c r="DR255" s="354" t="s">
        <v>126</v>
      </c>
      <c r="DS255" s="354" t="s">
        <v>127</v>
      </c>
      <c r="DT255" s="354" t="s">
        <v>128</v>
      </c>
      <c r="DU255" s="354" t="s">
        <v>129</v>
      </c>
      <c r="DV255" s="354" t="s">
        <v>130</v>
      </c>
      <c r="DW255" s="354" t="s">
        <v>131</v>
      </c>
      <c r="DX255" s="354" t="s">
        <v>132</v>
      </c>
      <c r="DY255" s="354" t="s">
        <v>133</v>
      </c>
      <c r="DZ255" s="354" t="s">
        <v>134</v>
      </c>
      <c r="EA255" s="354" t="s">
        <v>135</v>
      </c>
      <c r="EB255" s="354" t="s">
        <v>136</v>
      </c>
      <c r="EC255" s="354" t="s">
        <v>137</v>
      </c>
      <c r="ED255" s="354" t="s">
        <v>138</v>
      </c>
      <c r="EE255" s="354" t="s">
        <v>139</v>
      </c>
      <c r="EF255" s="354" t="s">
        <v>140</v>
      </c>
      <c r="EG255" s="354" t="s">
        <v>141</v>
      </c>
      <c r="EH255" s="354" t="s">
        <v>142</v>
      </c>
      <c r="EI255" s="354" t="s">
        <v>143</v>
      </c>
      <c r="EJ255" s="354" t="s">
        <v>144</v>
      </c>
      <c r="EK255" s="354" t="s">
        <v>145</v>
      </c>
      <c r="EL255" s="354" t="s">
        <v>146</v>
      </c>
      <c r="EM255" s="354" t="s">
        <v>147</v>
      </c>
      <c r="EN255" s="354" t="s">
        <v>148</v>
      </c>
      <c r="EO255" s="354" t="s">
        <v>149</v>
      </c>
      <c r="EP255" s="354" t="s">
        <v>150</v>
      </c>
      <c r="EQ255" s="354" t="s">
        <v>151</v>
      </c>
      <c r="ER255" s="354" t="s">
        <v>152</v>
      </c>
      <c r="ES255" s="354" t="s">
        <v>153</v>
      </c>
      <c r="ET255" s="354" t="s">
        <v>154</v>
      </c>
      <c r="EU255" s="354" t="s">
        <v>155</v>
      </c>
      <c r="EV255" s="354" t="s">
        <v>156</v>
      </c>
      <c r="EW255" s="354" t="s">
        <v>157</v>
      </c>
      <c r="EX255" s="354" t="s">
        <v>158</v>
      </c>
      <c r="EY255" s="354" t="s">
        <v>159</v>
      </c>
      <c r="EZ255" s="354" t="s">
        <v>160</v>
      </c>
      <c r="FA255" s="354" t="s">
        <v>161</v>
      </c>
      <c r="FB255" s="354" t="s">
        <v>162</v>
      </c>
      <c r="FC255" s="354" t="s">
        <v>163</v>
      </c>
      <c r="FD255" s="354" t="s">
        <v>164</v>
      </c>
      <c r="FE255" s="354" t="s">
        <v>165</v>
      </c>
      <c r="FF255" s="354" t="s">
        <v>166</v>
      </c>
      <c r="FG255" s="354" t="s">
        <v>167</v>
      </c>
      <c r="FH255" s="354" t="s">
        <v>168</v>
      </c>
      <c r="FI255" s="354" t="s">
        <v>169</v>
      </c>
      <c r="FJ255" s="354" t="s">
        <v>170</v>
      </c>
      <c r="FK255" s="354" t="s">
        <v>171</v>
      </c>
      <c r="FL255" s="354" t="s">
        <v>172</v>
      </c>
      <c r="FM255" s="354" t="s">
        <v>173</v>
      </c>
      <c r="FN255" s="354" t="s">
        <v>174</v>
      </c>
      <c r="FO255" s="354" t="s">
        <v>175</v>
      </c>
      <c r="FP255" s="354" t="s">
        <v>176</v>
      </c>
      <c r="FQ255" s="354" t="s">
        <v>177</v>
      </c>
      <c r="FR255" s="354" t="s">
        <v>178</v>
      </c>
      <c r="FS255" s="354" t="s">
        <v>179</v>
      </c>
      <c r="FT255" s="354" t="s">
        <v>180</v>
      </c>
      <c r="FU255" s="354" t="s">
        <v>181</v>
      </c>
      <c r="FV255" s="354" t="s">
        <v>182</v>
      </c>
      <c r="FW255" s="354" t="s">
        <v>183</v>
      </c>
      <c r="FX255" s="354" t="s">
        <v>184</v>
      </c>
      <c r="FY255" s="354" t="s">
        <v>185</v>
      </c>
      <c r="FZ255" s="354" t="s">
        <v>186</v>
      </c>
      <c r="GA255" s="354" t="s">
        <v>187</v>
      </c>
      <c r="GB255" s="354" t="s">
        <v>188</v>
      </c>
      <c r="GC255" s="354" t="s">
        <v>189</v>
      </c>
      <c r="GD255" s="354" t="s">
        <v>190</v>
      </c>
      <c r="GE255" s="354" t="s">
        <v>191</v>
      </c>
      <c r="GF255" s="354" t="s">
        <v>192</v>
      </c>
      <c r="GG255" s="354" t="s">
        <v>193</v>
      </c>
      <c r="GH255" s="354" t="s">
        <v>194</v>
      </c>
      <c r="GI255" s="354" t="s">
        <v>195</v>
      </c>
      <c r="GJ255" s="354" t="s">
        <v>196</v>
      </c>
      <c r="GK255" s="354" t="s">
        <v>197</v>
      </c>
      <c r="GL255" s="354" t="s">
        <v>198</v>
      </c>
      <c r="GM255" s="354" t="s">
        <v>199</v>
      </c>
      <c r="GN255" s="354" t="s">
        <v>200</v>
      </c>
      <c r="GO255" s="354" t="s">
        <v>201</v>
      </c>
      <c r="GP255" s="354" t="s">
        <v>202</v>
      </c>
      <c r="GQ255" s="354" t="s">
        <v>203</v>
      </c>
      <c r="GR255" s="354" t="s">
        <v>204</v>
      </c>
      <c r="GS255" s="354" t="s">
        <v>205</v>
      </c>
      <c r="GT255" s="354" t="s">
        <v>206</v>
      </c>
      <c r="GU255" s="354" t="s">
        <v>207</v>
      </c>
      <c r="GV255" s="354" t="s">
        <v>208</v>
      </c>
      <c r="GW255" s="354" t="s">
        <v>209</v>
      </c>
      <c r="GX255" s="354" t="s">
        <v>210</v>
      </c>
      <c r="GY255" s="354" t="s">
        <v>211</v>
      </c>
      <c r="GZ255" s="354" t="s">
        <v>212</v>
      </c>
      <c r="HA255" s="354" t="s">
        <v>213</v>
      </c>
      <c r="HB255" s="354" t="s">
        <v>214</v>
      </c>
      <c r="HC255" s="354" t="s">
        <v>215</v>
      </c>
      <c r="HD255" s="354" t="s">
        <v>216</v>
      </c>
      <c r="HE255" s="354" t="s">
        <v>217</v>
      </c>
      <c r="HF255" s="354" t="s">
        <v>218</v>
      </c>
      <c r="HG255" s="354" t="s">
        <v>219</v>
      </c>
      <c r="HH255" s="354" t="s">
        <v>220</v>
      </c>
    </row>
    <row r="256" spans="1:216" ht="15" x14ac:dyDescent="0.25">
      <c r="A256" s="354" t="s">
        <v>230</v>
      </c>
      <c r="B256" s="354">
        <v>30772920</v>
      </c>
      <c r="C256" s="354">
        <v>9499855</v>
      </c>
      <c r="D256" s="354">
        <v>7478010</v>
      </c>
      <c r="E256" s="354">
        <v>5272208</v>
      </c>
      <c r="F256" s="354">
        <v>3380283</v>
      </c>
      <c r="G256" s="354">
        <v>2975031</v>
      </c>
      <c r="H256" s="354">
        <v>3038400</v>
      </c>
      <c r="I256" s="354">
        <v>1577766</v>
      </c>
      <c r="J256" s="354">
        <v>2015234</v>
      </c>
      <c r="K256" s="354">
        <v>842462</v>
      </c>
      <c r="L256" s="354">
        <v>417122</v>
      </c>
      <c r="M256" s="354">
        <v>509304</v>
      </c>
      <c r="N256" s="354">
        <v>574725</v>
      </c>
      <c r="O256" s="354">
        <v>262260</v>
      </c>
      <c r="P256" s="354">
        <v>403528</v>
      </c>
      <c r="Q256" s="354">
        <v>2215198</v>
      </c>
      <c r="R256" s="354">
        <v>905377</v>
      </c>
      <c r="S256" s="354">
        <v>0</v>
      </c>
      <c r="T256" s="354">
        <v>1479288</v>
      </c>
      <c r="U256" s="354">
        <v>1096787</v>
      </c>
      <c r="V256" s="354">
        <v>598063</v>
      </c>
      <c r="W256" s="354">
        <v>807139</v>
      </c>
      <c r="X256" s="354">
        <v>615846</v>
      </c>
      <c r="Y256" s="354">
        <v>218737</v>
      </c>
      <c r="Z256" s="354">
        <v>20184650</v>
      </c>
      <c r="AA256" s="354">
        <v>18422670</v>
      </c>
      <c r="AB256" s="354">
        <v>1834519</v>
      </c>
      <c r="AC256" s="354">
        <v>9184382</v>
      </c>
      <c r="AD256" s="354">
        <v>5775659</v>
      </c>
      <c r="AE256" s="354">
        <v>261964</v>
      </c>
      <c r="AF256" s="354">
        <v>4572930</v>
      </c>
      <c r="AG256" s="354">
        <v>4366977</v>
      </c>
      <c r="AH256" s="354">
        <v>6193228</v>
      </c>
      <c r="AI256" s="354">
        <v>2537333</v>
      </c>
      <c r="AJ256" s="354">
        <v>7047258</v>
      </c>
      <c r="AK256" s="354">
        <v>1681050</v>
      </c>
      <c r="AL256" s="354">
        <v>228852</v>
      </c>
      <c r="AM256" s="354">
        <v>5802401</v>
      </c>
      <c r="AN256" s="354">
        <v>64522</v>
      </c>
      <c r="AO256" s="354">
        <v>2204951</v>
      </c>
      <c r="AP256" s="354">
        <v>2226031</v>
      </c>
      <c r="AQ256" s="354">
        <v>10075</v>
      </c>
      <c r="AR256" s="354">
        <v>1260888</v>
      </c>
      <c r="AS256" s="354">
        <v>220619</v>
      </c>
      <c r="AT256" s="354">
        <v>820003</v>
      </c>
      <c r="AU256" s="354">
        <v>236264</v>
      </c>
      <c r="AV256" s="354">
        <v>1111289</v>
      </c>
      <c r="AW256" s="354">
        <v>226472</v>
      </c>
      <c r="AX256" s="354">
        <v>149138</v>
      </c>
      <c r="AY256" s="354">
        <v>10447980</v>
      </c>
      <c r="AZ256" s="354">
        <v>1604285</v>
      </c>
      <c r="BA256" s="354">
        <v>334652</v>
      </c>
      <c r="BB256" s="354">
        <v>72775</v>
      </c>
      <c r="BC256" s="354">
        <v>1261495</v>
      </c>
      <c r="BD256" s="354">
        <v>85831</v>
      </c>
      <c r="BE256" s="354">
        <v>0</v>
      </c>
      <c r="BF256" s="354">
        <v>0</v>
      </c>
      <c r="BG256" s="354">
        <v>334980</v>
      </c>
      <c r="BH256" s="354">
        <v>72487</v>
      </c>
      <c r="BI256" s="354">
        <v>19409</v>
      </c>
      <c r="BJ256" s="354">
        <v>273727</v>
      </c>
      <c r="BK256" s="354">
        <v>10611</v>
      </c>
      <c r="BL256" s="354">
        <v>0</v>
      </c>
      <c r="BM256" s="354">
        <v>0</v>
      </c>
      <c r="BN256" s="354">
        <v>3606286</v>
      </c>
      <c r="BO256" s="354">
        <v>8471</v>
      </c>
      <c r="BP256" s="354">
        <v>27489</v>
      </c>
      <c r="BQ256" s="354">
        <v>3564018</v>
      </c>
      <c r="BR256" s="354">
        <v>50171</v>
      </c>
      <c r="BS256" s="354">
        <v>0</v>
      </c>
      <c r="BT256" s="354">
        <v>0</v>
      </c>
      <c r="BU256" s="354">
        <v>2428063</v>
      </c>
      <c r="BV256" s="354">
        <v>132808</v>
      </c>
      <c r="BW256" s="354">
        <v>140180</v>
      </c>
      <c r="BX256" s="354">
        <v>2177297</v>
      </c>
      <c r="BY256" s="354">
        <v>153662</v>
      </c>
      <c r="BZ256" s="354">
        <v>0</v>
      </c>
      <c r="CA256" s="354">
        <v>0</v>
      </c>
      <c r="CB256" s="354">
        <v>455774</v>
      </c>
      <c r="CC256" s="354">
        <v>259236</v>
      </c>
      <c r="CD256" s="354">
        <v>41422</v>
      </c>
      <c r="CE256" s="354">
        <v>169516</v>
      </c>
      <c r="CF256" s="354">
        <v>21273</v>
      </c>
      <c r="CG256" s="354">
        <v>0</v>
      </c>
      <c r="CH256" s="354">
        <v>0</v>
      </c>
      <c r="CI256" s="354">
        <v>5981540</v>
      </c>
      <c r="CJ256" s="354">
        <v>2397333</v>
      </c>
      <c r="CK256" s="354">
        <v>208957</v>
      </c>
      <c r="CL256" s="354">
        <v>3368180</v>
      </c>
      <c r="CM256" s="354">
        <v>145916</v>
      </c>
      <c r="CN256" s="354">
        <v>0</v>
      </c>
      <c r="CO256" s="354">
        <v>1634029</v>
      </c>
      <c r="CP256" s="354">
        <v>6568937</v>
      </c>
      <c r="CQ256" s="354">
        <v>993436</v>
      </c>
      <c r="CR256" s="354">
        <v>2417536</v>
      </c>
      <c r="CS256" s="354">
        <v>612159</v>
      </c>
      <c r="CT256" s="354">
        <v>2127858</v>
      </c>
      <c r="CU256" s="354">
        <v>1216642</v>
      </c>
      <c r="CV256" s="354">
        <v>1096176</v>
      </c>
      <c r="CW256" s="354">
        <v>1080046</v>
      </c>
      <c r="CX256" s="354">
        <v>0</v>
      </c>
      <c r="CY256" s="354">
        <v>0</v>
      </c>
      <c r="CZ256" s="354">
        <v>0</v>
      </c>
      <c r="DA256" s="354">
        <v>334907</v>
      </c>
      <c r="DB256" s="354">
        <v>608037</v>
      </c>
      <c r="DC256" s="354">
        <v>109007</v>
      </c>
      <c r="DD256" s="354">
        <v>15229690</v>
      </c>
      <c r="DE256" s="354">
        <v>7137148</v>
      </c>
      <c r="DF256" s="354">
        <v>7329765</v>
      </c>
      <c r="DG256" s="354">
        <v>8133239</v>
      </c>
      <c r="DH256" s="354">
        <v>528097</v>
      </c>
      <c r="DI256" s="354">
        <v>201800</v>
      </c>
      <c r="DJ256" s="354">
        <v>61074</v>
      </c>
      <c r="DK256" s="354">
        <v>19824430</v>
      </c>
      <c r="DL256" s="354">
        <v>14290990</v>
      </c>
      <c r="DM256" s="354">
        <v>9285713</v>
      </c>
      <c r="DN256" s="354">
        <v>2915457</v>
      </c>
      <c r="DO256" s="354">
        <v>1980831</v>
      </c>
      <c r="DP256" s="354">
        <v>1474696</v>
      </c>
      <c r="DQ256" s="354">
        <v>5423471</v>
      </c>
      <c r="DR256" s="354">
        <v>15481</v>
      </c>
      <c r="DS256" s="354">
        <v>257894</v>
      </c>
      <c r="DT256" s="354">
        <v>1410127</v>
      </c>
      <c r="DU256" s="354">
        <v>528966</v>
      </c>
      <c r="DV256" s="354">
        <v>7348000</v>
      </c>
      <c r="DW256" s="354">
        <v>2256147</v>
      </c>
      <c r="DX256" s="354">
        <v>1778549</v>
      </c>
      <c r="DY256" s="354">
        <v>1136653</v>
      </c>
      <c r="DZ256" s="354">
        <v>4789674</v>
      </c>
      <c r="EA256" s="354">
        <v>8153</v>
      </c>
      <c r="EB256" s="354">
        <v>258525</v>
      </c>
      <c r="EC256" s="354">
        <v>1217711</v>
      </c>
      <c r="ED256" s="354">
        <v>491705</v>
      </c>
      <c r="EE256" s="354">
        <v>13569770</v>
      </c>
      <c r="EF256" s="354">
        <v>4649958</v>
      </c>
      <c r="EG256" s="354">
        <v>3357405</v>
      </c>
      <c r="EH256" s="354">
        <v>2038214</v>
      </c>
      <c r="EI256" s="354">
        <v>8647169</v>
      </c>
      <c r="EJ256" s="354">
        <v>23998</v>
      </c>
      <c r="EK256" s="354">
        <v>445985</v>
      </c>
      <c r="EL256" s="354">
        <v>2408186</v>
      </c>
      <c r="EM256" s="354">
        <v>935877</v>
      </c>
      <c r="EN256" s="354">
        <v>1820786</v>
      </c>
      <c r="EO256" s="354">
        <v>332814</v>
      </c>
      <c r="EP256" s="354">
        <v>249557</v>
      </c>
      <c r="EQ256" s="354">
        <v>466102</v>
      </c>
      <c r="ER256" s="354">
        <v>980932</v>
      </c>
      <c r="ES256" s="354">
        <v>0</v>
      </c>
      <c r="ET256" s="354">
        <v>12035</v>
      </c>
      <c r="EU256" s="354">
        <v>92634</v>
      </c>
      <c r="EV256" s="354">
        <v>43213</v>
      </c>
      <c r="EW256" s="354">
        <v>4759581</v>
      </c>
      <c r="EX256" s="354">
        <v>1144170</v>
      </c>
      <c r="EY256" s="354">
        <v>682398</v>
      </c>
      <c r="EZ256" s="354">
        <v>968668</v>
      </c>
      <c r="FA256" s="354">
        <v>2309612</v>
      </c>
      <c r="FB256" s="354">
        <v>47812</v>
      </c>
      <c r="FC256" s="354">
        <v>244293</v>
      </c>
      <c r="FD256" s="354">
        <v>639646</v>
      </c>
      <c r="FE256" s="354">
        <v>381883</v>
      </c>
      <c r="FF256" s="354">
        <v>1838296</v>
      </c>
      <c r="FG256" s="354">
        <v>680305</v>
      </c>
      <c r="FH256" s="354">
        <v>218435</v>
      </c>
      <c r="FI256" s="354">
        <v>270136</v>
      </c>
      <c r="FJ256" s="354">
        <v>390822</v>
      </c>
      <c r="FK256" s="354">
        <v>52836</v>
      </c>
      <c r="FL256" s="354">
        <v>95643</v>
      </c>
      <c r="FM256" s="354">
        <v>206140</v>
      </c>
      <c r="FN256" s="354">
        <v>1743</v>
      </c>
      <c r="FO256" s="354">
        <v>1650837</v>
      </c>
      <c r="FP256" s="354">
        <v>1276835</v>
      </c>
      <c r="FQ256" s="354">
        <v>72467</v>
      </c>
      <c r="FR256" s="354">
        <v>63953</v>
      </c>
      <c r="FS256" s="354">
        <v>403500</v>
      </c>
      <c r="FT256" s="354">
        <v>23448</v>
      </c>
      <c r="FU256" s="354">
        <v>0</v>
      </c>
      <c r="FV256" s="354">
        <v>0</v>
      </c>
      <c r="FW256" s="354">
        <v>19612</v>
      </c>
      <c r="FX256" s="354">
        <v>4635653</v>
      </c>
      <c r="FY256" s="354">
        <v>1321525</v>
      </c>
      <c r="FZ256" s="354">
        <v>1151589</v>
      </c>
      <c r="GA256" s="354">
        <v>527865</v>
      </c>
      <c r="GB256" s="354">
        <v>2839393</v>
      </c>
      <c r="GC256" s="354">
        <v>17921</v>
      </c>
      <c r="GD256" s="354">
        <v>86086</v>
      </c>
      <c r="GE256" s="354">
        <v>108972</v>
      </c>
      <c r="GF256" s="354">
        <v>35962</v>
      </c>
      <c r="GG256" s="354">
        <v>1425606</v>
      </c>
      <c r="GH256" s="354">
        <v>54658</v>
      </c>
      <c r="GI256" s="354">
        <v>83371</v>
      </c>
      <c r="GJ256" s="354">
        <v>45117</v>
      </c>
      <c r="GK256" s="354">
        <v>676860</v>
      </c>
      <c r="GL256" s="354">
        <v>777656</v>
      </c>
      <c r="GM256" s="354">
        <v>0</v>
      </c>
      <c r="GN256" s="354">
        <v>0</v>
      </c>
      <c r="GO256" s="354">
        <v>0</v>
      </c>
      <c r="GP256" s="354">
        <v>586458</v>
      </c>
      <c r="GQ256" s="354">
        <v>27385</v>
      </c>
      <c r="GR256" s="354">
        <v>396170</v>
      </c>
      <c r="GS256" s="354">
        <v>167262</v>
      </c>
      <c r="GT256" s="354">
        <v>0</v>
      </c>
      <c r="GU256" s="354">
        <v>18767</v>
      </c>
      <c r="GV256" s="354">
        <v>0</v>
      </c>
      <c r="GW256" s="354">
        <v>0</v>
      </c>
      <c r="GX256" s="354">
        <v>0</v>
      </c>
      <c r="GY256" s="354">
        <v>2524230</v>
      </c>
      <c r="GZ256" s="354">
        <v>658087</v>
      </c>
      <c r="HA256" s="354">
        <v>520446</v>
      </c>
      <c r="HB256" s="354">
        <v>280832</v>
      </c>
      <c r="HC256" s="354">
        <v>1271702</v>
      </c>
      <c r="HD256" s="354">
        <v>157167</v>
      </c>
      <c r="HE256" s="354">
        <v>81880</v>
      </c>
      <c r="HF256" s="354">
        <v>253526</v>
      </c>
      <c r="HG256" s="354">
        <v>96621</v>
      </c>
      <c r="HH256" s="354">
        <v>10084680</v>
      </c>
    </row>
    <row r="257" spans="1:216" ht="15" x14ac:dyDescent="0.25">
      <c r="A257" s="354" t="s">
        <v>442</v>
      </c>
      <c r="B257" s="354">
        <v>2737260</v>
      </c>
      <c r="C257" s="354">
        <v>774217</v>
      </c>
      <c r="D257" s="354">
        <v>615992</v>
      </c>
      <c r="E257" s="354">
        <v>405709</v>
      </c>
      <c r="F257" s="354">
        <v>341015</v>
      </c>
      <c r="G257" s="354">
        <v>170513</v>
      </c>
      <c r="H257" s="354">
        <v>279231</v>
      </c>
      <c r="I257" s="354">
        <v>230277</v>
      </c>
      <c r="J257" s="354">
        <v>125639</v>
      </c>
      <c r="K257" s="354">
        <v>54705</v>
      </c>
      <c r="L257" s="354">
        <v>50211</v>
      </c>
      <c r="M257" s="354">
        <v>3642</v>
      </c>
      <c r="N257" s="354">
        <v>22005</v>
      </c>
      <c r="O257" s="354">
        <v>17598</v>
      </c>
      <c r="P257" s="354">
        <v>3038</v>
      </c>
      <c r="Q257" s="354">
        <v>95882</v>
      </c>
      <c r="R257" s="354">
        <v>27324</v>
      </c>
      <c r="S257" s="354">
        <v>0</v>
      </c>
      <c r="T257" s="354">
        <v>282765</v>
      </c>
      <c r="U257" s="354">
        <v>236585</v>
      </c>
      <c r="V257" s="354">
        <v>73947</v>
      </c>
      <c r="W257" s="354">
        <v>1457</v>
      </c>
      <c r="X257" s="354">
        <v>1457</v>
      </c>
      <c r="Y257" s="354">
        <v>0</v>
      </c>
      <c r="Z257" s="354">
        <v>1695444</v>
      </c>
      <c r="AA257" s="354">
        <v>1475274</v>
      </c>
      <c r="AB257" s="354">
        <v>94183</v>
      </c>
      <c r="AC257" s="354">
        <v>1009163</v>
      </c>
      <c r="AD257" s="354">
        <v>409286</v>
      </c>
      <c r="AE257" s="354">
        <v>17994</v>
      </c>
      <c r="AF257" s="354">
        <v>385640</v>
      </c>
      <c r="AG257" s="354">
        <v>280163</v>
      </c>
      <c r="AH257" s="354">
        <v>561572</v>
      </c>
      <c r="AI257" s="354">
        <v>203349</v>
      </c>
      <c r="AJ257" s="354">
        <v>389434</v>
      </c>
      <c r="AK257" s="354">
        <v>37191</v>
      </c>
      <c r="AL257" s="354">
        <v>5600</v>
      </c>
      <c r="AM257" s="354">
        <v>475779</v>
      </c>
      <c r="AN257" s="354">
        <v>0</v>
      </c>
      <c r="AO257" s="354">
        <v>270997</v>
      </c>
      <c r="AP257" s="354">
        <v>46998</v>
      </c>
      <c r="AQ257" s="354">
        <v>0</v>
      </c>
      <c r="AR257" s="354">
        <v>175681</v>
      </c>
      <c r="AS257" s="354">
        <v>0</v>
      </c>
      <c r="AT257" s="354">
        <v>58090</v>
      </c>
      <c r="AU257" s="354">
        <v>0</v>
      </c>
      <c r="AV257" s="354">
        <v>43806</v>
      </c>
      <c r="AW257" s="354">
        <v>28317</v>
      </c>
      <c r="AX257" s="354">
        <v>0</v>
      </c>
      <c r="AY257" s="354">
        <v>755052</v>
      </c>
      <c r="AZ257" s="354">
        <v>73395</v>
      </c>
      <c r="BA257" s="354">
        <v>0</v>
      </c>
      <c r="BB257" s="354">
        <v>0</v>
      </c>
      <c r="BC257" s="354">
        <v>74222</v>
      </c>
      <c r="BD257" s="354">
        <v>7760</v>
      </c>
      <c r="BE257" s="354">
        <v>0</v>
      </c>
      <c r="BF257" s="354">
        <v>0</v>
      </c>
      <c r="BG257" s="354">
        <v>56547</v>
      </c>
      <c r="BH257" s="354">
        <v>0</v>
      </c>
      <c r="BI257" s="354">
        <v>0</v>
      </c>
      <c r="BJ257" s="354">
        <v>56547</v>
      </c>
      <c r="BK257" s="354">
        <v>0</v>
      </c>
      <c r="BL257" s="354">
        <v>0</v>
      </c>
      <c r="BM257" s="354">
        <v>0</v>
      </c>
      <c r="BN257" s="354">
        <v>265048</v>
      </c>
      <c r="BO257" s="354">
        <v>0</v>
      </c>
      <c r="BP257" s="354">
        <v>7881</v>
      </c>
      <c r="BQ257" s="354">
        <v>257862</v>
      </c>
      <c r="BR257" s="354">
        <v>0</v>
      </c>
      <c r="BS257" s="354">
        <v>0</v>
      </c>
      <c r="BT257" s="354">
        <v>0</v>
      </c>
      <c r="BU257" s="354">
        <v>95870</v>
      </c>
      <c r="BV257" s="354">
        <v>14009</v>
      </c>
      <c r="BW257" s="354">
        <v>0</v>
      </c>
      <c r="BX257" s="354">
        <v>96105</v>
      </c>
      <c r="BY257" s="354">
        <v>0</v>
      </c>
      <c r="BZ257" s="354">
        <v>0</v>
      </c>
      <c r="CA257" s="354">
        <v>0</v>
      </c>
      <c r="CB257" s="354">
        <v>99742</v>
      </c>
      <c r="CC257" s="354">
        <v>43481</v>
      </c>
      <c r="CD257" s="354">
        <v>0</v>
      </c>
      <c r="CE257" s="354">
        <v>54543</v>
      </c>
      <c r="CF257" s="354">
        <v>5974</v>
      </c>
      <c r="CG257" s="354">
        <v>0</v>
      </c>
      <c r="CH257" s="354">
        <v>0</v>
      </c>
      <c r="CI257" s="354">
        <v>473536</v>
      </c>
      <c r="CJ257" s="354">
        <v>159867</v>
      </c>
      <c r="CK257" s="354">
        <v>9718</v>
      </c>
      <c r="CL257" s="354">
        <v>334557</v>
      </c>
      <c r="CM257" s="354">
        <v>9750</v>
      </c>
      <c r="CN257" s="354">
        <v>0</v>
      </c>
      <c r="CO257" s="354">
        <v>133035</v>
      </c>
      <c r="CP257" s="354">
        <v>701195</v>
      </c>
      <c r="CQ257" s="354">
        <v>86703</v>
      </c>
      <c r="CR257" s="354">
        <v>259675</v>
      </c>
      <c r="CS257" s="354">
        <v>138847</v>
      </c>
      <c r="CT257" s="354">
        <v>259966</v>
      </c>
      <c r="CU257" s="354">
        <v>201535</v>
      </c>
      <c r="CV257" s="354">
        <v>53551</v>
      </c>
      <c r="CW257" s="354">
        <v>98628</v>
      </c>
      <c r="CX257" s="354">
        <v>0</v>
      </c>
      <c r="CY257" s="354">
        <v>0</v>
      </c>
      <c r="CZ257" s="354">
        <v>0</v>
      </c>
      <c r="DA257" s="354">
        <v>43745</v>
      </c>
      <c r="DB257" s="354">
        <v>54916</v>
      </c>
      <c r="DC257" s="354">
        <v>4120</v>
      </c>
      <c r="DD257" s="354">
        <v>1502455</v>
      </c>
      <c r="DE257" s="354">
        <v>848056</v>
      </c>
      <c r="DF257" s="354">
        <v>808712</v>
      </c>
      <c r="DG257" s="354">
        <v>793299</v>
      </c>
      <c r="DH257" s="354">
        <v>79561</v>
      </c>
      <c r="DI257" s="354">
        <v>97418</v>
      </c>
      <c r="DJ257" s="354">
        <v>7498</v>
      </c>
      <c r="DK257" s="354">
        <v>1805235</v>
      </c>
      <c r="DL257" s="354">
        <v>1441630</v>
      </c>
      <c r="DM257" s="354">
        <v>879724</v>
      </c>
      <c r="DN257" s="354">
        <v>210400</v>
      </c>
      <c r="DO257" s="354">
        <v>222582</v>
      </c>
      <c r="DP257" s="354">
        <v>102052</v>
      </c>
      <c r="DQ257" s="354">
        <v>545130</v>
      </c>
      <c r="DR257" s="354">
        <v>0</v>
      </c>
      <c r="DS257" s="354">
        <v>13571</v>
      </c>
      <c r="DT257" s="354">
        <v>110310</v>
      </c>
      <c r="DU257" s="354">
        <v>41282</v>
      </c>
      <c r="DV257" s="354">
        <v>823051</v>
      </c>
      <c r="DW257" s="354">
        <v>95602</v>
      </c>
      <c r="DX257" s="354">
        <v>199727</v>
      </c>
      <c r="DY257" s="354">
        <v>135662</v>
      </c>
      <c r="DZ257" s="354">
        <v>666563</v>
      </c>
      <c r="EA257" s="354">
        <v>0</v>
      </c>
      <c r="EB257" s="354">
        <v>13695</v>
      </c>
      <c r="EC257" s="354">
        <v>94276</v>
      </c>
      <c r="ED257" s="354">
        <v>59262</v>
      </c>
      <c r="EE257" s="354">
        <v>1395258</v>
      </c>
      <c r="EF257" s="354">
        <v>280906</v>
      </c>
      <c r="EG257" s="354">
        <v>406894</v>
      </c>
      <c r="EH257" s="354">
        <v>200095</v>
      </c>
      <c r="EI257" s="354">
        <v>1046586</v>
      </c>
      <c r="EJ257" s="354">
        <v>0</v>
      </c>
      <c r="EK257" s="354">
        <v>24939</v>
      </c>
      <c r="EL257" s="354">
        <v>214530</v>
      </c>
      <c r="EM257" s="354">
        <v>88211</v>
      </c>
      <c r="EN257" s="354">
        <v>100867</v>
      </c>
      <c r="EO257" s="354">
        <v>10288</v>
      </c>
      <c r="EP257" s="354">
        <v>7550</v>
      </c>
      <c r="EQ257" s="354">
        <v>17296</v>
      </c>
      <c r="ER257" s="354">
        <v>74824</v>
      </c>
      <c r="ES257" s="354">
        <v>0</v>
      </c>
      <c r="ET257" s="354">
        <v>2055</v>
      </c>
      <c r="EU257" s="354">
        <v>0</v>
      </c>
      <c r="EV257" s="354">
        <v>2020</v>
      </c>
      <c r="EW257" s="354">
        <v>377652</v>
      </c>
      <c r="EX257" s="354">
        <v>64168</v>
      </c>
      <c r="EY257" s="354">
        <v>29475</v>
      </c>
      <c r="EZ257" s="354">
        <v>54035</v>
      </c>
      <c r="FA257" s="354">
        <v>301140</v>
      </c>
      <c r="FB257" s="354">
        <v>10188</v>
      </c>
      <c r="FC257" s="354">
        <v>44214</v>
      </c>
      <c r="FD257" s="354">
        <v>20321</v>
      </c>
      <c r="FE257" s="354">
        <v>40138</v>
      </c>
      <c r="FF257" s="354">
        <v>96160</v>
      </c>
      <c r="FG257" s="354">
        <v>24754</v>
      </c>
      <c r="FH257" s="354">
        <v>14875</v>
      </c>
      <c r="FI257" s="354">
        <v>52119</v>
      </c>
      <c r="FJ257" s="354">
        <v>22141</v>
      </c>
      <c r="FK257" s="354">
        <v>0</v>
      </c>
      <c r="FL257" s="354">
        <v>2019</v>
      </c>
      <c r="FM257" s="354">
        <v>0</v>
      </c>
      <c r="FN257" s="354">
        <v>0</v>
      </c>
      <c r="FO257" s="354">
        <v>120310</v>
      </c>
      <c r="FP257" s="354">
        <v>121156</v>
      </c>
      <c r="FQ257" s="354">
        <v>0</v>
      </c>
      <c r="FR257" s="354">
        <v>0</v>
      </c>
      <c r="FS257" s="354">
        <v>53046</v>
      </c>
      <c r="FT257" s="354">
        <v>0</v>
      </c>
      <c r="FU257" s="354">
        <v>0</v>
      </c>
      <c r="FV257" s="354">
        <v>0</v>
      </c>
      <c r="FW257" s="354">
        <v>0</v>
      </c>
      <c r="FX257" s="354">
        <v>396295</v>
      </c>
      <c r="FY257" s="354">
        <v>58937</v>
      </c>
      <c r="FZ257" s="354">
        <v>74587</v>
      </c>
      <c r="GA257" s="354">
        <v>33554</v>
      </c>
      <c r="GB257" s="354">
        <v>233668</v>
      </c>
      <c r="GC257" s="354">
        <v>0</v>
      </c>
      <c r="GD257" s="354">
        <v>15671</v>
      </c>
      <c r="GE257" s="354">
        <v>35416</v>
      </c>
      <c r="GF257" s="354">
        <v>0</v>
      </c>
      <c r="GG257" s="354">
        <v>110464</v>
      </c>
      <c r="GH257" s="354">
        <v>0</v>
      </c>
      <c r="GI257" s="354">
        <v>0</v>
      </c>
      <c r="GJ257" s="354">
        <v>0</v>
      </c>
      <c r="GK257" s="354">
        <v>70469</v>
      </c>
      <c r="GL257" s="354">
        <v>63536</v>
      </c>
      <c r="GM257" s="354">
        <v>0</v>
      </c>
      <c r="GN257" s="354">
        <v>0</v>
      </c>
      <c r="GO257" s="354">
        <v>0</v>
      </c>
      <c r="GP257" s="354">
        <v>106913</v>
      </c>
      <c r="GQ257" s="354">
        <v>0</v>
      </c>
      <c r="GR257" s="354">
        <v>49518</v>
      </c>
      <c r="GS257" s="354">
        <v>62739</v>
      </c>
      <c r="GT257" s="354">
        <v>0</v>
      </c>
      <c r="GU257" s="354">
        <v>0</v>
      </c>
      <c r="GV257" s="354">
        <v>0</v>
      </c>
      <c r="GW257" s="354">
        <v>0</v>
      </c>
      <c r="GX257" s="354">
        <v>0</v>
      </c>
      <c r="GY257" s="354">
        <v>260929</v>
      </c>
      <c r="GZ257" s="354">
        <v>7450</v>
      </c>
      <c r="HA257" s="354">
        <v>102160</v>
      </c>
      <c r="HB257" s="354">
        <v>27801</v>
      </c>
      <c r="HC257" s="354">
        <v>154108</v>
      </c>
      <c r="HD257" s="354">
        <v>39004</v>
      </c>
      <c r="HE257" s="354">
        <v>0</v>
      </c>
      <c r="HF257" s="354">
        <v>45387</v>
      </c>
      <c r="HG257" s="354">
        <v>2947</v>
      </c>
      <c r="HH257" s="354">
        <v>698838</v>
      </c>
    </row>
    <row r="258" spans="1:216" ht="15" x14ac:dyDescent="0.25">
      <c r="A258" s="354" t="s">
        <v>443</v>
      </c>
      <c r="B258" s="354">
        <v>3803923</v>
      </c>
      <c r="C258" s="354">
        <v>1410362</v>
      </c>
      <c r="D258" s="354">
        <v>1239438</v>
      </c>
      <c r="E258" s="354">
        <v>1034571</v>
      </c>
      <c r="F258" s="354">
        <v>857406</v>
      </c>
      <c r="G258" s="354">
        <v>372981</v>
      </c>
      <c r="H258" s="354">
        <v>363555</v>
      </c>
      <c r="I258" s="354">
        <v>285514</v>
      </c>
      <c r="J258" s="354">
        <v>171289</v>
      </c>
      <c r="K258" s="354">
        <v>170866</v>
      </c>
      <c r="L258" s="354">
        <v>80707</v>
      </c>
      <c r="M258" s="354">
        <v>99759</v>
      </c>
      <c r="N258" s="354">
        <v>65495</v>
      </c>
      <c r="O258" s="354">
        <v>46968</v>
      </c>
      <c r="P258" s="354">
        <v>19627</v>
      </c>
      <c r="Q258" s="354">
        <v>128574</v>
      </c>
      <c r="R258" s="354">
        <v>68399</v>
      </c>
      <c r="S258" s="354">
        <v>0</v>
      </c>
      <c r="T258" s="354">
        <v>476788</v>
      </c>
      <c r="U258" s="354">
        <v>432494</v>
      </c>
      <c r="V258" s="354">
        <v>124453</v>
      </c>
      <c r="W258" s="354">
        <v>31695</v>
      </c>
      <c r="X258" s="354">
        <v>18447</v>
      </c>
      <c r="Y258" s="354">
        <v>13248</v>
      </c>
      <c r="Z258" s="354">
        <v>2348502</v>
      </c>
      <c r="AA258" s="354">
        <v>2277172</v>
      </c>
      <c r="AB258" s="354">
        <v>78616</v>
      </c>
      <c r="AC258" s="354">
        <v>1182272</v>
      </c>
      <c r="AD258" s="354">
        <v>490362</v>
      </c>
      <c r="AE258" s="354">
        <v>0</v>
      </c>
      <c r="AF258" s="354">
        <v>583639</v>
      </c>
      <c r="AG258" s="354">
        <v>434854</v>
      </c>
      <c r="AH258" s="354">
        <v>968002</v>
      </c>
      <c r="AI258" s="354">
        <v>298084</v>
      </c>
      <c r="AJ258" s="354">
        <v>917400</v>
      </c>
      <c r="AK258" s="354">
        <v>256980</v>
      </c>
      <c r="AL258" s="354">
        <v>35255</v>
      </c>
      <c r="AM258" s="354">
        <v>437988</v>
      </c>
      <c r="AN258" s="354">
        <v>6142</v>
      </c>
      <c r="AO258" s="354">
        <v>189235</v>
      </c>
      <c r="AP258" s="354">
        <v>196433</v>
      </c>
      <c r="AQ258" s="354">
        <v>0</v>
      </c>
      <c r="AR258" s="354">
        <v>145474</v>
      </c>
      <c r="AS258" s="354">
        <v>0</v>
      </c>
      <c r="AT258" s="354">
        <v>27293</v>
      </c>
      <c r="AU258" s="354">
        <v>13969</v>
      </c>
      <c r="AV258" s="354">
        <v>78534</v>
      </c>
      <c r="AW258" s="354">
        <v>28775</v>
      </c>
      <c r="AX258" s="354">
        <v>18313</v>
      </c>
      <c r="AY258" s="354">
        <v>1237661</v>
      </c>
      <c r="AZ258" s="354">
        <v>120534</v>
      </c>
      <c r="BA258" s="354">
        <v>21852</v>
      </c>
      <c r="BB258" s="354">
        <v>0</v>
      </c>
      <c r="BC258" s="354">
        <v>130694</v>
      </c>
      <c r="BD258" s="354">
        <v>0</v>
      </c>
      <c r="BE258" s="354">
        <v>0</v>
      </c>
      <c r="BF258" s="354">
        <v>0</v>
      </c>
      <c r="BG258" s="354">
        <v>16026</v>
      </c>
      <c r="BH258" s="354">
        <v>16026</v>
      </c>
      <c r="BI258" s="354">
        <v>0</v>
      </c>
      <c r="BJ258" s="354">
        <v>0</v>
      </c>
      <c r="BK258" s="354">
        <v>0</v>
      </c>
      <c r="BL258" s="354">
        <v>0</v>
      </c>
      <c r="BM258" s="354">
        <v>0</v>
      </c>
      <c r="BN258" s="354">
        <v>301440</v>
      </c>
      <c r="BO258" s="354">
        <v>0</v>
      </c>
      <c r="BP258" s="354">
        <v>0</v>
      </c>
      <c r="BQ258" s="354">
        <v>301440</v>
      </c>
      <c r="BR258" s="354">
        <v>0</v>
      </c>
      <c r="BS258" s="354">
        <v>0</v>
      </c>
      <c r="BT258" s="354">
        <v>0</v>
      </c>
      <c r="BU258" s="354">
        <v>250977</v>
      </c>
      <c r="BV258" s="354">
        <v>40075</v>
      </c>
      <c r="BW258" s="354">
        <v>25388</v>
      </c>
      <c r="BX258" s="354">
        <v>187159</v>
      </c>
      <c r="BY258" s="354">
        <v>8163</v>
      </c>
      <c r="BZ258" s="354">
        <v>0</v>
      </c>
      <c r="CA258" s="354">
        <v>0</v>
      </c>
      <c r="CB258" s="354">
        <v>10102</v>
      </c>
      <c r="CC258" s="354">
        <v>0</v>
      </c>
      <c r="CD258" s="354">
        <v>0</v>
      </c>
      <c r="CE258" s="354">
        <v>10102</v>
      </c>
      <c r="CF258" s="354">
        <v>0</v>
      </c>
      <c r="CG258" s="354">
        <v>0</v>
      </c>
      <c r="CH258" s="354">
        <v>0</v>
      </c>
      <c r="CI258" s="354">
        <v>875124</v>
      </c>
      <c r="CJ258" s="354">
        <v>490332</v>
      </c>
      <c r="CK258" s="354">
        <v>89186</v>
      </c>
      <c r="CL258" s="354">
        <v>548250</v>
      </c>
      <c r="CM258" s="354">
        <v>8163</v>
      </c>
      <c r="CN258" s="354">
        <v>0</v>
      </c>
      <c r="CO258" s="354">
        <v>306170</v>
      </c>
      <c r="CP258" s="354">
        <v>832593</v>
      </c>
      <c r="CQ258" s="354">
        <v>107201</v>
      </c>
      <c r="CR258" s="354">
        <v>257177</v>
      </c>
      <c r="CS258" s="354">
        <v>22442</v>
      </c>
      <c r="CT258" s="354">
        <v>263008</v>
      </c>
      <c r="CU258" s="354">
        <v>235703</v>
      </c>
      <c r="CV258" s="354">
        <v>202020</v>
      </c>
      <c r="CW258" s="354">
        <v>64356</v>
      </c>
      <c r="CX258" s="354">
        <v>0</v>
      </c>
      <c r="CY258" s="354">
        <v>0</v>
      </c>
      <c r="CZ258" s="354">
        <v>0</v>
      </c>
      <c r="DA258" s="354">
        <v>8907</v>
      </c>
      <c r="DB258" s="354">
        <v>49686</v>
      </c>
      <c r="DC258" s="354">
        <v>5642</v>
      </c>
      <c r="DD258" s="354">
        <v>2102997</v>
      </c>
      <c r="DE258" s="354">
        <v>1154815</v>
      </c>
      <c r="DF258" s="354">
        <v>1001399</v>
      </c>
      <c r="DG258" s="354">
        <v>1341430</v>
      </c>
      <c r="DH258" s="354">
        <v>154413</v>
      </c>
      <c r="DI258" s="354">
        <v>10655</v>
      </c>
      <c r="DJ258" s="354">
        <v>14992</v>
      </c>
      <c r="DK258" s="354">
        <v>2472656</v>
      </c>
      <c r="DL258" s="354">
        <v>1674659</v>
      </c>
      <c r="DM258" s="354">
        <v>1147803</v>
      </c>
      <c r="DN258" s="354">
        <v>264625</v>
      </c>
      <c r="DO258" s="354">
        <v>213576</v>
      </c>
      <c r="DP258" s="354">
        <v>204239</v>
      </c>
      <c r="DQ258" s="354">
        <v>783035</v>
      </c>
      <c r="DR258" s="354">
        <v>0</v>
      </c>
      <c r="DS258" s="354">
        <v>54862</v>
      </c>
      <c r="DT258" s="354">
        <v>44152</v>
      </c>
      <c r="DU258" s="354">
        <v>55591</v>
      </c>
      <c r="DV258" s="354">
        <v>860197</v>
      </c>
      <c r="DW258" s="354">
        <v>154035</v>
      </c>
      <c r="DX258" s="354">
        <v>218413</v>
      </c>
      <c r="DY258" s="354">
        <v>148613</v>
      </c>
      <c r="DZ258" s="354">
        <v>565425</v>
      </c>
      <c r="EA258" s="354">
        <v>0</v>
      </c>
      <c r="EB258" s="354">
        <v>47848</v>
      </c>
      <c r="EC258" s="354">
        <v>120135</v>
      </c>
      <c r="ED258" s="354">
        <v>32340</v>
      </c>
      <c r="EE258" s="354">
        <v>1583657</v>
      </c>
      <c r="EF258" s="354">
        <v>392406</v>
      </c>
      <c r="EG258" s="354">
        <v>367347</v>
      </c>
      <c r="EH258" s="354">
        <v>223214</v>
      </c>
      <c r="EI258" s="354">
        <v>1130748</v>
      </c>
      <c r="EJ258" s="354">
        <v>0</v>
      </c>
      <c r="EK258" s="354">
        <v>81386</v>
      </c>
      <c r="EL258" s="354">
        <v>150880</v>
      </c>
      <c r="EM258" s="354">
        <v>87903</v>
      </c>
      <c r="EN258" s="354">
        <v>240003</v>
      </c>
      <c r="EO258" s="354">
        <v>16276</v>
      </c>
      <c r="EP258" s="354">
        <v>40704</v>
      </c>
      <c r="EQ258" s="354">
        <v>89460</v>
      </c>
      <c r="ER258" s="354">
        <v>112734</v>
      </c>
      <c r="ES258" s="354">
        <v>0</v>
      </c>
      <c r="ET258" s="354">
        <v>0</v>
      </c>
      <c r="EU258" s="354">
        <v>3597</v>
      </c>
      <c r="EV258" s="354">
        <v>0</v>
      </c>
      <c r="EW258" s="354">
        <v>403044</v>
      </c>
      <c r="EX258" s="354">
        <v>56164</v>
      </c>
      <c r="EY258" s="354">
        <v>123488</v>
      </c>
      <c r="EZ258" s="354">
        <v>87059</v>
      </c>
      <c r="FA258" s="354">
        <v>194163</v>
      </c>
      <c r="FB258" s="354">
        <v>0</v>
      </c>
      <c r="FC258" s="354">
        <v>4603</v>
      </c>
      <c r="FD258" s="354">
        <v>34879</v>
      </c>
      <c r="FE258" s="354">
        <v>37478</v>
      </c>
      <c r="FF258" s="354">
        <v>445063</v>
      </c>
      <c r="FG258" s="354">
        <v>144236</v>
      </c>
      <c r="FH258" s="354">
        <v>82887</v>
      </c>
      <c r="FI258" s="354">
        <v>75749</v>
      </c>
      <c r="FJ258" s="354">
        <v>94815</v>
      </c>
      <c r="FK258" s="354">
        <v>3370</v>
      </c>
      <c r="FL258" s="354">
        <v>0</v>
      </c>
      <c r="FM258" s="354">
        <v>75684</v>
      </c>
      <c r="FN258" s="354">
        <v>0</v>
      </c>
      <c r="FO258" s="354">
        <v>322043</v>
      </c>
      <c r="FP258" s="354">
        <v>290629</v>
      </c>
      <c r="FQ258" s="354">
        <v>0</v>
      </c>
      <c r="FR258" s="354">
        <v>0</v>
      </c>
      <c r="FS258" s="354">
        <v>32689</v>
      </c>
      <c r="FT258" s="354">
        <v>0</v>
      </c>
      <c r="FU258" s="354">
        <v>0</v>
      </c>
      <c r="FV258" s="354">
        <v>0</v>
      </c>
      <c r="FW258" s="354">
        <v>0</v>
      </c>
      <c r="FX258" s="354">
        <v>532554</v>
      </c>
      <c r="FY258" s="354">
        <v>149783</v>
      </c>
      <c r="FZ258" s="354">
        <v>117937</v>
      </c>
      <c r="GA258" s="354">
        <v>59810</v>
      </c>
      <c r="GB258" s="354">
        <v>298014</v>
      </c>
      <c r="GC258" s="354">
        <v>0</v>
      </c>
      <c r="GD258" s="354">
        <v>25482</v>
      </c>
      <c r="GE258" s="354">
        <v>12778</v>
      </c>
      <c r="GF258" s="354">
        <v>0</v>
      </c>
      <c r="GG258" s="354">
        <v>171653</v>
      </c>
      <c r="GH258" s="354">
        <v>3241</v>
      </c>
      <c r="GI258" s="354">
        <v>23865</v>
      </c>
      <c r="GJ258" s="354">
        <v>0</v>
      </c>
      <c r="GK258" s="354">
        <v>96013</v>
      </c>
      <c r="GL258" s="354">
        <v>69861</v>
      </c>
      <c r="GM258" s="354">
        <v>0</v>
      </c>
      <c r="GN258" s="354">
        <v>0</v>
      </c>
      <c r="GO258" s="354">
        <v>0</v>
      </c>
      <c r="GP258" s="354">
        <v>95560</v>
      </c>
      <c r="GQ258" s="354">
        <v>13586</v>
      </c>
      <c r="GR258" s="354">
        <v>77964</v>
      </c>
      <c r="GS258" s="354">
        <v>0</v>
      </c>
      <c r="GT258" s="354">
        <v>0</v>
      </c>
      <c r="GU258" s="354">
        <v>0</v>
      </c>
      <c r="GV258" s="354">
        <v>0</v>
      </c>
      <c r="GW258" s="354">
        <v>0</v>
      </c>
      <c r="GX258" s="354">
        <v>0</v>
      </c>
      <c r="GY258" s="354">
        <v>360661</v>
      </c>
      <c r="GZ258" s="354">
        <v>98642</v>
      </c>
      <c r="HA258" s="354">
        <v>40436</v>
      </c>
      <c r="HB258" s="354">
        <v>16694</v>
      </c>
      <c r="HC258" s="354">
        <v>251187</v>
      </c>
      <c r="HD258" s="354">
        <v>61405</v>
      </c>
      <c r="HE258" s="354">
        <v>0</v>
      </c>
      <c r="HF258" s="354">
        <v>27059</v>
      </c>
      <c r="HG258" s="354">
        <v>0</v>
      </c>
      <c r="HH258" s="354">
        <v>1116011</v>
      </c>
    </row>
    <row r="259" spans="1:216" ht="15" x14ac:dyDescent="0.25">
      <c r="A259" s="354" t="s">
        <v>444</v>
      </c>
      <c r="B259" s="354">
        <v>4836324</v>
      </c>
      <c r="C259" s="354">
        <v>1240419</v>
      </c>
      <c r="D259" s="354">
        <v>930694</v>
      </c>
      <c r="E259" s="354">
        <v>719828</v>
      </c>
      <c r="F259" s="354">
        <v>493440</v>
      </c>
      <c r="G259" s="354">
        <v>391860</v>
      </c>
      <c r="H259" s="354">
        <v>429356</v>
      </c>
      <c r="I259" s="354">
        <v>265570</v>
      </c>
      <c r="J259" s="354">
        <v>216329</v>
      </c>
      <c r="K259" s="354">
        <v>55795</v>
      </c>
      <c r="L259" s="354">
        <v>55795</v>
      </c>
      <c r="M259" s="354">
        <v>0</v>
      </c>
      <c r="N259" s="354">
        <v>19859</v>
      </c>
      <c r="O259" s="354">
        <v>16872</v>
      </c>
      <c r="P259" s="354">
        <v>9102</v>
      </c>
      <c r="Q259" s="354">
        <v>391587</v>
      </c>
      <c r="R259" s="354">
        <v>241615</v>
      </c>
      <c r="S259" s="354">
        <v>0</v>
      </c>
      <c r="T259" s="354">
        <v>226876</v>
      </c>
      <c r="U259" s="354">
        <v>77778</v>
      </c>
      <c r="V259" s="354">
        <v>172949</v>
      </c>
      <c r="W259" s="354">
        <v>81552</v>
      </c>
      <c r="X259" s="354">
        <v>52906</v>
      </c>
      <c r="Y259" s="354">
        <v>28795</v>
      </c>
      <c r="Z259" s="354">
        <v>3274902</v>
      </c>
      <c r="AA259" s="354">
        <v>3132523</v>
      </c>
      <c r="AB259" s="354">
        <v>635610</v>
      </c>
      <c r="AC259" s="354">
        <v>1962555</v>
      </c>
      <c r="AD259" s="354">
        <v>1032536</v>
      </c>
      <c r="AE259" s="354">
        <v>37955</v>
      </c>
      <c r="AF259" s="354">
        <v>985882</v>
      </c>
      <c r="AG259" s="354">
        <v>861388</v>
      </c>
      <c r="AH259" s="354">
        <v>864663</v>
      </c>
      <c r="AI259" s="354">
        <v>312356</v>
      </c>
      <c r="AJ259" s="354">
        <v>1003757</v>
      </c>
      <c r="AK259" s="354">
        <v>139815</v>
      </c>
      <c r="AL259" s="354">
        <v>40086</v>
      </c>
      <c r="AM259" s="354">
        <v>811874</v>
      </c>
      <c r="AN259" s="354">
        <v>12370</v>
      </c>
      <c r="AO259" s="354">
        <v>359799</v>
      </c>
      <c r="AP259" s="354">
        <v>284854</v>
      </c>
      <c r="AQ259" s="354">
        <v>0</v>
      </c>
      <c r="AR259" s="354">
        <v>260324</v>
      </c>
      <c r="AS259" s="354">
        <v>26051</v>
      </c>
      <c r="AT259" s="354">
        <v>121074</v>
      </c>
      <c r="AU259" s="354">
        <v>33389</v>
      </c>
      <c r="AV259" s="354">
        <v>126549</v>
      </c>
      <c r="AW259" s="354">
        <v>55724</v>
      </c>
      <c r="AX259" s="354">
        <v>0</v>
      </c>
      <c r="AY259" s="354">
        <v>1473049</v>
      </c>
      <c r="AZ259" s="354">
        <v>336574</v>
      </c>
      <c r="BA259" s="354">
        <v>161393</v>
      </c>
      <c r="BB259" s="354">
        <v>32467</v>
      </c>
      <c r="BC259" s="354">
        <v>176390</v>
      </c>
      <c r="BD259" s="354">
        <v>7020</v>
      </c>
      <c r="BE259" s="354">
        <v>0</v>
      </c>
      <c r="BF259" s="354">
        <v>0</v>
      </c>
      <c r="BG259" s="354">
        <v>89691</v>
      </c>
      <c r="BH259" s="354">
        <v>51344</v>
      </c>
      <c r="BI259" s="354">
        <v>0</v>
      </c>
      <c r="BJ259" s="354">
        <v>44376</v>
      </c>
      <c r="BK259" s="354">
        <v>0</v>
      </c>
      <c r="BL259" s="354">
        <v>0</v>
      </c>
      <c r="BM259" s="354">
        <v>0</v>
      </c>
      <c r="BN259" s="354">
        <v>518119</v>
      </c>
      <c r="BO259" s="354">
        <v>0</v>
      </c>
      <c r="BP259" s="354">
        <v>9248</v>
      </c>
      <c r="BQ259" s="354">
        <v>518771</v>
      </c>
      <c r="BR259" s="354">
        <v>0</v>
      </c>
      <c r="BS259" s="354">
        <v>0</v>
      </c>
      <c r="BT259" s="354">
        <v>0</v>
      </c>
      <c r="BU259" s="354">
        <v>355542</v>
      </c>
      <c r="BV259" s="354">
        <v>24288</v>
      </c>
      <c r="BW259" s="354">
        <v>18090</v>
      </c>
      <c r="BX259" s="354">
        <v>331051</v>
      </c>
      <c r="BY259" s="354">
        <v>0</v>
      </c>
      <c r="BZ259" s="354">
        <v>0</v>
      </c>
      <c r="CA259" s="354">
        <v>0</v>
      </c>
      <c r="CB259" s="354">
        <v>60774</v>
      </c>
      <c r="CC259" s="354">
        <v>55692</v>
      </c>
      <c r="CD259" s="354">
        <v>13045</v>
      </c>
      <c r="CE259" s="354">
        <v>15626</v>
      </c>
      <c r="CF259" s="354">
        <v>0</v>
      </c>
      <c r="CG259" s="354">
        <v>0</v>
      </c>
      <c r="CH259" s="354">
        <v>0</v>
      </c>
      <c r="CI259" s="354">
        <v>686596</v>
      </c>
      <c r="CJ259" s="354">
        <v>238771</v>
      </c>
      <c r="CK259" s="354">
        <v>25786</v>
      </c>
      <c r="CL259" s="354">
        <v>428787</v>
      </c>
      <c r="CM259" s="354">
        <v>0</v>
      </c>
      <c r="CN259" s="354">
        <v>0</v>
      </c>
      <c r="CO259" s="354">
        <v>131790</v>
      </c>
      <c r="CP259" s="354">
        <v>822410</v>
      </c>
      <c r="CQ259" s="354">
        <v>88076</v>
      </c>
      <c r="CR259" s="354">
        <v>342249</v>
      </c>
      <c r="CS259" s="354">
        <v>79014</v>
      </c>
      <c r="CT259" s="354">
        <v>268067</v>
      </c>
      <c r="CU259" s="354">
        <v>178813</v>
      </c>
      <c r="CV259" s="354">
        <v>130151</v>
      </c>
      <c r="CW259" s="354">
        <v>169151</v>
      </c>
      <c r="CX259" s="354">
        <v>0</v>
      </c>
      <c r="CY259" s="354">
        <v>0</v>
      </c>
      <c r="CZ259" s="354">
        <v>0</v>
      </c>
      <c r="DA259" s="354">
        <v>63211</v>
      </c>
      <c r="DB259" s="354">
        <v>84234</v>
      </c>
      <c r="DC259" s="354">
        <v>10477</v>
      </c>
      <c r="DD259" s="354">
        <v>2569948</v>
      </c>
      <c r="DE259" s="354">
        <v>1093143</v>
      </c>
      <c r="DF259" s="354">
        <v>1109312</v>
      </c>
      <c r="DG259" s="354">
        <v>1681112</v>
      </c>
      <c r="DH259" s="354">
        <v>55894</v>
      </c>
      <c r="DI259" s="354">
        <v>45591</v>
      </c>
      <c r="DJ259" s="354">
        <v>15774</v>
      </c>
      <c r="DK259" s="354">
        <v>3149642</v>
      </c>
      <c r="DL259" s="354">
        <v>2295939</v>
      </c>
      <c r="DM259" s="354">
        <v>1532975</v>
      </c>
      <c r="DN259" s="354">
        <v>356053</v>
      </c>
      <c r="DO259" s="354">
        <v>375797</v>
      </c>
      <c r="DP259" s="354">
        <v>305884</v>
      </c>
      <c r="DQ259" s="354">
        <v>1042753</v>
      </c>
      <c r="DR259" s="354">
        <v>0</v>
      </c>
      <c r="DS259" s="354">
        <v>35182</v>
      </c>
      <c r="DT259" s="354">
        <v>315700</v>
      </c>
      <c r="DU259" s="354">
        <v>85525</v>
      </c>
      <c r="DV259" s="354">
        <v>1070516</v>
      </c>
      <c r="DW259" s="354">
        <v>211256</v>
      </c>
      <c r="DX259" s="354">
        <v>285119</v>
      </c>
      <c r="DY259" s="354">
        <v>129183</v>
      </c>
      <c r="DZ259" s="354">
        <v>743443</v>
      </c>
      <c r="EA259" s="354">
        <v>8051</v>
      </c>
      <c r="EB259" s="354">
        <v>45617</v>
      </c>
      <c r="EC259" s="354">
        <v>107545</v>
      </c>
      <c r="ED259" s="354">
        <v>100706</v>
      </c>
      <c r="EE259" s="354">
        <v>2144211</v>
      </c>
      <c r="EF259" s="354">
        <v>498453</v>
      </c>
      <c r="EG259" s="354">
        <v>589309</v>
      </c>
      <c r="EH259" s="354">
        <v>323922</v>
      </c>
      <c r="EI259" s="354">
        <v>1476258</v>
      </c>
      <c r="EJ259" s="354">
        <v>8051</v>
      </c>
      <c r="EK259" s="354">
        <v>62960</v>
      </c>
      <c r="EL259" s="354">
        <v>391487</v>
      </c>
      <c r="EM259" s="354">
        <v>183506</v>
      </c>
      <c r="EN259" s="354">
        <v>413912</v>
      </c>
      <c r="EO259" s="354">
        <v>78179</v>
      </c>
      <c r="EP259" s="354">
        <v>62578</v>
      </c>
      <c r="EQ259" s="354">
        <v>83093</v>
      </c>
      <c r="ER259" s="354">
        <v>300913</v>
      </c>
      <c r="ES259" s="354">
        <v>0</v>
      </c>
      <c r="ET259" s="354">
        <v>9710</v>
      </c>
      <c r="EU259" s="354">
        <v>9302</v>
      </c>
      <c r="EV259" s="354">
        <v>12493</v>
      </c>
      <c r="EW259" s="354">
        <v>852723</v>
      </c>
      <c r="EX259" s="354">
        <v>173409</v>
      </c>
      <c r="EY259" s="354">
        <v>120330</v>
      </c>
      <c r="EZ259" s="354">
        <v>177732</v>
      </c>
      <c r="FA259" s="354">
        <v>467534</v>
      </c>
      <c r="FB259" s="354">
        <v>2488</v>
      </c>
      <c r="FC259" s="354">
        <v>3363</v>
      </c>
      <c r="FD259" s="354">
        <v>182929</v>
      </c>
      <c r="FE259" s="354">
        <v>29723</v>
      </c>
      <c r="FF259" s="354">
        <v>215785</v>
      </c>
      <c r="FG259" s="354">
        <v>53229</v>
      </c>
      <c r="FH259" s="354">
        <v>14834</v>
      </c>
      <c r="FI259" s="354">
        <v>8622</v>
      </c>
      <c r="FJ259" s="354">
        <v>83037</v>
      </c>
      <c r="FK259" s="354">
        <v>7462</v>
      </c>
      <c r="FL259" s="354">
        <v>0</v>
      </c>
      <c r="FM259" s="354">
        <v>45603</v>
      </c>
      <c r="FN259" s="354">
        <v>0</v>
      </c>
      <c r="FO259" s="354">
        <v>298258</v>
      </c>
      <c r="FP259" s="354">
        <v>148628</v>
      </c>
      <c r="FQ259" s="354">
        <v>0</v>
      </c>
      <c r="FR259" s="354">
        <v>37305</v>
      </c>
      <c r="FS259" s="354">
        <v>119741</v>
      </c>
      <c r="FT259" s="354">
        <v>0</v>
      </c>
      <c r="FU259" s="354">
        <v>0</v>
      </c>
      <c r="FV259" s="354">
        <v>0</v>
      </c>
      <c r="FW259" s="354">
        <v>0</v>
      </c>
      <c r="FX259" s="354">
        <v>752649</v>
      </c>
      <c r="FY259" s="354">
        <v>208539</v>
      </c>
      <c r="FZ259" s="354">
        <v>136600</v>
      </c>
      <c r="GA259" s="354">
        <v>69902</v>
      </c>
      <c r="GB259" s="354">
        <v>516450</v>
      </c>
      <c r="GC259" s="354">
        <v>17672</v>
      </c>
      <c r="GD259" s="354">
        <v>2109</v>
      </c>
      <c r="GE259" s="354">
        <v>4125</v>
      </c>
      <c r="GF259" s="354">
        <v>0</v>
      </c>
      <c r="GG259" s="354">
        <v>257911</v>
      </c>
      <c r="GH259" s="354">
        <v>0</v>
      </c>
      <c r="GI259" s="354">
        <v>39976</v>
      </c>
      <c r="GJ259" s="354">
        <v>14367</v>
      </c>
      <c r="GK259" s="354">
        <v>150349</v>
      </c>
      <c r="GL259" s="354">
        <v>112286</v>
      </c>
      <c r="GM259" s="354">
        <v>0</v>
      </c>
      <c r="GN259" s="354">
        <v>0</v>
      </c>
      <c r="GO259" s="354">
        <v>0</v>
      </c>
      <c r="GP259" s="354">
        <v>98420</v>
      </c>
      <c r="GQ259" s="354">
        <v>0</v>
      </c>
      <c r="GR259" s="354">
        <v>61042</v>
      </c>
      <c r="GS259" s="354">
        <v>53951</v>
      </c>
      <c r="GT259" s="354">
        <v>0</v>
      </c>
      <c r="GU259" s="354">
        <v>0</v>
      </c>
      <c r="GV259" s="354">
        <v>0</v>
      </c>
      <c r="GW259" s="354">
        <v>0</v>
      </c>
      <c r="GX259" s="354">
        <v>0</v>
      </c>
      <c r="GY259" s="354">
        <v>324509</v>
      </c>
      <c r="GZ259" s="354">
        <v>34180</v>
      </c>
      <c r="HA259" s="354">
        <v>102893</v>
      </c>
      <c r="HB259" s="354">
        <v>56911</v>
      </c>
      <c r="HC259" s="354">
        <v>131984</v>
      </c>
      <c r="HD259" s="354">
        <v>16784</v>
      </c>
      <c r="HE259" s="354">
        <v>9756</v>
      </c>
      <c r="HF259" s="354">
        <v>17230</v>
      </c>
      <c r="HG259" s="354">
        <v>43915</v>
      </c>
      <c r="HH259" s="354">
        <v>1285012</v>
      </c>
    </row>
    <row r="260" spans="1:216" ht="15" x14ac:dyDescent="0.25">
      <c r="A260" s="354" t="s">
        <v>445</v>
      </c>
      <c r="B260" s="354">
        <v>6493001</v>
      </c>
      <c r="C260" s="354">
        <v>1766918</v>
      </c>
      <c r="D260" s="354">
        <v>1219586</v>
      </c>
      <c r="E260" s="354">
        <v>712475</v>
      </c>
      <c r="F260" s="354">
        <v>341543</v>
      </c>
      <c r="G260" s="354">
        <v>546673</v>
      </c>
      <c r="H260" s="354">
        <v>357091</v>
      </c>
      <c r="I260" s="354">
        <v>173951</v>
      </c>
      <c r="J260" s="354">
        <v>252317</v>
      </c>
      <c r="K260" s="354">
        <v>72018</v>
      </c>
      <c r="L260" s="354">
        <v>40116</v>
      </c>
      <c r="M260" s="354">
        <v>36864</v>
      </c>
      <c r="N260" s="354">
        <v>259011</v>
      </c>
      <c r="O260" s="354">
        <v>125479</v>
      </c>
      <c r="P260" s="354">
        <v>163073</v>
      </c>
      <c r="Q260" s="354">
        <v>802169</v>
      </c>
      <c r="R260" s="354">
        <v>328674</v>
      </c>
      <c r="S260" s="354">
        <v>0</v>
      </c>
      <c r="T260" s="354">
        <v>73822</v>
      </c>
      <c r="U260" s="354">
        <v>37023</v>
      </c>
      <c r="V260" s="354">
        <v>63584</v>
      </c>
      <c r="W260" s="354">
        <v>40819</v>
      </c>
      <c r="X260" s="354">
        <v>37736</v>
      </c>
      <c r="Y260" s="354">
        <v>3312</v>
      </c>
      <c r="Z260" s="354">
        <v>4398420</v>
      </c>
      <c r="AA260" s="354">
        <v>3976545</v>
      </c>
      <c r="AB260" s="354">
        <v>611083</v>
      </c>
      <c r="AC260" s="354">
        <v>1819817</v>
      </c>
      <c r="AD260" s="354">
        <v>1387850</v>
      </c>
      <c r="AE260" s="354">
        <v>85466</v>
      </c>
      <c r="AF260" s="354">
        <v>1022644</v>
      </c>
      <c r="AG260" s="354">
        <v>894319</v>
      </c>
      <c r="AH260" s="354">
        <v>1234047</v>
      </c>
      <c r="AI260" s="354">
        <v>514701</v>
      </c>
      <c r="AJ260" s="354">
        <v>1600732</v>
      </c>
      <c r="AK260" s="354">
        <v>902176</v>
      </c>
      <c r="AL260" s="354">
        <v>38688</v>
      </c>
      <c r="AM260" s="354">
        <v>1299338</v>
      </c>
      <c r="AN260" s="354">
        <v>2945</v>
      </c>
      <c r="AO260" s="354">
        <v>657180</v>
      </c>
      <c r="AP260" s="354">
        <v>491622</v>
      </c>
      <c r="AQ260" s="354">
        <v>0</v>
      </c>
      <c r="AR260" s="354">
        <v>228469</v>
      </c>
      <c r="AS260" s="354">
        <v>61176</v>
      </c>
      <c r="AT260" s="354">
        <v>193037</v>
      </c>
      <c r="AU260" s="354">
        <v>28602</v>
      </c>
      <c r="AV260" s="354">
        <v>205877</v>
      </c>
      <c r="AW260" s="354">
        <v>42736</v>
      </c>
      <c r="AX260" s="354">
        <v>34651</v>
      </c>
      <c r="AY260" s="354">
        <v>2721533</v>
      </c>
      <c r="AZ260" s="354">
        <v>470869</v>
      </c>
      <c r="BA260" s="354">
        <v>35163</v>
      </c>
      <c r="BB260" s="354">
        <v>0</v>
      </c>
      <c r="BC260" s="354">
        <v>406405</v>
      </c>
      <c r="BD260" s="354">
        <v>56690</v>
      </c>
      <c r="BE260" s="354">
        <v>0</v>
      </c>
      <c r="BF260" s="354">
        <v>0</v>
      </c>
      <c r="BG260" s="354">
        <v>66249</v>
      </c>
      <c r="BH260" s="354">
        <v>0</v>
      </c>
      <c r="BI260" s="354">
        <v>0</v>
      </c>
      <c r="BJ260" s="354">
        <v>66249</v>
      </c>
      <c r="BK260" s="354">
        <v>0</v>
      </c>
      <c r="BL260" s="354">
        <v>0</v>
      </c>
      <c r="BM260" s="354">
        <v>0</v>
      </c>
      <c r="BN260" s="354">
        <v>1135426</v>
      </c>
      <c r="BO260" s="354">
        <v>8573</v>
      </c>
      <c r="BP260" s="354">
        <v>7268</v>
      </c>
      <c r="BQ260" s="354">
        <v>1125468</v>
      </c>
      <c r="BR260" s="354">
        <v>2585</v>
      </c>
      <c r="BS260" s="354">
        <v>0</v>
      </c>
      <c r="BT260" s="354">
        <v>0</v>
      </c>
      <c r="BU260" s="354">
        <v>724101</v>
      </c>
      <c r="BV260" s="354">
        <v>31702</v>
      </c>
      <c r="BW260" s="354">
        <v>43055</v>
      </c>
      <c r="BX260" s="354">
        <v>663790</v>
      </c>
      <c r="BY260" s="354">
        <v>82648</v>
      </c>
      <c r="BZ260" s="354">
        <v>0</v>
      </c>
      <c r="CA260" s="354">
        <v>0</v>
      </c>
      <c r="CB260" s="354">
        <v>274116</v>
      </c>
      <c r="CC260" s="354">
        <v>155857</v>
      </c>
      <c r="CD260" s="354">
        <v>21734</v>
      </c>
      <c r="CE260" s="354">
        <v>85128</v>
      </c>
      <c r="CF260" s="354">
        <v>15673</v>
      </c>
      <c r="CG260" s="354">
        <v>0</v>
      </c>
      <c r="CH260" s="354">
        <v>0</v>
      </c>
      <c r="CI260" s="354">
        <v>1360269</v>
      </c>
      <c r="CJ260" s="354">
        <v>447764</v>
      </c>
      <c r="CK260" s="354">
        <v>21488</v>
      </c>
      <c r="CL260" s="354">
        <v>584167</v>
      </c>
      <c r="CM260" s="354">
        <v>89222</v>
      </c>
      <c r="CN260" s="354">
        <v>0</v>
      </c>
      <c r="CO260" s="354">
        <v>567301</v>
      </c>
      <c r="CP260" s="354">
        <v>1468111</v>
      </c>
      <c r="CQ260" s="354">
        <v>235107</v>
      </c>
      <c r="CR260" s="354">
        <v>679812</v>
      </c>
      <c r="CS260" s="354">
        <v>179692</v>
      </c>
      <c r="CT260" s="354">
        <v>438978</v>
      </c>
      <c r="CU260" s="354">
        <v>144324</v>
      </c>
      <c r="CV260" s="354">
        <v>229261</v>
      </c>
      <c r="CW260" s="354">
        <v>337816</v>
      </c>
      <c r="CX260" s="354">
        <v>0</v>
      </c>
      <c r="CY260" s="354">
        <v>0</v>
      </c>
      <c r="CZ260" s="354">
        <v>0</v>
      </c>
      <c r="DA260" s="354">
        <v>111333</v>
      </c>
      <c r="DB260" s="354">
        <v>195523</v>
      </c>
      <c r="DC260" s="354">
        <v>44273</v>
      </c>
      <c r="DD260" s="354">
        <v>2926193</v>
      </c>
      <c r="DE260" s="354">
        <v>1099552</v>
      </c>
      <c r="DF260" s="354">
        <v>1129174</v>
      </c>
      <c r="DG260" s="354">
        <v>1588528</v>
      </c>
      <c r="DH260" s="354">
        <v>109007</v>
      </c>
      <c r="DI260" s="354">
        <v>30432</v>
      </c>
      <c r="DJ260" s="354">
        <v>8862</v>
      </c>
      <c r="DK260" s="354">
        <v>4245606</v>
      </c>
      <c r="DL260" s="354">
        <v>3108122</v>
      </c>
      <c r="DM260" s="354">
        <v>1982016</v>
      </c>
      <c r="DN260" s="354">
        <v>724356</v>
      </c>
      <c r="DO260" s="354">
        <v>315433</v>
      </c>
      <c r="DP260" s="354">
        <v>323499</v>
      </c>
      <c r="DQ260" s="354">
        <v>1067645</v>
      </c>
      <c r="DR260" s="354">
        <v>0</v>
      </c>
      <c r="DS260" s="354">
        <v>64629</v>
      </c>
      <c r="DT260" s="354">
        <v>398187</v>
      </c>
      <c r="DU260" s="354">
        <v>117830</v>
      </c>
      <c r="DV260" s="354">
        <v>1617557</v>
      </c>
      <c r="DW260" s="354">
        <v>652943</v>
      </c>
      <c r="DX260" s="354">
        <v>268617</v>
      </c>
      <c r="DY260" s="354">
        <v>262577</v>
      </c>
      <c r="DZ260" s="354">
        <v>996158</v>
      </c>
      <c r="EA260" s="354">
        <v>0</v>
      </c>
      <c r="EB260" s="354">
        <v>75047</v>
      </c>
      <c r="EC260" s="354">
        <v>262358</v>
      </c>
      <c r="ED260" s="354">
        <v>98987</v>
      </c>
      <c r="EE260" s="354">
        <v>2889549</v>
      </c>
      <c r="EF260" s="354">
        <v>1162787</v>
      </c>
      <c r="EG260" s="354">
        <v>528797</v>
      </c>
      <c r="EH260" s="354">
        <v>484457</v>
      </c>
      <c r="EI260" s="354">
        <v>1730465</v>
      </c>
      <c r="EJ260" s="354">
        <v>0</v>
      </c>
      <c r="EK260" s="354">
        <v>128374</v>
      </c>
      <c r="EL260" s="354">
        <v>605457</v>
      </c>
      <c r="EM260" s="354">
        <v>172226</v>
      </c>
      <c r="EN260" s="354">
        <v>486407</v>
      </c>
      <c r="EO260" s="354">
        <v>136539</v>
      </c>
      <c r="EP260" s="354">
        <v>32692</v>
      </c>
      <c r="EQ260" s="354">
        <v>116856</v>
      </c>
      <c r="ER260" s="354">
        <v>237940</v>
      </c>
      <c r="ES260" s="354">
        <v>0</v>
      </c>
      <c r="ET260" s="354">
        <v>0</v>
      </c>
      <c r="EU260" s="354">
        <v>23761</v>
      </c>
      <c r="EV260" s="354">
        <v>14951</v>
      </c>
      <c r="EW260" s="354">
        <v>1137831</v>
      </c>
      <c r="EX260" s="354">
        <v>381522</v>
      </c>
      <c r="EY260" s="354">
        <v>81830</v>
      </c>
      <c r="EZ260" s="354">
        <v>328731</v>
      </c>
      <c r="FA260" s="354">
        <v>573856</v>
      </c>
      <c r="FB260" s="354">
        <v>16312</v>
      </c>
      <c r="FC260" s="354">
        <v>56004</v>
      </c>
      <c r="FD260" s="354">
        <v>162405</v>
      </c>
      <c r="FE260" s="354">
        <v>50563</v>
      </c>
      <c r="FF260" s="354">
        <v>194383</v>
      </c>
      <c r="FG260" s="354">
        <v>88836</v>
      </c>
      <c r="FH260" s="354">
        <v>22316</v>
      </c>
      <c r="FI260" s="354">
        <v>14559</v>
      </c>
      <c r="FJ260" s="354">
        <v>46850</v>
      </c>
      <c r="FK260" s="354">
        <v>0</v>
      </c>
      <c r="FL260" s="354">
        <v>11238</v>
      </c>
      <c r="FM260" s="354">
        <v>21578</v>
      </c>
      <c r="FN260" s="354">
        <v>0</v>
      </c>
      <c r="FO260" s="354">
        <v>258552</v>
      </c>
      <c r="FP260" s="354">
        <v>174007</v>
      </c>
      <c r="FQ260" s="354">
        <v>30952</v>
      </c>
      <c r="FR260" s="354">
        <v>25623</v>
      </c>
      <c r="FS260" s="354">
        <v>65637</v>
      </c>
      <c r="FT260" s="354">
        <v>0</v>
      </c>
      <c r="FU260" s="354">
        <v>0</v>
      </c>
      <c r="FV260" s="354">
        <v>0</v>
      </c>
      <c r="FW260" s="354">
        <v>0</v>
      </c>
      <c r="FX260" s="354">
        <v>948947</v>
      </c>
      <c r="FY260" s="354">
        <v>236505</v>
      </c>
      <c r="FZ260" s="354">
        <v>251964</v>
      </c>
      <c r="GA260" s="354">
        <v>99362</v>
      </c>
      <c r="GB260" s="354">
        <v>597116</v>
      </c>
      <c r="GC260" s="354">
        <v>0</v>
      </c>
      <c r="GD260" s="354">
        <v>35069</v>
      </c>
      <c r="GE260" s="354">
        <v>17159</v>
      </c>
      <c r="GF260" s="354">
        <v>11529</v>
      </c>
      <c r="GG260" s="354">
        <v>453585</v>
      </c>
      <c r="GH260" s="354">
        <v>19175</v>
      </c>
      <c r="GI260" s="354">
        <v>0</v>
      </c>
      <c r="GJ260" s="354">
        <v>9042</v>
      </c>
      <c r="GK260" s="354">
        <v>223318</v>
      </c>
      <c r="GL260" s="354">
        <v>248050</v>
      </c>
      <c r="GM260" s="354">
        <v>0</v>
      </c>
      <c r="GN260" s="354">
        <v>0</v>
      </c>
      <c r="GO260" s="354">
        <v>0</v>
      </c>
      <c r="GP260" s="354">
        <v>54987</v>
      </c>
      <c r="GQ260" s="354">
        <v>0</v>
      </c>
      <c r="GR260" s="354">
        <v>15017</v>
      </c>
      <c r="GS260" s="354">
        <v>23700</v>
      </c>
      <c r="GT260" s="354">
        <v>0</v>
      </c>
      <c r="GU260" s="354">
        <v>18978</v>
      </c>
      <c r="GV260" s="354">
        <v>0</v>
      </c>
      <c r="GW260" s="354">
        <v>0</v>
      </c>
      <c r="GX260" s="354">
        <v>0</v>
      </c>
      <c r="GY260" s="354">
        <v>572053</v>
      </c>
      <c r="GZ260" s="354">
        <v>172924</v>
      </c>
      <c r="HA260" s="354">
        <v>128714</v>
      </c>
      <c r="HB260" s="354">
        <v>28748</v>
      </c>
      <c r="HC260" s="354">
        <v>244574</v>
      </c>
      <c r="HD260" s="354">
        <v>13504</v>
      </c>
      <c r="HE260" s="354">
        <v>51597</v>
      </c>
      <c r="HF260" s="354">
        <v>50029</v>
      </c>
      <c r="HG260" s="354">
        <v>37202</v>
      </c>
      <c r="HH260" s="354">
        <v>2297178</v>
      </c>
    </row>
    <row r="261" spans="1:216" ht="15" x14ac:dyDescent="0.25">
      <c r="A261" s="354" t="s">
        <v>446</v>
      </c>
      <c r="B261" s="354">
        <v>4152026</v>
      </c>
      <c r="C261" s="354">
        <v>1401919</v>
      </c>
      <c r="D261" s="354">
        <v>1040074</v>
      </c>
      <c r="E261" s="354">
        <v>789879</v>
      </c>
      <c r="F261" s="354">
        <v>534421</v>
      </c>
      <c r="G261" s="354">
        <v>404553</v>
      </c>
      <c r="H261" s="354">
        <v>461198</v>
      </c>
      <c r="I261" s="354">
        <v>242972</v>
      </c>
      <c r="J261" s="354">
        <v>317114</v>
      </c>
      <c r="K261" s="354">
        <v>146277</v>
      </c>
      <c r="L261" s="354">
        <v>84620</v>
      </c>
      <c r="M261" s="354">
        <v>69747</v>
      </c>
      <c r="N261" s="354">
        <v>48177</v>
      </c>
      <c r="O261" s="354">
        <v>30481</v>
      </c>
      <c r="P261" s="354">
        <v>39489</v>
      </c>
      <c r="Q261" s="354">
        <v>451318</v>
      </c>
      <c r="R261" s="354">
        <v>116000</v>
      </c>
      <c r="S261" s="354">
        <v>0</v>
      </c>
      <c r="T261" s="354">
        <v>176405</v>
      </c>
      <c r="U261" s="354">
        <v>132797</v>
      </c>
      <c r="V261" s="354">
        <v>80662</v>
      </c>
      <c r="W261" s="354">
        <v>166641</v>
      </c>
      <c r="X261" s="354">
        <v>138534</v>
      </c>
      <c r="Y261" s="354">
        <v>41481</v>
      </c>
      <c r="Z261" s="354">
        <v>2686520</v>
      </c>
      <c r="AA261" s="354">
        <v>2489798</v>
      </c>
      <c r="AB261" s="354">
        <v>214275</v>
      </c>
      <c r="AC261" s="354">
        <v>964421</v>
      </c>
      <c r="AD261" s="354">
        <v>794958</v>
      </c>
      <c r="AE261" s="354">
        <v>76906</v>
      </c>
      <c r="AF261" s="354">
        <v>652535</v>
      </c>
      <c r="AG261" s="354">
        <v>908658</v>
      </c>
      <c r="AH261" s="354">
        <v>1015667</v>
      </c>
      <c r="AI261" s="354">
        <v>313789</v>
      </c>
      <c r="AJ261" s="354">
        <v>908124</v>
      </c>
      <c r="AK261" s="354">
        <v>136544</v>
      </c>
      <c r="AL261" s="354">
        <v>24148</v>
      </c>
      <c r="AM261" s="354">
        <v>747304</v>
      </c>
      <c r="AN261" s="354">
        <v>10262</v>
      </c>
      <c r="AO261" s="354">
        <v>225675</v>
      </c>
      <c r="AP261" s="354">
        <v>250953</v>
      </c>
      <c r="AQ261" s="354">
        <v>10055</v>
      </c>
      <c r="AR261" s="354">
        <v>180040</v>
      </c>
      <c r="AS261" s="354">
        <v>84974</v>
      </c>
      <c r="AT261" s="354">
        <v>332626</v>
      </c>
      <c r="AU261" s="354">
        <v>27237</v>
      </c>
      <c r="AV261" s="354">
        <v>223789</v>
      </c>
      <c r="AW261" s="354">
        <v>55564</v>
      </c>
      <c r="AX261" s="354">
        <v>0</v>
      </c>
      <c r="AY261" s="354">
        <v>1343909</v>
      </c>
      <c r="AZ261" s="354">
        <v>195133</v>
      </c>
      <c r="BA261" s="354">
        <v>10035</v>
      </c>
      <c r="BB261" s="354">
        <v>15341</v>
      </c>
      <c r="BC261" s="354">
        <v>184123</v>
      </c>
      <c r="BD261" s="354">
        <v>0</v>
      </c>
      <c r="BE261" s="354">
        <v>0</v>
      </c>
      <c r="BF261" s="354">
        <v>0</v>
      </c>
      <c r="BG261" s="354">
        <v>29387</v>
      </c>
      <c r="BH261" s="354">
        <v>0</v>
      </c>
      <c r="BI261" s="354">
        <v>0</v>
      </c>
      <c r="BJ261" s="354">
        <v>29387</v>
      </c>
      <c r="BK261" s="354">
        <v>0</v>
      </c>
      <c r="BL261" s="354">
        <v>0</v>
      </c>
      <c r="BM261" s="354">
        <v>0</v>
      </c>
      <c r="BN261" s="354">
        <v>417675</v>
      </c>
      <c r="BO261" s="354">
        <v>0</v>
      </c>
      <c r="BP261" s="354">
        <v>0</v>
      </c>
      <c r="BQ261" s="354">
        <v>409079</v>
      </c>
      <c r="BR261" s="354">
        <v>21137</v>
      </c>
      <c r="BS261" s="354">
        <v>0</v>
      </c>
      <c r="BT261" s="354">
        <v>0</v>
      </c>
      <c r="BU261" s="354">
        <v>404257</v>
      </c>
      <c r="BV261" s="354">
        <v>0</v>
      </c>
      <c r="BW261" s="354">
        <v>4403</v>
      </c>
      <c r="BX261" s="354">
        <v>376927</v>
      </c>
      <c r="BY261" s="354">
        <v>26387</v>
      </c>
      <c r="BZ261" s="354">
        <v>0</v>
      </c>
      <c r="CA261" s="354">
        <v>0</v>
      </c>
      <c r="CB261" s="354">
        <v>12750</v>
      </c>
      <c r="CC261" s="354">
        <v>0</v>
      </c>
      <c r="CD261" s="354">
        <v>12750</v>
      </c>
      <c r="CE261" s="354">
        <v>0</v>
      </c>
      <c r="CF261" s="354">
        <v>0</v>
      </c>
      <c r="CG261" s="354">
        <v>0</v>
      </c>
      <c r="CH261" s="354">
        <v>0</v>
      </c>
      <c r="CI261" s="354">
        <v>737270</v>
      </c>
      <c r="CJ261" s="354">
        <v>258435</v>
      </c>
      <c r="CK261" s="354">
        <v>24551</v>
      </c>
      <c r="CL261" s="354">
        <v>354181</v>
      </c>
      <c r="CM261" s="354">
        <v>8455</v>
      </c>
      <c r="CN261" s="354">
        <v>0</v>
      </c>
      <c r="CO261" s="354">
        <v>304794</v>
      </c>
      <c r="CP261" s="354">
        <v>880814</v>
      </c>
      <c r="CQ261" s="354">
        <v>153330</v>
      </c>
      <c r="CR261" s="354">
        <v>330119</v>
      </c>
      <c r="CS261" s="354">
        <v>78268</v>
      </c>
      <c r="CT261" s="354">
        <v>190192</v>
      </c>
      <c r="CU261" s="354">
        <v>169875</v>
      </c>
      <c r="CV261" s="354">
        <v>192847</v>
      </c>
      <c r="CW261" s="354">
        <v>116202</v>
      </c>
      <c r="CX261" s="354">
        <v>0</v>
      </c>
      <c r="CY261" s="354">
        <v>0</v>
      </c>
      <c r="CZ261" s="354">
        <v>0</v>
      </c>
      <c r="DA261" s="354">
        <v>37538</v>
      </c>
      <c r="DB261" s="354">
        <v>73882</v>
      </c>
      <c r="DC261" s="354">
        <v>10866</v>
      </c>
      <c r="DD261" s="354">
        <v>1983827</v>
      </c>
      <c r="DE261" s="354">
        <v>774802</v>
      </c>
      <c r="DF261" s="354">
        <v>1281722</v>
      </c>
      <c r="DG261" s="354">
        <v>784174</v>
      </c>
      <c r="DH261" s="354">
        <v>57579</v>
      </c>
      <c r="DI261" s="354">
        <v>0</v>
      </c>
      <c r="DJ261" s="354">
        <v>9193</v>
      </c>
      <c r="DK261" s="354">
        <v>2921703</v>
      </c>
      <c r="DL261" s="354">
        <v>2235601</v>
      </c>
      <c r="DM261" s="354">
        <v>1302641</v>
      </c>
      <c r="DN261" s="354">
        <v>420008</v>
      </c>
      <c r="DO261" s="354">
        <v>309260</v>
      </c>
      <c r="DP261" s="354">
        <v>266853</v>
      </c>
      <c r="DQ261" s="354">
        <v>731147</v>
      </c>
      <c r="DR261" s="354">
        <v>15422</v>
      </c>
      <c r="DS261" s="354">
        <v>24776</v>
      </c>
      <c r="DT261" s="354">
        <v>225245</v>
      </c>
      <c r="DU261" s="354">
        <v>99657</v>
      </c>
      <c r="DV261" s="354">
        <v>1361021</v>
      </c>
      <c r="DW261" s="354">
        <v>424173</v>
      </c>
      <c r="DX261" s="354">
        <v>399790</v>
      </c>
      <c r="DY261" s="354">
        <v>207025</v>
      </c>
      <c r="DZ261" s="354">
        <v>858523</v>
      </c>
      <c r="EA261" s="354">
        <v>0</v>
      </c>
      <c r="EB261" s="354">
        <v>44752</v>
      </c>
      <c r="EC261" s="354">
        <v>284203</v>
      </c>
      <c r="ED261" s="354">
        <v>109784</v>
      </c>
      <c r="EE261" s="354">
        <v>2166975</v>
      </c>
      <c r="EF261" s="354">
        <v>783775</v>
      </c>
      <c r="EG261" s="354">
        <v>616809</v>
      </c>
      <c r="EH261" s="354">
        <v>372944</v>
      </c>
      <c r="EI261" s="354">
        <v>1333765</v>
      </c>
      <c r="EJ261" s="354">
        <v>15422</v>
      </c>
      <c r="EK261" s="354">
        <v>61255</v>
      </c>
      <c r="EL261" s="354">
        <v>439866</v>
      </c>
      <c r="EM261" s="354">
        <v>209628</v>
      </c>
      <c r="EN261" s="354">
        <v>208312</v>
      </c>
      <c r="EO261" s="354">
        <v>16230</v>
      </c>
      <c r="EP261" s="354">
        <v>28017</v>
      </c>
      <c r="EQ261" s="354">
        <v>65309</v>
      </c>
      <c r="ER261" s="354">
        <v>91838</v>
      </c>
      <c r="ES261" s="354">
        <v>0</v>
      </c>
      <c r="ET261" s="354">
        <v>0</v>
      </c>
      <c r="EU261" s="354">
        <v>28265</v>
      </c>
      <c r="EV261" s="354">
        <v>0</v>
      </c>
      <c r="EW261" s="354">
        <v>822384</v>
      </c>
      <c r="EX261" s="354">
        <v>163496</v>
      </c>
      <c r="EY261" s="354">
        <v>194562</v>
      </c>
      <c r="EZ261" s="354">
        <v>189090</v>
      </c>
      <c r="FA261" s="354">
        <v>323420</v>
      </c>
      <c r="FB261" s="354">
        <v>6000</v>
      </c>
      <c r="FC261" s="354">
        <v>29441</v>
      </c>
      <c r="FD261" s="354">
        <v>81367</v>
      </c>
      <c r="FE261" s="354">
        <v>84992</v>
      </c>
      <c r="FF261" s="354">
        <v>271166</v>
      </c>
      <c r="FG261" s="354">
        <v>90974</v>
      </c>
      <c r="FH261" s="354">
        <v>41185</v>
      </c>
      <c r="FI261" s="354">
        <v>80937</v>
      </c>
      <c r="FJ261" s="354">
        <v>51350</v>
      </c>
      <c r="FK261" s="354">
        <v>4860</v>
      </c>
      <c r="FL261" s="354">
        <v>6595</v>
      </c>
      <c r="FM261" s="354">
        <v>15618</v>
      </c>
      <c r="FN261" s="354">
        <v>0</v>
      </c>
      <c r="FO261" s="354">
        <v>226929</v>
      </c>
      <c r="FP261" s="354">
        <v>176349</v>
      </c>
      <c r="FQ261" s="354">
        <v>8827</v>
      </c>
      <c r="FR261" s="354">
        <v>0</v>
      </c>
      <c r="FS261" s="354">
        <v>51434</v>
      </c>
      <c r="FT261" s="354">
        <v>0</v>
      </c>
      <c r="FU261" s="354">
        <v>0</v>
      </c>
      <c r="FV261" s="354">
        <v>0</v>
      </c>
      <c r="FW261" s="354">
        <v>11505</v>
      </c>
      <c r="FX261" s="354">
        <v>775709</v>
      </c>
      <c r="FY261" s="354">
        <v>251891</v>
      </c>
      <c r="FZ261" s="354">
        <v>241620</v>
      </c>
      <c r="GA261" s="354">
        <v>65147</v>
      </c>
      <c r="GB261" s="354">
        <v>506006</v>
      </c>
      <c r="GC261" s="354">
        <v>0</v>
      </c>
      <c r="GD261" s="354">
        <v>0</v>
      </c>
      <c r="GE261" s="354">
        <v>28523</v>
      </c>
      <c r="GF261" s="354">
        <v>6397</v>
      </c>
      <c r="GG261" s="354">
        <v>193649</v>
      </c>
      <c r="GH261" s="354">
        <v>6640</v>
      </c>
      <c r="GI261" s="354">
        <v>10384</v>
      </c>
      <c r="GJ261" s="354">
        <v>0</v>
      </c>
      <c r="GK261" s="354">
        <v>68345</v>
      </c>
      <c r="GL261" s="354">
        <v>151170</v>
      </c>
      <c r="GM261" s="354">
        <v>0</v>
      </c>
      <c r="GN261" s="354">
        <v>0</v>
      </c>
      <c r="GO261" s="354">
        <v>0</v>
      </c>
      <c r="GP261" s="354">
        <v>145591</v>
      </c>
      <c r="GQ261" s="354">
        <v>0</v>
      </c>
      <c r="GR261" s="354">
        <v>132946</v>
      </c>
      <c r="GS261" s="354">
        <v>9106</v>
      </c>
      <c r="GT261" s="354">
        <v>0</v>
      </c>
      <c r="GU261" s="354">
        <v>0</v>
      </c>
      <c r="GV261" s="354">
        <v>0</v>
      </c>
      <c r="GW261" s="354">
        <v>0</v>
      </c>
      <c r="GX261" s="354">
        <v>0</v>
      </c>
      <c r="GY261" s="354">
        <v>410087</v>
      </c>
      <c r="GZ261" s="354">
        <v>136262</v>
      </c>
      <c r="HA261" s="354">
        <v>88277</v>
      </c>
      <c r="HB261" s="354">
        <v>59053</v>
      </c>
      <c r="HC261" s="354">
        <v>188911</v>
      </c>
      <c r="HD261" s="354">
        <v>10160</v>
      </c>
      <c r="HE261" s="354">
        <v>19290</v>
      </c>
      <c r="HF261" s="354">
        <v>61943</v>
      </c>
      <c r="HG261" s="354">
        <v>14284</v>
      </c>
      <c r="HH261" s="354">
        <v>1461667</v>
      </c>
    </row>
    <row r="262" spans="1:216" ht="15" x14ac:dyDescent="0.25">
      <c r="A262" s="354" t="s">
        <v>447</v>
      </c>
      <c r="B262" s="354">
        <v>2931360</v>
      </c>
      <c r="C262" s="354">
        <v>799871</v>
      </c>
      <c r="D262" s="354">
        <v>661770</v>
      </c>
      <c r="E262" s="354">
        <v>441169</v>
      </c>
      <c r="F262" s="354">
        <v>208702</v>
      </c>
      <c r="G262" s="354">
        <v>279673</v>
      </c>
      <c r="H262" s="354">
        <v>290808</v>
      </c>
      <c r="I262" s="354">
        <v>84735</v>
      </c>
      <c r="J262" s="354">
        <v>235057</v>
      </c>
      <c r="K262" s="354">
        <v>115258</v>
      </c>
      <c r="L262" s="354">
        <v>10490</v>
      </c>
      <c r="M262" s="354">
        <v>108872</v>
      </c>
      <c r="N262" s="354">
        <v>28990</v>
      </c>
      <c r="O262" s="354">
        <v>7201</v>
      </c>
      <c r="P262" s="354">
        <v>25984</v>
      </c>
      <c r="Q262" s="354">
        <v>174041</v>
      </c>
      <c r="R262" s="354">
        <v>73484</v>
      </c>
      <c r="S262" s="354">
        <v>0</v>
      </c>
      <c r="T262" s="354">
        <v>51618</v>
      </c>
      <c r="U262" s="354">
        <v>36960</v>
      </c>
      <c r="V262" s="354">
        <v>15987</v>
      </c>
      <c r="W262" s="354">
        <v>56097</v>
      </c>
      <c r="X262" s="354">
        <v>23906</v>
      </c>
      <c r="Y262" s="354">
        <v>32616</v>
      </c>
      <c r="Z262" s="354">
        <v>2094213</v>
      </c>
      <c r="AA262" s="354">
        <v>1809772</v>
      </c>
      <c r="AB262" s="354">
        <v>133863</v>
      </c>
      <c r="AC262" s="354">
        <v>788358</v>
      </c>
      <c r="AD262" s="354">
        <v>746646</v>
      </c>
      <c r="AE262" s="354">
        <v>16621</v>
      </c>
      <c r="AF262" s="354">
        <v>375256</v>
      </c>
      <c r="AG262" s="354">
        <v>299854</v>
      </c>
      <c r="AH262" s="354">
        <v>656650</v>
      </c>
      <c r="AI262" s="354">
        <v>194019</v>
      </c>
      <c r="AJ262" s="354">
        <v>811824</v>
      </c>
      <c r="AK262" s="354">
        <v>105284</v>
      </c>
      <c r="AL262" s="354">
        <v>30666</v>
      </c>
      <c r="AM262" s="354">
        <v>890119</v>
      </c>
      <c r="AN262" s="354">
        <v>7328</v>
      </c>
      <c r="AO262" s="354">
        <v>173239</v>
      </c>
      <c r="AP262" s="354">
        <v>453868</v>
      </c>
      <c r="AQ262" s="354">
        <v>0</v>
      </c>
      <c r="AR262" s="354">
        <v>89452</v>
      </c>
      <c r="AS262" s="354">
        <v>15000</v>
      </c>
      <c r="AT262" s="354">
        <v>75033</v>
      </c>
      <c r="AU262" s="354">
        <v>38963</v>
      </c>
      <c r="AV262" s="354">
        <v>200498</v>
      </c>
      <c r="AW262" s="354">
        <v>35210</v>
      </c>
      <c r="AX262" s="354">
        <v>85396</v>
      </c>
      <c r="AY262" s="354">
        <v>996018</v>
      </c>
      <c r="AZ262" s="354">
        <v>241612</v>
      </c>
      <c r="BA262" s="354">
        <v>5441</v>
      </c>
      <c r="BB262" s="354">
        <v>22883</v>
      </c>
      <c r="BC262" s="354">
        <v>235735</v>
      </c>
      <c r="BD262" s="354">
        <v>14710</v>
      </c>
      <c r="BE262" s="354">
        <v>0</v>
      </c>
      <c r="BF262" s="354">
        <v>0</v>
      </c>
      <c r="BG262" s="354">
        <v>44357</v>
      </c>
      <c r="BH262" s="354">
        <v>0</v>
      </c>
      <c r="BI262" s="354">
        <v>19144</v>
      </c>
      <c r="BJ262" s="354">
        <v>46762</v>
      </c>
      <c r="BK262" s="354">
        <v>10461</v>
      </c>
      <c r="BL262" s="354">
        <v>0</v>
      </c>
      <c r="BM262" s="354">
        <v>0</v>
      </c>
      <c r="BN262" s="354">
        <v>257810</v>
      </c>
      <c r="BO262" s="354">
        <v>0</v>
      </c>
      <c r="BP262" s="354">
        <v>0</v>
      </c>
      <c r="BQ262" s="354">
        <v>255177</v>
      </c>
      <c r="BR262" s="354">
        <v>12483</v>
      </c>
      <c r="BS262" s="354">
        <v>0</v>
      </c>
      <c r="BT262" s="354">
        <v>0</v>
      </c>
      <c r="BU262" s="354">
        <v>269557</v>
      </c>
      <c r="BV262" s="354">
        <v>0</v>
      </c>
      <c r="BW262" s="354">
        <v>48381</v>
      </c>
      <c r="BX262" s="354">
        <v>218605</v>
      </c>
      <c r="BY262" s="354">
        <v>10796</v>
      </c>
      <c r="BZ262" s="354">
        <v>0</v>
      </c>
      <c r="CA262" s="354">
        <v>0</v>
      </c>
      <c r="CB262" s="354">
        <v>9851</v>
      </c>
      <c r="CC262" s="354">
        <v>0</v>
      </c>
      <c r="CD262" s="354">
        <v>0</v>
      </c>
      <c r="CE262" s="354">
        <v>9851</v>
      </c>
      <c r="CF262" s="354">
        <v>0</v>
      </c>
      <c r="CG262" s="354">
        <v>0</v>
      </c>
      <c r="CH262" s="354">
        <v>0</v>
      </c>
      <c r="CI262" s="354">
        <v>560194</v>
      </c>
      <c r="CJ262" s="354">
        <v>238186</v>
      </c>
      <c r="CK262" s="354">
        <v>24300</v>
      </c>
      <c r="CL262" s="354">
        <v>282310</v>
      </c>
      <c r="CM262" s="354">
        <v>1360</v>
      </c>
      <c r="CN262" s="354">
        <v>0</v>
      </c>
      <c r="CO262" s="354">
        <v>52644</v>
      </c>
      <c r="CP262" s="354">
        <v>471512</v>
      </c>
      <c r="CQ262" s="354">
        <v>83109</v>
      </c>
      <c r="CR262" s="354">
        <v>108004</v>
      </c>
      <c r="CS262" s="354">
        <v>15026</v>
      </c>
      <c r="CT262" s="354">
        <v>205819</v>
      </c>
      <c r="CU262" s="354">
        <v>92972</v>
      </c>
      <c r="CV262" s="354">
        <v>44304</v>
      </c>
      <c r="CW262" s="354">
        <v>163997</v>
      </c>
      <c r="CX262" s="354">
        <v>0</v>
      </c>
      <c r="CY262" s="354">
        <v>0</v>
      </c>
      <c r="CZ262" s="354">
        <v>0</v>
      </c>
      <c r="DA262" s="354">
        <v>55568</v>
      </c>
      <c r="DB262" s="354">
        <v>73477</v>
      </c>
      <c r="DC262" s="354">
        <v>20614</v>
      </c>
      <c r="DD262" s="354">
        <v>1373769</v>
      </c>
      <c r="DE262" s="354">
        <v>602375</v>
      </c>
      <c r="DF262" s="354">
        <v>524573</v>
      </c>
      <c r="DG262" s="354">
        <v>659478</v>
      </c>
      <c r="DH262" s="354">
        <v>36668</v>
      </c>
      <c r="DI262" s="354">
        <v>14985</v>
      </c>
      <c r="DJ262" s="354">
        <v>0</v>
      </c>
      <c r="DK262" s="354">
        <v>1717412</v>
      </c>
      <c r="DL262" s="354">
        <v>1372943</v>
      </c>
      <c r="DM262" s="354">
        <v>942457</v>
      </c>
      <c r="DN262" s="354">
        <v>364331</v>
      </c>
      <c r="DO262" s="354">
        <v>213503</v>
      </c>
      <c r="DP262" s="354">
        <v>154055</v>
      </c>
      <c r="DQ262" s="354">
        <v>508867</v>
      </c>
      <c r="DR262" s="354">
        <v>0</v>
      </c>
      <c r="DS262" s="354">
        <v>51154</v>
      </c>
      <c r="DT262" s="354">
        <v>167259</v>
      </c>
      <c r="DU262" s="354">
        <v>70845</v>
      </c>
      <c r="DV262" s="354">
        <v>634674</v>
      </c>
      <c r="DW262" s="354">
        <v>354631</v>
      </c>
      <c r="DX262" s="354">
        <v>193464</v>
      </c>
      <c r="DY262" s="354">
        <v>108031</v>
      </c>
      <c r="DZ262" s="354">
        <v>439875</v>
      </c>
      <c r="EA262" s="354">
        <v>0</v>
      </c>
      <c r="EB262" s="354">
        <v>29877</v>
      </c>
      <c r="EC262" s="354">
        <v>142670</v>
      </c>
      <c r="ED262" s="354">
        <v>43045</v>
      </c>
      <c r="EE262" s="354">
        <v>1339833</v>
      </c>
      <c r="EF262" s="354">
        <v>637523</v>
      </c>
      <c r="EG262" s="354">
        <v>368452</v>
      </c>
      <c r="EH262" s="354">
        <v>224811</v>
      </c>
      <c r="EI262" s="354">
        <v>821040</v>
      </c>
      <c r="EJ262" s="354">
        <v>0</v>
      </c>
      <c r="EK262" s="354">
        <v>72479</v>
      </c>
      <c r="EL262" s="354">
        <v>289924</v>
      </c>
      <c r="EM262" s="354">
        <v>108920</v>
      </c>
      <c r="EN262" s="354">
        <v>120035</v>
      </c>
      <c r="EO262" s="354">
        <v>32508</v>
      </c>
      <c r="EP262" s="354">
        <v>16001</v>
      </c>
      <c r="EQ262" s="354">
        <v>43102</v>
      </c>
      <c r="ER262" s="354">
        <v>57388</v>
      </c>
      <c r="ES262" s="354">
        <v>0</v>
      </c>
      <c r="ET262" s="354">
        <v>0</v>
      </c>
      <c r="EU262" s="354">
        <v>11606</v>
      </c>
      <c r="EV262" s="354">
        <v>8447</v>
      </c>
      <c r="EW262" s="354">
        <v>418443</v>
      </c>
      <c r="EX262" s="354">
        <v>143246</v>
      </c>
      <c r="EY262" s="354">
        <v>35026</v>
      </c>
      <c r="EZ262" s="354">
        <v>56596</v>
      </c>
      <c r="FA262" s="354">
        <v>134452</v>
      </c>
      <c r="FB262" s="354">
        <v>2080</v>
      </c>
      <c r="FC262" s="354">
        <v>38843</v>
      </c>
      <c r="FD262" s="354">
        <v>94909</v>
      </c>
      <c r="FE262" s="354">
        <v>91625</v>
      </c>
      <c r="FF262" s="354">
        <v>139075</v>
      </c>
      <c r="FG262" s="354">
        <v>61455</v>
      </c>
      <c r="FH262" s="354">
        <v>6345</v>
      </c>
      <c r="FI262" s="354">
        <v>13938</v>
      </c>
      <c r="FJ262" s="354">
        <v>20149</v>
      </c>
      <c r="FK262" s="354">
        <v>0</v>
      </c>
      <c r="FL262" s="354">
        <v>632</v>
      </c>
      <c r="FM262" s="354">
        <v>19335</v>
      </c>
      <c r="FN262" s="354">
        <v>1718</v>
      </c>
      <c r="FO262" s="354">
        <v>65324</v>
      </c>
      <c r="FP262" s="354">
        <v>65822</v>
      </c>
      <c r="FQ262" s="354">
        <v>0</v>
      </c>
      <c r="FR262" s="354">
        <v>0</v>
      </c>
      <c r="FS262" s="354">
        <v>0</v>
      </c>
      <c r="FT262" s="354">
        <v>2114</v>
      </c>
      <c r="FU262" s="354">
        <v>0</v>
      </c>
      <c r="FV262" s="354">
        <v>0</v>
      </c>
      <c r="FW262" s="354">
        <v>0</v>
      </c>
      <c r="FX262" s="354">
        <v>377753</v>
      </c>
      <c r="FY262" s="354">
        <v>161492</v>
      </c>
      <c r="FZ262" s="354">
        <v>141314</v>
      </c>
      <c r="GA262" s="354">
        <v>61165</v>
      </c>
      <c r="GB262" s="354">
        <v>147338</v>
      </c>
      <c r="GC262" s="354">
        <v>0</v>
      </c>
      <c r="GD262" s="354">
        <v>7852</v>
      </c>
      <c r="GE262" s="354">
        <v>6421</v>
      </c>
      <c r="GF262" s="354">
        <v>2233</v>
      </c>
      <c r="GG262" s="354">
        <v>180438</v>
      </c>
      <c r="GH262" s="354">
        <v>17543</v>
      </c>
      <c r="GI262" s="354">
        <v>8626</v>
      </c>
      <c r="GJ262" s="354">
        <v>17445</v>
      </c>
      <c r="GK262" s="354">
        <v>79326</v>
      </c>
      <c r="GL262" s="354">
        <v>97298</v>
      </c>
      <c r="GM262" s="354">
        <v>0</v>
      </c>
      <c r="GN262" s="354">
        <v>0</v>
      </c>
      <c r="GO262" s="354">
        <v>0</v>
      </c>
      <c r="GP262" s="354">
        <v>8710</v>
      </c>
      <c r="GQ262" s="354">
        <v>0</v>
      </c>
      <c r="GR262" s="354">
        <v>4907</v>
      </c>
      <c r="GS262" s="354">
        <v>3803</v>
      </c>
      <c r="GT262" s="354">
        <v>0</v>
      </c>
      <c r="GU262" s="354">
        <v>0</v>
      </c>
      <c r="GV262" s="354">
        <v>0</v>
      </c>
      <c r="GW262" s="354">
        <v>0</v>
      </c>
      <c r="GX262" s="354">
        <v>0</v>
      </c>
      <c r="GY262" s="354">
        <v>169816</v>
      </c>
      <c r="GZ262" s="354">
        <v>72083</v>
      </c>
      <c r="HA262" s="354">
        <v>29549</v>
      </c>
      <c r="HB262" s="354">
        <v>21154</v>
      </c>
      <c r="HC262" s="354">
        <v>86000</v>
      </c>
      <c r="HD262" s="354">
        <v>0</v>
      </c>
      <c r="HE262" s="354">
        <v>2057</v>
      </c>
      <c r="HF262" s="354">
        <v>9422</v>
      </c>
      <c r="HG262" s="354">
        <v>3791</v>
      </c>
      <c r="HH262" s="354">
        <v>1218720</v>
      </c>
    </row>
    <row r="263" spans="1:216" ht="15" x14ac:dyDescent="0.25">
      <c r="A263" s="354" t="s">
        <v>448</v>
      </c>
      <c r="B263" s="354">
        <v>2884101</v>
      </c>
      <c r="C263" s="354">
        <v>1156549</v>
      </c>
      <c r="D263" s="354">
        <v>984199</v>
      </c>
      <c r="E263" s="354">
        <v>643215</v>
      </c>
      <c r="F263" s="354">
        <v>224296</v>
      </c>
      <c r="G263" s="354">
        <v>540048</v>
      </c>
      <c r="H263" s="354">
        <v>397073</v>
      </c>
      <c r="I263" s="354">
        <v>62623</v>
      </c>
      <c r="J263" s="354">
        <v>381586</v>
      </c>
      <c r="K263" s="354">
        <v>177969</v>
      </c>
      <c r="L263" s="354">
        <v>57092</v>
      </c>
      <c r="M263" s="354">
        <v>146887</v>
      </c>
      <c r="N263" s="354">
        <v>102084</v>
      </c>
      <c r="O263" s="354">
        <v>0</v>
      </c>
      <c r="P263" s="354">
        <v>102084</v>
      </c>
      <c r="Q263" s="354">
        <v>120413</v>
      </c>
      <c r="R263" s="354">
        <v>33061</v>
      </c>
      <c r="S263" s="354">
        <v>0</v>
      </c>
      <c r="T263" s="354">
        <v>167503</v>
      </c>
      <c r="U263" s="354">
        <v>96416</v>
      </c>
      <c r="V263" s="354">
        <v>118459</v>
      </c>
      <c r="W263" s="354">
        <v>155661</v>
      </c>
      <c r="X263" s="354">
        <v>77471</v>
      </c>
      <c r="Y263" s="354">
        <v>93615</v>
      </c>
      <c r="Z263" s="354">
        <v>1878809</v>
      </c>
      <c r="AA263" s="354">
        <v>1655165</v>
      </c>
      <c r="AB263" s="354">
        <v>29584</v>
      </c>
      <c r="AC263" s="354">
        <v>637857</v>
      </c>
      <c r="AD263" s="354">
        <v>544853</v>
      </c>
      <c r="AE263" s="354">
        <v>14156</v>
      </c>
      <c r="AF263" s="354">
        <v>407538</v>
      </c>
      <c r="AG263" s="354">
        <v>365293</v>
      </c>
      <c r="AH263" s="354">
        <v>451152</v>
      </c>
      <c r="AI263" s="354">
        <v>526828</v>
      </c>
      <c r="AJ263" s="354">
        <v>664781</v>
      </c>
      <c r="AK263" s="354">
        <v>57664</v>
      </c>
      <c r="AL263" s="354">
        <v>50497</v>
      </c>
      <c r="AM263" s="354">
        <v>525908</v>
      </c>
      <c r="AN263" s="354">
        <v>5730</v>
      </c>
      <c r="AO263" s="354">
        <v>77358</v>
      </c>
      <c r="AP263" s="354">
        <v>316268</v>
      </c>
      <c r="AQ263" s="354">
        <v>0</v>
      </c>
      <c r="AR263" s="354">
        <v>50448</v>
      </c>
      <c r="AS263" s="354">
        <v>18291</v>
      </c>
      <c r="AT263" s="354">
        <v>57382</v>
      </c>
      <c r="AU263" s="354">
        <v>81240</v>
      </c>
      <c r="AV263" s="354">
        <v>178033</v>
      </c>
      <c r="AW263" s="354">
        <v>5566</v>
      </c>
      <c r="AX263" s="354">
        <v>8349</v>
      </c>
      <c r="AY263" s="354">
        <v>1205504</v>
      </c>
      <c r="AZ263" s="354">
        <v>131254</v>
      </c>
      <c r="BA263" s="354">
        <v>68619</v>
      </c>
      <c r="BB263" s="354">
        <v>0</v>
      </c>
      <c r="BC263" s="354">
        <v>69373</v>
      </c>
      <c r="BD263" s="354">
        <v>0</v>
      </c>
      <c r="BE263" s="354">
        <v>0</v>
      </c>
      <c r="BF263" s="354">
        <v>0</v>
      </c>
      <c r="BG263" s="354">
        <v>64176</v>
      </c>
      <c r="BH263" s="354">
        <v>7219</v>
      </c>
      <c r="BI263" s="354">
        <v>0</v>
      </c>
      <c r="BJ263" s="354">
        <v>58647</v>
      </c>
      <c r="BK263" s="354">
        <v>0</v>
      </c>
      <c r="BL263" s="354">
        <v>0</v>
      </c>
      <c r="BM263" s="354">
        <v>0</v>
      </c>
      <c r="BN263" s="354">
        <v>448051</v>
      </c>
      <c r="BO263" s="354">
        <v>0</v>
      </c>
      <c r="BP263" s="354">
        <v>0</v>
      </c>
      <c r="BQ263" s="354">
        <v>448051</v>
      </c>
      <c r="BR263" s="354">
        <v>0</v>
      </c>
      <c r="BS263" s="354">
        <v>0</v>
      </c>
      <c r="BT263" s="354">
        <v>0</v>
      </c>
      <c r="BU263" s="354">
        <v>221539</v>
      </c>
      <c r="BV263" s="354">
        <v>36716</v>
      </c>
      <c r="BW263" s="354">
        <v>0</v>
      </c>
      <c r="BX263" s="354">
        <v>201304</v>
      </c>
      <c r="BY263" s="354">
        <v>2802</v>
      </c>
      <c r="BZ263" s="354">
        <v>0</v>
      </c>
      <c r="CA263" s="354">
        <v>0</v>
      </c>
      <c r="CB263" s="354">
        <v>0</v>
      </c>
      <c r="CC263" s="354">
        <v>0</v>
      </c>
      <c r="CD263" s="354">
        <v>0</v>
      </c>
      <c r="CE263" s="354">
        <v>0</v>
      </c>
      <c r="CF263" s="354">
        <v>0</v>
      </c>
      <c r="CG263" s="354">
        <v>0</v>
      </c>
      <c r="CH263" s="354">
        <v>0</v>
      </c>
      <c r="CI263" s="354">
        <v>863699</v>
      </c>
      <c r="CJ263" s="354">
        <v>451477</v>
      </c>
      <c r="CK263" s="354">
        <v>0</v>
      </c>
      <c r="CL263" s="354">
        <v>509476</v>
      </c>
      <c r="CM263" s="354">
        <v>31501</v>
      </c>
      <c r="CN263" s="354">
        <v>0</v>
      </c>
      <c r="CO263" s="354">
        <v>81390</v>
      </c>
      <c r="CP263" s="354">
        <v>649771</v>
      </c>
      <c r="CQ263" s="354">
        <v>119583</v>
      </c>
      <c r="CR263" s="354">
        <v>211106</v>
      </c>
      <c r="CS263" s="354">
        <v>38616</v>
      </c>
      <c r="CT263" s="354">
        <v>127999</v>
      </c>
      <c r="CU263" s="354">
        <v>103364</v>
      </c>
      <c r="CV263" s="354">
        <v>179943</v>
      </c>
      <c r="CW263" s="354">
        <v>37230</v>
      </c>
      <c r="CX263" s="354">
        <v>0</v>
      </c>
      <c r="CY263" s="354">
        <v>0</v>
      </c>
      <c r="CZ263" s="354">
        <v>0</v>
      </c>
      <c r="DA263" s="354">
        <v>15439</v>
      </c>
      <c r="DB263" s="354">
        <v>27066</v>
      </c>
      <c r="DC263" s="354">
        <v>0</v>
      </c>
      <c r="DD263" s="354">
        <v>1166633</v>
      </c>
      <c r="DE263" s="354">
        <v>646610</v>
      </c>
      <c r="DF263" s="354">
        <v>681814</v>
      </c>
      <c r="DG263" s="354">
        <v>540489</v>
      </c>
      <c r="DH263" s="354">
        <v>0</v>
      </c>
      <c r="DI263" s="354">
        <v>0</v>
      </c>
      <c r="DJ263" s="354">
        <v>0</v>
      </c>
      <c r="DK263" s="354">
        <v>1737059</v>
      </c>
      <c r="DL263" s="354">
        <v>1072213</v>
      </c>
      <c r="DM263" s="354">
        <v>682801</v>
      </c>
      <c r="DN263" s="354">
        <v>303837</v>
      </c>
      <c r="DO263" s="354">
        <v>117314</v>
      </c>
      <c r="DP263" s="354">
        <v>59789</v>
      </c>
      <c r="DQ263" s="354">
        <v>337309</v>
      </c>
      <c r="DR263" s="354">
        <v>0</v>
      </c>
      <c r="DS263" s="354">
        <v>12654</v>
      </c>
      <c r="DT263" s="354">
        <v>88035</v>
      </c>
      <c r="DU263" s="354">
        <v>31422</v>
      </c>
      <c r="DV263" s="354">
        <v>521323</v>
      </c>
      <c r="DW263" s="354">
        <v>170801</v>
      </c>
      <c r="DX263" s="354">
        <v>76364</v>
      </c>
      <c r="DY263" s="354">
        <v>98351</v>
      </c>
      <c r="DZ263" s="354">
        <v>251762</v>
      </c>
      <c r="EA263" s="354">
        <v>0</v>
      </c>
      <c r="EB263" s="354">
        <v>0</v>
      </c>
      <c r="EC263" s="354">
        <v>163429</v>
      </c>
      <c r="ED263" s="354">
        <v>28599</v>
      </c>
      <c r="EE263" s="354">
        <v>997982</v>
      </c>
      <c r="EF263" s="354">
        <v>460678</v>
      </c>
      <c r="EG263" s="354">
        <v>170311</v>
      </c>
      <c r="EH263" s="354">
        <v>118260</v>
      </c>
      <c r="EI263" s="354">
        <v>459158</v>
      </c>
      <c r="EJ263" s="354">
        <v>0</v>
      </c>
      <c r="EK263" s="354">
        <v>12654</v>
      </c>
      <c r="EL263" s="354">
        <v>221492</v>
      </c>
      <c r="EM263" s="354">
        <v>53378</v>
      </c>
      <c r="EN263" s="354">
        <v>126346</v>
      </c>
      <c r="EO263" s="354">
        <v>8001</v>
      </c>
      <c r="EP263" s="354">
        <v>22105</v>
      </c>
      <c r="EQ263" s="354">
        <v>34508</v>
      </c>
      <c r="ER263" s="354">
        <v>62751</v>
      </c>
      <c r="ES263" s="354">
        <v>0</v>
      </c>
      <c r="ET263" s="354">
        <v>0</v>
      </c>
      <c r="EU263" s="354">
        <v>21321</v>
      </c>
      <c r="EV263" s="354">
        <v>0</v>
      </c>
      <c r="EW263" s="354">
        <v>411058</v>
      </c>
      <c r="EX263" s="354">
        <v>60527</v>
      </c>
      <c r="EY263" s="354">
        <v>54927</v>
      </c>
      <c r="EZ263" s="354">
        <v>60156</v>
      </c>
      <c r="FA263" s="354">
        <v>165372</v>
      </c>
      <c r="FB263" s="354">
        <v>14067</v>
      </c>
      <c r="FC263" s="354">
        <v>27931</v>
      </c>
      <c r="FD263" s="354">
        <v>42766</v>
      </c>
      <c r="FE263" s="354">
        <v>45431</v>
      </c>
      <c r="FF263" s="354">
        <v>223890</v>
      </c>
      <c r="FG263" s="354">
        <v>78347</v>
      </c>
      <c r="FH263" s="354">
        <v>20983</v>
      </c>
      <c r="FI263" s="354">
        <v>16825</v>
      </c>
      <c r="FJ263" s="354">
        <v>5512</v>
      </c>
      <c r="FK263" s="354">
        <v>29917</v>
      </c>
      <c r="FL263" s="354">
        <v>74638</v>
      </c>
      <c r="FM263" s="354">
        <v>15937</v>
      </c>
      <c r="FN263" s="354">
        <v>0</v>
      </c>
      <c r="FO263" s="354">
        <v>245833</v>
      </c>
      <c r="FP263" s="354">
        <v>230369</v>
      </c>
      <c r="FQ263" s="354">
        <v>32688</v>
      </c>
      <c r="FR263" s="354">
        <v>0</v>
      </c>
      <c r="FS263" s="354">
        <v>32073</v>
      </c>
      <c r="FT263" s="354">
        <v>21270</v>
      </c>
      <c r="FU263" s="354">
        <v>0</v>
      </c>
      <c r="FV263" s="354">
        <v>0</v>
      </c>
      <c r="FW263" s="354">
        <v>0</v>
      </c>
      <c r="FX263" s="354">
        <v>292700</v>
      </c>
      <c r="FY263" s="354">
        <v>129508</v>
      </c>
      <c r="FZ263" s="354">
        <v>89116</v>
      </c>
      <c r="GA263" s="354">
        <v>49008</v>
      </c>
      <c r="GB263" s="354">
        <v>120497</v>
      </c>
      <c r="GC263" s="354">
        <v>0</v>
      </c>
      <c r="GD263" s="354">
        <v>5798</v>
      </c>
      <c r="GE263" s="354">
        <v>9474</v>
      </c>
      <c r="GF263" s="354">
        <v>7703</v>
      </c>
      <c r="GG263" s="354">
        <v>36252</v>
      </c>
      <c r="GH263" s="354">
        <v>7944</v>
      </c>
      <c r="GI263" s="354">
        <v>0</v>
      </c>
      <c r="GJ263" s="354">
        <v>0</v>
      </c>
      <c r="GK263" s="354">
        <v>30873</v>
      </c>
      <c r="GL263" s="354">
        <v>10713</v>
      </c>
      <c r="GM263" s="354">
        <v>0</v>
      </c>
      <c r="GN263" s="354">
        <v>0</v>
      </c>
      <c r="GO263" s="354">
        <v>0</v>
      </c>
      <c r="GP263" s="354">
        <v>74855</v>
      </c>
      <c r="GQ263" s="354">
        <v>13912</v>
      </c>
      <c r="GR263" s="354">
        <v>44122</v>
      </c>
      <c r="GS263" s="354">
        <v>34965</v>
      </c>
      <c r="GT263" s="354">
        <v>0</v>
      </c>
      <c r="GU263" s="354">
        <v>0</v>
      </c>
      <c r="GV263" s="354">
        <v>0</v>
      </c>
      <c r="GW263" s="354">
        <v>0</v>
      </c>
      <c r="GX263" s="354">
        <v>0</v>
      </c>
      <c r="GY263" s="354">
        <v>168513</v>
      </c>
      <c r="GZ263" s="354">
        <v>40089</v>
      </c>
      <c r="HA263" s="354">
        <v>7426</v>
      </c>
      <c r="HB263" s="354">
        <v>37019</v>
      </c>
      <c r="HC263" s="354">
        <v>65086</v>
      </c>
      <c r="HD263" s="354">
        <v>3131</v>
      </c>
      <c r="HE263" s="354">
        <v>0</v>
      </c>
      <c r="HF263" s="354">
        <v>25341</v>
      </c>
      <c r="HG263" s="354">
        <v>1358</v>
      </c>
      <c r="HH263" s="354">
        <v>1062657</v>
      </c>
    </row>
    <row r="264" spans="1:216" ht="15" x14ac:dyDescent="0.25">
      <c r="A264" s="354" t="s">
        <v>449</v>
      </c>
      <c r="B264" s="354">
        <v>2923562</v>
      </c>
      <c r="C264" s="354">
        <v>959794</v>
      </c>
      <c r="D264" s="354">
        <v>759334</v>
      </c>
      <c r="E264" s="354">
        <v>515202</v>
      </c>
      <c r="F264" s="354">
        <v>353899</v>
      </c>
      <c r="G264" s="354">
        <v>293114</v>
      </c>
      <c r="H264" s="354">
        <v>439282</v>
      </c>
      <c r="I264" s="354">
        <v>188649</v>
      </c>
      <c r="J264" s="354">
        <v>346167</v>
      </c>
      <c r="K264" s="354">
        <v>46680</v>
      </c>
      <c r="L264" s="354">
        <v>29924</v>
      </c>
      <c r="M264" s="354">
        <v>42670</v>
      </c>
      <c r="N264" s="354">
        <v>48551</v>
      </c>
      <c r="O264" s="354">
        <v>15831</v>
      </c>
      <c r="P264" s="354">
        <v>30642</v>
      </c>
      <c r="Q264" s="354">
        <v>42073</v>
      </c>
      <c r="R264" s="354">
        <v>4468</v>
      </c>
      <c r="S264" s="354">
        <v>0</v>
      </c>
      <c r="T264" s="354">
        <v>60858</v>
      </c>
      <c r="U264" s="354">
        <v>31021</v>
      </c>
      <c r="V264" s="354">
        <v>35050</v>
      </c>
      <c r="W264" s="354">
        <v>285673</v>
      </c>
      <c r="X264" s="354">
        <v>276076</v>
      </c>
      <c r="Y264" s="354">
        <v>11480</v>
      </c>
      <c r="Z264" s="354">
        <v>1815644</v>
      </c>
      <c r="AA264" s="354">
        <v>1617740</v>
      </c>
      <c r="AB264" s="354">
        <v>63162</v>
      </c>
      <c r="AC264" s="354">
        <v>824921</v>
      </c>
      <c r="AD264" s="354">
        <v>402863</v>
      </c>
      <c r="AE264" s="354">
        <v>19671</v>
      </c>
      <c r="AF264" s="354">
        <v>177411</v>
      </c>
      <c r="AG264" s="354">
        <v>346299</v>
      </c>
      <c r="AH264" s="354">
        <v>483284</v>
      </c>
      <c r="AI264" s="354">
        <v>259599</v>
      </c>
      <c r="AJ264" s="354">
        <v>806040</v>
      </c>
      <c r="AK264" s="354">
        <v>63651</v>
      </c>
      <c r="AL264" s="354">
        <v>9519</v>
      </c>
      <c r="AM264" s="354">
        <v>619377</v>
      </c>
      <c r="AN264" s="354">
        <v>19072</v>
      </c>
      <c r="AO264" s="354">
        <v>303831</v>
      </c>
      <c r="AP264" s="354">
        <v>208354</v>
      </c>
      <c r="AQ264" s="354">
        <v>0</v>
      </c>
      <c r="AR264" s="354">
        <v>151826</v>
      </c>
      <c r="AS264" s="354">
        <v>12170</v>
      </c>
      <c r="AT264" s="354">
        <v>0</v>
      </c>
      <c r="AU264" s="354">
        <v>20394</v>
      </c>
      <c r="AV264" s="354">
        <v>59010</v>
      </c>
      <c r="AW264" s="354">
        <v>0</v>
      </c>
      <c r="AX264" s="354">
        <v>0</v>
      </c>
      <c r="AY264" s="354">
        <v>759073</v>
      </c>
      <c r="AZ264" s="354">
        <v>101693</v>
      </c>
      <c r="BA264" s="354">
        <v>80881</v>
      </c>
      <c r="BB264" s="354">
        <v>0</v>
      </c>
      <c r="BC264" s="354">
        <v>48708</v>
      </c>
      <c r="BD264" s="354">
        <v>0</v>
      </c>
      <c r="BE264" s="354">
        <v>0</v>
      </c>
      <c r="BF264" s="354">
        <v>0</v>
      </c>
      <c r="BG264" s="354">
        <v>0</v>
      </c>
      <c r="BH264" s="354">
        <v>0</v>
      </c>
      <c r="BI264" s="354">
        <v>0</v>
      </c>
      <c r="BJ264" s="354">
        <v>0</v>
      </c>
      <c r="BK264" s="354">
        <v>0</v>
      </c>
      <c r="BL264" s="354">
        <v>0</v>
      </c>
      <c r="BM264" s="354">
        <v>0</v>
      </c>
      <c r="BN264" s="354">
        <v>293342</v>
      </c>
      <c r="BO264" s="354">
        <v>0</v>
      </c>
      <c r="BP264" s="354">
        <v>6205</v>
      </c>
      <c r="BQ264" s="354">
        <v>279338</v>
      </c>
      <c r="BR264" s="354">
        <v>17594</v>
      </c>
      <c r="BS264" s="354">
        <v>0</v>
      </c>
      <c r="BT264" s="354">
        <v>0</v>
      </c>
      <c r="BU264" s="354">
        <v>195441</v>
      </c>
      <c r="BV264" s="354">
        <v>0</v>
      </c>
      <c r="BW264" s="354">
        <v>0</v>
      </c>
      <c r="BX264" s="354">
        <v>177032</v>
      </c>
      <c r="BY264" s="354">
        <v>23677</v>
      </c>
      <c r="BZ264" s="354">
        <v>0</v>
      </c>
      <c r="CA264" s="354">
        <v>0</v>
      </c>
      <c r="CB264" s="354">
        <v>16818</v>
      </c>
      <c r="CC264" s="354">
        <v>14150</v>
      </c>
      <c r="CD264" s="354">
        <v>0</v>
      </c>
      <c r="CE264" s="354">
        <v>2670</v>
      </c>
      <c r="CF264" s="354">
        <v>0</v>
      </c>
      <c r="CG264" s="354">
        <v>0</v>
      </c>
      <c r="CH264" s="354">
        <v>0</v>
      </c>
      <c r="CI264" s="354">
        <v>554142</v>
      </c>
      <c r="CJ264" s="354">
        <v>177961</v>
      </c>
      <c r="CK264" s="354">
        <v>18050</v>
      </c>
      <c r="CL264" s="354">
        <v>417452</v>
      </c>
      <c r="CM264" s="354">
        <v>0</v>
      </c>
      <c r="CN264" s="354">
        <v>0</v>
      </c>
      <c r="CO264" s="354">
        <v>80494</v>
      </c>
      <c r="CP264" s="354">
        <v>789691</v>
      </c>
      <c r="CQ264" s="354">
        <v>129146</v>
      </c>
      <c r="CR264" s="354">
        <v>236030</v>
      </c>
      <c r="CS264" s="354">
        <v>87010</v>
      </c>
      <c r="CT264" s="354">
        <v>375452</v>
      </c>
      <c r="CU264" s="354">
        <v>121293</v>
      </c>
      <c r="CV264" s="354">
        <v>59213</v>
      </c>
      <c r="CW264" s="354">
        <v>89167</v>
      </c>
      <c r="CX264" s="354">
        <v>0</v>
      </c>
      <c r="CY264" s="354">
        <v>0</v>
      </c>
      <c r="CZ264" s="354">
        <v>0</v>
      </c>
      <c r="DA264" s="354">
        <v>4594</v>
      </c>
      <c r="DB264" s="354">
        <v>70895</v>
      </c>
      <c r="DC264" s="354">
        <v>0</v>
      </c>
      <c r="DD264" s="354">
        <v>1675266</v>
      </c>
      <c r="DE264" s="354">
        <v>984584</v>
      </c>
      <c r="DF264" s="354">
        <v>866353</v>
      </c>
      <c r="DG264" s="354">
        <v>791968</v>
      </c>
      <c r="DH264" s="354">
        <v>36337</v>
      </c>
      <c r="DI264" s="354">
        <v>2781</v>
      </c>
      <c r="DJ264" s="354">
        <v>0</v>
      </c>
      <c r="DK264" s="354">
        <v>1766195</v>
      </c>
      <c r="DL264" s="354">
        <v>1074917</v>
      </c>
      <c r="DM264" s="354">
        <v>789610</v>
      </c>
      <c r="DN264" s="354">
        <v>272452</v>
      </c>
      <c r="DO264" s="354">
        <v>221958</v>
      </c>
      <c r="DP264" s="354">
        <v>47018</v>
      </c>
      <c r="DQ264" s="354">
        <v>434722</v>
      </c>
      <c r="DR264" s="354">
        <v>0</v>
      </c>
      <c r="DS264" s="354">
        <v>13282</v>
      </c>
      <c r="DT264" s="354">
        <v>67184</v>
      </c>
      <c r="DU264" s="354">
        <v>17381</v>
      </c>
      <c r="DV264" s="354">
        <v>479448</v>
      </c>
      <c r="DW264" s="354">
        <v>200008</v>
      </c>
      <c r="DX264" s="354">
        <v>129688</v>
      </c>
      <c r="DY264" s="354">
        <v>53895</v>
      </c>
      <c r="DZ264" s="354">
        <v>280432</v>
      </c>
      <c r="EA264" s="354">
        <v>0</v>
      </c>
      <c r="EB264" s="354">
        <v>3191</v>
      </c>
      <c r="EC264" s="354">
        <v>44772</v>
      </c>
      <c r="ED264" s="354">
        <v>17277</v>
      </c>
      <c r="EE264" s="354">
        <v>1036634</v>
      </c>
      <c r="EF264" s="354">
        <v>413051</v>
      </c>
      <c r="EG264" s="354">
        <v>313338</v>
      </c>
      <c r="EH264" s="354">
        <v>80615</v>
      </c>
      <c r="EI264" s="354">
        <v>642376</v>
      </c>
      <c r="EJ264" s="354">
        <v>0</v>
      </c>
      <c r="EK264" s="354">
        <v>16143</v>
      </c>
      <c r="EL264" s="354">
        <v>92464</v>
      </c>
      <c r="EM264" s="354">
        <v>24671</v>
      </c>
      <c r="EN264" s="354">
        <v>126308</v>
      </c>
      <c r="EO264" s="354">
        <v>31421</v>
      </c>
      <c r="EP264" s="354">
        <v>37996</v>
      </c>
      <c r="EQ264" s="354">
        <v>28652</v>
      </c>
      <c r="ER264" s="354">
        <v>59832</v>
      </c>
      <c r="ES264" s="354">
        <v>0</v>
      </c>
      <c r="ET264" s="354">
        <v>0</v>
      </c>
      <c r="EU264" s="354">
        <v>0</v>
      </c>
      <c r="EV264" s="354">
        <v>8086</v>
      </c>
      <c r="EW264" s="354">
        <v>359403</v>
      </c>
      <c r="EX264" s="354">
        <v>161143</v>
      </c>
      <c r="EY264" s="354">
        <v>48873</v>
      </c>
      <c r="EZ264" s="354">
        <v>29816</v>
      </c>
      <c r="FA264" s="354">
        <v>147000</v>
      </c>
      <c r="FB264" s="354">
        <v>3111</v>
      </c>
      <c r="FC264" s="354">
        <v>43137</v>
      </c>
      <c r="FD264" s="354">
        <v>31369</v>
      </c>
      <c r="FE264" s="354">
        <v>11083</v>
      </c>
      <c r="FF264" s="354">
        <v>273656</v>
      </c>
      <c r="FG264" s="354">
        <v>158302</v>
      </c>
      <c r="FH264" s="354">
        <v>38636</v>
      </c>
      <c r="FI264" s="354">
        <v>9182</v>
      </c>
      <c r="FJ264" s="354">
        <v>64653</v>
      </c>
      <c r="FK264" s="354">
        <v>6788</v>
      </c>
      <c r="FL264" s="354">
        <v>0</v>
      </c>
      <c r="FM264" s="354">
        <v>14565</v>
      </c>
      <c r="FN264" s="354">
        <v>0</v>
      </c>
      <c r="FO264" s="354">
        <v>102192</v>
      </c>
      <c r="FP264" s="354">
        <v>63912</v>
      </c>
      <c r="FQ264" s="354">
        <v>0</v>
      </c>
      <c r="FR264" s="354">
        <v>0</v>
      </c>
      <c r="FS264" s="354">
        <v>44258</v>
      </c>
      <c r="FT264" s="354">
        <v>0</v>
      </c>
      <c r="FU264" s="354">
        <v>0</v>
      </c>
      <c r="FV264" s="354">
        <v>0</v>
      </c>
      <c r="FW264" s="354">
        <v>8086</v>
      </c>
      <c r="FX264" s="354">
        <v>576757</v>
      </c>
      <c r="FY264" s="354">
        <v>123682</v>
      </c>
      <c r="FZ264" s="354">
        <v>144406</v>
      </c>
      <c r="GA264" s="354">
        <v>78299</v>
      </c>
      <c r="GB264" s="354">
        <v>439973</v>
      </c>
      <c r="GC264" s="354">
        <v>0</v>
      </c>
      <c r="GD264" s="354">
        <v>0</v>
      </c>
      <c r="GE264" s="354">
        <v>0</v>
      </c>
      <c r="GF264" s="354">
        <v>7786</v>
      </c>
      <c r="GG264" s="354">
        <v>34653</v>
      </c>
      <c r="GH264" s="354">
        <v>0</v>
      </c>
      <c r="GI264" s="354">
        <v>0</v>
      </c>
      <c r="GJ264" s="354">
        <v>10788</v>
      </c>
      <c r="GK264" s="354">
        <v>0</v>
      </c>
      <c r="GL264" s="354">
        <v>25262</v>
      </c>
      <c r="GM264" s="354">
        <v>0</v>
      </c>
      <c r="GN264" s="354">
        <v>0</v>
      </c>
      <c r="GO264" s="354">
        <v>0</v>
      </c>
      <c r="GP264" s="354">
        <v>11112</v>
      </c>
      <c r="GQ264" s="354">
        <v>0</v>
      </c>
      <c r="GR264" s="354">
        <v>6636</v>
      </c>
      <c r="GS264" s="354">
        <v>2857</v>
      </c>
      <c r="GT264" s="354">
        <v>0</v>
      </c>
      <c r="GU264" s="354">
        <v>0</v>
      </c>
      <c r="GV264" s="354">
        <v>0</v>
      </c>
      <c r="GW264" s="354">
        <v>0</v>
      </c>
      <c r="GX264" s="354">
        <v>0</v>
      </c>
      <c r="GY264" s="354">
        <v>244169</v>
      </c>
      <c r="GZ264" s="354">
        <v>108122</v>
      </c>
      <c r="HA264" s="354">
        <v>15937</v>
      </c>
      <c r="HB264" s="354">
        <v>25644</v>
      </c>
      <c r="HC264" s="354">
        <v>162375</v>
      </c>
      <c r="HD264" s="354">
        <v>12350</v>
      </c>
      <c r="HE264" s="354">
        <v>0</v>
      </c>
      <c r="HF264" s="354">
        <v>13077</v>
      </c>
      <c r="HG264" s="354">
        <v>0</v>
      </c>
      <c r="HH264" s="354">
        <v>935170</v>
      </c>
    </row>
    <row r="265" spans="1:216" ht="15" x14ac:dyDescent="0.25">
      <c r="A265" s="354" t="s">
        <v>450</v>
      </c>
      <c r="B265" s="354">
        <v>1117233</v>
      </c>
      <c r="C265" s="354">
        <v>0</v>
      </c>
      <c r="D265" s="354">
        <v>0</v>
      </c>
      <c r="E265" s="354">
        <v>0</v>
      </c>
      <c r="F265" s="354">
        <v>0</v>
      </c>
      <c r="G265" s="354">
        <v>0</v>
      </c>
      <c r="H265" s="354">
        <v>0</v>
      </c>
      <c r="I265" s="354">
        <v>0</v>
      </c>
      <c r="J265" s="354">
        <v>0</v>
      </c>
      <c r="K265" s="354">
        <v>0</v>
      </c>
      <c r="L265" s="354">
        <v>0</v>
      </c>
      <c r="M265" s="354">
        <v>0</v>
      </c>
      <c r="N265" s="354">
        <v>0</v>
      </c>
      <c r="O265" s="354">
        <v>0</v>
      </c>
      <c r="P265" s="354">
        <v>0</v>
      </c>
      <c r="Q265" s="354">
        <v>0</v>
      </c>
      <c r="R265" s="354">
        <v>0</v>
      </c>
      <c r="S265" s="354">
        <v>0</v>
      </c>
      <c r="T265" s="354">
        <v>0</v>
      </c>
      <c r="U265" s="354">
        <v>0</v>
      </c>
      <c r="V265" s="354">
        <v>0</v>
      </c>
      <c r="W265" s="354">
        <v>0</v>
      </c>
      <c r="X265" s="354">
        <v>0</v>
      </c>
      <c r="Y265" s="354">
        <v>0</v>
      </c>
      <c r="Z265" s="354">
        <v>46829</v>
      </c>
      <c r="AA265" s="354">
        <v>48051</v>
      </c>
      <c r="AB265" s="354">
        <v>0</v>
      </c>
      <c r="AC265" s="354">
        <v>23796</v>
      </c>
      <c r="AD265" s="354">
        <v>0</v>
      </c>
      <c r="AE265" s="354">
        <v>0</v>
      </c>
      <c r="AF265" s="354">
        <v>22632</v>
      </c>
      <c r="AG265" s="354">
        <v>0</v>
      </c>
      <c r="AH265" s="354">
        <v>0</v>
      </c>
      <c r="AI265" s="354">
        <v>0</v>
      </c>
      <c r="AJ265" s="354">
        <v>23796</v>
      </c>
      <c r="AK265" s="354">
        <v>6706</v>
      </c>
      <c r="AL265" s="354">
        <v>0</v>
      </c>
      <c r="AM265" s="354">
        <v>13411</v>
      </c>
      <c r="AN265" s="354">
        <v>0</v>
      </c>
      <c r="AO265" s="354">
        <v>13411</v>
      </c>
      <c r="AP265" s="354">
        <v>0</v>
      </c>
      <c r="AQ265" s="354">
        <v>0</v>
      </c>
      <c r="AR265" s="354">
        <v>0</v>
      </c>
      <c r="AS265" s="354">
        <v>0</v>
      </c>
      <c r="AT265" s="354">
        <v>0</v>
      </c>
      <c r="AU265" s="354">
        <v>0</v>
      </c>
      <c r="AV265" s="354">
        <v>0</v>
      </c>
      <c r="AW265" s="354">
        <v>0</v>
      </c>
      <c r="AX265" s="354">
        <v>0</v>
      </c>
      <c r="AY265" s="354">
        <v>114382</v>
      </c>
      <c r="AZ265" s="354">
        <v>15808</v>
      </c>
      <c r="BA265" s="354">
        <v>0</v>
      </c>
      <c r="BB265" s="354">
        <v>15808</v>
      </c>
      <c r="BC265" s="354">
        <v>0</v>
      </c>
      <c r="BD265" s="354">
        <v>0</v>
      </c>
      <c r="BE265" s="354">
        <v>0</v>
      </c>
      <c r="BF265" s="354">
        <v>0</v>
      </c>
      <c r="BG265" s="354">
        <v>0</v>
      </c>
      <c r="BH265" s="354">
        <v>0</v>
      </c>
      <c r="BI265" s="354">
        <v>0</v>
      </c>
      <c r="BJ265" s="354">
        <v>0</v>
      </c>
      <c r="BK265" s="354">
        <v>0</v>
      </c>
      <c r="BL265" s="354">
        <v>0</v>
      </c>
      <c r="BM265" s="354">
        <v>0</v>
      </c>
      <c r="BN265" s="354">
        <v>10703</v>
      </c>
      <c r="BO265" s="354">
        <v>0</v>
      </c>
      <c r="BP265" s="354">
        <v>0</v>
      </c>
      <c r="BQ265" s="354">
        <v>10703</v>
      </c>
      <c r="BR265" s="354">
        <v>0</v>
      </c>
      <c r="BS265" s="354">
        <v>0</v>
      </c>
      <c r="BT265" s="354">
        <v>0</v>
      </c>
      <c r="BU265" s="354">
        <v>47500</v>
      </c>
      <c r="BV265" s="354">
        <v>0</v>
      </c>
      <c r="BW265" s="354">
        <v>47500</v>
      </c>
      <c r="BX265" s="354">
        <v>0</v>
      </c>
      <c r="BY265" s="354">
        <v>0</v>
      </c>
      <c r="BZ265" s="354">
        <v>0</v>
      </c>
      <c r="CA265" s="354">
        <v>0</v>
      </c>
      <c r="CB265" s="354">
        <v>0</v>
      </c>
      <c r="CC265" s="354">
        <v>0</v>
      </c>
      <c r="CD265" s="354">
        <v>0</v>
      </c>
      <c r="CE265" s="354">
        <v>0</v>
      </c>
      <c r="CF265" s="354">
        <v>0</v>
      </c>
      <c r="CG265" s="354">
        <v>0</v>
      </c>
      <c r="CH265" s="354">
        <v>0</v>
      </c>
      <c r="CI265" s="354">
        <v>30696</v>
      </c>
      <c r="CJ265" s="354">
        <v>9646</v>
      </c>
      <c r="CK265" s="354">
        <v>25891</v>
      </c>
      <c r="CL265" s="354">
        <v>9646</v>
      </c>
      <c r="CM265" s="354">
        <v>0</v>
      </c>
      <c r="CN265" s="354">
        <v>0</v>
      </c>
      <c r="CO265" s="354">
        <v>0</v>
      </c>
      <c r="CP265" s="354">
        <v>228530</v>
      </c>
      <c r="CQ265" s="354">
        <v>3301</v>
      </c>
      <c r="CR265" s="354">
        <v>42551</v>
      </c>
      <c r="CS265" s="354">
        <v>9926</v>
      </c>
      <c r="CT265" s="354">
        <v>64798</v>
      </c>
      <c r="CU265" s="354">
        <v>85749</v>
      </c>
      <c r="CV265" s="354">
        <v>53502</v>
      </c>
      <c r="CW265" s="354">
        <v>83177</v>
      </c>
      <c r="CX265" s="354">
        <v>0</v>
      </c>
      <c r="CY265" s="354">
        <v>0</v>
      </c>
      <c r="CZ265" s="354">
        <v>0</v>
      </c>
      <c r="DA265" s="354">
        <v>12153</v>
      </c>
      <c r="DB265" s="354">
        <v>78737</v>
      </c>
      <c r="DC265" s="354">
        <v>0</v>
      </c>
      <c r="DD265" s="354">
        <v>683467</v>
      </c>
      <c r="DE265" s="354">
        <v>359644</v>
      </c>
      <c r="DF265" s="354">
        <v>317176</v>
      </c>
      <c r="DG265" s="354">
        <v>247179</v>
      </c>
      <c r="DH265" s="354">
        <v>7541</v>
      </c>
      <c r="DI265" s="354">
        <v>0</v>
      </c>
      <c r="DJ265" s="354">
        <v>0</v>
      </c>
      <c r="DK265" s="354">
        <v>926100</v>
      </c>
      <c r="DL265" s="354">
        <v>652936</v>
      </c>
      <c r="DM265" s="354">
        <v>547598</v>
      </c>
      <c r="DN265" s="354">
        <v>123041</v>
      </c>
      <c r="DO265" s="354">
        <v>92556</v>
      </c>
      <c r="DP265" s="354">
        <v>73847</v>
      </c>
      <c r="DQ265" s="354">
        <v>338724</v>
      </c>
      <c r="DR265" s="354">
        <v>0</v>
      </c>
      <c r="DS265" s="354">
        <v>0</v>
      </c>
      <c r="DT265" s="354">
        <v>112476</v>
      </c>
      <c r="DU265" s="354">
        <v>27308</v>
      </c>
      <c r="DV265" s="354">
        <v>192978</v>
      </c>
      <c r="DW265" s="354">
        <v>30981</v>
      </c>
      <c r="DX265" s="354">
        <v>13112</v>
      </c>
      <c r="DY265" s="354">
        <v>27385</v>
      </c>
      <c r="DZ265" s="354">
        <v>141212</v>
      </c>
      <c r="EA265" s="354">
        <v>0</v>
      </c>
      <c r="EB265" s="354">
        <v>0</v>
      </c>
      <c r="EC265" s="354">
        <v>16138</v>
      </c>
      <c r="ED265" s="354">
        <v>0</v>
      </c>
      <c r="EE265" s="354">
        <v>621864</v>
      </c>
      <c r="EF265" s="354">
        <v>160311</v>
      </c>
      <c r="EG265" s="354">
        <v>97208</v>
      </c>
      <c r="EH265" s="354">
        <v>77111</v>
      </c>
      <c r="EI265" s="354">
        <v>386182</v>
      </c>
      <c r="EJ265" s="354">
        <v>0</v>
      </c>
      <c r="EK265" s="354">
        <v>0</v>
      </c>
      <c r="EL265" s="354">
        <v>104723</v>
      </c>
      <c r="EM265" s="354">
        <v>27308</v>
      </c>
      <c r="EN265" s="354">
        <v>59667</v>
      </c>
      <c r="EO265" s="354">
        <v>0</v>
      </c>
      <c r="EP265" s="354">
        <v>9019</v>
      </c>
      <c r="EQ265" s="354">
        <v>0</v>
      </c>
      <c r="ER265" s="354">
        <v>51134</v>
      </c>
      <c r="ES265" s="354">
        <v>0</v>
      </c>
      <c r="ET265" s="354">
        <v>0</v>
      </c>
      <c r="EU265" s="354">
        <v>0</v>
      </c>
      <c r="EV265" s="354">
        <v>0</v>
      </c>
      <c r="EW265" s="354">
        <v>249709</v>
      </c>
      <c r="EX265" s="354">
        <v>27800</v>
      </c>
      <c r="EY265" s="354">
        <v>77284</v>
      </c>
      <c r="EZ265" s="354">
        <v>40198</v>
      </c>
      <c r="FA265" s="354">
        <v>162289</v>
      </c>
      <c r="FB265" s="354">
        <v>10199</v>
      </c>
      <c r="FC265" s="354">
        <v>0</v>
      </c>
      <c r="FD265" s="354">
        <v>43727</v>
      </c>
      <c r="FE265" s="354">
        <v>2712</v>
      </c>
      <c r="FF265" s="354">
        <v>129882</v>
      </c>
      <c r="FG265" s="354">
        <v>52588</v>
      </c>
      <c r="FH265" s="354">
        <v>5720</v>
      </c>
      <c r="FI265" s="354">
        <v>0</v>
      </c>
      <c r="FJ265" s="354">
        <v>63588</v>
      </c>
      <c r="FK265" s="354">
        <v>0</v>
      </c>
      <c r="FL265" s="354">
        <v>0</v>
      </c>
      <c r="FM265" s="354">
        <v>2771</v>
      </c>
      <c r="FN265" s="354">
        <v>0</v>
      </c>
      <c r="FO265" s="354">
        <v>19941</v>
      </c>
      <c r="FP265" s="354">
        <v>19941</v>
      </c>
      <c r="FQ265" s="354">
        <v>0</v>
      </c>
      <c r="FR265" s="354">
        <v>0</v>
      </c>
      <c r="FS265" s="354">
        <v>0</v>
      </c>
      <c r="FT265" s="354">
        <v>0</v>
      </c>
      <c r="FU265" s="354">
        <v>0</v>
      </c>
      <c r="FV265" s="354">
        <v>0</v>
      </c>
      <c r="FW265" s="354">
        <v>0</v>
      </c>
      <c r="FX265" s="354">
        <v>320035</v>
      </c>
      <c r="FY265" s="354">
        <v>74583</v>
      </c>
      <c r="FZ265" s="354">
        <v>161576</v>
      </c>
      <c r="GA265" s="354">
        <v>0</v>
      </c>
      <c r="GB265" s="354">
        <v>206819</v>
      </c>
      <c r="GC265" s="354">
        <v>0</v>
      </c>
      <c r="GD265" s="354">
        <v>0</v>
      </c>
      <c r="GE265" s="354">
        <v>0</v>
      </c>
      <c r="GF265" s="354">
        <v>0</v>
      </c>
      <c r="GG265" s="354">
        <v>328702</v>
      </c>
      <c r="GH265" s="354">
        <v>4017</v>
      </c>
      <c r="GI265" s="354">
        <v>38138</v>
      </c>
      <c r="GJ265" s="354">
        <v>0</v>
      </c>
      <c r="GK265" s="354">
        <v>158439</v>
      </c>
      <c r="GL265" s="354">
        <v>198769</v>
      </c>
      <c r="GM265" s="354">
        <v>0</v>
      </c>
      <c r="GN265" s="354">
        <v>0</v>
      </c>
      <c r="GO265" s="354">
        <v>0</v>
      </c>
      <c r="GP265" s="354">
        <v>0</v>
      </c>
      <c r="GQ265" s="354">
        <v>0</v>
      </c>
      <c r="GR265" s="354">
        <v>0</v>
      </c>
      <c r="GS265" s="354">
        <v>0</v>
      </c>
      <c r="GT265" s="354">
        <v>0</v>
      </c>
      <c r="GU265" s="354">
        <v>0</v>
      </c>
      <c r="GV265" s="354">
        <v>0</v>
      </c>
      <c r="GW265" s="354">
        <v>0</v>
      </c>
      <c r="GX265" s="354">
        <v>0</v>
      </c>
      <c r="GY265" s="354">
        <v>75136</v>
      </c>
      <c r="GZ265" s="354">
        <v>38065</v>
      </c>
      <c r="HA265" s="354">
        <v>5871</v>
      </c>
      <c r="HB265" s="354">
        <v>4368</v>
      </c>
      <c r="HC265" s="354">
        <v>30533</v>
      </c>
      <c r="HD265" s="354">
        <v>21740</v>
      </c>
      <c r="HE265" s="354">
        <v>0</v>
      </c>
      <c r="HF265" s="354">
        <v>0</v>
      </c>
      <c r="HG265" s="354">
        <v>41818</v>
      </c>
      <c r="HH265" s="354">
        <v>29605</v>
      </c>
    </row>
    <row r="266" spans="1:216" ht="15" x14ac:dyDescent="0.25">
      <c r="A266" s="354" t="s">
        <v>451</v>
      </c>
      <c r="B266" s="354">
        <v>2670795</v>
      </c>
      <c r="C266" s="354">
        <v>358797</v>
      </c>
      <c r="D266" s="354">
        <v>201178</v>
      </c>
      <c r="E266" s="354">
        <v>96123</v>
      </c>
      <c r="F266" s="354">
        <v>36677</v>
      </c>
      <c r="G266" s="354">
        <v>60185</v>
      </c>
      <c r="H266" s="354">
        <v>82080</v>
      </c>
      <c r="I266" s="354">
        <v>22358</v>
      </c>
      <c r="J266" s="354">
        <v>63724</v>
      </c>
      <c r="K266" s="354">
        <v>17641</v>
      </c>
      <c r="L266" s="354">
        <v>4879</v>
      </c>
      <c r="M266" s="354">
        <v>21491</v>
      </c>
      <c r="N266" s="354">
        <v>35830</v>
      </c>
      <c r="O266" s="354">
        <v>0</v>
      </c>
      <c r="P266" s="354">
        <v>35830</v>
      </c>
      <c r="Q266" s="354">
        <v>146341</v>
      </c>
      <c r="R266" s="354">
        <v>46937</v>
      </c>
      <c r="S266" s="354">
        <v>0</v>
      </c>
      <c r="T266" s="354">
        <v>38965</v>
      </c>
      <c r="U266" s="354">
        <v>10200</v>
      </c>
      <c r="V266" s="354">
        <v>28264</v>
      </c>
      <c r="W266" s="354">
        <v>9781</v>
      </c>
      <c r="X266" s="354">
        <v>4751</v>
      </c>
      <c r="Y266" s="354">
        <v>5411</v>
      </c>
      <c r="Z266" s="354">
        <v>1372429</v>
      </c>
      <c r="AA266" s="354">
        <v>1321408</v>
      </c>
      <c r="AB266" s="354">
        <v>152843</v>
      </c>
      <c r="AC266" s="354">
        <v>532860</v>
      </c>
      <c r="AD266" s="354">
        <v>260922</v>
      </c>
      <c r="AE266" s="354">
        <v>34849</v>
      </c>
      <c r="AF266" s="354">
        <v>169916</v>
      </c>
      <c r="AG266" s="354">
        <v>451281</v>
      </c>
      <c r="AH266" s="354">
        <v>340746</v>
      </c>
      <c r="AI266" s="354">
        <v>158258</v>
      </c>
      <c r="AJ266" s="354">
        <v>494993</v>
      </c>
      <c r="AK266" s="354">
        <v>51592</v>
      </c>
      <c r="AL266" s="354">
        <v>41489</v>
      </c>
      <c r="AM266" s="354">
        <v>174726</v>
      </c>
      <c r="AN266" s="354">
        <v>12414</v>
      </c>
      <c r="AO266" s="354">
        <v>86894</v>
      </c>
      <c r="AP266" s="354">
        <v>46668</v>
      </c>
      <c r="AQ266" s="354">
        <v>0</v>
      </c>
      <c r="AR266" s="354">
        <v>50095</v>
      </c>
      <c r="AS266" s="354">
        <v>0</v>
      </c>
      <c r="AT266" s="354">
        <v>0</v>
      </c>
      <c r="AU266" s="354">
        <v>0</v>
      </c>
      <c r="AV266" s="354">
        <v>14989</v>
      </c>
      <c r="AW266" s="354">
        <v>6072</v>
      </c>
      <c r="AX266" s="354">
        <v>0</v>
      </c>
      <c r="AY266" s="354">
        <v>1032708</v>
      </c>
      <c r="AZ266" s="354">
        <v>162253</v>
      </c>
      <c r="BA266" s="354">
        <v>55167</v>
      </c>
      <c r="BB266" s="354">
        <v>2086</v>
      </c>
      <c r="BC266" s="354">
        <v>95779</v>
      </c>
      <c r="BD266" s="354">
        <v>22511</v>
      </c>
      <c r="BE266" s="354">
        <v>0</v>
      </c>
      <c r="BF266" s="354">
        <v>0</v>
      </c>
      <c r="BG266" s="354">
        <v>36376</v>
      </c>
      <c r="BH266" s="354">
        <v>5516</v>
      </c>
      <c r="BI266" s="354">
        <v>0</v>
      </c>
      <c r="BJ266" s="354">
        <v>29592</v>
      </c>
      <c r="BK266" s="354">
        <v>0</v>
      </c>
      <c r="BL266" s="354">
        <v>0</v>
      </c>
      <c r="BM266" s="354">
        <v>0</v>
      </c>
      <c r="BN266" s="354">
        <v>367299</v>
      </c>
      <c r="BO266" s="354">
        <v>9345</v>
      </c>
      <c r="BP266" s="354">
        <v>13406</v>
      </c>
      <c r="BQ266" s="354">
        <v>337191</v>
      </c>
      <c r="BR266" s="354">
        <v>29399</v>
      </c>
      <c r="BS266" s="354">
        <v>0</v>
      </c>
      <c r="BT266" s="354">
        <v>0</v>
      </c>
      <c r="BU266" s="354">
        <v>341871</v>
      </c>
      <c r="BV266" s="354">
        <v>0</v>
      </c>
      <c r="BW266" s="354">
        <v>49570</v>
      </c>
      <c r="BX266" s="354">
        <v>254560</v>
      </c>
      <c r="BY266" s="354">
        <v>54044</v>
      </c>
      <c r="BZ266" s="354">
        <v>0</v>
      </c>
      <c r="CA266" s="354">
        <v>0</v>
      </c>
      <c r="CB266" s="354">
        <v>61400</v>
      </c>
      <c r="CC266" s="354">
        <v>26658</v>
      </c>
      <c r="CD266" s="354">
        <v>23928</v>
      </c>
      <c r="CE266" s="354">
        <v>2798</v>
      </c>
      <c r="CF266" s="354">
        <v>9019</v>
      </c>
      <c r="CG266" s="354">
        <v>0</v>
      </c>
      <c r="CH266" s="354">
        <v>0</v>
      </c>
      <c r="CI266" s="354">
        <v>591841</v>
      </c>
      <c r="CJ266" s="354">
        <v>153786</v>
      </c>
      <c r="CK266" s="354">
        <v>16333</v>
      </c>
      <c r="CL266" s="354">
        <v>287311</v>
      </c>
      <c r="CM266" s="354">
        <v>53070</v>
      </c>
      <c r="CN266" s="354">
        <v>0</v>
      </c>
      <c r="CO266" s="354">
        <v>214052</v>
      </c>
      <c r="CP266" s="354">
        <v>519288</v>
      </c>
      <c r="CQ266" s="354">
        <v>100775</v>
      </c>
      <c r="CR266" s="354">
        <v>174121</v>
      </c>
      <c r="CS266" s="354">
        <v>77119</v>
      </c>
      <c r="CT266" s="354">
        <v>132470</v>
      </c>
      <c r="CU266" s="354">
        <v>108130</v>
      </c>
      <c r="CV266" s="354">
        <v>48424</v>
      </c>
      <c r="CW266" s="354">
        <v>164994</v>
      </c>
      <c r="CX266" s="354">
        <v>0</v>
      </c>
      <c r="CY266" s="354">
        <v>0</v>
      </c>
      <c r="CZ266" s="354">
        <v>0</v>
      </c>
      <c r="DA266" s="354">
        <v>32194</v>
      </c>
      <c r="DB266" s="354">
        <v>66820</v>
      </c>
      <c r="DC266" s="354">
        <v>29290</v>
      </c>
      <c r="DD266" s="354">
        <v>1397761</v>
      </c>
      <c r="DE266" s="354">
        <v>634664</v>
      </c>
      <c r="DF266" s="354">
        <v>822512</v>
      </c>
      <c r="DG266" s="354">
        <v>636314</v>
      </c>
      <c r="DH266" s="354">
        <v>14186</v>
      </c>
      <c r="DI266" s="354">
        <v>9903</v>
      </c>
      <c r="DJ266" s="354">
        <v>8344</v>
      </c>
      <c r="DK266" s="354">
        <v>1898692</v>
      </c>
      <c r="DL266" s="354">
        <v>1164149</v>
      </c>
      <c r="DM266" s="354">
        <v>910001</v>
      </c>
      <c r="DN266" s="354">
        <v>209510</v>
      </c>
      <c r="DO266" s="354">
        <v>208077</v>
      </c>
      <c r="DP266" s="354">
        <v>184871</v>
      </c>
      <c r="DQ266" s="354">
        <v>508487</v>
      </c>
      <c r="DR266" s="354">
        <v>16860</v>
      </c>
      <c r="DS266" s="354">
        <v>42788</v>
      </c>
      <c r="DT266" s="354">
        <v>175365</v>
      </c>
      <c r="DU266" s="354">
        <v>73156</v>
      </c>
      <c r="DV266" s="354">
        <v>405975</v>
      </c>
      <c r="DW266" s="354">
        <v>121716</v>
      </c>
      <c r="DX266" s="354">
        <v>103140</v>
      </c>
      <c r="DY266" s="354">
        <v>44628</v>
      </c>
      <c r="DZ266" s="354">
        <v>252740</v>
      </c>
      <c r="EA266" s="354">
        <v>0</v>
      </c>
      <c r="EB266" s="354">
        <v>14895</v>
      </c>
      <c r="EC266" s="354">
        <v>66061</v>
      </c>
      <c r="ED266" s="354">
        <v>12577</v>
      </c>
      <c r="EE266" s="354">
        <v>1116453</v>
      </c>
      <c r="EF266" s="354">
        <v>301413</v>
      </c>
      <c r="EG266" s="354">
        <v>266050</v>
      </c>
      <c r="EH266" s="354">
        <v>181919</v>
      </c>
      <c r="EI266" s="354">
        <v>677896</v>
      </c>
      <c r="EJ266" s="354">
        <v>16860</v>
      </c>
      <c r="EK266" s="354">
        <v>47462</v>
      </c>
      <c r="EL266" s="354">
        <v>216159</v>
      </c>
      <c r="EM266" s="354">
        <v>77205</v>
      </c>
      <c r="EN266" s="354">
        <v>108121</v>
      </c>
      <c r="EO266" s="354">
        <v>6017</v>
      </c>
      <c r="EP266" s="354">
        <v>0</v>
      </c>
      <c r="EQ266" s="354">
        <v>48064</v>
      </c>
      <c r="ER266" s="354">
        <v>60042</v>
      </c>
      <c r="ES266" s="354">
        <v>0</v>
      </c>
      <c r="ET266" s="354">
        <v>0</v>
      </c>
      <c r="EU266" s="354">
        <v>19082</v>
      </c>
      <c r="EV266" s="354">
        <v>0</v>
      </c>
      <c r="EW266" s="354">
        <v>545884</v>
      </c>
      <c r="EX266" s="354">
        <v>121333</v>
      </c>
      <c r="EY266" s="354">
        <v>56317</v>
      </c>
      <c r="EZ266" s="354">
        <v>77901</v>
      </c>
      <c r="FA266" s="354">
        <v>299578</v>
      </c>
      <c r="FB266" s="354">
        <v>2211</v>
      </c>
      <c r="FC266" s="354">
        <v>29968</v>
      </c>
      <c r="FD266" s="354">
        <v>66872</v>
      </c>
      <c r="FE266" s="354">
        <v>32812</v>
      </c>
      <c r="FF266" s="354">
        <v>194541</v>
      </c>
      <c r="FG266" s="354">
        <v>98181</v>
      </c>
      <c r="FH266" s="354">
        <v>4010</v>
      </c>
      <c r="FI266" s="354">
        <v>14565</v>
      </c>
      <c r="FJ266" s="354">
        <v>64072</v>
      </c>
      <c r="FK266" s="354">
        <v>0</v>
      </c>
      <c r="FL266" s="354">
        <v>8565</v>
      </c>
      <c r="FM266" s="354">
        <v>0</v>
      </c>
      <c r="FN266" s="354">
        <v>0</v>
      </c>
      <c r="FO266" s="354">
        <v>8366</v>
      </c>
      <c r="FP266" s="354">
        <v>8366</v>
      </c>
      <c r="FQ266" s="354">
        <v>0</v>
      </c>
      <c r="FR266" s="354">
        <v>0</v>
      </c>
      <c r="FS266" s="354">
        <v>0</v>
      </c>
      <c r="FT266" s="354">
        <v>0</v>
      </c>
      <c r="FU266" s="354">
        <v>0</v>
      </c>
      <c r="FV266" s="354">
        <v>0</v>
      </c>
      <c r="FW266" s="354">
        <v>0</v>
      </c>
      <c r="FX266" s="354">
        <v>512112</v>
      </c>
      <c r="FY266" s="354">
        <v>122234</v>
      </c>
      <c r="FZ266" s="354">
        <v>146281</v>
      </c>
      <c r="GA266" s="354">
        <v>66056</v>
      </c>
      <c r="GB266" s="354">
        <v>334774</v>
      </c>
      <c r="GC266" s="354">
        <v>0</v>
      </c>
      <c r="GD266" s="354">
        <v>49438</v>
      </c>
      <c r="GE266" s="354">
        <v>18667</v>
      </c>
      <c r="GF266" s="354">
        <v>9078</v>
      </c>
      <c r="GG266" s="354">
        <v>292971</v>
      </c>
      <c r="GH266" s="354">
        <v>0</v>
      </c>
      <c r="GI266" s="354">
        <v>25715</v>
      </c>
      <c r="GJ266" s="354">
        <v>6473</v>
      </c>
      <c r="GK266" s="354">
        <v>95596</v>
      </c>
      <c r="GL266" s="354">
        <v>214747</v>
      </c>
      <c r="GM266" s="354">
        <v>0</v>
      </c>
      <c r="GN266" s="354">
        <v>0</v>
      </c>
      <c r="GO266" s="354">
        <v>0</v>
      </c>
      <c r="GP266" s="354">
        <v>25305</v>
      </c>
      <c r="GQ266" s="354">
        <v>0</v>
      </c>
      <c r="GR266" s="354">
        <v>7101</v>
      </c>
      <c r="GS266" s="354">
        <v>17827</v>
      </c>
      <c r="GT266" s="354">
        <v>0</v>
      </c>
      <c r="GU266" s="354">
        <v>0</v>
      </c>
      <c r="GV266" s="354">
        <v>0</v>
      </c>
      <c r="GW266" s="354">
        <v>0</v>
      </c>
      <c r="GX266" s="354">
        <v>0</v>
      </c>
      <c r="GY266" s="354">
        <v>365973</v>
      </c>
      <c r="GZ266" s="354">
        <v>68976</v>
      </c>
      <c r="HA266" s="354">
        <v>129024</v>
      </c>
      <c r="HB266" s="354">
        <v>45388</v>
      </c>
      <c r="HC266" s="354">
        <v>154581</v>
      </c>
      <c r="HD266" s="354">
        <v>25330</v>
      </c>
      <c r="HE266" s="354">
        <v>7051</v>
      </c>
      <c r="HF266" s="354">
        <v>36529</v>
      </c>
      <c r="HG266" s="354">
        <v>1422</v>
      </c>
      <c r="HH266" s="354">
        <v>829084</v>
      </c>
    </row>
    <row r="267" spans="1:216" ht="15" x14ac:dyDescent="0.25">
      <c r="A267" s="354" t="s">
        <v>452</v>
      </c>
      <c r="B267" s="354">
        <v>5000287</v>
      </c>
      <c r="C267" s="354">
        <v>1172096</v>
      </c>
      <c r="D267" s="354">
        <v>806052</v>
      </c>
      <c r="E267" s="354">
        <v>356827</v>
      </c>
      <c r="F267" s="354">
        <v>195046</v>
      </c>
      <c r="G267" s="354">
        <v>186072</v>
      </c>
      <c r="H267" s="354">
        <v>404207</v>
      </c>
      <c r="I267" s="354">
        <v>207433</v>
      </c>
      <c r="J267" s="354">
        <v>252982</v>
      </c>
      <c r="K267" s="354">
        <v>66179</v>
      </c>
      <c r="L267" s="354">
        <v>33025</v>
      </c>
      <c r="M267" s="354">
        <v>40872</v>
      </c>
      <c r="N267" s="354">
        <v>123117</v>
      </c>
      <c r="O267" s="354">
        <v>52141</v>
      </c>
      <c r="P267" s="354">
        <v>84739</v>
      </c>
      <c r="Q267" s="354">
        <v>398484</v>
      </c>
      <c r="R267" s="354">
        <v>125410</v>
      </c>
      <c r="S267" s="354">
        <v>0</v>
      </c>
      <c r="T267" s="354">
        <v>58398</v>
      </c>
      <c r="U267" s="354">
        <v>46189</v>
      </c>
      <c r="V267" s="354">
        <v>32757</v>
      </c>
      <c r="W267" s="354">
        <v>127490</v>
      </c>
      <c r="X267" s="354">
        <v>91566</v>
      </c>
      <c r="Y267" s="354">
        <v>35686</v>
      </c>
      <c r="Z267" s="354">
        <v>3038810</v>
      </c>
      <c r="AA267" s="354">
        <v>2880796</v>
      </c>
      <c r="AB267" s="354">
        <v>316683</v>
      </c>
      <c r="AC267" s="354">
        <v>1424735</v>
      </c>
      <c r="AD267" s="354">
        <v>1031358</v>
      </c>
      <c r="AE267" s="354">
        <v>34995</v>
      </c>
      <c r="AF267" s="354">
        <v>577927</v>
      </c>
      <c r="AG267" s="354">
        <v>686919</v>
      </c>
      <c r="AH267" s="354">
        <v>738858</v>
      </c>
      <c r="AI267" s="354">
        <v>303746</v>
      </c>
      <c r="AJ267" s="354">
        <v>1291737</v>
      </c>
      <c r="AK267" s="354">
        <v>268268</v>
      </c>
      <c r="AL267" s="354">
        <v>54948</v>
      </c>
      <c r="AM267" s="354">
        <v>632105</v>
      </c>
      <c r="AN267" s="354">
        <v>11573</v>
      </c>
      <c r="AO267" s="354">
        <v>282222</v>
      </c>
      <c r="AP267" s="354">
        <v>202425</v>
      </c>
      <c r="AQ267" s="354">
        <v>0</v>
      </c>
      <c r="AR267" s="354">
        <v>161128</v>
      </c>
      <c r="AS267" s="354">
        <v>39854</v>
      </c>
      <c r="AT267" s="354">
        <v>50431</v>
      </c>
      <c r="AU267" s="354">
        <v>19844</v>
      </c>
      <c r="AV267" s="354">
        <v>56871</v>
      </c>
      <c r="AW267" s="354">
        <v>20660</v>
      </c>
      <c r="AX267" s="354">
        <v>18421</v>
      </c>
      <c r="AY267" s="354">
        <v>1989556</v>
      </c>
      <c r="AZ267" s="354">
        <v>222691</v>
      </c>
      <c r="BA267" s="354">
        <v>46762</v>
      </c>
      <c r="BB267" s="354">
        <v>0</v>
      </c>
      <c r="BC267" s="354">
        <v>165517</v>
      </c>
      <c r="BD267" s="354">
        <v>23659</v>
      </c>
      <c r="BE267" s="354">
        <v>0</v>
      </c>
      <c r="BF267" s="354">
        <v>0</v>
      </c>
      <c r="BG267" s="354">
        <v>6847</v>
      </c>
      <c r="BH267" s="354">
        <v>0</v>
      </c>
      <c r="BI267" s="354">
        <v>0</v>
      </c>
      <c r="BJ267" s="354">
        <v>6847</v>
      </c>
      <c r="BK267" s="354">
        <v>0</v>
      </c>
      <c r="BL267" s="354">
        <v>0</v>
      </c>
      <c r="BM267" s="354">
        <v>0</v>
      </c>
      <c r="BN267" s="354">
        <v>664162</v>
      </c>
      <c r="BO267" s="354">
        <v>0</v>
      </c>
      <c r="BP267" s="354">
        <v>16841</v>
      </c>
      <c r="BQ267" s="354">
        <v>656078</v>
      </c>
      <c r="BR267" s="354">
        <v>11343</v>
      </c>
      <c r="BS267" s="354">
        <v>0</v>
      </c>
      <c r="BT267" s="354">
        <v>0</v>
      </c>
      <c r="BU267" s="354">
        <v>502321</v>
      </c>
      <c r="BV267" s="354">
        <v>25040</v>
      </c>
      <c r="BW267" s="354">
        <v>46345</v>
      </c>
      <c r="BX267" s="354">
        <v>442797</v>
      </c>
      <c r="BY267" s="354">
        <v>26025</v>
      </c>
      <c r="BZ267" s="354">
        <v>0</v>
      </c>
      <c r="CA267" s="354">
        <v>0</v>
      </c>
      <c r="CB267" s="354">
        <v>79441</v>
      </c>
      <c r="CC267" s="354">
        <v>54303</v>
      </c>
      <c r="CD267" s="354">
        <v>6402</v>
      </c>
      <c r="CE267" s="354">
        <v>19857</v>
      </c>
      <c r="CF267" s="354">
        <v>0</v>
      </c>
      <c r="CG267" s="354">
        <v>0</v>
      </c>
      <c r="CH267" s="354">
        <v>0</v>
      </c>
      <c r="CI267" s="354">
        <v>1093703</v>
      </c>
      <c r="CJ267" s="354">
        <v>288281</v>
      </c>
      <c r="CK267" s="354">
        <v>36617</v>
      </c>
      <c r="CL267" s="354">
        <v>543756</v>
      </c>
      <c r="CM267" s="354">
        <v>25190</v>
      </c>
      <c r="CN267" s="354">
        <v>0</v>
      </c>
      <c r="CO267" s="354">
        <v>444567</v>
      </c>
      <c r="CP267" s="354">
        <v>1267925</v>
      </c>
      <c r="CQ267" s="354">
        <v>160380</v>
      </c>
      <c r="CR267" s="354">
        <v>440872</v>
      </c>
      <c r="CS267" s="354">
        <v>124559</v>
      </c>
      <c r="CT267" s="354">
        <v>445812</v>
      </c>
      <c r="CU267" s="354">
        <v>278390</v>
      </c>
      <c r="CV267" s="354">
        <v>229351</v>
      </c>
      <c r="CW267" s="354">
        <v>252709</v>
      </c>
      <c r="CX267" s="354">
        <v>0</v>
      </c>
      <c r="CY267" s="354">
        <v>0</v>
      </c>
      <c r="CZ267" s="354">
        <v>0</v>
      </c>
      <c r="DA267" s="354">
        <v>62626</v>
      </c>
      <c r="DB267" s="354">
        <v>197297</v>
      </c>
      <c r="DC267" s="354">
        <v>1242</v>
      </c>
      <c r="DD267" s="354">
        <v>2591623</v>
      </c>
      <c r="DE267" s="354">
        <v>1209773</v>
      </c>
      <c r="DF267" s="354">
        <v>1150372</v>
      </c>
      <c r="DG267" s="354">
        <v>1316986</v>
      </c>
      <c r="DH267" s="354">
        <v>74150</v>
      </c>
      <c r="DI267" s="354">
        <v>28996</v>
      </c>
      <c r="DJ267" s="354">
        <v>16060</v>
      </c>
      <c r="DK267" s="354">
        <v>3538887</v>
      </c>
      <c r="DL267" s="354">
        <v>2611695</v>
      </c>
      <c r="DM267" s="354">
        <v>1748807</v>
      </c>
      <c r="DN267" s="354">
        <v>558563</v>
      </c>
      <c r="DO267" s="354">
        <v>522109</v>
      </c>
      <c r="DP267" s="354">
        <v>343709</v>
      </c>
      <c r="DQ267" s="354">
        <v>1003439</v>
      </c>
      <c r="DR267" s="354">
        <v>0</v>
      </c>
      <c r="DS267" s="354">
        <v>65036</v>
      </c>
      <c r="DT267" s="354">
        <v>250574</v>
      </c>
      <c r="DU267" s="354">
        <v>84839</v>
      </c>
      <c r="DV267" s="354">
        <v>1359793</v>
      </c>
      <c r="DW267" s="354">
        <v>418630</v>
      </c>
      <c r="DX267" s="354">
        <v>331255</v>
      </c>
      <c r="DY267" s="354">
        <v>153538</v>
      </c>
      <c r="DZ267" s="354">
        <v>800343</v>
      </c>
      <c r="EA267" s="354">
        <v>0</v>
      </c>
      <c r="EB267" s="354">
        <v>50762</v>
      </c>
      <c r="EC267" s="354">
        <v>274679</v>
      </c>
      <c r="ED267" s="354">
        <v>96100</v>
      </c>
      <c r="EE267" s="354">
        <v>2545286</v>
      </c>
      <c r="EF267" s="354">
        <v>877504</v>
      </c>
      <c r="EG267" s="354">
        <v>788194</v>
      </c>
      <c r="EH267" s="354">
        <v>436108</v>
      </c>
      <c r="EI267" s="354">
        <v>1566290</v>
      </c>
      <c r="EJ267" s="354">
        <v>0</v>
      </c>
      <c r="EK267" s="354">
        <v>112758</v>
      </c>
      <c r="EL267" s="354">
        <v>456419</v>
      </c>
      <c r="EM267" s="354">
        <v>183447</v>
      </c>
      <c r="EN267" s="354">
        <v>245150</v>
      </c>
      <c r="EO267" s="354">
        <v>58425</v>
      </c>
      <c r="EP267" s="354">
        <v>49437</v>
      </c>
      <c r="EQ267" s="354">
        <v>32765</v>
      </c>
      <c r="ER267" s="354">
        <v>133603</v>
      </c>
      <c r="ES267" s="354">
        <v>0</v>
      </c>
      <c r="ET267" s="354">
        <v>0</v>
      </c>
      <c r="EU267" s="354">
        <v>7255</v>
      </c>
      <c r="EV267" s="354">
        <v>0</v>
      </c>
      <c r="EW267" s="354">
        <v>960708</v>
      </c>
      <c r="EX267" s="354">
        <v>251447</v>
      </c>
      <c r="EY267" s="354">
        <v>186078</v>
      </c>
      <c r="EZ267" s="354">
        <v>168885</v>
      </c>
      <c r="FA267" s="354">
        <v>423823</v>
      </c>
      <c r="FB267" s="354">
        <v>8268</v>
      </c>
      <c r="FC267" s="354">
        <v>20453</v>
      </c>
      <c r="FD267" s="354">
        <v>157318</v>
      </c>
      <c r="FE267" s="354">
        <v>86480</v>
      </c>
      <c r="FF267" s="354">
        <v>315941</v>
      </c>
      <c r="FG267" s="354">
        <v>108074</v>
      </c>
      <c r="FH267" s="354">
        <v>48741</v>
      </c>
      <c r="FI267" s="354">
        <v>73703</v>
      </c>
      <c r="FJ267" s="354">
        <v>75605</v>
      </c>
      <c r="FK267" s="354">
        <v>22388</v>
      </c>
      <c r="FL267" s="354">
        <v>20638</v>
      </c>
      <c r="FM267" s="354">
        <v>25459</v>
      </c>
      <c r="FN267" s="354">
        <v>1771</v>
      </c>
      <c r="FO267" s="354">
        <v>65211</v>
      </c>
      <c r="FP267" s="354">
        <v>49479</v>
      </c>
      <c r="FQ267" s="354">
        <v>0</v>
      </c>
      <c r="FR267" s="354">
        <v>0</v>
      </c>
      <c r="FS267" s="354">
        <v>24144</v>
      </c>
      <c r="FT267" s="354">
        <v>0</v>
      </c>
      <c r="FU267" s="354">
        <v>0</v>
      </c>
      <c r="FV267" s="354">
        <v>0</v>
      </c>
      <c r="FW267" s="354">
        <v>0</v>
      </c>
      <c r="FX267" s="354">
        <v>1067287</v>
      </c>
      <c r="FY267" s="354">
        <v>236867</v>
      </c>
      <c r="FZ267" s="354">
        <v>286321</v>
      </c>
      <c r="GA267" s="354">
        <v>103670</v>
      </c>
      <c r="GB267" s="354">
        <v>641528</v>
      </c>
      <c r="GC267" s="354">
        <v>0</v>
      </c>
      <c r="GD267" s="354">
        <v>17357</v>
      </c>
      <c r="GE267" s="354">
        <v>48415</v>
      </c>
      <c r="GF267" s="354">
        <v>11883</v>
      </c>
      <c r="GG267" s="354">
        <v>276016</v>
      </c>
      <c r="GH267" s="354">
        <v>19281</v>
      </c>
      <c r="GI267" s="354">
        <v>10598</v>
      </c>
      <c r="GJ267" s="354">
        <v>0</v>
      </c>
      <c r="GK267" s="354">
        <v>102736</v>
      </c>
      <c r="GL267" s="354">
        <v>169111</v>
      </c>
      <c r="GM267" s="354">
        <v>0</v>
      </c>
      <c r="GN267" s="354">
        <v>0</v>
      </c>
      <c r="GO267" s="354">
        <v>0</v>
      </c>
      <c r="GP267" s="354">
        <v>20800</v>
      </c>
      <c r="GQ267" s="354">
        <v>1576</v>
      </c>
      <c r="GR267" s="354">
        <v>0</v>
      </c>
      <c r="GS267" s="354">
        <v>0</v>
      </c>
      <c r="GT267" s="354">
        <v>0</v>
      </c>
      <c r="GU267" s="354">
        <v>19079</v>
      </c>
      <c r="GV267" s="354">
        <v>0</v>
      </c>
      <c r="GW267" s="354">
        <v>0</v>
      </c>
      <c r="GX267" s="354">
        <v>0</v>
      </c>
      <c r="GY267" s="354">
        <v>582515</v>
      </c>
      <c r="GZ267" s="354">
        <v>135359</v>
      </c>
      <c r="HA267" s="354">
        <v>163958</v>
      </c>
      <c r="HB267" s="354">
        <v>42868</v>
      </c>
      <c r="HC267" s="354">
        <v>339539</v>
      </c>
      <c r="HD267" s="354">
        <v>21912</v>
      </c>
      <c r="HE267" s="354">
        <v>17846</v>
      </c>
      <c r="HF267" s="354">
        <v>36311</v>
      </c>
      <c r="HG267" s="354">
        <v>19627</v>
      </c>
      <c r="HH267" s="354">
        <v>1883999</v>
      </c>
    </row>
    <row r="268" spans="1:216" ht="15" x14ac:dyDescent="0.25">
      <c r="A268" s="354" t="s">
        <v>453</v>
      </c>
      <c r="B268" s="354">
        <v>10040530</v>
      </c>
      <c r="C268" s="354">
        <v>2894845</v>
      </c>
      <c r="D268" s="354">
        <v>2142334</v>
      </c>
      <c r="E268" s="354">
        <v>1411562</v>
      </c>
      <c r="F268" s="354">
        <v>844954</v>
      </c>
      <c r="G268" s="354">
        <v>836543</v>
      </c>
      <c r="H268" s="354">
        <v>901732</v>
      </c>
      <c r="I268" s="354">
        <v>470761</v>
      </c>
      <c r="J268" s="354">
        <v>615968</v>
      </c>
      <c r="K268" s="354">
        <v>289142</v>
      </c>
      <c r="L268" s="354">
        <v>137107</v>
      </c>
      <c r="M268" s="354">
        <v>163282</v>
      </c>
      <c r="N268" s="354">
        <v>188220</v>
      </c>
      <c r="O268" s="354">
        <v>89090</v>
      </c>
      <c r="P268" s="354">
        <v>101710</v>
      </c>
      <c r="Q268" s="354">
        <v>811693</v>
      </c>
      <c r="R268" s="354">
        <v>420293</v>
      </c>
      <c r="S268" s="354">
        <v>0</v>
      </c>
      <c r="T268" s="354">
        <v>290501</v>
      </c>
      <c r="U268" s="354">
        <v>167579</v>
      </c>
      <c r="V268" s="354">
        <v>177562</v>
      </c>
      <c r="W268" s="354">
        <v>276810</v>
      </c>
      <c r="X268" s="354">
        <v>229198</v>
      </c>
      <c r="Y268" s="354">
        <v>60174</v>
      </c>
      <c r="Z268" s="354">
        <v>6861485</v>
      </c>
      <c r="AA268" s="354">
        <v>6337798</v>
      </c>
      <c r="AB268" s="354">
        <v>562134</v>
      </c>
      <c r="AC268" s="354">
        <v>3178110</v>
      </c>
      <c r="AD268" s="354">
        <v>1767439</v>
      </c>
      <c r="AE268" s="354">
        <v>137689</v>
      </c>
      <c r="AF268" s="354">
        <v>1620916</v>
      </c>
      <c r="AG268" s="354">
        <v>1364465</v>
      </c>
      <c r="AH268" s="354">
        <v>2020549</v>
      </c>
      <c r="AI268" s="354">
        <v>885944</v>
      </c>
      <c r="AJ268" s="354">
        <v>2314316</v>
      </c>
      <c r="AK268" s="354">
        <v>581302</v>
      </c>
      <c r="AL268" s="354">
        <v>86888</v>
      </c>
      <c r="AM268" s="354">
        <v>1810061</v>
      </c>
      <c r="AN268" s="354">
        <v>32863</v>
      </c>
      <c r="AO268" s="354">
        <v>679318</v>
      </c>
      <c r="AP268" s="354">
        <v>765547</v>
      </c>
      <c r="AQ268" s="354">
        <v>0</v>
      </c>
      <c r="AR268" s="354">
        <v>354412</v>
      </c>
      <c r="AS268" s="354">
        <v>123023</v>
      </c>
      <c r="AT268" s="354">
        <v>197584</v>
      </c>
      <c r="AU268" s="354">
        <v>108996</v>
      </c>
      <c r="AV268" s="354">
        <v>312611</v>
      </c>
      <c r="AW268" s="354">
        <v>48188</v>
      </c>
      <c r="AX268" s="354">
        <v>23466</v>
      </c>
      <c r="AY268" s="354">
        <v>3384352</v>
      </c>
      <c r="AZ268" s="354">
        <v>536780</v>
      </c>
      <c r="BA268" s="354">
        <v>77223</v>
      </c>
      <c r="BB268" s="354">
        <v>15193</v>
      </c>
      <c r="BC268" s="354">
        <v>476445</v>
      </c>
      <c r="BD268" s="354">
        <v>21742</v>
      </c>
      <c r="BE268" s="354">
        <v>0</v>
      </c>
      <c r="BF268" s="354">
        <v>0</v>
      </c>
      <c r="BG268" s="354">
        <v>67555</v>
      </c>
      <c r="BH268" s="354">
        <v>16274</v>
      </c>
      <c r="BI268" s="354">
        <v>19160</v>
      </c>
      <c r="BJ268" s="354">
        <v>53714</v>
      </c>
      <c r="BK268" s="354">
        <v>10468</v>
      </c>
      <c r="BL268" s="354">
        <v>0</v>
      </c>
      <c r="BM268" s="354">
        <v>0</v>
      </c>
      <c r="BN268" s="354">
        <v>1409766</v>
      </c>
      <c r="BO268" s="354">
        <v>0</v>
      </c>
      <c r="BP268" s="354">
        <v>0</v>
      </c>
      <c r="BQ268" s="354">
        <v>1407379</v>
      </c>
      <c r="BR268" s="354">
        <v>13775</v>
      </c>
      <c r="BS268" s="354">
        <v>0</v>
      </c>
      <c r="BT268" s="354">
        <v>0</v>
      </c>
      <c r="BU268" s="354">
        <v>984660</v>
      </c>
      <c r="BV268" s="354">
        <v>56585</v>
      </c>
      <c r="BW268" s="354">
        <v>8846</v>
      </c>
      <c r="BX268" s="354">
        <v>909912</v>
      </c>
      <c r="BY268" s="354">
        <v>57328</v>
      </c>
      <c r="BZ268" s="354">
        <v>0</v>
      </c>
      <c r="CA268" s="354">
        <v>0</v>
      </c>
      <c r="CB268" s="354">
        <v>124875</v>
      </c>
      <c r="CC268" s="354">
        <v>81012</v>
      </c>
      <c r="CD268" s="354">
        <v>17618</v>
      </c>
      <c r="CE268" s="354">
        <v>37046</v>
      </c>
      <c r="CF268" s="354">
        <v>13684</v>
      </c>
      <c r="CG268" s="354">
        <v>0</v>
      </c>
      <c r="CH268" s="354">
        <v>0</v>
      </c>
      <c r="CI268" s="354">
        <v>1752357</v>
      </c>
      <c r="CJ268" s="354">
        <v>593381</v>
      </c>
      <c r="CK268" s="354">
        <v>74682</v>
      </c>
      <c r="CL268" s="354">
        <v>964941</v>
      </c>
      <c r="CM268" s="354">
        <v>38691</v>
      </c>
      <c r="CN268" s="354">
        <v>0</v>
      </c>
      <c r="CO268" s="354">
        <v>568478</v>
      </c>
      <c r="CP268" s="354">
        <v>2266225</v>
      </c>
      <c r="CQ268" s="354">
        <v>350321</v>
      </c>
      <c r="CR268" s="354">
        <v>780477</v>
      </c>
      <c r="CS268" s="354">
        <v>119468</v>
      </c>
      <c r="CT268" s="354">
        <v>787444</v>
      </c>
      <c r="CU268" s="354">
        <v>409728</v>
      </c>
      <c r="CV268" s="354">
        <v>406154</v>
      </c>
      <c r="CW268" s="354">
        <v>251237</v>
      </c>
      <c r="CX268" s="354">
        <v>0</v>
      </c>
      <c r="CY268" s="354">
        <v>0</v>
      </c>
      <c r="CZ268" s="354">
        <v>0</v>
      </c>
      <c r="DA268" s="354">
        <v>86731</v>
      </c>
      <c r="DB268" s="354">
        <v>129192</v>
      </c>
      <c r="DC268" s="354">
        <v>28348</v>
      </c>
      <c r="DD268" s="354">
        <v>5058875</v>
      </c>
      <c r="DE268" s="354">
        <v>2432463</v>
      </c>
      <c r="DF268" s="354">
        <v>2330378</v>
      </c>
      <c r="DG268" s="354">
        <v>2709491</v>
      </c>
      <c r="DH268" s="354">
        <v>120546</v>
      </c>
      <c r="DI268" s="354">
        <v>106043</v>
      </c>
      <c r="DJ268" s="354">
        <v>21787</v>
      </c>
      <c r="DK268" s="354">
        <v>6643768</v>
      </c>
      <c r="DL268" s="354">
        <v>5115981</v>
      </c>
      <c r="DM268" s="354">
        <v>3171277</v>
      </c>
      <c r="DN268" s="354">
        <v>978223</v>
      </c>
      <c r="DO268" s="354">
        <v>698190</v>
      </c>
      <c r="DP268" s="354">
        <v>479871</v>
      </c>
      <c r="DQ268" s="354">
        <v>1982683</v>
      </c>
      <c r="DR268" s="354">
        <v>0</v>
      </c>
      <c r="DS268" s="354">
        <v>109234</v>
      </c>
      <c r="DT268" s="354">
        <v>447364</v>
      </c>
      <c r="DU268" s="354">
        <v>138631</v>
      </c>
      <c r="DV268" s="354">
        <v>2910954</v>
      </c>
      <c r="DW268" s="354">
        <v>1014787</v>
      </c>
      <c r="DX268" s="354">
        <v>803206</v>
      </c>
      <c r="DY268" s="354">
        <v>429043</v>
      </c>
      <c r="DZ268" s="354">
        <v>1974973</v>
      </c>
      <c r="EA268" s="354">
        <v>8054</v>
      </c>
      <c r="EB268" s="354">
        <v>122824</v>
      </c>
      <c r="EC268" s="354">
        <v>503062</v>
      </c>
      <c r="ED268" s="354">
        <v>252173</v>
      </c>
      <c r="EE268" s="354">
        <v>4865896</v>
      </c>
      <c r="EF268" s="354">
        <v>1755280</v>
      </c>
      <c r="EG268" s="354">
        <v>1314405</v>
      </c>
      <c r="EH268" s="354">
        <v>741889</v>
      </c>
      <c r="EI268" s="354">
        <v>3318475</v>
      </c>
      <c r="EJ268" s="354">
        <v>8054</v>
      </c>
      <c r="EK268" s="354">
        <v>200108</v>
      </c>
      <c r="EL268" s="354">
        <v>884382</v>
      </c>
      <c r="EM268" s="354">
        <v>356092</v>
      </c>
      <c r="EN268" s="354">
        <v>737342</v>
      </c>
      <c r="EO268" s="354">
        <v>167787</v>
      </c>
      <c r="EP268" s="354">
        <v>122849</v>
      </c>
      <c r="EQ268" s="354">
        <v>156440</v>
      </c>
      <c r="ER268" s="354">
        <v>430999</v>
      </c>
      <c r="ES268" s="354">
        <v>0</v>
      </c>
      <c r="ET268" s="354">
        <v>11873</v>
      </c>
      <c r="EU268" s="354">
        <v>24604</v>
      </c>
      <c r="EV268" s="354">
        <v>18809</v>
      </c>
      <c r="EW268" s="354">
        <v>1662223</v>
      </c>
      <c r="EX268" s="354">
        <v>477437</v>
      </c>
      <c r="EY268" s="354">
        <v>252801</v>
      </c>
      <c r="EZ268" s="354">
        <v>284116</v>
      </c>
      <c r="FA268" s="354">
        <v>796572</v>
      </c>
      <c r="FB268" s="354">
        <v>29561</v>
      </c>
      <c r="FC268" s="354">
        <v>143847</v>
      </c>
      <c r="FD268" s="354">
        <v>145466</v>
      </c>
      <c r="FE268" s="354">
        <v>122834</v>
      </c>
      <c r="FF268" s="354">
        <v>597844</v>
      </c>
      <c r="FG268" s="354">
        <v>259904</v>
      </c>
      <c r="FH268" s="354">
        <v>93861</v>
      </c>
      <c r="FI268" s="354">
        <v>76844</v>
      </c>
      <c r="FJ268" s="354">
        <v>114953</v>
      </c>
      <c r="FK268" s="354">
        <v>29563</v>
      </c>
      <c r="FL268" s="354">
        <v>28509</v>
      </c>
      <c r="FM268" s="354">
        <v>81564</v>
      </c>
      <c r="FN268" s="354">
        <v>0</v>
      </c>
      <c r="FO268" s="354">
        <v>372314</v>
      </c>
      <c r="FP268" s="354">
        <v>300764</v>
      </c>
      <c r="FQ268" s="354">
        <v>13932</v>
      </c>
      <c r="FR268" s="354">
        <v>0</v>
      </c>
      <c r="FS268" s="354">
        <v>79275</v>
      </c>
      <c r="FT268" s="354">
        <v>2116</v>
      </c>
      <c r="FU268" s="354">
        <v>0</v>
      </c>
      <c r="FV268" s="354">
        <v>0</v>
      </c>
      <c r="FW268" s="354">
        <v>19348</v>
      </c>
      <c r="FX268" s="354">
        <v>1535680</v>
      </c>
      <c r="FY268" s="354">
        <v>481809</v>
      </c>
      <c r="FZ268" s="354">
        <v>347001</v>
      </c>
      <c r="GA268" s="354">
        <v>217832</v>
      </c>
      <c r="GB268" s="354">
        <v>970757</v>
      </c>
      <c r="GC268" s="354">
        <v>17679</v>
      </c>
      <c r="GD268" s="354">
        <v>13682</v>
      </c>
      <c r="GE268" s="354">
        <v>25027</v>
      </c>
      <c r="GF268" s="354">
        <v>15658</v>
      </c>
      <c r="GG268" s="354">
        <v>431148</v>
      </c>
      <c r="GH268" s="354">
        <v>30768</v>
      </c>
      <c r="GI268" s="354">
        <v>16858</v>
      </c>
      <c r="GJ268" s="354">
        <v>40691</v>
      </c>
      <c r="GK268" s="354">
        <v>269405</v>
      </c>
      <c r="GL268" s="354">
        <v>175679</v>
      </c>
      <c r="GM268" s="354">
        <v>0</v>
      </c>
      <c r="GN268" s="354">
        <v>0</v>
      </c>
      <c r="GO268" s="354">
        <v>0</v>
      </c>
      <c r="GP268" s="354">
        <v>117608</v>
      </c>
      <c r="GQ268" s="354">
        <v>0</v>
      </c>
      <c r="GR268" s="354">
        <v>61072</v>
      </c>
      <c r="GS268" s="354">
        <v>54533</v>
      </c>
      <c r="GT268" s="354">
        <v>0</v>
      </c>
      <c r="GU268" s="354">
        <v>0</v>
      </c>
      <c r="GV268" s="354">
        <v>0</v>
      </c>
      <c r="GW268" s="354">
        <v>0</v>
      </c>
      <c r="GX268" s="354">
        <v>0</v>
      </c>
      <c r="GY268" s="354">
        <v>667390</v>
      </c>
      <c r="GZ268" s="354">
        <v>126018</v>
      </c>
      <c r="HA268" s="354">
        <v>128554</v>
      </c>
      <c r="HB268" s="354">
        <v>60586</v>
      </c>
      <c r="HC268" s="354">
        <v>341546</v>
      </c>
      <c r="HD268" s="354">
        <v>24812</v>
      </c>
      <c r="HE268" s="354">
        <v>16039</v>
      </c>
      <c r="HF268" s="354">
        <v>109675</v>
      </c>
      <c r="HG268" s="354">
        <v>34815</v>
      </c>
      <c r="HH268" s="354">
        <v>3691000</v>
      </c>
    </row>
    <row r="269" spans="1:216" ht="15" x14ac:dyDescent="0.25">
      <c r="A269" s="354" t="s">
        <v>454</v>
      </c>
      <c r="B269" s="354">
        <v>12073380</v>
      </c>
      <c r="C269" s="354">
        <v>5024998</v>
      </c>
      <c r="D269" s="354">
        <v>4272020</v>
      </c>
      <c r="E269" s="354">
        <v>3365852</v>
      </c>
      <c r="F269" s="354">
        <v>2260895</v>
      </c>
      <c r="G269" s="354">
        <v>1865219</v>
      </c>
      <c r="H269" s="354">
        <v>1622930</v>
      </c>
      <c r="I269" s="354">
        <v>860356</v>
      </c>
      <c r="J269" s="354">
        <v>1066691</v>
      </c>
      <c r="K269" s="354">
        <v>465446</v>
      </c>
      <c r="L269" s="354">
        <v>242347</v>
      </c>
      <c r="M269" s="354">
        <v>283204</v>
      </c>
      <c r="N269" s="354">
        <v>234969</v>
      </c>
      <c r="O269" s="354">
        <v>119403</v>
      </c>
      <c r="P269" s="354">
        <v>180091</v>
      </c>
      <c r="Q269" s="354">
        <v>847434</v>
      </c>
      <c r="R269" s="354">
        <v>303613</v>
      </c>
      <c r="S269" s="354">
        <v>0</v>
      </c>
      <c r="T269" s="354">
        <v>1087589</v>
      </c>
      <c r="U269" s="354">
        <v>861848</v>
      </c>
      <c r="V269" s="354">
        <v>382174</v>
      </c>
      <c r="W269" s="354">
        <v>387233</v>
      </c>
      <c r="X269" s="354">
        <v>283903</v>
      </c>
      <c r="Y269" s="354">
        <v>110767</v>
      </c>
      <c r="Z269" s="354">
        <v>8946347</v>
      </c>
      <c r="AA269" s="354">
        <v>7922530</v>
      </c>
      <c r="AB269" s="354">
        <v>816071</v>
      </c>
      <c r="AC269" s="354">
        <v>4072129</v>
      </c>
      <c r="AD269" s="354">
        <v>2709748</v>
      </c>
      <c r="AE269" s="354">
        <v>60343</v>
      </c>
      <c r="AF269" s="354">
        <v>2169091</v>
      </c>
      <c r="AG269" s="354">
        <v>1853283</v>
      </c>
      <c r="AH269" s="354">
        <v>3139840</v>
      </c>
      <c r="AI269" s="354">
        <v>1221714</v>
      </c>
      <c r="AJ269" s="354">
        <v>3015928</v>
      </c>
      <c r="AK269" s="354">
        <v>777365</v>
      </c>
      <c r="AL269" s="354">
        <v>49825</v>
      </c>
      <c r="AM269" s="354">
        <v>3210224</v>
      </c>
      <c r="AN269" s="354">
        <v>14665</v>
      </c>
      <c r="AO269" s="354">
        <v>1188424</v>
      </c>
      <c r="AP269" s="354">
        <v>1213980</v>
      </c>
      <c r="AQ269" s="354">
        <v>9922</v>
      </c>
      <c r="AR269" s="354">
        <v>708573</v>
      </c>
      <c r="AS269" s="354">
        <v>68055</v>
      </c>
      <c r="AT269" s="354">
        <v>557890</v>
      </c>
      <c r="AU269" s="354">
        <v>104420</v>
      </c>
      <c r="AV269" s="354">
        <v>715943</v>
      </c>
      <c r="AW269" s="354">
        <v>153491</v>
      </c>
      <c r="AX269" s="354">
        <v>101781</v>
      </c>
      <c r="AY269" s="354">
        <v>4088238</v>
      </c>
      <c r="AZ269" s="354">
        <v>749307</v>
      </c>
      <c r="BA269" s="354">
        <v>199955</v>
      </c>
      <c r="BB269" s="354">
        <v>41316</v>
      </c>
      <c r="BC269" s="354">
        <v>558057</v>
      </c>
      <c r="BD269" s="354">
        <v>19294</v>
      </c>
      <c r="BE269" s="354">
        <v>0</v>
      </c>
      <c r="BF269" s="354">
        <v>0</v>
      </c>
      <c r="BG269" s="354">
        <v>232911</v>
      </c>
      <c r="BH269" s="354">
        <v>51860</v>
      </c>
      <c r="BI269" s="354">
        <v>0</v>
      </c>
      <c r="BJ269" s="354">
        <v>191077</v>
      </c>
      <c r="BK269" s="354">
        <v>0</v>
      </c>
      <c r="BL269" s="354">
        <v>0</v>
      </c>
      <c r="BM269" s="354">
        <v>0</v>
      </c>
      <c r="BN269" s="354">
        <v>1179191</v>
      </c>
      <c r="BO269" s="354">
        <v>0</v>
      </c>
      <c r="BP269" s="354">
        <v>0</v>
      </c>
      <c r="BQ269" s="354">
        <v>1179191</v>
      </c>
      <c r="BR269" s="354">
        <v>0</v>
      </c>
      <c r="BS269" s="354">
        <v>0</v>
      </c>
      <c r="BT269" s="354">
        <v>0</v>
      </c>
      <c r="BU269" s="354">
        <v>618958</v>
      </c>
      <c r="BV269" s="354">
        <v>63042</v>
      </c>
      <c r="BW269" s="354">
        <v>0</v>
      </c>
      <c r="BX269" s="354">
        <v>599457</v>
      </c>
      <c r="BY269" s="354">
        <v>19760</v>
      </c>
      <c r="BZ269" s="354">
        <v>0</v>
      </c>
      <c r="CA269" s="354">
        <v>0</v>
      </c>
      <c r="CB269" s="354">
        <v>198970</v>
      </c>
      <c r="CC269" s="354">
        <v>106606</v>
      </c>
      <c r="CD269" s="354">
        <v>0</v>
      </c>
      <c r="CE269" s="354">
        <v>112364</v>
      </c>
      <c r="CF269" s="354">
        <v>0</v>
      </c>
      <c r="CG269" s="354">
        <v>0</v>
      </c>
      <c r="CH269" s="354">
        <v>0</v>
      </c>
      <c r="CI269" s="354">
        <v>2605353</v>
      </c>
      <c r="CJ269" s="354">
        <v>1332147</v>
      </c>
      <c r="CK269" s="354">
        <v>60144</v>
      </c>
      <c r="CL269" s="354">
        <v>1627596</v>
      </c>
      <c r="CM269" s="354">
        <v>31272</v>
      </c>
      <c r="CN269" s="354">
        <v>0</v>
      </c>
      <c r="CO269" s="354">
        <v>419304</v>
      </c>
      <c r="CP269" s="354">
        <v>2350087</v>
      </c>
      <c r="CQ269" s="354">
        <v>385329</v>
      </c>
      <c r="CR269" s="354">
        <v>1001967</v>
      </c>
      <c r="CS269" s="354">
        <v>293304</v>
      </c>
      <c r="CT269" s="354">
        <v>705698</v>
      </c>
      <c r="CU269" s="354">
        <v>353665</v>
      </c>
      <c r="CV269" s="354">
        <v>356247</v>
      </c>
      <c r="CW269" s="354">
        <v>352359</v>
      </c>
      <c r="CX269" s="354">
        <v>0</v>
      </c>
      <c r="CY269" s="354">
        <v>0</v>
      </c>
      <c r="CZ269" s="354">
        <v>0</v>
      </c>
      <c r="DA269" s="354">
        <v>134364</v>
      </c>
      <c r="DB269" s="354">
        <v>164378</v>
      </c>
      <c r="DC269" s="354">
        <v>50939</v>
      </c>
      <c r="DD269" s="354">
        <v>5734083</v>
      </c>
      <c r="DE269" s="354">
        <v>2572123</v>
      </c>
      <c r="DF269" s="354">
        <v>2813305</v>
      </c>
      <c r="DG269" s="354">
        <v>3407457</v>
      </c>
      <c r="DH269" s="354">
        <v>298799</v>
      </c>
      <c r="DI269" s="354">
        <v>58673</v>
      </c>
      <c r="DJ269" s="354">
        <v>9035</v>
      </c>
      <c r="DK269" s="354">
        <v>6897745</v>
      </c>
      <c r="DL269" s="354">
        <v>4821182</v>
      </c>
      <c r="DM269" s="354">
        <v>2974461</v>
      </c>
      <c r="DN269" s="354">
        <v>1061614</v>
      </c>
      <c r="DO269" s="354">
        <v>470752</v>
      </c>
      <c r="DP269" s="354">
        <v>401441</v>
      </c>
      <c r="DQ269" s="354">
        <v>1660372</v>
      </c>
      <c r="DR269" s="354">
        <v>0</v>
      </c>
      <c r="DS269" s="354">
        <v>51270</v>
      </c>
      <c r="DT269" s="354">
        <v>457300</v>
      </c>
      <c r="DU269" s="354">
        <v>207660</v>
      </c>
      <c r="DV269" s="354">
        <v>2505755</v>
      </c>
      <c r="DW269" s="354">
        <v>672945</v>
      </c>
      <c r="DX269" s="354">
        <v>529810</v>
      </c>
      <c r="DY269" s="354">
        <v>461294</v>
      </c>
      <c r="DZ269" s="354">
        <v>1655086</v>
      </c>
      <c r="EA269" s="354">
        <v>0</v>
      </c>
      <c r="EB269" s="354">
        <v>68030</v>
      </c>
      <c r="EC269" s="354">
        <v>364025</v>
      </c>
      <c r="ED269" s="354">
        <v>124748</v>
      </c>
      <c r="EE269" s="354">
        <v>4496873</v>
      </c>
      <c r="EF269" s="354">
        <v>1561236</v>
      </c>
      <c r="EG269" s="354">
        <v>914487</v>
      </c>
      <c r="EH269" s="354">
        <v>615081</v>
      </c>
      <c r="EI269" s="354">
        <v>2776362</v>
      </c>
      <c r="EJ269" s="354">
        <v>0</v>
      </c>
      <c r="EK269" s="354">
        <v>91226</v>
      </c>
      <c r="EL269" s="354">
        <v>757333</v>
      </c>
      <c r="EM269" s="354">
        <v>295270</v>
      </c>
      <c r="EN269" s="354">
        <v>674227</v>
      </c>
      <c r="EO269" s="354">
        <v>93408</v>
      </c>
      <c r="EP269" s="354">
        <v>66766</v>
      </c>
      <c r="EQ269" s="354">
        <v>231046</v>
      </c>
      <c r="ER269" s="354">
        <v>319518</v>
      </c>
      <c r="ES269" s="354">
        <v>0</v>
      </c>
      <c r="ET269" s="354">
        <v>0</v>
      </c>
      <c r="EU269" s="354">
        <v>53091</v>
      </c>
      <c r="EV269" s="354">
        <v>22445</v>
      </c>
      <c r="EW269" s="354">
        <v>1401653</v>
      </c>
      <c r="EX269" s="354">
        <v>272697</v>
      </c>
      <c r="EY269" s="354">
        <v>127954</v>
      </c>
      <c r="EZ269" s="354">
        <v>399569</v>
      </c>
      <c r="FA269" s="354">
        <v>703856</v>
      </c>
      <c r="FB269" s="354">
        <v>0</v>
      </c>
      <c r="FC269" s="354">
        <v>48847</v>
      </c>
      <c r="FD269" s="354">
        <v>229281</v>
      </c>
      <c r="FE269" s="354">
        <v>149224</v>
      </c>
      <c r="FF269" s="354">
        <v>610401</v>
      </c>
      <c r="FG269" s="354">
        <v>179377</v>
      </c>
      <c r="FH269" s="354">
        <v>62948</v>
      </c>
      <c r="FI269" s="354">
        <v>111454</v>
      </c>
      <c r="FJ269" s="354">
        <v>88576</v>
      </c>
      <c r="FK269" s="354">
        <v>0</v>
      </c>
      <c r="FL269" s="354">
        <v>36339</v>
      </c>
      <c r="FM269" s="354">
        <v>93144</v>
      </c>
      <c r="FN269" s="354">
        <v>0</v>
      </c>
      <c r="FO269" s="354">
        <v>1170851</v>
      </c>
      <c r="FP269" s="354">
        <v>890547</v>
      </c>
      <c r="FQ269" s="354">
        <v>56001</v>
      </c>
      <c r="FR269" s="354">
        <v>62164</v>
      </c>
      <c r="FS269" s="354">
        <v>290527</v>
      </c>
      <c r="FT269" s="354">
        <v>20709</v>
      </c>
      <c r="FU269" s="354">
        <v>0</v>
      </c>
      <c r="FV269" s="354">
        <v>0</v>
      </c>
      <c r="FW269" s="354">
        <v>0</v>
      </c>
      <c r="FX269" s="354">
        <v>1268922</v>
      </c>
      <c r="FY269" s="354">
        <v>435814</v>
      </c>
      <c r="FZ269" s="354">
        <v>260281</v>
      </c>
      <c r="GA269" s="354">
        <v>153492</v>
      </c>
      <c r="GB269" s="354">
        <v>738800</v>
      </c>
      <c r="GC269" s="354">
        <v>0</v>
      </c>
      <c r="GD269" s="354">
        <v>15351</v>
      </c>
      <c r="GE269" s="354">
        <v>20492</v>
      </c>
      <c r="GF269" s="354">
        <v>0</v>
      </c>
      <c r="GG269" s="354">
        <v>165189</v>
      </c>
      <c r="GH269" s="354">
        <v>0</v>
      </c>
      <c r="GI269" s="354">
        <v>0</v>
      </c>
      <c r="GJ269" s="354">
        <v>0</v>
      </c>
      <c r="GK269" s="354">
        <v>112812</v>
      </c>
      <c r="GL269" s="354">
        <v>71581</v>
      </c>
      <c r="GM269" s="354">
        <v>0</v>
      </c>
      <c r="GN269" s="354">
        <v>0</v>
      </c>
      <c r="GO269" s="354">
        <v>0</v>
      </c>
      <c r="GP269" s="354">
        <v>418459</v>
      </c>
      <c r="GQ269" s="354">
        <v>24579</v>
      </c>
      <c r="GR269" s="354">
        <v>322528</v>
      </c>
      <c r="GS269" s="354">
        <v>95062</v>
      </c>
      <c r="GT269" s="354">
        <v>0</v>
      </c>
      <c r="GU269" s="354">
        <v>0</v>
      </c>
      <c r="GV269" s="354">
        <v>0</v>
      </c>
      <c r="GW269" s="354">
        <v>0</v>
      </c>
      <c r="GX269" s="354">
        <v>0</v>
      </c>
      <c r="GY269" s="354">
        <v>853398</v>
      </c>
      <c r="GZ269" s="354">
        <v>305729</v>
      </c>
      <c r="HA269" s="354">
        <v>100583</v>
      </c>
      <c r="HB269" s="354">
        <v>122055</v>
      </c>
      <c r="HC269" s="354">
        <v>414137</v>
      </c>
      <c r="HD269" s="354">
        <v>66208</v>
      </c>
      <c r="HE269" s="354">
        <v>37189</v>
      </c>
      <c r="HF269" s="354">
        <v>70954</v>
      </c>
      <c r="HG269" s="354">
        <v>22853</v>
      </c>
      <c r="HH269" s="354">
        <v>3651473</v>
      </c>
    </row>
    <row r="270" spans="1:216" ht="15" x14ac:dyDescent="0.25">
      <c r="A270" s="354" t="s">
        <v>455</v>
      </c>
      <c r="B270" s="354">
        <v>15331500</v>
      </c>
      <c r="C270" s="354">
        <v>4557150</v>
      </c>
      <c r="D270" s="354">
        <v>3804458</v>
      </c>
      <c r="E270" s="354">
        <v>2891771</v>
      </c>
      <c r="F270" s="354">
        <v>1836868</v>
      </c>
      <c r="G270" s="354">
        <v>1634642</v>
      </c>
      <c r="H270" s="354">
        <v>1373859</v>
      </c>
      <c r="I270" s="354">
        <v>717308</v>
      </c>
      <c r="J270" s="354">
        <v>909930</v>
      </c>
      <c r="K270" s="354">
        <v>262821</v>
      </c>
      <c r="L270" s="354">
        <v>135358</v>
      </c>
      <c r="M270" s="354">
        <v>144812</v>
      </c>
      <c r="N270" s="354">
        <v>264555</v>
      </c>
      <c r="O270" s="354">
        <v>119571</v>
      </c>
      <c r="P270" s="354">
        <v>190957</v>
      </c>
      <c r="Q270" s="354">
        <v>913180</v>
      </c>
      <c r="R270" s="354">
        <v>355994</v>
      </c>
      <c r="S270" s="354">
        <v>0</v>
      </c>
      <c r="T270" s="354">
        <v>518758</v>
      </c>
      <c r="U270" s="354">
        <v>432090</v>
      </c>
      <c r="V270" s="354">
        <v>128333</v>
      </c>
      <c r="W270" s="354">
        <v>379294</v>
      </c>
      <c r="X270" s="354">
        <v>288272</v>
      </c>
      <c r="Y270" s="354">
        <v>102125</v>
      </c>
      <c r="Z270" s="354">
        <v>11148660</v>
      </c>
      <c r="AA270" s="354">
        <v>10447920</v>
      </c>
      <c r="AB270" s="354">
        <v>1020309</v>
      </c>
      <c r="AC270" s="354">
        <v>5866653</v>
      </c>
      <c r="AD270" s="354">
        <v>3320705</v>
      </c>
      <c r="AE270" s="354">
        <v>224383</v>
      </c>
      <c r="AF270" s="354">
        <v>2599769</v>
      </c>
      <c r="AG270" s="354">
        <v>2726607</v>
      </c>
      <c r="AH270" s="354">
        <v>3629991</v>
      </c>
      <c r="AI270" s="354">
        <v>1436924</v>
      </c>
      <c r="AJ270" s="354">
        <v>3851320</v>
      </c>
      <c r="AK270" s="354">
        <v>941469</v>
      </c>
      <c r="AL270" s="354">
        <v>135667</v>
      </c>
      <c r="AM270" s="354">
        <v>2739457</v>
      </c>
      <c r="AN270" s="354">
        <v>37041</v>
      </c>
      <c r="AO270" s="354">
        <v>1271077</v>
      </c>
      <c r="AP270" s="354">
        <v>1075889</v>
      </c>
      <c r="AQ270" s="354">
        <v>10129</v>
      </c>
      <c r="AR270" s="354">
        <v>523720</v>
      </c>
      <c r="AS270" s="354">
        <v>120116</v>
      </c>
      <c r="AT270" s="354">
        <v>299692</v>
      </c>
      <c r="AU270" s="354">
        <v>127475</v>
      </c>
      <c r="AV270" s="354">
        <v>382643</v>
      </c>
      <c r="AW270" s="354">
        <v>78340</v>
      </c>
      <c r="AX270" s="354">
        <v>18296</v>
      </c>
      <c r="AY270" s="354">
        <v>5616955</v>
      </c>
      <c r="AZ270" s="354">
        <v>1032315</v>
      </c>
      <c r="BA270" s="354">
        <v>200969</v>
      </c>
      <c r="BB270" s="354">
        <v>59965</v>
      </c>
      <c r="BC270" s="354">
        <v>836000</v>
      </c>
      <c r="BD270" s="354">
        <v>64412</v>
      </c>
      <c r="BE270" s="354">
        <v>0</v>
      </c>
      <c r="BF270" s="354">
        <v>0</v>
      </c>
      <c r="BG270" s="354">
        <v>292393</v>
      </c>
      <c r="BH270" s="354">
        <v>72722</v>
      </c>
      <c r="BI270" s="354">
        <v>0</v>
      </c>
      <c r="BJ270" s="354">
        <v>233466</v>
      </c>
      <c r="BK270" s="354">
        <v>10714</v>
      </c>
      <c r="BL270" s="354">
        <v>0</v>
      </c>
      <c r="BM270" s="354">
        <v>0</v>
      </c>
      <c r="BN270" s="354">
        <v>2104757</v>
      </c>
      <c r="BO270" s="354">
        <v>0</v>
      </c>
      <c r="BP270" s="354">
        <v>17417</v>
      </c>
      <c r="BQ270" s="354">
        <v>2087261</v>
      </c>
      <c r="BR270" s="354">
        <v>28862</v>
      </c>
      <c r="BS270" s="354">
        <v>0</v>
      </c>
      <c r="BT270" s="354">
        <v>0</v>
      </c>
      <c r="BU270" s="354">
        <v>1448358</v>
      </c>
      <c r="BV270" s="354">
        <v>133830</v>
      </c>
      <c r="BW270" s="354">
        <v>78512</v>
      </c>
      <c r="BX270" s="354">
        <v>1301431</v>
      </c>
      <c r="BY270" s="354">
        <v>79064</v>
      </c>
      <c r="BZ270" s="354">
        <v>0</v>
      </c>
      <c r="CA270" s="354">
        <v>0</v>
      </c>
      <c r="CB270" s="354">
        <v>362438</v>
      </c>
      <c r="CC270" s="354">
        <v>229422</v>
      </c>
      <c r="CD270" s="354">
        <v>35789</v>
      </c>
      <c r="CE270" s="354">
        <v>117680</v>
      </c>
      <c r="CF270" s="354">
        <v>15649</v>
      </c>
      <c r="CG270" s="354">
        <v>0</v>
      </c>
      <c r="CH270" s="354">
        <v>0</v>
      </c>
      <c r="CI270" s="354">
        <v>2725679</v>
      </c>
      <c r="CJ270" s="354">
        <v>1181023</v>
      </c>
      <c r="CK270" s="354">
        <v>115958</v>
      </c>
      <c r="CL270" s="354">
        <v>1541811</v>
      </c>
      <c r="CM270" s="354">
        <v>80853</v>
      </c>
      <c r="CN270" s="354">
        <v>0</v>
      </c>
      <c r="CO270" s="354">
        <v>491458</v>
      </c>
      <c r="CP270" s="354">
        <v>2518995</v>
      </c>
      <c r="CQ270" s="354">
        <v>318855</v>
      </c>
      <c r="CR270" s="354">
        <v>1025131</v>
      </c>
      <c r="CS270" s="354">
        <v>186532</v>
      </c>
      <c r="CT270" s="354">
        <v>745061</v>
      </c>
      <c r="CU270" s="354">
        <v>441258</v>
      </c>
      <c r="CV270" s="354">
        <v>418194</v>
      </c>
      <c r="CW270" s="354">
        <v>595751</v>
      </c>
      <c r="CX270" s="354">
        <v>0</v>
      </c>
      <c r="CY270" s="354">
        <v>0</v>
      </c>
      <c r="CZ270" s="354">
        <v>0</v>
      </c>
      <c r="DA270" s="354">
        <v>164186</v>
      </c>
      <c r="DB270" s="354">
        <v>389768</v>
      </c>
      <c r="DC270" s="354">
        <v>20036</v>
      </c>
      <c r="DD270" s="354">
        <v>6560285</v>
      </c>
      <c r="DE270" s="354">
        <v>2807123</v>
      </c>
      <c r="DF270" s="354">
        <v>2935585</v>
      </c>
      <c r="DG270" s="354">
        <v>3708068</v>
      </c>
      <c r="DH270" s="354">
        <v>146334</v>
      </c>
      <c r="DI270" s="354">
        <v>97519</v>
      </c>
      <c r="DJ270" s="354">
        <v>44938</v>
      </c>
      <c r="DK270" s="354">
        <v>9077180</v>
      </c>
      <c r="DL270" s="354">
        <v>6624050</v>
      </c>
      <c r="DM270" s="354">
        <v>4583208</v>
      </c>
      <c r="DN270" s="354">
        <v>1402595</v>
      </c>
      <c r="DO270" s="354">
        <v>1024394</v>
      </c>
      <c r="DP270" s="354">
        <v>517493</v>
      </c>
      <c r="DQ270" s="354">
        <v>2874258</v>
      </c>
      <c r="DR270" s="354">
        <v>15632</v>
      </c>
      <c r="DS270" s="354">
        <v>83044</v>
      </c>
      <c r="DT270" s="354">
        <v>609978</v>
      </c>
      <c r="DU270" s="354">
        <v>276301</v>
      </c>
      <c r="DV270" s="354">
        <v>3122244</v>
      </c>
      <c r="DW270" s="354">
        <v>793353</v>
      </c>
      <c r="DX270" s="354">
        <v>755265</v>
      </c>
      <c r="DY270" s="354">
        <v>401189</v>
      </c>
      <c r="DZ270" s="354">
        <v>2133456</v>
      </c>
      <c r="EA270" s="354">
        <v>8226</v>
      </c>
      <c r="EB270" s="354">
        <v>69696</v>
      </c>
      <c r="EC270" s="354">
        <v>465834</v>
      </c>
      <c r="ED270" s="354">
        <v>255889</v>
      </c>
      <c r="EE270" s="354">
        <v>6312421</v>
      </c>
      <c r="EF270" s="354">
        <v>2020001</v>
      </c>
      <c r="EG270" s="354">
        <v>1581953</v>
      </c>
      <c r="EH270" s="354">
        <v>694373</v>
      </c>
      <c r="EI270" s="354">
        <v>4267471</v>
      </c>
      <c r="EJ270" s="354">
        <v>24300</v>
      </c>
      <c r="EK270" s="354">
        <v>140670</v>
      </c>
      <c r="EL270" s="354">
        <v>995266</v>
      </c>
      <c r="EM270" s="354">
        <v>478448</v>
      </c>
      <c r="EN270" s="354">
        <v>710105</v>
      </c>
      <c r="EO270" s="354">
        <v>102337</v>
      </c>
      <c r="EP270" s="354">
        <v>141756</v>
      </c>
      <c r="EQ270" s="354">
        <v>155223</v>
      </c>
      <c r="ER270" s="354">
        <v>399868</v>
      </c>
      <c r="ES270" s="354">
        <v>0</v>
      </c>
      <c r="ET270" s="354">
        <v>0</v>
      </c>
      <c r="EU270" s="354">
        <v>29830</v>
      </c>
      <c r="EV270" s="354">
        <v>23071</v>
      </c>
      <c r="EW270" s="354">
        <v>2092980</v>
      </c>
      <c r="EX270" s="354">
        <v>493856</v>
      </c>
      <c r="EY270" s="354">
        <v>439600</v>
      </c>
      <c r="EZ270" s="354">
        <v>376278</v>
      </c>
      <c r="FA270" s="354">
        <v>1149049</v>
      </c>
      <c r="FB270" s="354">
        <v>14627</v>
      </c>
      <c r="FC270" s="354">
        <v>104206</v>
      </c>
      <c r="FD270" s="354">
        <v>190087</v>
      </c>
      <c r="FE270" s="354">
        <v>137934</v>
      </c>
      <c r="FF270" s="354">
        <v>623827</v>
      </c>
      <c r="FG270" s="354">
        <v>191168</v>
      </c>
      <c r="FH270" s="354">
        <v>82286</v>
      </c>
      <c r="FI270" s="354">
        <v>114741</v>
      </c>
      <c r="FJ270" s="354">
        <v>154255</v>
      </c>
      <c r="FK270" s="354">
        <v>3368</v>
      </c>
      <c r="FL270" s="354">
        <v>24171</v>
      </c>
      <c r="FM270" s="354">
        <v>5428</v>
      </c>
      <c r="FN270" s="354">
        <v>0</v>
      </c>
      <c r="FO270" s="354">
        <v>663910</v>
      </c>
      <c r="FP270" s="354">
        <v>509975</v>
      </c>
      <c r="FQ270" s="354">
        <v>64898</v>
      </c>
      <c r="FR270" s="354">
        <v>64575</v>
      </c>
      <c r="FS270" s="354">
        <v>99288</v>
      </c>
      <c r="FT270" s="354">
        <v>21512</v>
      </c>
      <c r="FU270" s="354">
        <v>0</v>
      </c>
      <c r="FV270" s="354">
        <v>0</v>
      </c>
      <c r="FW270" s="354">
        <v>8142</v>
      </c>
      <c r="FX270" s="354">
        <v>2200064</v>
      </c>
      <c r="FY270" s="354">
        <v>488685</v>
      </c>
      <c r="FZ270" s="354">
        <v>557635</v>
      </c>
      <c r="GA270" s="354">
        <v>232000</v>
      </c>
      <c r="GB270" s="354">
        <v>1361734</v>
      </c>
      <c r="GC270" s="354">
        <v>18095</v>
      </c>
      <c r="GD270" s="354">
        <v>28296</v>
      </c>
      <c r="GE270" s="354">
        <v>69012</v>
      </c>
      <c r="GF270" s="354">
        <v>15604</v>
      </c>
      <c r="GG270" s="354">
        <v>858651</v>
      </c>
      <c r="GH270" s="354">
        <v>18960</v>
      </c>
      <c r="GI270" s="354">
        <v>84183</v>
      </c>
      <c r="GJ270" s="354">
        <v>41454</v>
      </c>
      <c r="GK270" s="354">
        <v>406012</v>
      </c>
      <c r="GL270" s="354">
        <v>445551</v>
      </c>
      <c r="GM270" s="354">
        <v>0</v>
      </c>
      <c r="GN270" s="354">
        <v>0</v>
      </c>
      <c r="GO270" s="354">
        <v>0</v>
      </c>
      <c r="GP270" s="354">
        <v>211870</v>
      </c>
      <c r="GQ270" s="354">
        <v>11959</v>
      </c>
      <c r="GR270" s="354">
        <v>142537</v>
      </c>
      <c r="GS270" s="354">
        <v>81126</v>
      </c>
      <c r="GT270" s="354">
        <v>0</v>
      </c>
      <c r="GU270" s="354">
        <v>0</v>
      </c>
      <c r="GV270" s="354">
        <v>0</v>
      </c>
      <c r="GW270" s="354">
        <v>0</v>
      </c>
      <c r="GX270" s="354">
        <v>0</v>
      </c>
      <c r="GY270" s="354">
        <v>921189</v>
      </c>
      <c r="GZ270" s="354">
        <v>172789</v>
      </c>
      <c r="HA270" s="354">
        <v>176771</v>
      </c>
      <c r="HB270" s="354">
        <v>101400</v>
      </c>
      <c r="HC270" s="354">
        <v>498469</v>
      </c>
      <c r="HD270" s="354">
        <v>72321</v>
      </c>
      <c r="HE270" s="354">
        <v>6459</v>
      </c>
      <c r="HF270" s="354">
        <v>108369</v>
      </c>
      <c r="HG270" s="354">
        <v>44910</v>
      </c>
      <c r="HH270" s="354">
        <v>5181251</v>
      </c>
    </row>
    <row r="271" spans="1:216" ht="15" x14ac:dyDescent="0.25">
      <c r="A271" s="354" t="s">
        <v>456</v>
      </c>
      <c r="B271" s="354">
        <v>15440660</v>
      </c>
      <c r="C271" s="354">
        <v>4963842</v>
      </c>
      <c r="D271" s="354">
        <v>3688623</v>
      </c>
      <c r="E271" s="354">
        <v>2391600</v>
      </c>
      <c r="F271" s="354">
        <v>1551832</v>
      </c>
      <c r="G271" s="354">
        <v>1348850</v>
      </c>
      <c r="H271" s="354">
        <v>1686012</v>
      </c>
      <c r="I271" s="354">
        <v>868687</v>
      </c>
      <c r="J271" s="354">
        <v>1106988</v>
      </c>
      <c r="K271" s="354">
        <v>577368</v>
      </c>
      <c r="L271" s="354">
        <v>278190</v>
      </c>
      <c r="M271" s="354">
        <v>361898</v>
      </c>
      <c r="N271" s="354">
        <v>308163</v>
      </c>
      <c r="O271" s="354">
        <v>141914</v>
      </c>
      <c r="P271" s="354">
        <v>212178</v>
      </c>
      <c r="Q271" s="354">
        <v>1279260</v>
      </c>
      <c r="R271" s="354">
        <v>538342</v>
      </c>
      <c r="S271" s="354">
        <v>0</v>
      </c>
      <c r="T271" s="354">
        <v>965938</v>
      </c>
      <c r="U271" s="354">
        <v>665698</v>
      </c>
      <c r="V271" s="354">
        <v>497296</v>
      </c>
      <c r="W271" s="354">
        <v>431300</v>
      </c>
      <c r="X271" s="354">
        <v>329717</v>
      </c>
      <c r="Y271" s="354">
        <v>120543</v>
      </c>
      <c r="Z271" s="354">
        <v>9056911</v>
      </c>
      <c r="AA271" s="354">
        <v>7994528</v>
      </c>
      <c r="AB271" s="354">
        <v>810467</v>
      </c>
      <c r="AC271" s="354">
        <v>3372492</v>
      </c>
      <c r="AD271" s="354">
        <v>2460468</v>
      </c>
      <c r="AE271" s="354">
        <v>40157</v>
      </c>
      <c r="AF271" s="354">
        <v>1972191</v>
      </c>
      <c r="AG271" s="354">
        <v>1647398</v>
      </c>
      <c r="AH271" s="354">
        <v>2571697</v>
      </c>
      <c r="AI271" s="354">
        <v>1102864</v>
      </c>
      <c r="AJ271" s="354">
        <v>3233608</v>
      </c>
      <c r="AK271" s="354">
        <v>741919</v>
      </c>
      <c r="AL271" s="354">
        <v>95592</v>
      </c>
      <c r="AM271" s="354">
        <v>3066299</v>
      </c>
      <c r="AN271" s="354">
        <v>31057</v>
      </c>
      <c r="AO271" s="354">
        <v>936328</v>
      </c>
      <c r="AP271" s="354">
        <v>1151273</v>
      </c>
      <c r="AQ271" s="354">
        <v>0</v>
      </c>
      <c r="AR271" s="354">
        <v>740174</v>
      </c>
      <c r="AS271" s="354">
        <v>95982</v>
      </c>
      <c r="AT271" s="354">
        <v>524814</v>
      </c>
      <c r="AU271" s="354">
        <v>109928</v>
      </c>
      <c r="AV271" s="354">
        <v>729722</v>
      </c>
      <c r="AW271" s="354">
        <v>158311</v>
      </c>
      <c r="AX271" s="354">
        <v>129778</v>
      </c>
      <c r="AY271" s="354">
        <v>4939509</v>
      </c>
      <c r="AZ271" s="354">
        <v>599341</v>
      </c>
      <c r="BA271" s="354">
        <v>190580</v>
      </c>
      <c r="BB271" s="354">
        <v>13222</v>
      </c>
      <c r="BC271" s="354">
        <v>431301</v>
      </c>
      <c r="BD271" s="354">
        <v>21831</v>
      </c>
      <c r="BE271" s="354">
        <v>0</v>
      </c>
      <c r="BF271" s="354">
        <v>0</v>
      </c>
      <c r="BG271" s="354">
        <v>46959</v>
      </c>
      <c r="BH271" s="354">
        <v>0</v>
      </c>
      <c r="BI271" s="354">
        <v>19234</v>
      </c>
      <c r="BJ271" s="354">
        <v>46377</v>
      </c>
      <c r="BK271" s="354">
        <v>0</v>
      </c>
      <c r="BL271" s="354">
        <v>0</v>
      </c>
      <c r="BM271" s="354">
        <v>0</v>
      </c>
      <c r="BN271" s="354">
        <v>1522066</v>
      </c>
      <c r="BO271" s="354">
        <v>8387</v>
      </c>
      <c r="BP271" s="354">
        <v>12046</v>
      </c>
      <c r="BQ271" s="354">
        <v>1496998</v>
      </c>
      <c r="BR271" s="354">
        <v>23593</v>
      </c>
      <c r="BS271" s="354">
        <v>0</v>
      </c>
      <c r="BT271" s="354">
        <v>0</v>
      </c>
      <c r="BU271" s="354">
        <v>1022482</v>
      </c>
      <c r="BV271" s="354">
        <v>0</v>
      </c>
      <c r="BW271" s="354">
        <v>61834</v>
      </c>
      <c r="BX271" s="354">
        <v>908558</v>
      </c>
      <c r="BY271" s="354">
        <v>74648</v>
      </c>
      <c r="BZ271" s="354">
        <v>0</v>
      </c>
      <c r="CA271" s="354">
        <v>0</v>
      </c>
      <c r="CB271" s="354">
        <v>111753</v>
      </c>
      <c r="CC271" s="354">
        <v>34238</v>
      </c>
      <c r="CD271" s="354">
        <v>6713</v>
      </c>
      <c r="CE271" s="354">
        <v>63394</v>
      </c>
      <c r="CF271" s="354">
        <v>5899</v>
      </c>
      <c r="CG271" s="354">
        <v>0</v>
      </c>
      <c r="CH271" s="354">
        <v>0</v>
      </c>
      <c r="CI271" s="354">
        <v>3310789</v>
      </c>
      <c r="CJ271" s="354">
        <v>1243570</v>
      </c>
      <c r="CK271" s="354">
        <v>93468</v>
      </c>
      <c r="CL271" s="354">
        <v>1872894</v>
      </c>
      <c r="CM271" s="354">
        <v>64950</v>
      </c>
      <c r="CN271" s="354">
        <v>0</v>
      </c>
      <c r="CO271" s="354">
        <v>1163321</v>
      </c>
      <c r="CP271" s="354">
        <v>4042430</v>
      </c>
      <c r="CQ271" s="354">
        <v>672397</v>
      </c>
      <c r="CR271" s="354">
        <v>1390544</v>
      </c>
      <c r="CS271" s="354">
        <v>428126</v>
      </c>
      <c r="CT271" s="354">
        <v>1380746</v>
      </c>
      <c r="CU271" s="354">
        <v>777771</v>
      </c>
      <c r="CV271" s="354">
        <v>675479</v>
      </c>
      <c r="CW271" s="354">
        <v>474678</v>
      </c>
      <c r="CX271" s="354">
        <v>0</v>
      </c>
      <c r="CY271" s="354">
        <v>0</v>
      </c>
      <c r="CZ271" s="354">
        <v>0</v>
      </c>
      <c r="DA271" s="354">
        <v>171717</v>
      </c>
      <c r="DB271" s="354">
        <v>196617</v>
      </c>
      <c r="DC271" s="354">
        <v>88489</v>
      </c>
      <c r="DD271" s="354">
        <v>8655424</v>
      </c>
      <c r="DE271" s="354">
        <v>4324850</v>
      </c>
      <c r="DF271" s="354">
        <v>4433720</v>
      </c>
      <c r="DG271" s="354">
        <v>4420462</v>
      </c>
      <c r="DH271" s="354">
        <v>379938</v>
      </c>
      <c r="DI271" s="354">
        <v>107525</v>
      </c>
      <c r="DJ271" s="354">
        <v>8801</v>
      </c>
      <c r="DK271" s="354">
        <v>10739670</v>
      </c>
      <c r="DL271" s="354">
        <v>7659514</v>
      </c>
      <c r="DM271" s="354">
        <v>4688300</v>
      </c>
      <c r="DN271" s="354">
        <v>1503580</v>
      </c>
      <c r="DO271" s="354">
        <v>955079</v>
      </c>
      <c r="DP271" s="354">
        <v>954536</v>
      </c>
      <c r="DQ271" s="354">
        <v>2551912</v>
      </c>
      <c r="DR271" s="354">
        <v>0</v>
      </c>
      <c r="DS271" s="354">
        <v>174034</v>
      </c>
      <c r="DT271" s="354">
        <v>801495</v>
      </c>
      <c r="DU271" s="354">
        <v>256632</v>
      </c>
      <c r="DV271" s="354">
        <v>4222027</v>
      </c>
      <c r="DW271" s="354">
        <v>1455336</v>
      </c>
      <c r="DX271" s="354">
        <v>1027407</v>
      </c>
      <c r="DY271" s="354">
        <v>732508</v>
      </c>
      <c r="DZ271" s="354">
        <v>2653791</v>
      </c>
      <c r="EA271" s="354">
        <v>0</v>
      </c>
      <c r="EB271" s="354">
        <v>188215</v>
      </c>
      <c r="EC271" s="354">
        <v>749524</v>
      </c>
      <c r="ED271" s="354">
        <v>232975</v>
      </c>
      <c r="EE271" s="354">
        <v>7249011</v>
      </c>
      <c r="EF271" s="354">
        <v>2616655</v>
      </c>
      <c r="EG271" s="354">
        <v>1774816</v>
      </c>
      <c r="EH271" s="354">
        <v>1342316</v>
      </c>
      <c r="EI271" s="354">
        <v>4380929</v>
      </c>
      <c r="EJ271" s="354">
        <v>0</v>
      </c>
      <c r="EK271" s="354">
        <v>303611</v>
      </c>
      <c r="EL271" s="354">
        <v>1412521</v>
      </c>
      <c r="EM271" s="354">
        <v>456007</v>
      </c>
      <c r="EN271" s="354">
        <v>1109240</v>
      </c>
      <c r="EO271" s="354">
        <v>224350</v>
      </c>
      <c r="EP271" s="354">
        <v>110225</v>
      </c>
      <c r="EQ271" s="354">
        <v>312283</v>
      </c>
      <c r="ER271" s="354">
        <v>579435</v>
      </c>
      <c r="ES271" s="354">
        <v>0</v>
      </c>
      <c r="ET271" s="354">
        <v>11920</v>
      </c>
      <c r="EU271" s="354">
        <v>62960</v>
      </c>
      <c r="EV271" s="354">
        <v>22362</v>
      </c>
      <c r="EW271" s="354">
        <v>2663735</v>
      </c>
      <c r="EX271" s="354">
        <v>658578</v>
      </c>
      <c r="EY271" s="354">
        <v>244891</v>
      </c>
      <c r="EZ271" s="354">
        <v>596966</v>
      </c>
      <c r="FA271" s="354">
        <v>1165023</v>
      </c>
      <c r="FB271" s="354">
        <v>36498</v>
      </c>
      <c r="FC271" s="354">
        <v>136464</v>
      </c>
      <c r="FD271" s="354">
        <v>467703</v>
      </c>
      <c r="FE271" s="354">
        <v>241443</v>
      </c>
      <c r="FF271" s="354">
        <v>1218607</v>
      </c>
      <c r="FG271" s="354">
        <v>496170</v>
      </c>
      <c r="FH271" s="354">
        <v>142312</v>
      </c>
      <c r="FI271" s="354">
        <v>154321</v>
      </c>
      <c r="FJ271" s="354">
        <v>236124</v>
      </c>
      <c r="FK271" s="354">
        <v>48716</v>
      </c>
      <c r="FL271" s="354">
        <v>70929</v>
      </c>
      <c r="FM271" s="354">
        <v>199503</v>
      </c>
      <c r="FN271" s="354">
        <v>1726</v>
      </c>
      <c r="FO271" s="354">
        <v>986361</v>
      </c>
      <c r="FP271" s="354">
        <v>766391</v>
      </c>
      <c r="FQ271" s="354">
        <v>8777</v>
      </c>
      <c r="FR271" s="354">
        <v>0</v>
      </c>
      <c r="FS271" s="354">
        <v>302986</v>
      </c>
      <c r="FT271" s="354">
        <v>2124</v>
      </c>
      <c r="FU271" s="354">
        <v>0</v>
      </c>
      <c r="FV271" s="354">
        <v>0</v>
      </c>
      <c r="FW271" s="354">
        <v>11439</v>
      </c>
      <c r="FX271" s="354">
        <v>2433765</v>
      </c>
      <c r="FY271" s="354">
        <v>824144</v>
      </c>
      <c r="FZ271" s="354">
        <v>597147</v>
      </c>
      <c r="GA271" s="354">
        <v>293840</v>
      </c>
      <c r="GB271" s="354">
        <v>1466087</v>
      </c>
      <c r="GC271" s="354">
        <v>0</v>
      </c>
      <c r="GD271" s="354">
        <v>58114</v>
      </c>
      <c r="GE271" s="354">
        <v>40664</v>
      </c>
      <c r="GF271" s="354">
        <v>19522</v>
      </c>
      <c r="GG271" s="354">
        <v>559653</v>
      </c>
      <c r="GH271" s="354">
        <v>34411</v>
      </c>
      <c r="GI271" s="354">
        <v>0</v>
      </c>
      <c r="GJ271" s="354">
        <v>17810</v>
      </c>
      <c r="GK271" s="354">
        <v>273699</v>
      </c>
      <c r="GL271" s="354">
        <v>326121</v>
      </c>
      <c r="GM271" s="354">
        <v>0</v>
      </c>
      <c r="GN271" s="354">
        <v>0</v>
      </c>
      <c r="GO271" s="354">
        <v>0</v>
      </c>
      <c r="GP271" s="354">
        <v>379316</v>
      </c>
      <c r="GQ271" s="354">
        <v>15365</v>
      </c>
      <c r="GR271" s="354">
        <v>252713</v>
      </c>
      <c r="GS271" s="354">
        <v>90347</v>
      </c>
      <c r="GT271" s="354">
        <v>0</v>
      </c>
      <c r="GU271" s="354">
        <v>18589</v>
      </c>
      <c r="GV271" s="354">
        <v>0</v>
      </c>
      <c r="GW271" s="354">
        <v>0</v>
      </c>
      <c r="GX271" s="354">
        <v>0</v>
      </c>
      <c r="GY271" s="354">
        <v>1597957</v>
      </c>
      <c r="GZ271" s="354">
        <v>485301</v>
      </c>
      <c r="HA271" s="354">
        <v>349053</v>
      </c>
      <c r="HB271" s="354">
        <v>177993</v>
      </c>
      <c r="HC271" s="354">
        <v>774457</v>
      </c>
      <c r="HD271" s="354">
        <v>84910</v>
      </c>
      <c r="HE271" s="354">
        <v>72914</v>
      </c>
      <c r="HF271" s="354">
        <v>150796</v>
      </c>
      <c r="HG271" s="354">
        <v>65741</v>
      </c>
      <c r="HH271" s="354">
        <v>4879827</v>
      </c>
    </row>
  </sheetData>
  <pageMargins left="0.7" right="0.7" top="0.75" bottom="0.75" header="0.3" footer="0.3"/>
  <pageSetup paperSize="9" orientation="portrait" r:id="rId1"/>
  <ignoredErrors>
    <ignoredError sqref="Z58" formula="1"/>
  </ignoredError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F23"/>
  <sheetViews>
    <sheetView showGridLines="0" workbookViewId="0">
      <selection activeCell="F22" sqref="F22"/>
    </sheetView>
  </sheetViews>
  <sheetFormatPr baseColWidth="10" defaultRowHeight="15" x14ac:dyDescent="0.25"/>
  <cols>
    <col min="1" max="1" width="3" customWidth="1"/>
    <col min="2" max="2" width="61.42578125" customWidth="1"/>
    <col min="3" max="4" width="28.5703125" customWidth="1"/>
    <col min="5" max="5" width="4.85546875" customWidth="1"/>
    <col min="6" max="6" width="25" customWidth="1"/>
  </cols>
  <sheetData>
    <row r="1" spans="2:6" x14ac:dyDescent="0.25">
      <c r="B1" s="320" t="s">
        <v>412</v>
      </c>
    </row>
    <row r="2" spans="2:6" x14ac:dyDescent="0.25">
      <c r="B2" s="319"/>
      <c r="C2" t="s">
        <v>367</v>
      </c>
    </row>
    <row r="3" spans="2:6" x14ac:dyDescent="0.25">
      <c r="B3" t="s">
        <v>411</v>
      </c>
    </row>
    <row r="4" spans="2:6" x14ac:dyDescent="0.25">
      <c r="C4" t="s">
        <v>469</v>
      </c>
    </row>
    <row r="5" spans="2:6" x14ac:dyDescent="0.25">
      <c r="C5" t="s">
        <v>368</v>
      </c>
      <c r="D5" t="s">
        <v>369</v>
      </c>
      <c r="F5" t="s">
        <v>370</v>
      </c>
    </row>
    <row r="6" spans="2:6" x14ac:dyDescent="0.25">
      <c r="B6" t="s">
        <v>371</v>
      </c>
      <c r="C6" s="360">
        <v>6971959.175427</v>
      </c>
      <c r="D6" s="360">
        <v>15867371.475370999</v>
      </c>
      <c r="E6" s="322"/>
      <c r="F6" s="321">
        <f t="shared" ref="F6:F17" si="0">+C6/$C$23*1000</f>
        <v>158.20884337305407</v>
      </c>
    </row>
    <row r="7" spans="2:6" x14ac:dyDescent="0.25">
      <c r="B7" t="s">
        <v>320</v>
      </c>
      <c r="C7" s="360">
        <v>7358.0235399999992</v>
      </c>
      <c r="D7" s="360">
        <v>78342.670599999998</v>
      </c>
      <c r="E7" s="322"/>
      <c r="F7" s="321">
        <f t="shared" si="0"/>
        <v>0.16696947937934659</v>
      </c>
    </row>
    <row r="8" spans="2:6" x14ac:dyDescent="0.25">
      <c r="B8" t="s">
        <v>372</v>
      </c>
      <c r="C8" s="360">
        <v>206713.80350000001</v>
      </c>
      <c r="D8" s="360">
        <v>248893.38319999998</v>
      </c>
      <c r="E8" s="322"/>
      <c r="F8" s="321">
        <f t="shared" si="0"/>
        <v>4.6907836001459104</v>
      </c>
    </row>
    <row r="9" spans="2:6" x14ac:dyDescent="0.25">
      <c r="B9" t="s">
        <v>373</v>
      </c>
      <c r="C9" s="360">
        <v>604796.446</v>
      </c>
      <c r="D9" s="360">
        <v>129190.77239999999</v>
      </c>
      <c r="E9" s="322"/>
      <c r="F9" s="321">
        <f t="shared" si="0"/>
        <v>13.724140344228788</v>
      </c>
    </row>
    <row r="10" spans="2:6" x14ac:dyDescent="0.25">
      <c r="B10" t="s">
        <v>374</v>
      </c>
      <c r="C10" s="360">
        <v>104063.96491800001</v>
      </c>
      <c r="D10" s="360">
        <v>103011.834841</v>
      </c>
      <c r="E10" s="322"/>
      <c r="F10" s="321">
        <f t="shared" si="0"/>
        <v>2.3614365936792114</v>
      </c>
    </row>
    <row r="11" spans="2:6" x14ac:dyDescent="0.25">
      <c r="B11" t="s">
        <v>375</v>
      </c>
      <c r="C11" s="360">
        <v>35061.123</v>
      </c>
      <c r="D11" s="360">
        <v>32584.6158</v>
      </c>
      <c r="E11" s="322"/>
      <c r="F11" s="321">
        <f t="shared" si="0"/>
        <v>0.79561276502320566</v>
      </c>
    </row>
    <row r="12" spans="2:6" x14ac:dyDescent="0.25">
      <c r="B12" t="s">
        <v>409</v>
      </c>
      <c r="C12" s="360">
        <v>424578.18881999998</v>
      </c>
      <c r="D12" s="360">
        <v>338750.92602000001</v>
      </c>
      <c r="E12" s="322"/>
      <c r="F12" s="321">
        <f t="shared" si="0"/>
        <v>9.6345980354258725</v>
      </c>
    </row>
    <row r="13" spans="2:6" x14ac:dyDescent="0.25">
      <c r="B13" t="s">
        <v>408</v>
      </c>
      <c r="C13" s="360">
        <v>103157.87613</v>
      </c>
      <c r="D13" s="360">
        <v>233321.42692</v>
      </c>
      <c r="E13" s="322"/>
      <c r="F13" s="321">
        <f t="shared" si="0"/>
        <v>2.3408754779962595</v>
      </c>
    </row>
    <row r="14" spans="2:6" x14ac:dyDescent="0.25">
      <c r="B14" t="s">
        <v>426</v>
      </c>
      <c r="C14" s="360">
        <v>83156.013000000006</v>
      </c>
      <c r="D14" s="360">
        <v>204459.70300000001</v>
      </c>
      <c r="E14" s="322"/>
      <c r="F14" s="321">
        <f t="shared" si="0"/>
        <v>1.8869899127656473</v>
      </c>
    </row>
    <row r="15" spans="2:6" x14ac:dyDescent="0.25">
      <c r="B15" t="s">
        <v>429</v>
      </c>
      <c r="C15" s="360">
        <v>4026.1370900000002</v>
      </c>
      <c r="D15" s="360">
        <v>18725.703870000001</v>
      </c>
      <c r="E15" s="322"/>
      <c r="F15" s="321">
        <f t="shared" si="0"/>
        <v>9.136176449731466E-2</v>
      </c>
    </row>
    <row r="16" spans="2:6" x14ac:dyDescent="0.25">
      <c r="B16" t="s">
        <v>433</v>
      </c>
      <c r="C16" s="360">
        <v>1708.1096299999999</v>
      </c>
      <c r="D16" s="360">
        <v>3130.0302200000001</v>
      </c>
      <c r="E16" s="322"/>
      <c r="F16" s="321">
        <f t="shared" si="0"/>
        <v>3.8760704432857576E-2</v>
      </c>
    </row>
    <row r="17" spans="2:6" x14ac:dyDescent="0.25">
      <c r="B17" t="s">
        <v>434</v>
      </c>
      <c r="C17" s="360">
        <v>13887.23641</v>
      </c>
      <c r="D17" s="360">
        <v>10726.429419999999</v>
      </c>
      <c r="E17" s="322"/>
      <c r="F17" s="321">
        <f t="shared" si="0"/>
        <v>0.31513145082920008</v>
      </c>
    </row>
    <row r="18" spans="2:6" x14ac:dyDescent="0.25">
      <c r="C18" s="350"/>
      <c r="D18" s="350"/>
      <c r="E18" s="322"/>
      <c r="F18" s="321"/>
    </row>
    <row r="19" spans="2:6" x14ac:dyDescent="0.25">
      <c r="B19" t="s">
        <v>427</v>
      </c>
      <c r="C19" s="350">
        <f>+C14-C15</f>
        <v>79129.875910000002</v>
      </c>
      <c r="D19" s="350">
        <f>+D14-D15</f>
        <v>185733.99913000001</v>
      </c>
      <c r="E19" s="322"/>
      <c r="F19" s="321">
        <f>+C19/$C$23*1000</f>
        <v>1.7956281482683325</v>
      </c>
    </row>
    <row r="22" spans="2:6" x14ac:dyDescent="0.25">
      <c r="B22" s="323" t="s">
        <v>413</v>
      </c>
      <c r="C22" s="324">
        <v>44144270</v>
      </c>
    </row>
    <row r="23" spans="2:6" x14ac:dyDescent="0.25">
      <c r="B23" s="325" t="s">
        <v>458</v>
      </c>
      <c r="C23" s="326">
        <v>44068075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20"/>
  <sheetViews>
    <sheetView showGridLines="0" showRowColHeaders="0" zoomScale="80" zoomScaleNormal="80" workbookViewId="0">
      <selection activeCell="C5" sqref="C5"/>
    </sheetView>
  </sheetViews>
  <sheetFormatPr baseColWidth="10" defaultRowHeight="15" x14ac:dyDescent="0.25"/>
  <cols>
    <col min="1" max="1" width="3.140625" customWidth="1"/>
    <col min="3" max="3" width="43.7109375" customWidth="1"/>
    <col min="4" max="12" width="15.7109375" customWidth="1"/>
  </cols>
  <sheetData>
    <row r="1" spans="2:15" ht="15.75" thickBot="1" x14ac:dyDescent="0.3"/>
    <row r="2" spans="2:15" ht="31.5" customHeight="1" thickBot="1" x14ac:dyDescent="0.35">
      <c r="B2" s="241"/>
      <c r="C2" s="241"/>
      <c r="D2" s="377"/>
      <c r="E2" s="378"/>
      <c r="F2" s="379"/>
      <c r="G2" s="380"/>
      <c r="H2" s="381"/>
      <c r="I2" s="382"/>
      <c r="J2" s="367"/>
      <c r="K2" s="368"/>
      <c r="L2" s="368"/>
    </row>
    <row r="3" spans="2:15" ht="24" customHeight="1" thickBot="1" x14ac:dyDescent="0.35">
      <c r="B3" s="241"/>
      <c r="C3" s="241"/>
      <c r="D3" s="369"/>
      <c r="E3" s="370"/>
      <c r="F3" s="370"/>
      <c r="G3" s="370"/>
      <c r="H3" s="370"/>
      <c r="I3" s="370"/>
      <c r="J3" s="370"/>
      <c r="K3" s="370"/>
      <c r="L3" s="370"/>
    </row>
    <row r="4" spans="2:15" ht="24.75" customHeight="1" thickBot="1" x14ac:dyDescent="0.35">
      <c r="B4" s="242"/>
      <c r="C4" s="241"/>
      <c r="D4" s="247" t="s">
        <v>362</v>
      </c>
      <c r="E4" s="247" t="s">
        <v>363</v>
      </c>
      <c r="F4" s="247" t="s">
        <v>364</v>
      </c>
      <c r="G4" s="247" t="s">
        <v>362</v>
      </c>
      <c r="H4" s="247" t="s">
        <v>363</v>
      </c>
      <c r="I4" s="247" t="s">
        <v>364</v>
      </c>
      <c r="J4" s="247" t="s">
        <v>362</v>
      </c>
      <c r="K4" s="247" t="s">
        <v>363</v>
      </c>
      <c r="L4" s="247" t="s">
        <v>364</v>
      </c>
    </row>
    <row r="5" spans="2:15" ht="15" customHeight="1" thickBot="1" x14ac:dyDescent="0.35">
      <c r="B5" s="242"/>
      <c r="C5" s="241"/>
      <c r="D5" s="243"/>
      <c r="E5" s="243"/>
      <c r="F5" s="243"/>
      <c r="G5" s="243"/>
      <c r="H5" s="243"/>
      <c r="I5" s="243"/>
    </row>
    <row r="6" spans="2:15" ht="22.5" customHeight="1" x14ac:dyDescent="0.25">
      <c r="B6" s="373" t="s">
        <v>321</v>
      </c>
      <c r="C6" s="374"/>
      <c r="D6" s="342">
        <f>+'TOTAL BEBIDAS FRIAS'!C8</f>
        <v>431.87520375999998</v>
      </c>
      <c r="E6" s="248">
        <f>+'TOTAL BEBIDAS FRIAS'!C9</f>
        <v>1796.383286</v>
      </c>
      <c r="F6" s="250">
        <f>+'TOTAL BEBIDAS FRIAS'!C15</f>
        <v>12.694745774091267</v>
      </c>
      <c r="G6" s="248">
        <f>+SUM(G7:G9,G14:G17)</f>
        <v>1472.8505331389999</v>
      </c>
      <c r="H6" s="248">
        <f>+SUM(H7:H9,H14:H17)</f>
        <v>1149.090365501</v>
      </c>
      <c r="I6" s="248">
        <f>+SUM(I7:I9,I14:I17)</f>
        <v>33.614422885910038</v>
      </c>
      <c r="J6" s="248">
        <f t="shared" ref="J6:J17" si="0">+G6+D6</f>
        <v>1904.7257368989999</v>
      </c>
      <c r="K6" s="248">
        <f>+SUM(E6,H6)</f>
        <v>2945.4736515009999</v>
      </c>
      <c r="L6" s="253">
        <f>+SUM(F6,I6)</f>
        <v>46.309168660001305</v>
      </c>
      <c r="M6" s="244"/>
      <c r="N6" s="245"/>
      <c r="O6" s="245"/>
    </row>
    <row r="7" spans="2:15" ht="22.5" customHeight="1" x14ac:dyDescent="0.25">
      <c r="B7" s="375" t="s">
        <v>320</v>
      </c>
      <c r="C7" s="376"/>
      <c r="D7" s="343">
        <f>+'TOTAL BEBIDAS FRIAS'!D8</f>
        <v>9.0998404300000004</v>
      </c>
      <c r="E7" s="246">
        <f>+'TOTAL BEBIDAS FRIAS'!D9</f>
        <v>346.94979999999998</v>
      </c>
      <c r="F7" s="251">
        <f>+'TOTAL BEBIDAS FRIAS'!D15</f>
        <v>0.28231305405877893</v>
      </c>
      <c r="G7" s="246">
        <f>+Dtserver!C7/1000</f>
        <v>7.3580235399999996</v>
      </c>
      <c r="H7" s="246">
        <f>+Dtserver!D7/1000</f>
        <v>78.342670599999991</v>
      </c>
      <c r="I7" s="251">
        <f>+Dtserver!F7</f>
        <v>0.16696947937934659</v>
      </c>
      <c r="J7" s="246">
        <f t="shared" si="0"/>
        <v>16.457863969999998</v>
      </c>
      <c r="K7" s="246">
        <f>+SUM(E7,H7)</f>
        <v>425.2924706</v>
      </c>
      <c r="L7" s="254">
        <f t="shared" ref="L7:L17" si="1">+SUM(F7,I7)</f>
        <v>0.44928253343812552</v>
      </c>
      <c r="M7" s="244"/>
      <c r="N7" s="245"/>
      <c r="O7" s="245"/>
    </row>
    <row r="8" spans="2:15" ht="22.5" customHeight="1" x14ac:dyDescent="0.25">
      <c r="B8" s="375" t="s">
        <v>265</v>
      </c>
      <c r="C8" s="376"/>
      <c r="D8" s="343">
        <f>+'TOTAL BEBIDAS FRIAS'!E8</f>
        <v>154.58604733999999</v>
      </c>
      <c r="E8" s="246">
        <f>+'TOTAL BEBIDAS FRIAS'!E9</f>
        <v>682.05960000000005</v>
      </c>
      <c r="F8" s="251">
        <f>+'TOTAL BEBIDAS FRIAS'!E15</f>
        <v>4.7958708150039921</v>
      </c>
      <c r="G8" s="246">
        <f>+Dtserver!C8/1000</f>
        <v>206.71380350000001</v>
      </c>
      <c r="H8" s="246">
        <f>+Dtserver!D8/1000</f>
        <v>248.89338319999999</v>
      </c>
      <c r="I8" s="251">
        <f>+Dtserver!F8</f>
        <v>4.6907836001459104</v>
      </c>
      <c r="J8" s="246">
        <f t="shared" si="0"/>
        <v>361.29985083999998</v>
      </c>
      <c r="K8" s="246">
        <f t="shared" ref="K8:K17" si="2">+SUM(E8,H8)</f>
        <v>930.95298320000006</v>
      </c>
      <c r="L8" s="254">
        <f t="shared" si="1"/>
        <v>9.4866544151499035</v>
      </c>
      <c r="M8" s="244"/>
      <c r="N8" s="245"/>
      <c r="O8" s="245"/>
    </row>
    <row r="9" spans="2:15" ht="22.5" customHeight="1" x14ac:dyDescent="0.25">
      <c r="B9" s="383" t="s">
        <v>436</v>
      </c>
      <c r="C9" s="384"/>
      <c r="D9" s="343">
        <f>+'TOTAL BEBIDAS FRIAS'!F8</f>
        <v>27.985715249999998</v>
      </c>
      <c r="E9" s="246">
        <f>+'TOTAL BEBIDAS FRIAS'!F9</f>
        <v>295.38240000000002</v>
      </c>
      <c r="F9" s="251">
        <f>+'TOTAL BEBIDAS FRIAS'!F15</f>
        <v>0.86779101465913822</v>
      </c>
      <c r="G9" s="246">
        <f>+SUM(G10:G13)</f>
        <v>90.278983361000002</v>
      </c>
      <c r="H9" s="246">
        <f>+SUM(H10:H13)</f>
        <v>218.31616263999999</v>
      </c>
      <c r="I9" s="251">
        <f>+SUM(I10:I13)</f>
        <v>2.2408820680277048</v>
      </c>
      <c r="J9" s="246">
        <f t="shared" si="0"/>
        <v>118.264698611</v>
      </c>
      <c r="K9" s="246">
        <f t="shared" si="2"/>
        <v>513.69856263999998</v>
      </c>
      <c r="L9" s="254">
        <f t="shared" si="1"/>
        <v>3.1086730826868432</v>
      </c>
      <c r="M9" s="244"/>
      <c r="N9" s="245"/>
      <c r="O9" s="245"/>
    </row>
    <row r="10" spans="2:15" ht="22.5" customHeight="1" x14ac:dyDescent="0.25">
      <c r="B10" s="385" t="s">
        <v>25</v>
      </c>
      <c r="C10" s="386"/>
      <c r="D10" s="343">
        <f>+'VINO + ESPUMOSOS + SIDRAS'!D8</f>
        <v>21.16384875</v>
      </c>
      <c r="E10" s="246">
        <f>+'VINO + ESPUMOSOS + SIDRAS'!D9</f>
        <v>217.63650000000001</v>
      </c>
      <c r="F10" s="251">
        <f>+'VINO + ESPUMOSOS + SIDRAS'!D15</f>
        <v>0.65625615128257386</v>
      </c>
      <c r="G10" s="246">
        <f>+Dtserver!C14/1000</f>
        <v>83.156013000000002</v>
      </c>
      <c r="H10" s="246">
        <f>+Dtserver!D19/1000</f>
        <v>185.73399913</v>
      </c>
      <c r="I10" s="251">
        <f>+Dtserver!F19</f>
        <v>1.7956281482683325</v>
      </c>
      <c r="J10" s="246">
        <f t="shared" ref="J10:J11" si="3">+G10+D10</f>
        <v>104.31986175</v>
      </c>
      <c r="K10" s="246">
        <f t="shared" ref="K10:K11" si="4">+SUM(E10,H10)</f>
        <v>403.37049912999998</v>
      </c>
      <c r="L10" s="254">
        <f t="shared" ref="L10:L11" si="5">+SUM(F10,I10)</f>
        <v>2.4518842995509065</v>
      </c>
      <c r="M10" s="244"/>
      <c r="N10" s="245"/>
      <c r="O10" s="245"/>
    </row>
    <row r="11" spans="2:15" ht="22.5" customHeight="1" x14ac:dyDescent="0.25">
      <c r="B11" s="385" t="s">
        <v>425</v>
      </c>
      <c r="C11" s="386"/>
      <c r="D11" s="343">
        <f>+'VINO + ESPUMOSOS + SIDRAS'!I8</f>
        <v>2.7645547499999998</v>
      </c>
      <c r="E11" s="246">
        <f>+'VINO + ESPUMOSOS + SIDRAS'!I9</f>
        <v>35.849060000000001</v>
      </c>
      <c r="F11" s="251">
        <f>+'VINO + ESPUMOSOS + SIDRAS'!I15</f>
        <v>8.5724297204919211E-2</v>
      </c>
      <c r="G11" s="246">
        <f>+Dtserver!C15/1000</f>
        <v>4.0261370899999998</v>
      </c>
      <c r="H11" s="246">
        <f>+Dtserver!D15/1000</f>
        <v>18.72570387</v>
      </c>
      <c r="I11" s="251">
        <f>+Dtserver!F15</f>
        <v>9.136176449731466E-2</v>
      </c>
      <c r="J11" s="246">
        <f t="shared" si="3"/>
        <v>6.7906918399999991</v>
      </c>
      <c r="K11" s="246">
        <f t="shared" si="4"/>
        <v>54.574763869999998</v>
      </c>
      <c r="L11" s="254">
        <f t="shared" si="5"/>
        <v>0.17708606170223387</v>
      </c>
      <c r="M11" s="244"/>
      <c r="N11" s="245"/>
      <c r="O11" s="245"/>
    </row>
    <row r="12" spans="2:15" ht="22.5" customHeight="1" x14ac:dyDescent="0.25">
      <c r="B12" s="385" t="s">
        <v>35</v>
      </c>
      <c r="C12" s="386"/>
      <c r="D12" s="343">
        <f>+'VINO + ESPUMOSOS + SIDRAS'!H8</f>
        <v>1.599807</v>
      </c>
      <c r="E12" s="246">
        <f>+'VINO + ESPUMOSOS + SIDRAS'!H9</f>
        <v>29.552209999999999</v>
      </c>
      <c r="F12" s="251">
        <f>+'VINO + ESPUMOSOS + SIDRAS'!H15</f>
        <v>4.9607384602714126E-2</v>
      </c>
      <c r="G12" s="246">
        <f>+Dtserver!C17/10000</f>
        <v>1.3887236409999999</v>
      </c>
      <c r="H12" s="246">
        <f>+Dtserver!D17/1000</f>
        <v>10.726429419999999</v>
      </c>
      <c r="I12" s="251">
        <f>+Dtserver!F17</f>
        <v>0.31513145082920008</v>
      </c>
      <c r="J12" s="246">
        <f t="shared" ref="J12:J13" si="6">+G12+D12</f>
        <v>2.9885306409999997</v>
      </c>
      <c r="K12" s="246">
        <f t="shared" ref="K12:K13" si="7">+SUM(E12,H12)</f>
        <v>40.278639419999998</v>
      </c>
      <c r="L12" s="254">
        <f t="shared" ref="L12:L13" si="8">+SUM(F12,I12)</f>
        <v>0.36473883543191421</v>
      </c>
      <c r="M12" s="244"/>
      <c r="N12" s="245"/>
      <c r="O12" s="245"/>
    </row>
    <row r="13" spans="2:15" ht="22.5" customHeight="1" x14ac:dyDescent="0.25">
      <c r="B13" s="385" t="s">
        <v>435</v>
      </c>
      <c r="C13" s="386"/>
      <c r="D13" s="343">
        <f>+'VINO + ESPUMOSOS + SIDRAS'!J8</f>
        <v>2.45750475</v>
      </c>
      <c r="E13" s="246">
        <f>+'VINO + ESPUMOSOS + SIDRAS'!J9</f>
        <v>12.34464</v>
      </c>
      <c r="F13" s="251">
        <f>+'VINO + ESPUMOSOS + SIDRAS'!J15</f>
        <v>7.6203181568931022E-2</v>
      </c>
      <c r="G13" s="246">
        <f>+Dtserver!C16/1000</f>
        <v>1.7081096299999998</v>
      </c>
      <c r="H13" s="246">
        <f>+Dtserver!D16/1000</f>
        <v>3.1300302200000001</v>
      </c>
      <c r="I13" s="251">
        <f>+Dtserver!F16</f>
        <v>3.8760704432857576E-2</v>
      </c>
      <c r="J13" s="246">
        <f t="shared" si="6"/>
        <v>4.1656143800000001</v>
      </c>
      <c r="K13" s="246">
        <f t="shared" si="7"/>
        <v>15.47467022</v>
      </c>
      <c r="L13" s="254">
        <f t="shared" si="8"/>
        <v>0.1149638860017886</v>
      </c>
      <c r="M13" s="244"/>
      <c r="N13" s="245"/>
      <c r="O13" s="245"/>
    </row>
    <row r="14" spans="2:15" ht="22.5" customHeight="1" x14ac:dyDescent="0.25">
      <c r="B14" s="375" t="s">
        <v>358</v>
      </c>
      <c r="C14" s="376"/>
      <c r="D14" s="343">
        <f>+'TOTAL BEBIDAS FRIAS'!G8</f>
        <v>81.65427803</v>
      </c>
      <c r="E14" s="246">
        <f>+'TOTAL BEBIDAS FRIAS'!G9</f>
        <v>290.91629999999998</v>
      </c>
      <c r="F14" s="251">
        <f>+'TOTAL BEBIDAS FRIAS'!G15</f>
        <v>2.2873711521163589</v>
      </c>
      <c r="G14" s="246">
        <f>+Dtserver!C12/1000</f>
        <v>424.57818881999998</v>
      </c>
      <c r="H14" s="246">
        <f>+Dtserver!D12/1000</f>
        <v>338.75092602000001</v>
      </c>
      <c r="I14" s="251">
        <f>+Dtserver!F12</f>
        <v>9.6345980354258725</v>
      </c>
      <c r="J14" s="246">
        <f t="shared" si="0"/>
        <v>506.23246684999998</v>
      </c>
      <c r="K14" s="246">
        <f t="shared" si="2"/>
        <v>629.66722602000004</v>
      </c>
      <c r="L14" s="254">
        <f t="shared" si="1"/>
        <v>11.921969187542231</v>
      </c>
      <c r="M14" s="244"/>
      <c r="N14" s="245"/>
      <c r="O14" s="245"/>
    </row>
    <row r="15" spans="2:15" ht="22.5" customHeight="1" x14ac:dyDescent="0.25">
      <c r="B15" s="375" t="s">
        <v>262</v>
      </c>
      <c r="C15" s="376"/>
      <c r="D15" s="343">
        <f>+'TOTAL BEBIDAS FRIAS'!H8</f>
        <v>147.79970559999998</v>
      </c>
      <c r="E15" s="246">
        <f>+'TOTAL BEBIDAS FRIAS'!H9</f>
        <v>131.96850000000001</v>
      </c>
      <c r="F15" s="251">
        <f>+'TOTAL BEBIDAS FRIAS'!H15</f>
        <v>4.1402948019027468</v>
      </c>
      <c r="G15" s="246">
        <f>+Dtserver!C9/1000</f>
        <v>604.79644599999995</v>
      </c>
      <c r="H15" s="246">
        <f>+Dtserver!D9/1000</f>
        <v>129.19077239999999</v>
      </c>
      <c r="I15" s="251">
        <f>+Dtserver!F9</f>
        <v>13.724140344228788</v>
      </c>
      <c r="J15" s="246">
        <f t="shared" si="0"/>
        <v>752.59615159999998</v>
      </c>
      <c r="K15" s="246">
        <f t="shared" si="2"/>
        <v>261.15927239999996</v>
      </c>
      <c r="L15" s="254">
        <f t="shared" si="1"/>
        <v>17.864435146131534</v>
      </c>
      <c r="M15" s="244"/>
      <c r="N15" s="245"/>
      <c r="O15" s="245"/>
    </row>
    <row r="16" spans="2:15" ht="22.5" customHeight="1" x14ac:dyDescent="0.25">
      <c r="B16" s="375" t="s">
        <v>293</v>
      </c>
      <c r="C16" s="376"/>
      <c r="D16" s="343">
        <f>+'TOTAL BEBIDAS FRIAS'!I8</f>
        <v>8.6096405999999988</v>
      </c>
      <c r="E16" s="246">
        <f>+'TOTAL BEBIDAS FRIAS'!I9</f>
        <v>43.346510000000002</v>
      </c>
      <c r="F16" s="251">
        <f>+'TOTAL BEBIDAS FRIAS'!I15</f>
        <v>0.25718107617896008</v>
      </c>
      <c r="G16" s="246">
        <f>+Dtserver!C10/1000</f>
        <v>104.06396491800001</v>
      </c>
      <c r="H16" s="246">
        <f>+Dtserver!D10/1000</f>
        <v>103.01183484100001</v>
      </c>
      <c r="I16" s="251">
        <f>+Dtserver!F10</f>
        <v>2.3614365936792114</v>
      </c>
      <c r="J16" s="246">
        <f t="shared" si="0"/>
        <v>112.67360551800002</v>
      </c>
      <c r="K16" s="246">
        <f t="shared" si="2"/>
        <v>146.35834484100002</v>
      </c>
      <c r="L16" s="254">
        <f t="shared" si="1"/>
        <v>2.6186176698581716</v>
      </c>
      <c r="M16" s="244"/>
      <c r="N16" s="245"/>
      <c r="O16" s="245"/>
    </row>
    <row r="17" spans="2:15" ht="22.5" customHeight="1" thickBot="1" x14ac:dyDescent="0.3">
      <c r="B17" s="371" t="s">
        <v>366</v>
      </c>
      <c r="C17" s="372"/>
      <c r="D17" s="344">
        <f>+'TOTAL BEBIDAS FRIAS'!J8</f>
        <v>2.1399765099999999</v>
      </c>
      <c r="E17" s="249">
        <f>+'TOTAL BEBIDAS FRIAS'!J9</f>
        <v>5.7601760000000004</v>
      </c>
      <c r="F17" s="252">
        <f>+'TOTAL BEBIDAS FRIAS'!J15</f>
        <v>6.3923860171293923E-2</v>
      </c>
      <c r="G17" s="249">
        <f>+Dtserver!C11/1000</f>
        <v>35.061123000000002</v>
      </c>
      <c r="H17" s="249">
        <f>+Dtserver!D11/1000</f>
        <v>32.584615800000002</v>
      </c>
      <c r="I17" s="252">
        <f>+Dtserver!F11</f>
        <v>0.79561276502320566</v>
      </c>
      <c r="J17" s="249">
        <f t="shared" si="0"/>
        <v>37.201099509999999</v>
      </c>
      <c r="K17" s="249">
        <f t="shared" si="2"/>
        <v>38.344791800000003</v>
      </c>
      <c r="L17" s="255">
        <f t="shared" si="1"/>
        <v>0.85953662519449958</v>
      </c>
      <c r="M17" s="244"/>
      <c r="N17" s="245"/>
      <c r="O17" s="245"/>
    </row>
    <row r="19" spans="2:15" x14ac:dyDescent="0.25">
      <c r="B19" s="345"/>
    </row>
    <row r="20" spans="2:15" x14ac:dyDescent="0.25">
      <c r="B20" s="345" t="s">
        <v>440</v>
      </c>
    </row>
  </sheetData>
  <mergeCells count="16">
    <mergeCell ref="J2:L2"/>
    <mergeCell ref="D3:L3"/>
    <mergeCell ref="B17:C17"/>
    <mergeCell ref="B6:C6"/>
    <mergeCell ref="B7:C7"/>
    <mergeCell ref="D2:F2"/>
    <mergeCell ref="G2:I2"/>
    <mergeCell ref="B8:C8"/>
    <mergeCell ref="B9:C9"/>
    <mergeCell ref="B14:C14"/>
    <mergeCell ref="B15:C15"/>
    <mergeCell ref="B16:C16"/>
    <mergeCell ref="B10:C10"/>
    <mergeCell ref="B11:C11"/>
    <mergeCell ref="B12:C12"/>
    <mergeCell ref="B13:C13"/>
  </mergeCells>
  <pageMargins left="0.25" right="0.25" top="0.75" bottom="0.75" header="0.3" footer="0.3"/>
  <pageSetup paperSize="9" scale="4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1"/>
  <sheetViews>
    <sheetView showGridLines="0" zoomScale="60" zoomScaleNormal="60" workbookViewId="0">
      <selection activeCell="H8" sqref="H8"/>
    </sheetView>
  </sheetViews>
  <sheetFormatPr baseColWidth="10" defaultRowHeight="15" x14ac:dyDescent="0.25"/>
  <cols>
    <col min="1" max="1" width="3.140625" customWidth="1"/>
    <col min="3" max="3" width="12.140625" customWidth="1"/>
    <col min="4" max="12" width="15.7109375" customWidth="1"/>
    <col min="21" max="21" width="32.85546875" customWidth="1"/>
  </cols>
  <sheetData>
    <row r="1" spans="2:21" ht="15.75" thickBot="1" x14ac:dyDescent="0.3"/>
    <row r="2" spans="2:21" ht="31.5" customHeight="1" thickBot="1" x14ac:dyDescent="0.4">
      <c r="B2" s="241"/>
      <c r="C2" s="241"/>
      <c r="D2" s="377"/>
      <c r="E2" s="378"/>
      <c r="F2" s="379"/>
      <c r="G2" s="380"/>
      <c r="H2" s="381"/>
      <c r="I2" s="382"/>
      <c r="J2" s="367"/>
      <c r="K2" s="368"/>
      <c r="L2" s="368"/>
      <c r="N2" s="389" t="s">
        <v>417</v>
      </c>
      <c r="O2" s="389"/>
      <c r="P2" s="389"/>
      <c r="Q2" s="389"/>
      <c r="R2" s="389"/>
    </row>
    <row r="3" spans="2:21" ht="24" customHeight="1" thickBot="1" x14ac:dyDescent="0.35">
      <c r="B3" s="241"/>
      <c r="C3" s="241"/>
      <c r="D3" s="369"/>
      <c r="E3" s="370"/>
      <c r="F3" s="370"/>
      <c r="G3" s="370"/>
      <c r="H3" s="370"/>
      <c r="I3" s="370"/>
      <c r="J3" s="370"/>
      <c r="K3" s="370"/>
      <c r="L3" s="370"/>
    </row>
    <row r="4" spans="2:21" ht="24.75" customHeight="1" thickBot="1" x14ac:dyDescent="0.35">
      <c r="B4" s="242"/>
      <c r="C4" s="241"/>
      <c r="D4" s="247" t="s">
        <v>362</v>
      </c>
      <c r="E4" s="247" t="s">
        <v>363</v>
      </c>
      <c r="F4" s="247" t="s">
        <v>364</v>
      </c>
      <c r="G4" s="247" t="s">
        <v>362</v>
      </c>
      <c r="H4" s="247" t="s">
        <v>363</v>
      </c>
      <c r="I4" s="247" t="s">
        <v>364</v>
      </c>
      <c r="J4" s="247" t="s">
        <v>362</v>
      </c>
      <c r="K4" s="247" t="s">
        <v>363</v>
      </c>
      <c r="L4" s="247" t="s">
        <v>364</v>
      </c>
      <c r="N4" s="387" t="s">
        <v>259</v>
      </c>
      <c r="O4" s="388"/>
    </row>
    <row r="5" spans="2:21" ht="15" customHeight="1" thickBot="1" x14ac:dyDescent="0.35">
      <c r="B5" s="242"/>
      <c r="C5" s="241"/>
      <c r="D5" s="243"/>
      <c r="E5" s="243"/>
      <c r="F5" s="243"/>
      <c r="G5" s="243"/>
      <c r="H5" s="243"/>
      <c r="I5" s="243"/>
      <c r="N5" t="s">
        <v>415</v>
      </c>
      <c r="O5" t="s">
        <v>416</v>
      </c>
      <c r="Q5" t="s">
        <v>421</v>
      </c>
      <c r="R5" t="s">
        <v>420</v>
      </c>
    </row>
    <row r="6" spans="2:21" ht="19.5" customHeight="1" x14ac:dyDescent="0.25">
      <c r="B6" s="394" t="s">
        <v>321</v>
      </c>
      <c r="C6" s="395"/>
      <c r="D6" s="248">
        <f>+'TOTAL BEBIDAS FRIAS'!C8</f>
        <v>431.87520375999998</v>
      </c>
      <c r="E6" s="248">
        <f>+'TOTAL BEBIDAS FRIAS'!C9</f>
        <v>1796.383286</v>
      </c>
      <c r="F6" s="250">
        <f>+'TOTAL BEBIDAS FRIAS'!C15</f>
        <v>12.694745774091267</v>
      </c>
      <c r="G6" s="248">
        <f>+SUM(G7:G13)</f>
        <v>1485.7294259079997</v>
      </c>
      <c r="H6" s="248">
        <f>+SUM(H7:H13)</f>
        <v>1164.0956297810001</v>
      </c>
      <c r="I6" s="250">
        <f>+SUM(I7:I13)</f>
        <v>33.714416295878593</v>
      </c>
      <c r="J6" s="248">
        <f t="shared" ref="J6:J13" si="0">+G6+D6</f>
        <v>1917.6046296679997</v>
      </c>
      <c r="K6" s="248">
        <f>+SUM(E6,H6)</f>
        <v>2960.4789157810001</v>
      </c>
      <c r="L6" s="253">
        <f>+SUM(F6,I6)</f>
        <v>46.409162069969859</v>
      </c>
      <c r="M6" s="244"/>
      <c r="N6" s="336">
        <f>+D6/$D$6*100</f>
        <v>100</v>
      </c>
      <c r="O6" s="336">
        <f>+G6/$G$6*100</f>
        <v>100</v>
      </c>
      <c r="Q6" s="338">
        <f>+SUM(D6+G6)/SUM(D6+G6)*100</f>
        <v>100</v>
      </c>
      <c r="R6" s="338">
        <f>+SUM(E6+H6)/SUM(E6+H6)*100</f>
        <v>100</v>
      </c>
    </row>
    <row r="7" spans="2:21" ht="19.5" customHeight="1" x14ac:dyDescent="0.25">
      <c r="B7" s="390" t="s">
        <v>320</v>
      </c>
      <c r="C7" s="391"/>
      <c r="D7" s="246">
        <f>+'TOTAL BEBIDAS FRIAS'!D8</f>
        <v>9.0998404300000004</v>
      </c>
      <c r="E7" s="246">
        <f>+'TOTAL BEBIDAS FRIAS'!D9</f>
        <v>346.94979999999998</v>
      </c>
      <c r="F7" s="251">
        <f>+'TOTAL BEBIDAS FRIAS'!D15</f>
        <v>0.28231305405877893</v>
      </c>
      <c r="G7" s="246">
        <f>+Dtserver!C7/1000</f>
        <v>7.3580235399999996</v>
      </c>
      <c r="H7" s="246">
        <f>+Dtserver!D7/1000</f>
        <v>78.342670599999991</v>
      </c>
      <c r="I7" s="251">
        <f>+Dtserver!F7</f>
        <v>0.16696947937934659</v>
      </c>
      <c r="J7" s="246">
        <f t="shared" si="0"/>
        <v>16.457863969999998</v>
      </c>
      <c r="K7" s="246">
        <f t="shared" ref="K7:L13" si="1">+SUM(E7,H7)</f>
        <v>425.2924706</v>
      </c>
      <c r="L7" s="254">
        <f t="shared" si="1"/>
        <v>0.44928253343812552</v>
      </c>
      <c r="M7" s="244"/>
      <c r="N7" s="337">
        <f t="shared" ref="N7:N13" si="2">+D7/$D$6*100</f>
        <v>2.1070532299087326</v>
      </c>
      <c r="O7" s="337">
        <f t="shared" ref="O7:O13" si="3">+G7/$G$6*100</f>
        <v>0.49524653760580678</v>
      </c>
      <c r="P7" t="s">
        <v>418</v>
      </c>
      <c r="Q7" s="338">
        <f>+D6/SUM(D6+G6)</f>
        <v>0.2252159788719178</v>
      </c>
      <c r="R7" s="338">
        <f>+E6/SUM(E6+H6)</f>
        <v>0.60678806946547648</v>
      </c>
    </row>
    <row r="8" spans="2:21" ht="19.5" customHeight="1" x14ac:dyDescent="0.25">
      <c r="B8" s="390" t="s">
        <v>265</v>
      </c>
      <c r="C8" s="391"/>
      <c r="D8" s="246">
        <f>+'TOTAL BEBIDAS FRIAS'!E8</f>
        <v>154.58604733999999</v>
      </c>
      <c r="E8" s="246">
        <f>+'TOTAL BEBIDAS FRIAS'!E9</f>
        <v>682.05960000000005</v>
      </c>
      <c r="F8" s="251">
        <f>+'TOTAL BEBIDAS FRIAS'!E15</f>
        <v>4.7958708150039921</v>
      </c>
      <c r="G8" s="246">
        <f>+Dtserver!C8/1000</f>
        <v>206.71380350000001</v>
      </c>
      <c r="H8" s="246">
        <f>+Dtserver!D8/1000</f>
        <v>248.89338319999999</v>
      </c>
      <c r="I8" s="251">
        <f>+Dtserver!F8</f>
        <v>4.6907836001459104</v>
      </c>
      <c r="J8" s="246">
        <f t="shared" si="0"/>
        <v>361.29985083999998</v>
      </c>
      <c r="K8" s="246">
        <f t="shared" si="1"/>
        <v>930.95298320000006</v>
      </c>
      <c r="L8" s="254">
        <f t="shared" si="1"/>
        <v>9.4866544151499035</v>
      </c>
      <c r="M8" s="244"/>
      <c r="N8" s="337">
        <f t="shared" si="2"/>
        <v>35.794147474580633</v>
      </c>
      <c r="O8" s="337">
        <f t="shared" si="3"/>
        <v>13.913287298167862</v>
      </c>
      <c r="P8" t="s">
        <v>419</v>
      </c>
      <c r="Q8" s="338">
        <f>+G6/SUM(D6+G6)</f>
        <v>0.7747840211280822</v>
      </c>
      <c r="R8" s="338">
        <f>+H6/SUM(E6+H6)</f>
        <v>0.39321193053452352</v>
      </c>
    </row>
    <row r="9" spans="2:21" ht="19.5" customHeight="1" x14ac:dyDescent="0.25">
      <c r="B9" s="390" t="s">
        <v>365</v>
      </c>
      <c r="C9" s="391"/>
      <c r="D9" s="246">
        <f>+'TOTAL BEBIDAS FRIAS'!F8</f>
        <v>27.985715249999998</v>
      </c>
      <c r="E9" s="246">
        <f>+'TOTAL BEBIDAS FRIAS'!F9</f>
        <v>295.38240000000002</v>
      </c>
      <c r="F9" s="251">
        <f>+'TOTAL BEBIDAS FRIAS'!F15</f>
        <v>0.86779101465913822</v>
      </c>
      <c r="G9" s="246">
        <f>+Dtserver!C13/1000</f>
        <v>103.15787613000001</v>
      </c>
      <c r="H9" s="246">
        <f>+Dtserver!D13/1000</f>
        <v>233.32142691999999</v>
      </c>
      <c r="I9" s="251">
        <f>+Dtserver!F13</f>
        <v>2.3408754779962595</v>
      </c>
      <c r="J9" s="246">
        <f t="shared" si="0"/>
        <v>131.14359138</v>
      </c>
      <c r="K9" s="246">
        <f t="shared" si="1"/>
        <v>528.70382691999998</v>
      </c>
      <c r="L9" s="254">
        <f t="shared" si="1"/>
        <v>3.2086664926553978</v>
      </c>
      <c r="M9" s="244"/>
      <c r="N9" s="337">
        <f t="shared" si="2"/>
        <v>6.4800467835037168</v>
      </c>
      <c r="O9" s="337">
        <f t="shared" si="3"/>
        <v>6.9432478304019138</v>
      </c>
    </row>
    <row r="10" spans="2:21" ht="19.5" customHeight="1" x14ac:dyDescent="0.25">
      <c r="B10" s="390" t="s">
        <v>358</v>
      </c>
      <c r="C10" s="391"/>
      <c r="D10" s="246">
        <f>+'TOTAL BEBIDAS FRIAS'!G8</f>
        <v>81.65427803</v>
      </c>
      <c r="E10" s="246">
        <f>+'TOTAL BEBIDAS FRIAS'!G9</f>
        <v>290.91629999999998</v>
      </c>
      <c r="F10" s="251">
        <f>+'TOTAL BEBIDAS FRIAS'!G15</f>
        <v>2.2873711521163589</v>
      </c>
      <c r="G10" s="246">
        <f>+Dtserver!C12/1000</f>
        <v>424.57818881999998</v>
      </c>
      <c r="H10" s="246">
        <f>+Dtserver!D12/1000</f>
        <v>338.75092602000001</v>
      </c>
      <c r="I10" s="251">
        <f>+Dtserver!F12</f>
        <v>9.6345980354258725</v>
      </c>
      <c r="J10" s="246">
        <f t="shared" si="0"/>
        <v>506.23246684999998</v>
      </c>
      <c r="K10" s="246">
        <f t="shared" si="1"/>
        <v>629.66722602000004</v>
      </c>
      <c r="L10" s="254">
        <f t="shared" si="1"/>
        <v>11.921969187542231</v>
      </c>
      <c r="M10" s="244"/>
      <c r="N10" s="337">
        <f t="shared" si="2"/>
        <v>18.906915080815011</v>
      </c>
      <c r="O10" s="337">
        <f t="shared" si="3"/>
        <v>28.577086878421358</v>
      </c>
    </row>
    <row r="11" spans="2:21" ht="19.5" customHeight="1" x14ac:dyDescent="0.25">
      <c r="B11" s="390" t="s">
        <v>262</v>
      </c>
      <c r="C11" s="391"/>
      <c r="D11" s="246">
        <f>+'TOTAL BEBIDAS FRIAS'!H8</f>
        <v>147.79970559999998</v>
      </c>
      <c r="E11" s="246">
        <f>+'TOTAL BEBIDAS FRIAS'!H9</f>
        <v>131.96850000000001</v>
      </c>
      <c r="F11" s="251">
        <f>+'TOTAL BEBIDAS FRIAS'!H15</f>
        <v>4.1402948019027468</v>
      </c>
      <c r="G11" s="246">
        <f>+Dtserver!C9/1000</f>
        <v>604.79644599999995</v>
      </c>
      <c r="H11" s="246">
        <f>+Dtserver!D9/1000</f>
        <v>129.19077239999999</v>
      </c>
      <c r="I11" s="251">
        <f>+Dtserver!F9</f>
        <v>13.724140344228788</v>
      </c>
      <c r="J11" s="246">
        <f t="shared" si="0"/>
        <v>752.59615159999998</v>
      </c>
      <c r="K11" s="246">
        <f t="shared" si="1"/>
        <v>261.15927239999996</v>
      </c>
      <c r="L11" s="254">
        <f t="shared" si="1"/>
        <v>17.864435146131534</v>
      </c>
      <c r="M11" s="244"/>
      <c r="N11" s="337">
        <f t="shared" si="2"/>
        <v>34.222781098156005</v>
      </c>
      <c r="O11" s="337">
        <f t="shared" si="3"/>
        <v>40.707038270469745</v>
      </c>
    </row>
    <row r="12" spans="2:21" ht="19.5" customHeight="1" x14ac:dyDescent="0.25">
      <c r="B12" s="390" t="s">
        <v>293</v>
      </c>
      <c r="C12" s="391"/>
      <c r="D12" s="246">
        <f>+'TOTAL BEBIDAS FRIAS'!I8</f>
        <v>8.6096405999999988</v>
      </c>
      <c r="E12" s="246">
        <f>+'TOTAL BEBIDAS FRIAS'!I9</f>
        <v>43.346510000000002</v>
      </c>
      <c r="F12" s="251">
        <f>+'TOTAL BEBIDAS FRIAS'!I15</f>
        <v>0.25718107617896008</v>
      </c>
      <c r="G12" s="246">
        <f>+Dtserver!C10/1000</f>
        <v>104.06396491800001</v>
      </c>
      <c r="H12" s="246">
        <f>+Dtserver!D10/1000</f>
        <v>103.01183484100001</v>
      </c>
      <c r="I12" s="251">
        <f>+Dtserver!F10</f>
        <v>2.3614365936792114</v>
      </c>
      <c r="J12" s="246">
        <f t="shared" si="0"/>
        <v>112.67360551800002</v>
      </c>
      <c r="K12" s="246">
        <f t="shared" si="1"/>
        <v>146.35834484100002</v>
      </c>
      <c r="L12" s="254">
        <f t="shared" si="1"/>
        <v>2.6186176698581716</v>
      </c>
      <c r="M12" s="244"/>
      <c r="N12" s="337">
        <f t="shared" si="2"/>
        <v>1.9935482577009711</v>
      </c>
      <c r="O12" s="337">
        <f t="shared" si="3"/>
        <v>7.0042339542680594</v>
      </c>
    </row>
    <row r="13" spans="2:21" ht="19.5" customHeight="1" thickBot="1" x14ac:dyDescent="0.3">
      <c r="B13" s="392" t="s">
        <v>366</v>
      </c>
      <c r="C13" s="393"/>
      <c r="D13" s="249">
        <f>+'TOTAL BEBIDAS FRIAS'!J8</f>
        <v>2.1399765099999999</v>
      </c>
      <c r="E13" s="249">
        <f>+'TOTAL BEBIDAS FRIAS'!J9</f>
        <v>5.7601760000000004</v>
      </c>
      <c r="F13" s="252">
        <f>+'TOTAL BEBIDAS FRIAS'!J15</f>
        <v>6.3923860171293923E-2</v>
      </c>
      <c r="G13" s="249">
        <f>+Dtserver!C11/1000</f>
        <v>35.061123000000002</v>
      </c>
      <c r="H13" s="249">
        <f>+Dtserver!D11/1000</f>
        <v>32.584615800000002</v>
      </c>
      <c r="I13" s="252">
        <f>+Dtserver!F11</f>
        <v>0.79561276502320566</v>
      </c>
      <c r="J13" s="249">
        <f t="shared" si="0"/>
        <v>37.201099509999999</v>
      </c>
      <c r="K13" s="249">
        <f t="shared" si="1"/>
        <v>38.344791800000003</v>
      </c>
      <c r="L13" s="255">
        <f t="shared" si="1"/>
        <v>0.85953662519449958</v>
      </c>
      <c r="M13" s="244"/>
      <c r="N13" s="337">
        <f t="shared" si="2"/>
        <v>0.49550807533493391</v>
      </c>
      <c r="O13" s="337">
        <f t="shared" si="3"/>
        <v>2.3598592306652661</v>
      </c>
      <c r="U13" s="340" t="s">
        <v>423</v>
      </c>
    </row>
    <row r="14" spans="2:21" ht="18.75" x14ac:dyDescent="0.3">
      <c r="F14" s="5"/>
      <c r="G14" s="5"/>
    </row>
    <row r="15" spans="2:21" ht="18.75" x14ac:dyDescent="0.3">
      <c r="F15" s="5" t="s">
        <v>415</v>
      </c>
      <c r="G15" s="5" t="s">
        <v>416</v>
      </c>
    </row>
    <row r="38" spans="3:11" ht="18.75" x14ac:dyDescent="0.3">
      <c r="C38" s="341" t="s">
        <v>424</v>
      </c>
    </row>
    <row r="39" spans="3:11" x14ac:dyDescent="0.25">
      <c r="C39" s="4" t="s">
        <v>422</v>
      </c>
      <c r="D39" t="str">
        <f>+'TOTAL BEBIDAS FRIAS'!C6</f>
        <v>TOTAL BEBIDAS FRÍAS</v>
      </c>
      <c r="E39" t="str">
        <f>+'TOTAL BEBIDAS FRIAS'!D6</f>
        <v>BEBIDAS ESPIRITUOSAS</v>
      </c>
      <c r="F39" t="str">
        <f>+'TOTAL BEBIDAS FRIAS'!E6</f>
        <v>CERVEZA</v>
      </c>
      <c r="G39" t="str">
        <f>+'TOTAL BEBIDAS FRIAS'!F6</f>
        <v>VINO, ESPUMOSOS (Inc. Cava), TINTO DE VERANO, SIDRA</v>
      </c>
      <c r="H39" t="str">
        <f>+'TOTAL BEBIDAS FRIAS'!G6</f>
        <v>BEBIDAS REFRESCANTES**</v>
      </c>
      <c r="I39" t="str">
        <f>+'TOTAL BEBIDAS FRIAS'!H6</f>
        <v>AGUA</v>
      </c>
      <c r="J39" t="str">
        <f>+'TOTAL BEBIDAS FRIAS'!I6</f>
        <v>ZUMO</v>
      </c>
      <c r="K39" t="str">
        <f>+'TOTAL BEBIDAS FRIAS'!J6</f>
        <v>BEBIDAS ZUMO+LECHE</v>
      </c>
    </row>
    <row r="40" spans="3:11" x14ac:dyDescent="0.25">
      <c r="C40" t="str">
        <f>+'TOTAL BEBIDAS FRIAS'!B7</f>
        <v>Volumen (Mio consumiciones)</v>
      </c>
      <c r="D40" s="337">
        <f>+'TOTAL BEBIDAS FRIAS'!C7</f>
        <v>975.52461000000005</v>
      </c>
      <c r="E40" s="337">
        <f>+'TOTAL BEBIDAS FRIAS'!D7</f>
        <v>72.672849999999997</v>
      </c>
      <c r="F40" s="337">
        <f>+'TOTAL BEBIDAS FRIAS'!E7</f>
        <v>439.42610000000002</v>
      </c>
      <c r="G40" s="337">
        <f>+'TOTAL BEBIDAS FRIAS'!F7</f>
        <v>73.373500000000007</v>
      </c>
      <c r="H40" s="337">
        <f>+'TOTAL BEBIDAS FRIAS'!G7</f>
        <v>213.5556</v>
      </c>
      <c r="I40" s="337">
        <f>+'TOTAL BEBIDAS FRIAS'!H7</f>
        <v>144.62309999999999</v>
      </c>
      <c r="J40" s="337">
        <f>+'TOTAL BEBIDAS FRIAS'!I7</f>
        <v>25.945399999999999</v>
      </c>
      <c r="K40" s="337">
        <f>+'TOTAL BEBIDAS FRIAS'!J7</f>
        <v>5.9280600000000003</v>
      </c>
    </row>
    <row r="41" spans="3:11" x14ac:dyDescent="0.25">
      <c r="D41" s="339">
        <f>+D40/$D$40*100</f>
        <v>100</v>
      </c>
      <c r="E41" s="339">
        <f t="shared" ref="E41:K41" si="4">+E40/$D$40*100</f>
        <v>7.4496172884864471</v>
      </c>
      <c r="F41" s="339">
        <f t="shared" si="4"/>
        <v>45.04510655041291</v>
      </c>
      <c r="G41" s="339">
        <f t="shared" si="4"/>
        <v>7.5214401818115073</v>
      </c>
      <c r="H41" s="339">
        <f t="shared" si="4"/>
        <v>21.891359562933012</v>
      </c>
      <c r="I41" s="339">
        <f t="shared" si="4"/>
        <v>14.825161612273419</v>
      </c>
      <c r="J41" s="339">
        <f t="shared" si="4"/>
        <v>2.6596356190337422</v>
      </c>
      <c r="K41" s="339">
        <f t="shared" si="4"/>
        <v>0.60767918504895535</v>
      </c>
    </row>
  </sheetData>
  <mergeCells count="14">
    <mergeCell ref="B11:C11"/>
    <mergeCell ref="B12:C12"/>
    <mergeCell ref="B13:C13"/>
    <mergeCell ref="D2:F2"/>
    <mergeCell ref="G2:I2"/>
    <mergeCell ref="D3:L3"/>
    <mergeCell ref="B6:C6"/>
    <mergeCell ref="B7:C7"/>
    <mergeCell ref="N4:O4"/>
    <mergeCell ref="N2:R2"/>
    <mergeCell ref="B8:C8"/>
    <mergeCell ref="B9:C9"/>
    <mergeCell ref="B10:C10"/>
    <mergeCell ref="J2:L2"/>
  </mergeCells>
  <hyperlinks>
    <hyperlink ref="B6" location="'TOTAL BEB FRIAS'!A1" display="TOTAL BEBIDAS FRIAS"/>
    <hyperlink ref="B7" location="'BEB ESPIRITUOSAS'!A1" display="BEBIDAS ESPIRITUOSAS"/>
    <hyperlink ref="B8" location="CERVEZA!A1" display="CERVEZA"/>
    <hyperlink ref="B9" location="'VINO &amp; ESPUMOSOS'!A1" display="VINO &amp; ESPUMOSOS"/>
    <hyperlink ref="B11" location="AGUA!A1" display="AGUA"/>
    <hyperlink ref="B12" location="ZUMOS!A1" display="ZUMO"/>
    <hyperlink ref="B13" location="'BEB ZUMO+LECHE'!A1" display="BEB ZUMO+LECHE"/>
    <hyperlink ref="B10" location="'BEB REFRESCANTES'!A1" display="BEBIDAS REFRESCANTES"/>
  </hyperlinks>
  <pageMargins left="0.25" right="0.25" top="0.75" bottom="0.7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F54"/>
  <sheetViews>
    <sheetView showGridLines="0" showRowColHeaders="0" zoomScale="80" zoomScaleNormal="80" workbookViewId="0">
      <selection activeCell="E5" sqref="E5"/>
    </sheetView>
  </sheetViews>
  <sheetFormatPr baseColWidth="10" defaultColWidth="11.42578125" defaultRowHeight="15" x14ac:dyDescent="0.25"/>
  <cols>
    <col min="1" max="1" width="3.7109375" style="26" customWidth="1"/>
    <col min="2" max="2" width="41.5703125" style="26" bestFit="1" customWidth="1"/>
    <col min="3" max="3" width="30" style="26" customWidth="1"/>
    <col min="4" max="4" width="4.5703125" style="26" customWidth="1"/>
    <col min="5" max="16384" width="11.42578125" style="26"/>
  </cols>
  <sheetData>
    <row r="1" spans="1:6" ht="45.75" customHeight="1" x14ac:dyDescent="0.35">
      <c r="A1" s="2"/>
      <c r="B1" s="60"/>
      <c r="C1" s="61"/>
      <c r="D1"/>
      <c r="E1"/>
      <c r="F1"/>
    </row>
    <row r="2" spans="1:6" ht="27" customHeight="1" x14ac:dyDescent="0.25">
      <c r="A2" s="2"/>
      <c r="B2"/>
      <c r="C2" s="62"/>
      <c r="D2"/>
      <c r="E2"/>
      <c r="F2"/>
    </row>
    <row r="3" spans="1:6" ht="42" customHeight="1" x14ac:dyDescent="0.25">
      <c r="A3" s="2"/>
      <c r="B3"/>
      <c r="C3" s="62"/>
      <c r="D3"/>
      <c r="E3"/>
      <c r="F3"/>
    </row>
    <row r="4" spans="1:6" ht="18.75" customHeight="1" x14ac:dyDescent="0.3">
      <c r="A4" s="2"/>
      <c r="B4" s="67" t="s">
        <v>270</v>
      </c>
      <c r="C4" s="68"/>
      <c r="D4"/>
      <c r="E4"/>
      <c r="F4"/>
    </row>
    <row r="5" spans="1:6" ht="15.75" x14ac:dyDescent="0.25">
      <c r="A5" s="2"/>
      <c r="B5" s="93" t="s">
        <v>323</v>
      </c>
      <c r="C5" s="95">
        <v>1000</v>
      </c>
      <c r="D5"/>
      <c r="E5"/>
      <c r="F5"/>
    </row>
    <row r="6" spans="1:6" ht="15.75" x14ac:dyDescent="0.25">
      <c r="A6" s="2"/>
      <c r="B6" s="93" t="s">
        <v>324</v>
      </c>
      <c r="C6" s="95">
        <v>330</v>
      </c>
      <c r="D6"/>
      <c r="E6"/>
      <c r="F6"/>
    </row>
    <row r="7" spans="1:6" ht="15.75" x14ac:dyDescent="0.25">
      <c r="A7" s="2"/>
      <c r="B7" s="93" t="s">
        <v>325</v>
      </c>
      <c r="C7" s="95">
        <v>200</v>
      </c>
      <c r="D7"/>
      <c r="E7"/>
      <c r="F7"/>
    </row>
    <row r="8" spans="1:6" ht="15.75" x14ac:dyDescent="0.25">
      <c r="A8" s="2"/>
      <c r="B8" s="93" t="s">
        <v>326</v>
      </c>
      <c r="C8" s="95">
        <v>500</v>
      </c>
      <c r="D8"/>
      <c r="E8"/>
      <c r="F8"/>
    </row>
    <row r="9" spans="1:6" ht="15.75" x14ac:dyDescent="0.25">
      <c r="A9" s="2"/>
      <c r="B9" s="93" t="s">
        <v>327</v>
      </c>
      <c r="C9" s="95">
        <v>330</v>
      </c>
      <c r="D9"/>
      <c r="E9"/>
      <c r="F9"/>
    </row>
    <row r="10" spans="1:6" ht="15" customHeight="1" x14ac:dyDescent="0.25">
      <c r="A10" s="2"/>
      <c r="B10" s="93" t="s">
        <v>328</v>
      </c>
      <c r="C10" s="95">
        <v>1000</v>
      </c>
      <c r="D10"/>
      <c r="E10"/>
      <c r="F10"/>
    </row>
    <row r="11" spans="1:6" ht="15.75" x14ac:dyDescent="0.25">
      <c r="A11" s="2"/>
      <c r="B11" s="93" t="s">
        <v>329</v>
      </c>
      <c r="C11" s="95">
        <v>500</v>
      </c>
      <c r="D11"/>
      <c r="E11"/>
      <c r="F11"/>
    </row>
    <row r="12" spans="1:6" ht="15.75" x14ac:dyDescent="0.25">
      <c r="A12" s="2"/>
      <c r="B12" s="93" t="s">
        <v>330</v>
      </c>
      <c r="C12" s="95">
        <v>330</v>
      </c>
      <c r="D12"/>
      <c r="E12"/>
      <c r="F12"/>
    </row>
    <row r="13" spans="1:6" ht="15.75" x14ac:dyDescent="0.25">
      <c r="A13" s="2"/>
      <c r="B13" s="93" t="s">
        <v>331</v>
      </c>
      <c r="C13" s="95">
        <v>300</v>
      </c>
      <c r="D13"/>
      <c r="E13"/>
      <c r="F13"/>
    </row>
    <row r="14" spans="1:6" ht="15.75" x14ac:dyDescent="0.25">
      <c r="A14" s="2"/>
      <c r="B14" s="93" t="s">
        <v>332</v>
      </c>
      <c r="C14" s="95">
        <v>330</v>
      </c>
      <c r="D14"/>
      <c r="E14"/>
      <c r="F14"/>
    </row>
    <row r="15" spans="1:6" ht="15.75" x14ac:dyDescent="0.25">
      <c r="A15" s="2"/>
      <c r="B15" s="94" t="s">
        <v>333</v>
      </c>
      <c r="C15" s="96">
        <v>330</v>
      </c>
      <c r="D15"/>
      <c r="E15"/>
      <c r="F15"/>
    </row>
    <row r="16" spans="1:6" ht="18.75" x14ac:dyDescent="0.3">
      <c r="A16" s="2"/>
      <c r="B16" s="67" t="s">
        <v>262</v>
      </c>
      <c r="C16" s="97"/>
      <c r="D16"/>
      <c r="E16"/>
      <c r="F16"/>
    </row>
    <row r="17" spans="1:6" ht="15.75" x14ac:dyDescent="0.25">
      <c r="A17" s="2"/>
      <c r="B17" s="93" t="s">
        <v>334</v>
      </c>
      <c r="C17" s="95">
        <v>330</v>
      </c>
      <c r="D17"/>
      <c r="E17"/>
      <c r="F17"/>
    </row>
    <row r="18" spans="1:6" ht="15.75" x14ac:dyDescent="0.25">
      <c r="A18" s="2"/>
      <c r="B18" s="93" t="s">
        <v>335</v>
      </c>
      <c r="C18" s="95">
        <v>500</v>
      </c>
      <c r="D18"/>
      <c r="E18"/>
      <c r="F18"/>
    </row>
    <row r="19" spans="1:6" ht="15.75" x14ac:dyDescent="0.25">
      <c r="A19" s="2"/>
      <c r="B19" s="93" t="s">
        <v>336</v>
      </c>
      <c r="C19" s="95">
        <v>1500</v>
      </c>
      <c r="D19"/>
      <c r="E19"/>
      <c r="F19"/>
    </row>
    <row r="20" spans="1:6" ht="15.75" x14ac:dyDescent="0.25">
      <c r="A20" s="2"/>
      <c r="B20" s="93" t="s">
        <v>337</v>
      </c>
      <c r="C20" s="95">
        <v>5000</v>
      </c>
      <c r="D20"/>
      <c r="E20"/>
      <c r="F20"/>
    </row>
    <row r="21" spans="1:6" ht="15.75" x14ac:dyDescent="0.25">
      <c r="A21" s="2"/>
      <c r="B21" s="93" t="s">
        <v>338</v>
      </c>
      <c r="C21" s="95">
        <v>8000</v>
      </c>
      <c r="D21"/>
      <c r="E21"/>
      <c r="F21"/>
    </row>
    <row r="22" spans="1:6" ht="15.75" x14ac:dyDescent="0.25">
      <c r="A22" s="2"/>
      <c r="B22" s="94" t="s">
        <v>339</v>
      </c>
      <c r="C22" s="96">
        <v>6500</v>
      </c>
      <c r="D22"/>
      <c r="E22"/>
      <c r="F22"/>
    </row>
    <row r="23" spans="1:6" ht="18.75" x14ac:dyDescent="0.3">
      <c r="A23" s="2"/>
      <c r="B23" s="67" t="s">
        <v>271</v>
      </c>
      <c r="C23" s="97"/>
      <c r="D23"/>
      <c r="E23"/>
      <c r="F23"/>
    </row>
    <row r="24" spans="1:6" ht="15.75" x14ac:dyDescent="0.25">
      <c r="A24" s="2"/>
      <c r="B24" s="93" t="s">
        <v>340</v>
      </c>
      <c r="C24" s="95">
        <v>330</v>
      </c>
      <c r="D24"/>
      <c r="E24"/>
      <c r="F24"/>
    </row>
    <row r="25" spans="1:6" ht="15.75" x14ac:dyDescent="0.25">
      <c r="A25" s="2"/>
      <c r="B25" s="93" t="s">
        <v>341</v>
      </c>
      <c r="C25" s="95">
        <v>500</v>
      </c>
      <c r="D25"/>
      <c r="E25"/>
      <c r="F25"/>
    </row>
    <row r="26" spans="1:6" ht="15.75" x14ac:dyDescent="0.25">
      <c r="A26" s="2"/>
      <c r="B26" s="93" t="s">
        <v>342</v>
      </c>
      <c r="C26" s="95">
        <v>1500</v>
      </c>
      <c r="D26"/>
      <c r="E26"/>
      <c r="F26"/>
    </row>
    <row r="27" spans="1:6" ht="15.75" x14ac:dyDescent="0.25">
      <c r="A27" s="2"/>
      <c r="B27" s="93" t="s">
        <v>343</v>
      </c>
      <c r="C27" s="95">
        <v>330</v>
      </c>
      <c r="D27"/>
      <c r="E27"/>
      <c r="F27"/>
    </row>
    <row r="28" spans="1:6" ht="15.75" x14ac:dyDescent="0.25">
      <c r="A28" s="2"/>
      <c r="B28" s="93" t="s">
        <v>344</v>
      </c>
      <c r="C28" s="95">
        <v>500</v>
      </c>
      <c r="D28"/>
      <c r="E28"/>
      <c r="F28"/>
    </row>
    <row r="29" spans="1:6" ht="15.75" x14ac:dyDescent="0.25">
      <c r="A29" s="2"/>
      <c r="B29" s="93" t="s">
        <v>345</v>
      </c>
      <c r="C29" s="95">
        <v>330</v>
      </c>
      <c r="D29"/>
      <c r="E29"/>
      <c r="F29"/>
    </row>
    <row r="30" spans="1:6" ht="15.75" x14ac:dyDescent="0.25">
      <c r="A30" s="2"/>
      <c r="B30" s="93" t="s">
        <v>346</v>
      </c>
      <c r="C30" s="95">
        <v>250</v>
      </c>
      <c r="D30"/>
      <c r="E30"/>
      <c r="F30"/>
    </row>
    <row r="31" spans="1:6" ht="15.75" x14ac:dyDescent="0.25">
      <c r="A31" s="2"/>
      <c r="B31" s="94" t="s">
        <v>347</v>
      </c>
      <c r="C31" s="96">
        <v>200</v>
      </c>
      <c r="D31"/>
      <c r="E31"/>
      <c r="F31"/>
    </row>
    <row r="32" spans="1:6" ht="18.75" x14ac:dyDescent="0.3">
      <c r="A32" s="2"/>
      <c r="B32" s="67" t="s">
        <v>272</v>
      </c>
      <c r="C32" s="97"/>
      <c r="D32"/>
      <c r="E32"/>
      <c r="F32"/>
    </row>
    <row r="33" spans="1:6" ht="15.75" x14ac:dyDescent="0.25">
      <c r="A33" s="2"/>
      <c r="B33" s="93" t="s">
        <v>348</v>
      </c>
      <c r="C33" s="95">
        <v>750</v>
      </c>
      <c r="D33"/>
      <c r="E33"/>
      <c r="F33"/>
    </row>
    <row r="34" spans="1:6" ht="15.75" x14ac:dyDescent="0.25">
      <c r="A34" s="2"/>
      <c r="B34" s="94" t="s">
        <v>273</v>
      </c>
      <c r="C34" s="96">
        <v>250</v>
      </c>
      <c r="D34"/>
      <c r="E34"/>
      <c r="F34"/>
    </row>
    <row r="35" spans="1:6" ht="18.75" x14ac:dyDescent="0.3">
      <c r="A35" s="2"/>
      <c r="B35" s="67" t="s">
        <v>349</v>
      </c>
      <c r="C35" s="97"/>
      <c r="D35"/>
      <c r="E35"/>
      <c r="F35"/>
    </row>
    <row r="36" spans="1:6" ht="15.75" x14ac:dyDescent="0.25">
      <c r="A36" s="2"/>
      <c r="B36" s="93" t="s">
        <v>347</v>
      </c>
      <c r="C36" s="95">
        <v>200</v>
      </c>
      <c r="D36"/>
      <c r="E36"/>
      <c r="F36"/>
    </row>
    <row r="37" spans="1:6" ht="15.75" x14ac:dyDescent="0.25">
      <c r="A37" s="2"/>
      <c r="B37" s="93" t="s">
        <v>346</v>
      </c>
      <c r="C37" s="95">
        <v>250</v>
      </c>
      <c r="D37"/>
      <c r="E37"/>
      <c r="F37"/>
    </row>
    <row r="38" spans="1:6" ht="15.75" x14ac:dyDescent="0.25">
      <c r="A38" s="2"/>
      <c r="B38" s="93" t="s">
        <v>345</v>
      </c>
      <c r="C38" s="95">
        <v>330</v>
      </c>
      <c r="D38"/>
      <c r="E38"/>
      <c r="F38"/>
    </row>
    <row r="39" spans="1:6" ht="15.75" x14ac:dyDescent="0.25">
      <c r="A39" s="2"/>
      <c r="B39" s="93" t="s">
        <v>350</v>
      </c>
      <c r="C39" s="95">
        <v>200</v>
      </c>
      <c r="D39"/>
      <c r="E39"/>
      <c r="F39"/>
    </row>
    <row r="40" spans="1:6" ht="15.75" x14ac:dyDescent="0.25">
      <c r="A40" s="2"/>
      <c r="B40" s="93" t="s">
        <v>351</v>
      </c>
      <c r="C40" s="95">
        <v>330</v>
      </c>
      <c r="D40"/>
      <c r="E40"/>
      <c r="F40"/>
    </row>
    <row r="41" spans="1:6" ht="15.75" x14ac:dyDescent="0.25">
      <c r="A41" s="2"/>
      <c r="B41" s="94" t="s">
        <v>352</v>
      </c>
      <c r="C41" s="96">
        <v>1000</v>
      </c>
      <c r="D41"/>
      <c r="E41"/>
      <c r="F41"/>
    </row>
    <row r="42" spans="1:6" ht="18.75" x14ac:dyDescent="0.3">
      <c r="A42" s="2"/>
      <c r="B42" s="67" t="s">
        <v>274</v>
      </c>
      <c r="C42" s="97"/>
      <c r="D42"/>
      <c r="E42"/>
      <c r="F42"/>
    </row>
    <row r="43" spans="1:6" ht="15.75" x14ac:dyDescent="0.25">
      <c r="A43" s="2"/>
      <c r="B43" s="93" t="s">
        <v>353</v>
      </c>
      <c r="C43" s="95">
        <v>20</v>
      </c>
      <c r="D43"/>
      <c r="E43"/>
      <c r="F43"/>
    </row>
    <row r="44" spans="1:6" ht="15.75" x14ac:dyDescent="0.25">
      <c r="A44" s="2"/>
      <c r="B44" s="93" t="s">
        <v>348</v>
      </c>
      <c r="C44" s="95">
        <v>750</v>
      </c>
      <c r="D44"/>
      <c r="E44"/>
      <c r="F44"/>
    </row>
    <row r="45" spans="1:6" ht="15.75" x14ac:dyDescent="0.25">
      <c r="A45" s="2"/>
      <c r="B45" s="93" t="s">
        <v>354</v>
      </c>
      <c r="C45" s="95">
        <v>80</v>
      </c>
      <c r="D45"/>
      <c r="E45"/>
      <c r="F45"/>
    </row>
    <row r="46" spans="1:6" ht="15.75" x14ac:dyDescent="0.25">
      <c r="A46" s="2"/>
      <c r="B46" s="93" t="s">
        <v>355</v>
      </c>
      <c r="C46" s="95">
        <v>1000</v>
      </c>
      <c r="D46"/>
      <c r="E46"/>
      <c r="F46"/>
    </row>
    <row r="47" spans="1:6" ht="15.75" x14ac:dyDescent="0.25">
      <c r="A47" s="2"/>
      <c r="B47" s="94" t="s">
        <v>356</v>
      </c>
      <c r="C47" s="96">
        <v>80</v>
      </c>
      <c r="D47"/>
      <c r="E47"/>
      <c r="F47"/>
    </row>
    <row r="48" spans="1:6" x14ac:dyDescent="0.25">
      <c r="A48" s="2"/>
      <c r="B48"/>
      <c r="C48" s="1"/>
      <c r="D48"/>
      <c r="E48"/>
      <c r="F48"/>
    </row>
    <row r="49" spans="3:3" x14ac:dyDescent="0.25">
      <c r="C49" s="27"/>
    </row>
    <row r="50" spans="3:3" x14ac:dyDescent="0.25">
      <c r="C50" s="27"/>
    </row>
    <row r="51" spans="3:3" x14ac:dyDescent="0.25">
      <c r="C51" s="27"/>
    </row>
    <row r="52" spans="3:3" x14ac:dyDescent="0.25">
      <c r="C52" s="27"/>
    </row>
    <row r="53" spans="3:3" x14ac:dyDescent="0.25">
      <c r="C53" s="27"/>
    </row>
    <row r="54" spans="3:3" x14ac:dyDescent="0.25">
      <c r="C54" s="27"/>
    </row>
  </sheetData>
  <pageMargins left="0.25" right="0.25" top="0.75" bottom="0.75" header="0.3" footer="0.3"/>
  <pageSetup paperSize="9" scale="90" fitToWidth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50"/>
  <sheetViews>
    <sheetView showGridLines="0" showRowColHeaders="0" zoomScale="80" zoomScaleNormal="80" workbookViewId="0">
      <selection activeCell="J9" sqref="J9"/>
    </sheetView>
  </sheetViews>
  <sheetFormatPr baseColWidth="10" defaultColWidth="11.42578125" defaultRowHeight="15" x14ac:dyDescent="0.25"/>
  <cols>
    <col min="1" max="1" width="1.28515625" style="26" customWidth="1"/>
    <col min="2" max="2" width="94.7109375" style="26" customWidth="1"/>
    <col min="3" max="3" width="3.85546875" style="26" customWidth="1"/>
    <col min="4" max="16384" width="11.42578125" style="26"/>
  </cols>
  <sheetData>
    <row r="1" spans="1:3" ht="36" customHeight="1" x14ac:dyDescent="0.25">
      <c r="A1" s="2"/>
      <c r="B1" s="63"/>
      <c r="C1"/>
    </row>
    <row r="2" spans="1:3" ht="3" customHeight="1" x14ac:dyDescent="0.25">
      <c r="A2" s="2"/>
      <c r="B2"/>
      <c r="C2"/>
    </row>
    <row r="3" spans="1:3" s="66" customFormat="1" ht="18.75" customHeight="1" x14ac:dyDescent="0.25">
      <c r="A3" s="65"/>
      <c r="B3" s="64"/>
      <c r="C3" s="65"/>
    </row>
    <row r="4" spans="1:3" ht="5.25" customHeight="1" x14ac:dyDescent="0.25">
      <c r="A4" s="2"/>
      <c r="B4" s="2"/>
      <c r="C4"/>
    </row>
    <row r="5" spans="1:3" s="329" customFormat="1" x14ac:dyDescent="0.25">
      <c r="A5" s="327"/>
      <c r="B5" s="330" t="s">
        <v>468</v>
      </c>
      <c r="C5" s="328"/>
    </row>
    <row r="6" spans="1:3" s="66" customFormat="1" ht="18.75" customHeight="1" x14ac:dyDescent="0.25">
      <c r="A6" s="65"/>
      <c r="B6" s="64"/>
      <c r="C6" s="65"/>
    </row>
    <row r="7" spans="1:3" ht="5.25" customHeight="1" x14ac:dyDescent="0.25">
      <c r="A7" s="2"/>
      <c r="B7" s="2"/>
      <c r="C7"/>
    </row>
    <row r="8" spans="1:3" s="334" customFormat="1" ht="32.25" customHeight="1" x14ac:dyDescent="0.25">
      <c r="A8" s="331"/>
      <c r="B8" s="332" t="s">
        <v>430</v>
      </c>
      <c r="C8" s="333"/>
    </row>
    <row r="9" spans="1:3" s="334" customFormat="1" ht="32.25" customHeight="1" x14ac:dyDescent="0.25">
      <c r="A9" s="331"/>
      <c r="B9" s="332" t="s">
        <v>431</v>
      </c>
      <c r="C9" s="333"/>
    </row>
    <row r="10" spans="1:3" s="334" customFormat="1" ht="32.25" customHeight="1" x14ac:dyDescent="0.25">
      <c r="A10" s="331"/>
      <c r="B10" s="332" t="s">
        <v>432</v>
      </c>
      <c r="C10" s="333"/>
    </row>
    <row r="11" spans="1:3" s="334" customFormat="1" ht="32.25" customHeight="1" x14ac:dyDescent="0.25">
      <c r="A11" s="331"/>
      <c r="B11" s="332" t="s">
        <v>304</v>
      </c>
      <c r="C11" s="333"/>
    </row>
    <row r="12" spans="1:3" s="334" customFormat="1" ht="32.25" customHeight="1" x14ac:dyDescent="0.25">
      <c r="A12" s="331"/>
      <c r="B12" s="332" t="s">
        <v>376</v>
      </c>
      <c r="C12" s="333"/>
    </row>
    <row r="13" spans="1:3" s="334" customFormat="1" ht="32.25" customHeight="1" x14ac:dyDescent="0.25">
      <c r="A13" s="331"/>
      <c r="B13" s="332" t="s">
        <v>377</v>
      </c>
      <c r="C13" s="333"/>
    </row>
    <row r="14" spans="1:3" s="334" customFormat="1" ht="32.25" customHeight="1" x14ac:dyDescent="0.25">
      <c r="A14" s="331"/>
      <c r="B14" s="332" t="s">
        <v>414</v>
      </c>
      <c r="C14" s="333"/>
    </row>
    <row r="15" spans="1:3" s="334" customFormat="1" ht="32.25" customHeight="1" x14ac:dyDescent="0.25">
      <c r="A15" s="331"/>
      <c r="B15" s="332" t="s">
        <v>378</v>
      </c>
      <c r="C15" s="333"/>
    </row>
    <row r="16" spans="1:3" s="334" customFormat="1" ht="32.25" customHeight="1" x14ac:dyDescent="0.25">
      <c r="A16" s="331"/>
      <c r="B16" s="335" t="s">
        <v>379</v>
      </c>
      <c r="C16" s="333"/>
    </row>
    <row r="17" spans="1:3" s="334" customFormat="1" ht="32.25" customHeight="1" x14ac:dyDescent="0.25">
      <c r="A17" s="331"/>
      <c r="B17" s="335" t="s">
        <v>380</v>
      </c>
      <c r="C17" s="333"/>
    </row>
    <row r="18" spans="1:3" s="334" customFormat="1" ht="32.25" customHeight="1" x14ac:dyDescent="0.25">
      <c r="A18" s="331"/>
      <c r="B18" s="335" t="s">
        <v>381</v>
      </c>
      <c r="C18" s="333"/>
    </row>
    <row r="19" spans="1:3" x14ac:dyDescent="0.25">
      <c r="A19" s="2"/>
      <c r="B19"/>
      <c r="C19"/>
    </row>
    <row r="20" spans="1:3" s="66" customFormat="1" ht="18.75" customHeight="1" x14ac:dyDescent="0.25">
      <c r="A20" s="65"/>
      <c r="B20" s="64"/>
      <c r="C20" s="65"/>
    </row>
    <row r="21" spans="1:3" ht="5.25" customHeight="1" x14ac:dyDescent="0.25">
      <c r="A21" s="2"/>
      <c r="B21" s="2"/>
      <c r="C21"/>
    </row>
    <row r="22" spans="1:3" s="329" customFormat="1" ht="25.5" customHeight="1" x14ac:dyDescent="0.25">
      <c r="A22" s="327"/>
      <c r="B22" s="330" t="s">
        <v>305</v>
      </c>
      <c r="C22" s="328"/>
    </row>
    <row r="23" spans="1:3" s="329" customFormat="1" ht="25.5" customHeight="1" x14ac:dyDescent="0.25">
      <c r="A23" s="327"/>
      <c r="B23" s="330" t="s">
        <v>306</v>
      </c>
      <c r="C23" s="328"/>
    </row>
    <row r="24" spans="1:3" s="329" customFormat="1" ht="25.5" customHeight="1" x14ac:dyDescent="0.25">
      <c r="A24" s="327"/>
      <c r="B24" s="330" t="s">
        <v>307</v>
      </c>
      <c r="C24" s="328"/>
    </row>
    <row r="25" spans="1:3" s="329" customFormat="1" ht="25.5" customHeight="1" x14ac:dyDescent="0.25">
      <c r="A25" s="327"/>
      <c r="B25" s="330" t="s">
        <v>308</v>
      </c>
      <c r="C25" s="328"/>
    </row>
    <row r="26" spans="1:3" s="329" customFormat="1" ht="25.5" customHeight="1" x14ac:dyDescent="0.25">
      <c r="A26" s="327"/>
      <c r="B26" s="330" t="s">
        <v>382</v>
      </c>
      <c r="C26" s="328"/>
    </row>
    <row r="27" spans="1:3" s="329" customFormat="1" ht="34.5" customHeight="1" x14ac:dyDescent="0.25">
      <c r="A27" s="327"/>
      <c r="B27" s="330" t="s">
        <v>309</v>
      </c>
      <c r="C27" s="328"/>
    </row>
    <row r="28" spans="1:3" s="329" customFormat="1" ht="25.5" customHeight="1" x14ac:dyDescent="0.25">
      <c r="A28" s="327"/>
      <c r="B28" s="330" t="s">
        <v>310</v>
      </c>
      <c r="C28" s="328"/>
    </row>
    <row r="29" spans="1:3" s="329" customFormat="1" ht="25.5" customHeight="1" x14ac:dyDescent="0.25">
      <c r="A29" s="327"/>
      <c r="B29" s="330" t="s">
        <v>311</v>
      </c>
      <c r="C29" s="328"/>
    </row>
    <row r="30" spans="1:3" ht="21" customHeight="1" x14ac:dyDescent="0.25">
      <c r="A30" s="2"/>
      <c r="B30" s="55" t="s">
        <v>441</v>
      </c>
      <c r="C30"/>
    </row>
    <row r="31" spans="1:3" x14ac:dyDescent="0.25">
      <c r="A31" s="2"/>
      <c r="B31"/>
      <c r="C31"/>
    </row>
    <row r="32" spans="1:3" x14ac:dyDescent="0.25">
      <c r="A32" s="2"/>
      <c r="B32"/>
      <c r="C32"/>
    </row>
    <row r="33" spans="1:3" x14ac:dyDescent="0.25">
      <c r="A33" s="2"/>
      <c r="B33"/>
      <c r="C33"/>
    </row>
    <row r="34" spans="1:3" x14ac:dyDescent="0.25">
      <c r="A34" s="2"/>
      <c r="B34"/>
      <c r="C34"/>
    </row>
    <row r="35" spans="1:3" x14ac:dyDescent="0.25">
      <c r="A35" s="2"/>
      <c r="B35"/>
      <c r="C35"/>
    </row>
    <row r="36" spans="1:3" x14ac:dyDescent="0.25">
      <c r="A36" s="2"/>
      <c r="B36"/>
      <c r="C36"/>
    </row>
    <row r="37" spans="1:3" x14ac:dyDescent="0.25">
      <c r="A37" s="2"/>
      <c r="B37"/>
      <c r="C37"/>
    </row>
    <row r="38" spans="1:3" x14ac:dyDescent="0.25">
      <c r="A38" s="2"/>
      <c r="B38"/>
      <c r="C38"/>
    </row>
    <row r="39" spans="1:3" x14ac:dyDescent="0.25">
      <c r="A39" s="2"/>
      <c r="B39"/>
      <c r="C39"/>
    </row>
    <row r="40" spans="1:3" x14ac:dyDescent="0.25">
      <c r="A40" s="2"/>
      <c r="B40"/>
      <c r="C40"/>
    </row>
    <row r="41" spans="1:3" x14ac:dyDescent="0.25">
      <c r="A41" s="2"/>
      <c r="B41"/>
      <c r="C41"/>
    </row>
    <row r="42" spans="1:3" x14ac:dyDescent="0.25">
      <c r="A42" s="2"/>
      <c r="B42"/>
      <c r="C42"/>
    </row>
    <row r="43" spans="1:3" x14ac:dyDescent="0.25">
      <c r="A43" s="2"/>
      <c r="B43"/>
      <c r="C43"/>
    </row>
    <row r="44" spans="1:3" x14ac:dyDescent="0.25">
      <c r="A44" s="2"/>
      <c r="B44"/>
      <c r="C44"/>
    </row>
    <row r="45" spans="1:3" x14ac:dyDescent="0.25">
      <c r="A45" s="2"/>
      <c r="B45"/>
      <c r="C45"/>
    </row>
    <row r="46" spans="1:3" x14ac:dyDescent="0.25">
      <c r="A46" s="2"/>
      <c r="B46"/>
      <c r="C46"/>
    </row>
    <row r="47" spans="1:3" x14ac:dyDescent="0.25">
      <c r="A47" s="2"/>
      <c r="B47"/>
      <c r="C47"/>
    </row>
    <row r="48" spans="1:3" x14ac:dyDescent="0.25">
      <c r="A48" s="2"/>
      <c r="B48"/>
      <c r="C48"/>
    </row>
    <row r="49" spans="1:3" x14ac:dyDescent="0.25">
      <c r="A49" s="2"/>
      <c r="B49"/>
      <c r="C49"/>
    </row>
    <row r="50" spans="1:3" x14ac:dyDescent="0.25">
      <c r="A50" s="2"/>
      <c r="B50"/>
      <c r="C50"/>
    </row>
  </sheetData>
  <pageMargins left="0.7" right="0.7" top="0.75" bottom="0.75" header="0.3" footer="0.3"/>
  <pageSetup paperSize="9" scale="75" fitToWidth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48"/>
  <sheetViews>
    <sheetView showGridLines="0" workbookViewId="0">
      <selection activeCell="E49" sqref="E49"/>
    </sheetView>
  </sheetViews>
  <sheetFormatPr baseColWidth="10" defaultRowHeight="15" x14ac:dyDescent="0.25"/>
  <cols>
    <col min="1" max="1" width="42.7109375" customWidth="1"/>
  </cols>
  <sheetData>
    <row r="1" spans="1:2" x14ac:dyDescent="0.25">
      <c r="A1" s="274" t="s">
        <v>407</v>
      </c>
    </row>
    <row r="3" spans="1:2" x14ac:dyDescent="0.25">
      <c r="A3" s="357" t="s">
        <v>459</v>
      </c>
      <c r="B3" s="357"/>
    </row>
    <row r="4" spans="1:2" x14ac:dyDescent="0.25">
      <c r="A4" s="357" t="s">
        <v>405</v>
      </c>
      <c r="B4" s="357"/>
    </row>
    <row r="5" spans="1:2" x14ac:dyDescent="0.25">
      <c r="A5" s="357" t="s">
        <v>465</v>
      </c>
      <c r="B5" s="357" t="s">
        <v>23</v>
      </c>
    </row>
    <row r="6" spans="1:2" x14ac:dyDescent="0.25">
      <c r="A6" s="357" t="s">
        <v>230</v>
      </c>
      <c r="B6" s="357">
        <v>35697870</v>
      </c>
    </row>
    <row r="7" spans="1:2" x14ac:dyDescent="0.25">
      <c r="A7" s="357" t="s">
        <v>450</v>
      </c>
      <c r="B7" s="357">
        <v>3464715</v>
      </c>
    </row>
    <row r="8" spans="1:2" x14ac:dyDescent="0.25">
      <c r="A8" s="357" t="s">
        <v>451</v>
      </c>
      <c r="B8" s="357">
        <v>2994336</v>
      </c>
    </row>
    <row r="9" spans="1:2" x14ac:dyDescent="0.25">
      <c r="A9" s="357" t="s">
        <v>452</v>
      </c>
      <c r="B9" s="357">
        <v>5359809</v>
      </c>
    </row>
    <row r="10" spans="1:2" x14ac:dyDescent="0.25">
      <c r="A10" s="357" t="s">
        <v>453</v>
      </c>
      <c r="B10" s="357">
        <v>10842330</v>
      </c>
    </row>
    <row r="11" spans="1:2" x14ac:dyDescent="0.25">
      <c r="A11" s="357" t="s">
        <v>454</v>
      </c>
      <c r="B11" s="357">
        <v>13036680</v>
      </c>
    </row>
    <row r="12" spans="1:2" x14ac:dyDescent="0.25">
      <c r="B12">
        <f>+B6-B7</f>
        <v>32233155</v>
      </c>
    </row>
    <row r="13" spans="1:2" x14ac:dyDescent="0.25">
      <c r="A13" s="274" t="s">
        <v>406</v>
      </c>
    </row>
    <row r="14" spans="1:2" x14ac:dyDescent="0.25">
      <c r="A14" s="358" t="s">
        <v>461</v>
      </c>
      <c r="B14" s="358"/>
    </row>
    <row r="15" spans="1:2" x14ac:dyDescent="0.25">
      <c r="A15" s="358" t="s">
        <v>405</v>
      </c>
      <c r="B15" s="358"/>
    </row>
    <row r="16" spans="1:2" x14ac:dyDescent="0.25">
      <c r="A16" s="358" t="s">
        <v>466</v>
      </c>
      <c r="B16" s="358" t="s">
        <v>23</v>
      </c>
    </row>
    <row r="17" spans="1:10" x14ac:dyDescent="0.25">
      <c r="A17" s="358" t="s">
        <v>230</v>
      </c>
      <c r="B17" s="358">
        <v>33476960</v>
      </c>
    </row>
    <row r="18" spans="1:10" x14ac:dyDescent="0.25">
      <c r="A18" s="358" t="s">
        <v>450</v>
      </c>
      <c r="B18" s="358">
        <v>1227588</v>
      </c>
    </row>
    <row r="19" spans="1:10" x14ac:dyDescent="0.25">
      <c r="A19" s="358" t="s">
        <v>451</v>
      </c>
      <c r="B19" s="358">
        <v>2990939</v>
      </c>
    </row>
    <row r="20" spans="1:10" x14ac:dyDescent="0.25">
      <c r="A20" s="358" t="s">
        <v>452</v>
      </c>
      <c r="B20" s="358">
        <v>5368121</v>
      </c>
    </row>
    <row r="21" spans="1:10" x14ac:dyDescent="0.25">
      <c r="A21" s="358" t="s">
        <v>453</v>
      </c>
      <c r="B21" s="358">
        <v>10846260</v>
      </c>
    </row>
    <row r="22" spans="1:10" x14ac:dyDescent="0.25">
      <c r="A22" s="358" t="s">
        <v>454</v>
      </c>
      <c r="B22" s="358">
        <v>13044060</v>
      </c>
    </row>
    <row r="23" spans="1:10" x14ac:dyDescent="0.25">
      <c r="B23">
        <f>+B17-B18</f>
        <v>32249372</v>
      </c>
    </row>
    <row r="26" spans="1:10" x14ac:dyDescent="0.25">
      <c r="A26" s="396" t="s">
        <v>410</v>
      </c>
      <c r="B26" s="396"/>
      <c r="C26" s="396"/>
      <c r="D26" s="396"/>
      <c r="E26" s="396"/>
    </row>
    <row r="27" spans="1:10" x14ac:dyDescent="0.25">
      <c r="A27" s="396"/>
      <c r="B27" s="396"/>
      <c r="C27" s="396"/>
      <c r="D27" s="396"/>
      <c r="E27" s="396"/>
    </row>
    <row r="28" spans="1:10" x14ac:dyDescent="0.25">
      <c r="A28" s="359" t="s">
        <v>459</v>
      </c>
      <c r="B28" s="359"/>
      <c r="E28" s="32"/>
      <c r="F28" s="32"/>
      <c r="G28" s="32"/>
      <c r="H28" s="32"/>
      <c r="I28" s="32"/>
      <c r="J28" s="32"/>
    </row>
    <row r="29" spans="1:10" x14ac:dyDescent="0.25">
      <c r="A29" s="359" t="s">
        <v>405</v>
      </c>
      <c r="B29" s="359"/>
      <c r="E29" s="32"/>
      <c r="F29" s="32"/>
      <c r="G29" s="32"/>
      <c r="H29" s="32"/>
      <c r="I29" s="32"/>
      <c r="J29" s="32"/>
    </row>
    <row r="30" spans="1:10" x14ac:dyDescent="0.25">
      <c r="A30" s="359" t="s">
        <v>467</v>
      </c>
      <c r="B30" s="359" t="s">
        <v>23</v>
      </c>
      <c r="E30" s="32"/>
      <c r="F30" s="32"/>
      <c r="G30" s="32"/>
      <c r="H30" s="32"/>
      <c r="I30" s="32"/>
      <c r="J30" s="32"/>
    </row>
    <row r="31" spans="1:10" x14ac:dyDescent="0.25">
      <c r="A31" s="359" t="s">
        <v>230</v>
      </c>
      <c r="B31" s="359">
        <v>35697870</v>
      </c>
      <c r="C31">
        <f>+B31/$B$31*100</f>
        <v>100</v>
      </c>
      <c r="E31" s="32"/>
      <c r="F31" s="32"/>
      <c r="G31" s="32"/>
      <c r="H31" s="32"/>
      <c r="I31" s="32"/>
      <c r="J31" s="32"/>
    </row>
    <row r="32" spans="1:10" x14ac:dyDescent="0.25">
      <c r="A32" s="359" t="s">
        <v>442</v>
      </c>
      <c r="B32" s="359">
        <v>3265581</v>
      </c>
      <c r="C32" s="314">
        <f t="shared" ref="C32:C46" si="0">+B32/$B$31*100</f>
        <v>9.1478315092749227</v>
      </c>
      <c r="E32" s="32"/>
      <c r="F32" s="32"/>
      <c r="G32" s="32"/>
      <c r="H32" s="317"/>
      <c r="I32" s="317"/>
      <c r="J32" s="32"/>
    </row>
    <row r="33" spans="1:10" x14ac:dyDescent="0.25">
      <c r="A33" s="359" t="s">
        <v>443</v>
      </c>
      <c r="B33" s="359">
        <v>4554596</v>
      </c>
      <c r="C33" s="314">
        <f t="shared" si="0"/>
        <v>12.758733224139144</v>
      </c>
      <c r="E33" s="32"/>
      <c r="F33" s="32"/>
      <c r="G33" s="32"/>
      <c r="H33" s="317"/>
      <c r="I33" s="317"/>
      <c r="J33" s="32"/>
    </row>
    <row r="34" spans="1:10" x14ac:dyDescent="0.25">
      <c r="A34" s="359" t="s">
        <v>444</v>
      </c>
      <c r="B34" s="359">
        <v>5521960</v>
      </c>
      <c r="C34" s="314">
        <f t="shared" si="0"/>
        <v>15.468597986378461</v>
      </c>
      <c r="E34" s="32"/>
      <c r="F34" s="32"/>
      <c r="G34" s="32"/>
      <c r="H34" s="317"/>
      <c r="I34" s="317"/>
      <c r="J34" s="32"/>
    </row>
    <row r="35" spans="1:10" x14ac:dyDescent="0.25">
      <c r="A35" s="359" t="s">
        <v>445</v>
      </c>
      <c r="B35" s="359">
        <v>7444407</v>
      </c>
      <c r="C35" s="314">
        <f t="shared" si="0"/>
        <v>20.853924898040134</v>
      </c>
      <c r="E35" s="32"/>
      <c r="F35" s="32"/>
      <c r="G35" s="32"/>
      <c r="H35" s="317"/>
      <c r="I35" s="317"/>
      <c r="J35" s="32"/>
    </row>
    <row r="36" spans="1:10" x14ac:dyDescent="0.25">
      <c r="A36" s="359" t="s">
        <v>446</v>
      </c>
      <c r="B36" s="359">
        <v>4673559</v>
      </c>
      <c r="C36" s="314">
        <f t="shared" si="0"/>
        <v>13.091982798973719</v>
      </c>
      <c r="E36" s="32"/>
      <c r="F36" s="32"/>
      <c r="G36" s="32"/>
      <c r="H36" s="317"/>
      <c r="I36" s="317"/>
      <c r="J36" s="32"/>
    </row>
    <row r="37" spans="1:10" x14ac:dyDescent="0.25">
      <c r="A37" s="359" t="s">
        <v>447</v>
      </c>
      <c r="B37" s="359">
        <v>3450055</v>
      </c>
      <c r="C37" s="314">
        <f t="shared" si="0"/>
        <v>9.6645962350134624</v>
      </c>
      <c r="E37" s="32"/>
      <c r="F37" s="32"/>
      <c r="G37" s="32"/>
      <c r="H37" s="317"/>
      <c r="I37" s="317"/>
      <c r="J37" s="32"/>
    </row>
    <row r="38" spans="1:10" x14ac:dyDescent="0.25">
      <c r="A38" s="359" t="s">
        <v>448</v>
      </c>
      <c r="B38" s="359">
        <v>3384211</v>
      </c>
      <c r="C38" s="314">
        <f t="shared" si="0"/>
        <v>9.480148255344087</v>
      </c>
      <c r="E38" s="32"/>
      <c r="F38" s="32"/>
      <c r="G38" s="32"/>
      <c r="H38" s="317"/>
      <c r="I38" s="317"/>
      <c r="J38" s="32"/>
    </row>
    <row r="39" spans="1:10" x14ac:dyDescent="0.25">
      <c r="A39" s="359" t="s">
        <v>449</v>
      </c>
      <c r="B39" s="359">
        <v>3403504</v>
      </c>
      <c r="C39" s="314">
        <f t="shared" si="0"/>
        <v>9.5341934966988227</v>
      </c>
      <c r="E39" s="32"/>
      <c r="F39" s="32"/>
      <c r="G39" s="32"/>
      <c r="H39" s="317"/>
      <c r="I39" s="317"/>
      <c r="J39" s="32"/>
    </row>
    <row r="40" spans="1:10" x14ac:dyDescent="0.25">
      <c r="A40" s="359" t="s">
        <v>450</v>
      </c>
      <c r="B40" s="359">
        <v>3464715</v>
      </c>
      <c r="C40" s="315">
        <f t="shared" si="0"/>
        <v>9.7056631109923366</v>
      </c>
      <c r="D40">
        <f>+SUM(B41:B44)</f>
        <v>32233155</v>
      </c>
      <c r="E40" s="32">
        <f>+D40/$D$40*100</f>
        <v>100</v>
      </c>
      <c r="F40" s="32"/>
      <c r="G40" s="32"/>
      <c r="H40" s="317"/>
      <c r="I40" s="317"/>
      <c r="J40" s="32"/>
    </row>
    <row r="41" spans="1:10" x14ac:dyDescent="0.25">
      <c r="A41" s="359" t="s">
        <v>451</v>
      </c>
      <c r="B41" s="359">
        <v>2994336</v>
      </c>
      <c r="C41" s="315">
        <f t="shared" si="0"/>
        <v>8.3879962586003032</v>
      </c>
      <c r="D41">
        <f>+B41</f>
        <v>2994336</v>
      </c>
      <c r="E41" s="318">
        <f t="shared" ref="E41:E44" si="1">+D41/$D$40*100</f>
        <v>9.2896149942504849</v>
      </c>
      <c r="F41" s="32"/>
      <c r="G41" s="32"/>
      <c r="H41" s="317"/>
      <c r="I41" s="317"/>
      <c r="J41" s="32"/>
    </row>
    <row r="42" spans="1:10" x14ac:dyDescent="0.25">
      <c r="A42" s="359" t="s">
        <v>452</v>
      </c>
      <c r="B42" s="359">
        <v>5359809</v>
      </c>
      <c r="C42" s="315">
        <f t="shared" si="0"/>
        <v>15.014366403373646</v>
      </c>
      <c r="D42">
        <f t="shared" ref="D42:D44" si="2">+B42</f>
        <v>5359809</v>
      </c>
      <c r="E42" s="318">
        <f t="shared" si="1"/>
        <v>16.628248150080253</v>
      </c>
      <c r="F42" s="32"/>
      <c r="G42" s="32"/>
      <c r="H42" s="317"/>
      <c r="I42" s="317"/>
      <c r="J42" s="32"/>
    </row>
    <row r="43" spans="1:10" x14ac:dyDescent="0.25">
      <c r="A43" s="359" t="s">
        <v>453</v>
      </c>
      <c r="B43" s="359">
        <v>10842330</v>
      </c>
      <c r="C43" s="315">
        <f t="shared" si="0"/>
        <v>30.37248440873363</v>
      </c>
      <c r="D43">
        <f t="shared" si="2"/>
        <v>10842330</v>
      </c>
      <c r="E43" s="318">
        <f t="shared" si="1"/>
        <v>33.637197475704752</v>
      </c>
      <c r="F43" s="32"/>
      <c r="G43" s="32"/>
      <c r="H43" s="317"/>
      <c r="I43" s="317"/>
      <c r="J43" s="32"/>
    </row>
    <row r="44" spans="1:10" x14ac:dyDescent="0.25">
      <c r="A44" s="359" t="s">
        <v>454</v>
      </c>
      <c r="B44" s="359">
        <v>13036680</v>
      </c>
      <c r="C44" s="315">
        <f t="shared" si="0"/>
        <v>36.51948981830008</v>
      </c>
      <c r="D44">
        <f t="shared" si="2"/>
        <v>13036680</v>
      </c>
      <c r="E44" s="318">
        <f t="shared" si="1"/>
        <v>40.444939379964509</v>
      </c>
      <c r="F44" s="32"/>
      <c r="G44" s="32"/>
      <c r="H44" s="317"/>
      <c r="I44" s="317"/>
      <c r="J44" s="32"/>
    </row>
    <row r="45" spans="1:10" x14ac:dyDescent="0.25">
      <c r="A45" s="359" t="s">
        <v>455</v>
      </c>
      <c r="B45" s="359">
        <v>17802190</v>
      </c>
      <c r="C45" s="316">
        <f t="shared" si="0"/>
        <v>49.869053811894098</v>
      </c>
      <c r="E45" s="317"/>
      <c r="F45" s="32"/>
      <c r="G45" s="32"/>
      <c r="H45" s="317"/>
      <c r="I45" s="317"/>
      <c r="J45" s="32"/>
    </row>
    <row r="46" spans="1:10" x14ac:dyDescent="0.25">
      <c r="A46" s="359" t="s">
        <v>456</v>
      </c>
      <c r="B46" s="359">
        <v>17895680</v>
      </c>
      <c r="C46" s="316">
        <f t="shared" si="0"/>
        <v>50.130946188105895</v>
      </c>
      <c r="E46" s="32"/>
      <c r="F46" s="32"/>
      <c r="G46" s="32"/>
      <c r="H46" s="317"/>
      <c r="I46" s="317"/>
      <c r="J46" s="32"/>
    </row>
    <row r="47" spans="1:10" x14ac:dyDescent="0.25">
      <c r="E47" s="32"/>
      <c r="F47" s="32"/>
      <c r="G47" s="32"/>
      <c r="H47" s="32"/>
      <c r="I47" s="32"/>
      <c r="J47" s="32"/>
    </row>
    <row r="48" spans="1:10" x14ac:dyDescent="0.25">
      <c r="E48" s="32"/>
      <c r="F48" s="32"/>
      <c r="G48" s="32"/>
      <c r="H48" s="32"/>
      <c r="I48" s="32"/>
      <c r="J48" s="32"/>
    </row>
  </sheetData>
  <mergeCells count="1">
    <mergeCell ref="A26:E2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0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2.42578125" style="26" customWidth="1"/>
    <col min="2" max="2" width="36.140625" style="26" customWidth="1"/>
    <col min="3" max="5" width="14.140625" style="27" customWidth="1"/>
    <col min="6" max="6" width="15" style="27" customWidth="1"/>
    <col min="7" max="7" width="14.85546875" style="27" customWidth="1"/>
    <col min="8" max="9" width="14.140625" style="27" customWidth="1"/>
    <col min="10" max="11" width="14.140625" style="26" customWidth="1"/>
    <col min="12" max="12" width="7.85546875" style="26" customWidth="1"/>
    <col min="13" max="16384" width="11.42578125" style="26"/>
  </cols>
  <sheetData>
    <row r="1" spans="1:12" ht="52.5" customHeight="1" x14ac:dyDescent="0.25">
      <c r="A1" s="2"/>
      <c r="B1" s="34"/>
      <c r="C1" s="35"/>
      <c r="D1" s="35"/>
      <c r="E1" s="35"/>
      <c r="F1" s="35"/>
      <c r="G1" s="35"/>
      <c r="H1" s="35"/>
      <c r="I1" s="35"/>
      <c r="J1" s="35"/>
      <c r="K1" s="35"/>
      <c r="L1"/>
    </row>
    <row r="2" spans="1:12" ht="28.5" x14ac:dyDescent="0.45">
      <c r="A2" s="2"/>
      <c r="B2" s="9"/>
      <c r="C2" s="3"/>
      <c r="D2" s="3"/>
      <c r="E2" s="3"/>
      <c r="F2" s="3"/>
      <c r="G2" s="3"/>
      <c r="H2" s="3"/>
      <c r="I2" s="38"/>
      <c r="J2" s="362"/>
      <c r="K2" s="362"/>
      <c r="L2" s="2"/>
    </row>
    <row r="3" spans="1:12" ht="24" customHeight="1" x14ac:dyDescent="0.3">
      <c r="A3" s="2"/>
      <c r="B3" s="48"/>
      <c r="C3" s="3"/>
      <c r="D3" s="3"/>
      <c r="E3" s="3"/>
      <c r="F3" s="3"/>
      <c r="G3" s="3"/>
      <c r="H3" s="3"/>
      <c r="I3" s="38"/>
      <c r="J3" s="362"/>
      <c r="K3" s="362"/>
      <c r="L3" s="2"/>
    </row>
    <row r="4" spans="1:12" x14ac:dyDescent="0.25">
      <c r="A4" s="2"/>
      <c r="B4"/>
      <c r="C4"/>
      <c r="D4"/>
      <c r="E4"/>
      <c r="F4"/>
      <c r="G4"/>
      <c r="H4"/>
      <c r="I4"/>
      <c r="J4"/>
      <c r="K4" s="2"/>
      <c r="L4" s="2"/>
    </row>
    <row r="5" spans="1:12" ht="15.75" thickBot="1" x14ac:dyDescent="0.3">
      <c r="A5" s="2"/>
      <c r="B5" s="46"/>
      <c r="C5" s="47"/>
      <c r="D5" s="47"/>
      <c r="E5" s="47"/>
      <c r="F5" s="47"/>
      <c r="G5" s="47"/>
      <c r="H5" s="47"/>
      <c r="I5" s="47"/>
      <c r="J5" s="47"/>
      <c r="K5" s="47"/>
      <c r="L5" s="2"/>
    </row>
    <row r="6" spans="1:12" ht="50.1" customHeight="1" thickBot="1" x14ac:dyDescent="0.3">
      <c r="A6" s="2"/>
      <c r="B6"/>
      <c r="C6" s="6" t="s">
        <v>438</v>
      </c>
      <c r="D6" s="7" t="s">
        <v>320</v>
      </c>
      <c r="E6" s="7" t="s">
        <v>265</v>
      </c>
      <c r="F6" s="346" t="s">
        <v>437</v>
      </c>
      <c r="G6" s="7" t="s">
        <v>319</v>
      </c>
      <c r="H6" s="7" t="s">
        <v>262</v>
      </c>
      <c r="I6" s="7" t="s">
        <v>293</v>
      </c>
      <c r="J6" s="8" t="s">
        <v>322</v>
      </c>
      <c r="K6"/>
      <c r="L6"/>
    </row>
    <row r="7" spans="1:12" s="28" customFormat="1" ht="18" customHeight="1" x14ac:dyDescent="0.25">
      <c r="A7" s="69"/>
      <c r="B7" s="77" t="s">
        <v>302</v>
      </c>
      <c r="C7" s="109">
        <f>+datos!B47/1000000</f>
        <v>975.52461000000005</v>
      </c>
      <c r="D7" s="107">
        <f>+datos!AY47/1000000</f>
        <v>72.672849999999997</v>
      </c>
      <c r="E7" s="107">
        <f>+datos!Z47/1000000</f>
        <v>439.42610000000002</v>
      </c>
      <c r="F7" s="107">
        <f>+datos!C47/1000000</f>
        <v>73.373500000000007</v>
      </c>
      <c r="G7" s="107">
        <f>+datos!DK47/1000000</f>
        <v>213.5556</v>
      </c>
      <c r="H7" s="107">
        <f>+datos!DD47/1000000</f>
        <v>144.62309999999999</v>
      </c>
      <c r="I7" s="107">
        <f>+datos!CP47/1000000</f>
        <v>25.945399999999999</v>
      </c>
      <c r="J7" s="108">
        <f>+datos!CW47/1000000</f>
        <v>5.9280600000000003</v>
      </c>
      <c r="K7" s="20"/>
      <c r="L7" s="20"/>
    </row>
    <row r="8" spans="1:12" s="28" customFormat="1" ht="18" customHeight="1" x14ac:dyDescent="0.25">
      <c r="A8" s="69"/>
      <c r="B8" s="78" t="s">
        <v>303</v>
      </c>
      <c r="C8" s="110">
        <f>+datos!B55/1000000</f>
        <v>431.87520375999998</v>
      </c>
      <c r="D8" s="105">
        <f>+datos!AY55/1000000</f>
        <v>9.0998404300000004</v>
      </c>
      <c r="E8" s="105">
        <f>+datos!Z55/1000000</f>
        <v>154.58604733999999</v>
      </c>
      <c r="F8" s="105">
        <f>+datos!C55/1000000</f>
        <v>27.985715249999998</v>
      </c>
      <c r="G8" s="105">
        <f>+datos!DK55/1000000</f>
        <v>81.65427803</v>
      </c>
      <c r="H8" s="105">
        <f>+datos!DD55/1000000</f>
        <v>147.79970559999998</v>
      </c>
      <c r="I8" s="105">
        <f>+datos!CP55/1000000</f>
        <v>8.6096405999999988</v>
      </c>
      <c r="J8" s="106">
        <f>+datos!CW55/1000000</f>
        <v>2.1399765099999999</v>
      </c>
      <c r="K8" s="20"/>
      <c r="L8" s="20"/>
    </row>
    <row r="9" spans="1:12" s="28" customFormat="1" ht="18" customHeight="1" x14ac:dyDescent="0.25">
      <c r="A9" s="69"/>
      <c r="B9" s="78" t="s">
        <v>361</v>
      </c>
      <c r="C9" s="110">
        <f>+datos!B46/1000000</f>
        <v>1796.383286</v>
      </c>
      <c r="D9" s="105">
        <f>+datos!AY46/1000000</f>
        <v>346.94979999999998</v>
      </c>
      <c r="E9" s="105">
        <f>+datos!Z46/1000000</f>
        <v>682.05960000000005</v>
      </c>
      <c r="F9" s="105">
        <f>+datos!C46/1000000</f>
        <v>295.38240000000002</v>
      </c>
      <c r="G9" s="105">
        <f>+datos!DK46/1000000</f>
        <v>290.91629999999998</v>
      </c>
      <c r="H9" s="105">
        <f>+datos!DD46/1000000</f>
        <v>131.96850000000001</v>
      </c>
      <c r="I9" s="105">
        <f>+datos!CP46/1000000</f>
        <v>43.346510000000002</v>
      </c>
      <c r="J9" s="106">
        <f>+datos!CW46/1000000</f>
        <v>5.7601760000000004</v>
      </c>
      <c r="K9" s="20"/>
      <c r="L9" s="20"/>
    </row>
    <row r="10" spans="1:12" s="28" customFormat="1" ht="18" customHeight="1" x14ac:dyDescent="0.25">
      <c r="A10" s="69"/>
      <c r="B10" s="78" t="s">
        <v>357</v>
      </c>
      <c r="C10" s="110">
        <f>+datos!B48</f>
        <v>91.9</v>
      </c>
      <c r="D10" s="105">
        <f>+datos!AY48</f>
        <v>27.300467484489182</v>
      </c>
      <c r="E10" s="105">
        <f>+datos!Z48</f>
        <v>59.738458739146068</v>
      </c>
      <c r="F10" s="105">
        <f>+datos!C48</f>
        <v>29.457488350470822</v>
      </c>
      <c r="G10" s="105">
        <f>+datos!DK48</f>
        <v>55.8</v>
      </c>
      <c r="H10" s="105">
        <f>+datos!DD48</f>
        <v>42.7</v>
      </c>
      <c r="I10" s="105">
        <f>+datos!CP48</f>
        <v>19.600000000000001</v>
      </c>
      <c r="J10" s="106">
        <f>+datos!CW48</f>
        <v>3.2</v>
      </c>
      <c r="K10" s="20"/>
      <c r="L10" s="20"/>
    </row>
    <row r="11" spans="1:12" s="28" customFormat="1" ht="18" customHeight="1" x14ac:dyDescent="0.25">
      <c r="A11" s="69"/>
      <c r="B11" s="78" t="s">
        <v>4</v>
      </c>
      <c r="C11" s="110">
        <f>+datos!B51</f>
        <v>16</v>
      </c>
      <c r="D11" s="105">
        <f>+datos!AY51</f>
        <v>5.0999999999999996</v>
      </c>
      <c r="E11" s="105">
        <f>+datos!Z51</f>
        <v>9.6999999999999993</v>
      </c>
      <c r="F11" s="105">
        <f>+datos!C51</f>
        <v>4.3</v>
      </c>
      <c r="G11" s="105">
        <f>+datos!DK51</f>
        <v>6.7</v>
      </c>
      <c r="H11" s="105">
        <f>+datos!DD51</f>
        <v>6.4</v>
      </c>
      <c r="I11" s="105">
        <f>+datos!CP51</f>
        <v>2.9</v>
      </c>
      <c r="J11" s="106">
        <f>+datos!CW51</f>
        <v>2.8</v>
      </c>
      <c r="K11" s="20"/>
      <c r="L11" s="20"/>
    </row>
    <row r="12" spans="1:12" s="28" customFormat="1" ht="18" customHeight="1" x14ac:dyDescent="0.25">
      <c r="A12" s="69"/>
      <c r="B12" s="78" t="s">
        <v>299</v>
      </c>
      <c r="C12" s="110">
        <f>+datos!B50</f>
        <v>29.6</v>
      </c>
      <c r="D12" s="105">
        <f>+datos!AY50</f>
        <v>8.3000000000000007</v>
      </c>
      <c r="E12" s="105">
        <f>+datos!Z50</f>
        <v>22.8</v>
      </c>
      <c r="F12" s="105">
        <f>+datos!C50</f>
        <v>7.7</v>
      </c>
      <c r="G12" s="105">
        <f>+datos!DK50</f>
        <v>10.7</v>
      </c>
      <c r="H12" s="105">
        <f>+datos!DD50</f>
        <v>9.5</v>
      </c>
      <c r="I12" s="105">
        <f>+datos!CP50</f>
        <v>3.9</v>
      </c>
      <c r="J12" s="106">
        <f>+datos!CW50</f>
        <v>5.5</v>
      </c>
      <c r="K12" s="20"/>
      <c r="L12" s="20"/>
    </row>
    <row r="13" spans="1:12" s="28" customFormat="1" ht="18" customHeight="1" x14ac:dyDescent="0.25">
      <c r="A13" s="69"/>
      <c r="B13" s="78" t="s">
        <v>300</v>
      </c>
      <c r="C13" s="110">
        <f>+datos!B56</f>
        <v>14.034261414256431</v>
      </c>
      <c r="D13" s="105">
        <f>+datos!AY56</f>
        <v>1.0340960432973378</v>
      </c>
      <c r="E13" s="105">
        <f>+datos!Z56</f>
        <v>8.0281127371324388</v>
      </c>
      <c r="F13" s="105">
        <f>+datos!C56</f>
        <v>2.9459097270432024</v>
      </c>
      <c r="G13" s="105">
        <f>+datos!DK56</f>
        <v>4.1011197268340309</v>
      </c>
      <c r="H13" s="105">
        <f>+datos!DD56</f>
        <v>9.6943521824798164</v>
      </c>
      <c r="I13" s="105">
        <f>+datos!CP56</f>
        <v>1.3106596394515582</v>
      </c>
      <c r="J13" s="106">
        <f>+datos!CW56</f>
        <v>1.98137533956887</v>
      </c>
      <c r="K13" s="20"/>
      <c r="L13" s="20"/>
    </row>
    <row r="14" spans="1:12" s="28" customFormat="1" ht="18" customHeight="1" x14ac:dyDescent="0.25">
      <c r="A14" s="69"/>
      <c r="B14" s="78" t="s">
        <v>301</v>
      </c>
      <c r="C14" s="110">
        <f>+datos!B53</f>
        <v>1.85</v>
      </c>
      <c r="D14" s="105">
        <f>+datos!AY53</f>
        <v>1.63</v>
      </c>
      <c r="E14" s="105">
        <f>+datos!Z53</f>
        <v>2.35</v>
      </c>
      <c r="F14" s="105">
        <f>+datos!C53</f>
        <v>1.81</v>
      </c>
      <c r="G14" s="105">
        <f>+datos!DK53</f>
        <v>1.61</v>
      </c>
      <c r="H14" s="105">
        <f>+datos!DD53</f>
        <v>1.47</v>
      </c>
      <c r="I14" s="105">
        <f>+datos!CP53</f>
        <v>1.36</v>
      </c>
      <c r="J14" s="106">
        <f>+datos!CW53</f>
        <v>1.95</v>
      </c>
      <c r="K14" s="20"/>
      <c r="L14" s="20"/>
    </row>
    <row r="15" spans="1:12" s="28" customFormat="1" ht="18" customHeight="1" x14ac:dyDescent="0.25">
      <c r="A15" s="69"/>
      <c r="B15" s="79" t="s">
        <v>317</v>
      </c>
      <c r="C15" s="110">
        <f>+SUM(D15:J15)</f>
        <v>12.694745774091267</v>
      </c>
      <c r="D15" s="105">
        <f>+datos!AY58</f>
        <v>0.28231305405877893</v>
      </c>
      <c r="E15" s="105">
        <f>+datos!Z58</f>
        <v>4.7958708150039921</v>
      </c>
      <c r="F15" s="105">
        <f>+datos!C58</f>
        <v>0.86779101465913822</v>
      </c>
      <c r="G15" s="105">
        <f>+datos!DK58</f>
        <v>2.2873711521163589</v>
      </c>
      <c r="H15" s="105">
        <f>+datos!DD58</f>
        <v>4.1402948019027468</v>
      </c>
      <c r="I15" s="105">
        <f>+datos!CP58</f>
        <v>0.25718107617896008</v>
      </c>
      <c r="J15" s="106">
        <f>+datos!CW58</f>
        <v>6.3923860171293923E-2</v>
      </c>
      <c r="K15" s="20"/>
      <c r="L15" s="20"/>
    </row>
    <row r="16" spans="1:12" s="28" customFormat="1" ht="18" customHeight="1" x14ac:dyDescent="0.25">
      <c r="A16" s="69"/>
      <c r="B16" s="79" t="s">
        <v>316</v>
      </c>
      <c r="C16" s="110">
        <f>+SUM(D16:J16)</f>
        <v>54.396364936786156</v>
      </c>
      <c r="D16" s="105">
        <f>+datos!AY59</f>
        <v>10.763755518192371</v>
      </c>
      <c r="E16" s="105">
        <f>+datos!Z59</f>
        <v>21.160187390902319</v>
      </c>
      <c r="F16" s="105">
        <f>+datos!C59</f>
        <v>9.1593225443273756</v>
      </c>
      <c r="G16" s="105">
        <f>+datos!DK59</f>
        <v>8.1494021912231744</v>
      </c>
      <c r="H16" s="105">
        <f>+datos!DD59</f>
        <v>3.696817205060134</v>
      </c>
      <c r="I16" s="105">
        <f>+datos!CP59</f>
        <v>1.2948161959747839</v>
      </c>
      <c r="J16" s="106">
        <f>+datos!CW59</f>
        <v>0.17206389110600245</v>
      </c>
      <c r="K16" s="20"/>
      <c r="L16" s="20"/>
    </row>
    <row r="17" spans="1:15" s="28" customFormat="1" ht="18" customHeight="1" thickBot="1" x14ac:dyDescent="0.3">
      <c r="A17" s="69"/>
      <c r="B17" s="80" t="s">
        <v>360</v>
      </c>
      <c r="C17" s="111">
        <f>+datos!B57</f>
        <v>4.1594962395624808</v>
      </c>
      <c r="D17" s="112">
        <f>+datos!AY57</f>
        <v>38.127020211935736</v>
      </c>
      <c r="E17" s="112">
        <f>+datos!Z57</f>
        <v>4.4121679267719607</v>
      </c>
      <c r="F17" s="112">
        <f>+datos!C57</f>
        <v>10.554756144744237</v>
      </c>
      <c r="G17" s="112">
        <f>+datos!DK57</f>
        <v>3.5627808734420086</v>
      </c>
      <c r="H17" s="112">
        <f>+datos!DD57</f>
        <v>0.89288743481773214</v>
      </c>
      <c r="I17" s="112">
        <f>+datos!CP57</f>
        <v>5.0346480200346573</v>
      </c>
      <c r="J17" s="113">
        <f>+datos!CW57</f>
        <v>2.6917005738534954</v>
      </c>
      <c r="K17" s="20"/>
      <c r="L17" s="20"/>
    </row>
    <row r="18" spans="1:15" s="28" customFormat="1" ht="18" customHeight="1" x14ac:dyDescent="0.25">
      <c r="A18" s="69"/>
      <c r="B18" s="256" t="s">
        <v>294</v>
      </c>
      <c r="C18" s="54"/>
      <c r="D18" s="54"/>
      <c r="E18" s="54"/>
      <c r="F18" s="54"/>
      <c r="G18" s="10" t="s">
        <v>296</v>
      </c>
      <c r="H18" s="54"/>
      <c r="I18" s="54"/>
      <c r="J18" s="54"/>
      <c r="K18" s="20"/>
      <c r="L18" s="20"/>
    </row>
    <row r="19" spans="1:15" x14ac:dyDescent="0.25">
      <c r="A19" s="2"/>
      <c r="B19" s="256" t="s">
        <v>295</v>
      </c>
      <c r="C19" s="1"/>
      <c r="D19" s="1"/>
      <c r="E19" s="1"/>
      <c r="F19" s="1"/>
      <c r="G19" s="1"/>
      <c r="H19" s="1"/>
      <c r="I19" s="1"/>
      <c r="J19" s="1"/>
      <c r="K19"/>
      <c r="L19"/>
    </row>
    <row r="20" spans="1:15" ht="27.75" customHeight="1" x14ac:dyDescent="0.25">
      <c r="A20" s="2"/>
      <c r="B20" s="44"/>
      <c r="C20" s="45"/>
      <c r="D20" s="45"/>
      <c r="E20" s="45"/>
      <c r="F20" s="45"/>
      <c r="G20" s="45"/>
      <c r="H20" s="45"/>
      <c r="I20" s="45"/>
      <c r="J20" s="45"/>
      <c r="K20" s="45"/>
      <c r="L20" s="32"/>
    </row>
    <row r="21" spans="1:15" ht="27.75" customHeight="1" thickBot="1" x14ac:dyDescent="0.3">
      <c r="A21" s="2"/>
      <c r="B21" s="44"/>
      <c r="C21" s="45"/>
      <c r="D21" s="45"/>
      <c r="E21" s="45"/>
      <c r="F21" s="45"/>
      <c r="G21" s="45"/>
      <c r="H21" s="45"/>
      <c r="I21" s="45"/>
      <c r="J21" s="45"/>
      <c r="K21" s="45"/>
      <c r="L21" s="32"/>
    </row>
    <row r="22" spans="1:15" ht="50.1" customHeight="1" thickBot="1" x14ac:dyDescent="0.3">
      <c r="A22" s="2"/>
      <c r="B22" s="11" t="s">
        <v>318</v>
      </c>
      <c r="C22" s="6" t="s">
        <v>438</v>
      </c>
      <c r="D22" s="7" t="s">
        <v>320</v>
      </c>
      <c r="E22" s="7" t="s">
        <v>265</v>
      </c>
      <c r="F22" s="346" t="s">
        <v>437</v>
      </c>
      <c r="G22" s="7" t="s">
        <v>319</v>
      </c>
      <c r="H22" s="7" t="s">
        <v>262</v>
      </c>
      <c r="I22" s="7" t="s">
        <v>293</v>
      </c>
      <c r="J22" s="8" t="s">
        <v>322</v>
      </c>
      <c r="K22" s="74" t="s">
        <v>297</v>
      </c>
      <c r="L22"/>
    </row>
    <row r="23" spans="1:15" s="28" customFormat="1" ht="18" customHeight="1" x14ac:dyDescent="0.25">
      <c r="A23" s="69"/>
      <c r="B23" s="77" t="s">
        <v>12</v>
      </c>
      <c r="C23" s="214">
        <v>100</v>
      </c>
      <c r="D23" s="215">
        <v>100</v>
      </c>
      <c r="E23" s="215">
        <v>100</v>
      </c>
      <c r="F23" s="215">
        <v>100</v>
      </c>
      <c r="G23" s="215">
        <v>100</v>
      </c>
      <c r="H23" s="215">
        <v>100</v>
      </c>
      <c r="I23" s="215">
        <v>100</v>
      </c>
      <c r="J23" s="216">
        <v>100</v>
      </c>
      <c r="K23" s="217">
        <v>100</v>
      </c>
      <c r="L23" s="162"/>
      <c r="M23" s="163"/>
      <c r="N23" s="163"/>
      <c r="O23" s="163"/>
    </row>
    <row r="24" spans="1:15" s="28" customFormat="1" ht="18" customHeight="1" x14ac:dyDescent="0.25">
      <c r="A24" s="69"/>
      <c r="B24" s="87" t="s">
        <v>264</v>
      </c>
      <c r="C24" s="156">
        <f>+datos!B161/datos!B$152*100</f>
        <v>3.5076004899558608</v>
      </c>
      <c r="D24" s="146">
        <f>IF(((datos!AY161/datos!AY$152)*100)=0,"*",(datos!AY161/datos!AY$152)*100)</f>
        <v>0.30237564647595355</v>
      </c>
      <c r="E24" s="146">
        <f>IF(((datos!Z161/datos!Z$152)*100)=0,"*",(datos!Z161/datos!Z$152)*100)</f>
        <v>3.6258428891683951E-2</v>
      </c>
      <c r="F24" s="146" t="str">
        <f>IF(((datos!C161/datos!C$152)*100)=0,"*",(datos!C161/datos!C$152)*100)</f>
        <v>*</v>
      </c>
      <c r="G24" s="146">
        <f>+datos!DK161/datos!DK$152*100</f>
        <v>10.772168933991898</v>
      </c>
      <c r="H24" s="146">
        <f>+datos!DD161/datos!DD$152*100</f>
        <v>6.9502313254244994</v>
      </c>
      <c r="I24" s="146">
        <f>+datos!CP161/datos!CP$152*100</f>
        <v>1.7481595966915138</v>
      </c>
      <c r="J24" s="108">
        <f>+datos!CW161/datos!CW$152*100</f>
        <v>5.5440565716271433</v>
      </c>
      <c r="K24" s="218">
        <f>+'Weighted Households 18+'!C40</f>
        <v>9.7056631109923366</v>
      </c>
      <c r="L24" s="162"/>
      <c r="M24" s="43"/>
      <c r="N24" s="163"/>
      <c r="O24" s="163"/>
    </row>
    <row r="25" spans="1:15" s="28" customFormat="1" ht="18" customHeight="1" x14ac:dyDescent="0.25">
      <c r="A25" s="69"/>
      <c r="B25" s="88" t="s">
        <v>5</v>
      </c>
      <c r="C25" s="157">
        <f>+datos!B162/datos!B$152*100</f>
        <v>4.3025296922032545</v>
      </c>
      <c r="D25" s="140">
        <f>+datos!AY162/datos!AY$152*100</f>
        <v>8.0581647754285122</v>
      </c>
      <c r="E25" s="140">
        <f>+datos!Z162/datos!Z$152*100</f>
        <v>2.9923757373537896</v>
      </c>
      <c r="F25" s="140">
        <f>+datos!C162/datos!C$152*100</f>
        <v>2.1503131239480195</v>
      </c>
      <c r="G25" s="140">
        <f>+datos!DK162/datos!DK$152*100</f>
        <v>5.9391231136060121</v>
      </c>
      <c r="H25" s="140">
        <f>+datos!DD162/datos!DD$152*100</f>
        <v>4.7121421128436607</v>
      </c>
      <c r="I25" s="140">
        <f>+datos!CP162/datos!CP$152*100</f>
        <v>5.764840781024767</v>
      </c>
      <c r="J25" s="148">
        <f>+datos!CW162/datos!CW$152*100</f>
        <v>6.6667847491422156</v>
      </c>
      <c r="K25" s="132">
        <f>+'Weighted Households 18+'!C41</f>
        <v>8.3879962586003032</v>
      </c>
      <c r="L25" s="162"/>
      <c r="M25" s="43"/>
      <c r="N25" s="163"/>
      <c r="O25" s="163"/>
    </row>
    <row r="26" spans="1:15" s="28" customFormat="1" ht="18" customHeight="1" x14ac:dyDescent="0.25">
      <c r="A26" s="69"/>
      <c r="B26" s="88" t="s">
        <v>6</v>
      </c>
      <c r="C26" s="157">
        <f>+datos!B163/datos!B$152*100</f>
        <v>11.544023476762929</v>
      </c>
      <c r="D26" s="140">
        <f>+datos!AY163/datos!AY$152*100</f>
        <v>14.368405807670953</v>
      </c>
      <c r="E26" s="140">
        <f>+datos!Z163/datos!Z$152*100</f>
        <v>10.236631369870839</v>
      </c>
      <c r="F26" s="140">
        <f>+datos!C163/datos!C$152*100</f>
        <v>7.5377772629082713</v>
      </c>
      <c r="G26" s="140">
        <f>+datos!DK163/datos!DK$152*100</f>
        <v>13.836349877970889</v>
      </c>
      <c r="H26" s="140">
        <f>+datos!DD163/datos!DD$152*100</f>
        <v>11.915945654601511</v>
      </c>
      <c r="I26" s="140">
        <f>+datos!CP163/datos!CP$152*100</f>
        <v>15.51572533088717</v>
      </c>
      <c r="J26" s="148">
        <f>+datos!CW163/datos!CW$152*100</f>
        <v>14.381973191904265</v>
      </c>
      <c r="K26" s="132">
        <f>+'Weighted Households 18+'!C42</f>
        <v>15.014366403373646</v>
      </c>
      <c r="L26" s="162"/>
      <c r="M26" s="43"/>
      <c r="N26" s="163"/>
      <c r="O26" s="163"/>
    </row>
    <row r="27" spans="1:15" s="28" customFormat="1" ht="18" customHeight="1" x14ac:dyDescent="0.25">
      <c r="A27" s="69"/>
      <c r="B27" s="88" t="s">
        <v>7</v>
      </c>
      <c r="C27" s="157">
        <f>+datos!B164/datos!B$152*100</f>
        <v>30.969074373223656</v>
      </c>
      <c r="D27" s="140">
        <f>+datos!AY164/datos!AY$152*100</f>
        <v>28.134014284564319</v>
      </c>
      <c r="E27" s="140">
        <f>+datos!Z164/datos!Z$152*100</f>
        <v>31.15201850777639</v>
      </c>
      <c r="F27" s="140">
        <f>+datos!C164/datos!C$152*100</f>
        <v>22.863213558028445</v>
      </c>
      <c r="G27" s="140">
        <f>+datos!DK164/datos!DK$152*100</f>
        <v>35.660539924965676</v>
      </c>
      <c r="H27" s="140">
        <f>+datos!DD164/datos!DD$152*100</f>
        <v>28.913119688348544</v>
      </c>
      <c r="I27" s="140">
        <f>+datos!CP164/datos!CP$152*100</f>
        <v>32.774553485396254</v>
      </c>
      <c r="J27" s="148">
        <f>+datos!CW164/datos!CW$152*100</f>
        <v>25.740174694588113</v>
      </c>
      <c r="K27" s="132">
        <f>+'Weighted Households 18+'!C43</f>
        <v>30.37248440873363</v>
      </c>
      <c r="L27" s="162"/>
      <c r="M27" s="43"/>
      <c r="N27" s="163"/>
      <c r="O27" s="163"/>
    </row>
    <row r="28" spans="1:15" s="28" customFormat="1" ht="18" customHeight="1" thickBot="1" x14ac:dyDescent="0.3">
      <c r="A28" s="69"/>
      <c r="B28" s="89" t="s">
        <v>8</v>
      </c>
      <c r="C28" s="152">
        <f>+datos!B165/datos!B$152*100</f>
        <v>49.676784473945766</v>
      </c>
      <c r="D28" s="149">
        <f>+datos!AY165/datos!AY$152*100</f>
        <v>49.137029853652358</v>
      </c>
      <c r="E28" s="149">
        <f>+datos!Z165/datos!Z$152*100</f>
        <v>55.582724831319766</v>
      </c>
      <c r="F28" s="149">
        <f>+datos!C165/datos!C$152*100</f>
        <v>67.448711046903853</v>
      </c>
      <c r="G28" s="149">
        <f>+datos!DK165/datos!DK$152*100</f>
        <v>33.791846245193291</v>
      </c>
      <c r="H28" s="149">
        <f>+datos!DD165/datos!DD$152*100</f>
        <v>47.508572282021341</v>
      </c>
      <c r="I28" s="149">
        <f>+datos!CP165/datos!CP$152*100</f>
        <v>44.196736222991355</v>
      </c>
      <c r="J28" s="151">
        <f>+datos!CW165/datos!CW$152*100</f>
        <v>47.666993923813187</v>
      </c>
      <c r="K28" s="133">
        <f>+'Weighted Households 18+'!C44</f>
        <v>36.51948981830008</v>
      </c>
      <c r="L28" s="162"/>
      <c r="M28" s="43"/>
      <c r="N28" s="163"/>
      <c r="O28" s="163"/>
    </row>
    <row r="29" spans="1:15" ht="8.25" customHeight="1" thickBot="1" x14ac:dyDescent="0.3">
      <c r="A29" s="2"/>
      <c r="B29" s="92"/>
      <c r="C29" s="158"/>
      <c r="D29" s="158"/>
      <c r="E29" s="158"/>
      <c r="F29" s="158"/>
      <c r="G29" s="158"/>
      <c r="H29" s="158"/>
      <c r="I29" s="158"/>
      <c r="J29" s="158"/>
      <c r="K29" s="134"/>
      <c r="L29" s="168"/>
      <c r="M29" s="169"/>
      <c r="N29" s="169"/>
      <c r="O29" s="169"/>
    </row>
    <row r="30" spans="1:15" s="28" customFormat="1" ht="18" customHeight="1" x14ac:dyDescent="0.25">
      <c r="A30" s="69"/>
      <c r="B30" s="90" t="s">
        <v>9</v>
      </c>
      <c r="C30" s="159">
        <f>+datos!B166/datos!B$152*100</f>
        <v>59.668107911700965</v>
      </c>
      <c r="D30" s="153">
        <f>+datos!AY166/datos!AY$152*100</f>
        <v>69.648431291740991</v>
      </c>
      <c r="E30" s="153">
        <f>+datos!Z166/datos!Z$152*100</f>
        <v>66.666636324059951</v>
      </c>
      <c r="F30" s="153">
        <f>+datos!C166/datos!C$152*100</f>
        <v>58.337138067558449</v>
      </c>
      <c r="G30" s="153">
        <f>+datos!DK166/datos!DK$152*100</f>
        <v>50.611503514775549</v>
      </c>
      <c r="H30" s="153">
        <f>+datos!DD166/datos!DD$152*100</f>
        <v>51.636488223527223</v>
      </c>
      <c r="I30" s="153">
        <f>+datos!CP166/datos!CP$152*100</f>
        <v>37.807017814333179</v>
      </c>
      <c r="J30" s="154">
        <f>+datos!CW166/datos!CW$152*100</f>
        <v>52.897659605334624</v>
      </c>
      <c r="K30" s="135">
        <f>+'Weighted Households 18+'!C45</f>
        <v>49.869053811894098</v>
      </c>
      <c r="L30" s="162"/>
      <c r="M30" s="163"/>
      <c r="N30" s="163"/>
      <c r="O30" s="163"/>
    </row>
    <row r="31" spans="1:15" s="28" customFormat="1" ht="18" customHeight="1" thickBot="1" x14ac:dyDescent="0.3">
      <c r="A31" s="69"/>
      <c r="B31" s="89" t="s">
        <v>10</v>
      </c>
      <c r="C31" s="152">
        <f>+datos!B167/datos!B$152*100</f>
        <v>40.331903569301033</v>
      </c>
      <c r="D31" s="149">
        <f>+datos!AY167/datos!AY$152*100</f>
        <v>30.351554947961993</v>
      </c>
      <c r="E31" s="149">
        <f>+datos!Z167/datos!Z$152*100</f>
        <v>33.333363675940049</v>
      </c>
      <c r="F31" s="149">
        <f>+datos!C167/datos!C$152*100</f>
        <v>41.662875561340265</v>
      </c>
      <c r="G31" s="149">
        <f>+datos!DK167/datos!DK$152*100</f>
        <v>49.388543311437395</v>
      </c>
      <c r="H31" s="149">
        <f>+datos!DD167/datos!DD$152*100</f>
        <v>48.363518690997495</v>
      </c>
      <c r="I31" s="149">
        <f>+datos!CP167/datos!CP$152*100</f>
        <v>62.192989894162352</v>
      </c>
      <c r="J31" s="151">
        <f>+datos!CW167/datos!CW$152*100</f>
        <v>47.102340394665369</v>
      </c>
      <c r="K31" s="133">
        <f>+'Weighted Households 18+'!C46</f>
        <v>50.130946188105895</v>
      </c>
      <c r="L31" s="162"/>
      <c r="M31" s="163"/>
      <c r="N31" s="163"/>
      <c r="O31" s="163"/>
    </row>
    <row r="32" spans="1:15" ht="18" customHeight="1" x14ac:dyDescent="0.25">
      <c r="A32"/>
      <c r="B32" s="256" t="s">
        <v>384</v>
      </c>
      <c r="C32"/>
      <c r="D32"/>
      <c r="E32"/>
      <c r="F32"/>
      <c r="G32"/>
      <c r="H32"/>
      <c r="I32"/>
      <c r="J32"/>
      <c r="K32"/>
      <c r="L32"/>
    </row>
    <row r="33" spans="1:15" x14ac:dyDescent="0.25">
      <c r="A33" s="2"/>
      <c r="B33" s="257" t="s">
        <v>383</v>
      </c>
      <c r="C33" s="1"/>
      <c r="D33" s="1"/>
      <c r="E33" s="1"/>
      <c r="F33" s="1"/>
      <c r="G33" s="1"/>
      <c r="H33" s="1"/>
      <c r="I33" s="1"/>
      <c r="J33" s="1"/>
      <c r="K33"/>
      <c r="L33"/>
    </row>
    <row r="34" spans="1:15" ht="24.75" customHeight="1" thickBot="1" x14ac:dyDescent="0.3">
      <c r="A34" s="2"/>
      <c r="B34" s="44"/>
      <c r="C34" s="45"/>
      <c r="D34" s="45"/>
      <c r="E34" s="45"/>
      <c r="F34" s="45"/>
      <c r="G34" s="45"/>
      <c r="H34" s="45"/>
      <c r="I34" s="45"/>
      <c r="J34" s="45"/>
      <c r="K34" s="45"/>
      <c r="L34" s="32"/>
    </row>
    <row r="35" spans="1:15" ht="50.1" customHeight="1" thickBot="1" x14ac:dyDescent="0.3">
      <c r="A35" s="2"/>
      <c r="B35" s="11" t="s">
        <v>21</v>
      </c>
      <c r="C35" s="6" t="s">
        <v>438</v>
      </c>
      <c r="D35" s="7" t="s">
        <v>320</v>
      </c>
      <c r="E35" s="7" t="s">
        <v>265</v>
      </c>
      <c r="F35" s="346" t="s">
        <v>437</v>
      </c>
      <c r="G35" s="7" t="s">
        <v>319</v>
      </c>
      <c r="H35" s="7" t="s">
        <v>262</v>
      </c>
      <c r="I35" s="7" t="s">
        <v>293</v>
      </c>
      <c r="J35" s="8" t="s">
        <v>322</v>
      </c>
      <c r="K35"/>
      <c r="L35"/>
    </row>
    <row r="36" spans="1:15" s="28" customFormat="1" ht="18" customHeight="1" x14ac:dyDescent="0.25">
      <c r="A36" s="69"/>
      <c r="B36" s="77" t="s">
        <v>12</v>
      </c>
      <c r="C36" s="197">
        <f>+datos!B214</f>
        <v>14.034261414256431</v>
      </c>
      <c r="D36" s="141">
        <f>+datos!AY214</f>
        <v>1.0340960432973378</v>
      </c>
      <c r="E36" s="141">
        <f>+datos!Z214</f>
        <v>8.0281127371324388</v>
      </c>
      <c r="F36" s="141">
        <f>+datos!C214</f>
        <v>2.9459097270432024</v>
      </c>
      <c r="G36" s="141">
        <f>+datos!DK214</f>
        <v>4.1011197268340309</v>
      </c>
      <c r="H36" s="141">
        <f>+datos!DD214</f>
        <v>9.6943521824798164</v>
      </c>
      <c r="I36" s="141">
        <f>+datos!CP214</f>
        <v>1.3106596394515582</v>
      </c>
      <c r="J36" s="150">
        <f>+datos!CW214</f>
        <v>1.98137533956887</v>
      </c>
      <c r="K36" s="162"/>
      <c r="L36" s="162"/>
      <c r="M36" s="163"/>
      <c r="N36" s="163"/>
      <c r="O36" s="163"/>
    </row>
    <row r="37" spans="1:15" s="28" customFormat="1" ht="18" customHeight="1" x14ac:dyDescent="0.25">
      <c r="A37" s="69"/>
      <c r="B37" s="87" t="s">
        <v>264</v>
      </c>
      <c r="C37" s="156">
        <f>+datos!B223</f>
        <v>12.212404771430849</v>
      </c>
      <c r="D37" s="146" t="str">
        <f>+IF(ISERROR(datos!AY223)=0,"1","*")</f>
        <v>*</v>
      </c>
      <c r="E37" s="146" t="str">
        <f>+IF(ISERROR(datos!Z223)=0,"1","*")</f>
        <v>*</v>
      </c>
      <c r="F37" s="146" t="str">
        <f>+IF(ISERROR(datos!C223)=0,"1","*")</f>
        <v>*</v>
      </c>
      <c r="G37" s="146">
        <f>+datos!DK223</f>
        <v>3.2653999542127705</v>
      </c>
      <c r="H37" s="146">
        <f>+datos!DD223</f>
        <v>4.8049291017997779</v>
      </c>
      <c r="I37" s="146">
        <f>+datos!CP223</f>
        <v>0.86690473898394083</v>
      </c>
      <c r="J37" s="239">
        <f>+datos!CW223</f>
        <v>0.72062577395193395</v>
      </c>
      <c r="K37" s="162"/>
      <c r="L37" s="162"/>
      <c r="M37" s="163"/>
      <c r="N37" s="163"/>
      <c r="O37" s="163"/>
    </row>
    <row r="38" spans="1:15" s="28" customFormat="1" ht="18" customHeight="1" x14ac:dyDescent="0.25">
      <c r="A38" s="69"/>
      <c r="B38" s="88" t="s">
        <v>5</v>
      </c>
      <c r="C38" s="157">
        <f>+datos!B224</f>
        <v>7.2615350111109231</v>
      </c>
      <c r="D38" s="140">
        <f>+datos!AY224</f>
        <v>1.4983167699070274</v>
      </c>
      <c r="E38" s="140">
        <f>+datos!Z224</f>
        <v>4.6024744838010294</v>
      </c>
      <c r="F38" s="140">
        <f>+datos!C224</f>
        <v>1.0873014545829536</v>
      </c>
      <c r="G38" s="140">
        <f>+datos!DK224</f>
        <v>2.7455191632306368</v>
      </c>
      <c r="H38" s="140">
        <f>+datos!DD224</f>
        <v>4.53331473806956</v>
      </c>
      <c r="I38" s="140">
        <f>+datos!CP224</f>
        <v>0.94092466993267709</v>
      </c>
      <c r="J38" s="148">
        <f>+datos!CW224</f>
        <v>0.82897590215401762</v>
      </c>
      <c r="K38" s="162"/>
      <c r="L38" s="162"/>
      <c r="M38" s="163"/>
      <c r="N38" s="163"/>
      <c r="O38" s="163"/>
    </row>
    <row r="39" spans="1:15" s="28" customFormat="1" ht="18" customHeight="1" x14ac:dyDescent="0.25">
      <c r="A39" s="69"/>
      <c r="B39" s="88" t="s">
        <v>6</v>
      </c>
      <c r="C39" s="157">
        <f>+datos!B225</f>
        <v>10.471223873749647</v>
      </c>
      <c r="D39" s="140">
        <f>+datos!AY225</f>
        <v>0.98463839478229409</v>
      </c>
      <c r="E39" s="140">
        <f>+datos!Z225</f>
        <v>5.7234369984818914</v>
      </c>
      <c r="F39" s="140">
        <f>+datos!C225</f>
        <v>1.6334344627061264</v>
      </c>
      <c r="G39" s="140">
        <f>+datos!DK225</f>
        <v>3.3339219423265822</v>
      </c>
      <c r="H39" s="140">
        <f>+datos!DD225</f>
        <v>7.2356508424991777</v>
      </c>
      <c r="I39" s="140">
        <f>+datos!CP225</f>
        <v>1.0824322179939667</v>
      </c>
      <c r="J39" s="148">
        <f>+datos!CW225</f>
        <v>0.94027739415691569</v>
      </c>
      <c r="K39" s="162"/>
      <c r="L39" s="162"/>
      <c r="M39" s="163"/>
      <c r="N39" s="163"/>
      <c r="O39" s="163"/>
    </row>
    <row r="40" spans="1:15" s="28" customFormat="1" ht="18" customHeight="1" x14ac:dyDescent="0.25">
      <c r="A40" s="69"/>
      <c r="B40" s="88" t="s">
        <v>7</v>
      </c>
      <c r="C40" s="157">
        <f>+datos!B226</f>
        <v>14.208827139603187</v>
      </c>
      <c r="D40" s="140">
        <f>+datos!AY226</f>
        <v>0.8242074273960015</v>
      </c>
      <c r="E40" s="140">
        <f>+datos!Z226</f>
        <v>7.4423473482926514</v>
      </c>
      <c r="F40" s="140">
        <f>+datos!C226</f>
        <v>2.3001827386267659</v>
      </c>
      <c r="G40" s="140">
        <f>+datos!DK226</f>
        <v>4.5446498985459529</v>
      </c>
      <c r="H40" s="140">
        <f>+datos!DD226</f>
        <v>10.051103442479407</v>
      </c>
      <c r="I40" s="140">
        <f>+datos!CP226</f>
        <v>1.3351591258590829</v>
      </c>
      <c r="J40" s="106">
        <f>+datos!CW226</f>
        <v>2.205445018050685</v>
      </c>
      <c r="K40" s="162"/>
      <c r="L40" s="162"/>
      <c r="M40" s="163"/>
      <c r="N40" s="163"/>
      <c r="O40" s="163"/>
    </row>
    <row r="41" spans="1:15" s="28" customFormat="1" ht="18" customHeight="1" thickBot="1" x14ac:dyDescent="0.3">
      <c r="A41" s="69"/>
      <c r="B41" s="89" t="s">
        <v>8</v>
      </c>
      <c r="C41" s="152">
        <f>+datos!B227</f>
        <v>16.881252363464082</v>
      </c>
      <c r="D41" s="149">
        <f>+datos!AY227</f>
        <v>1.0844378352120407</v>
      </c>
      <c r="E41" s="149">
        <f>+datos!Z227</f>
        <v>9.8448376400879809</v>
      </c>
      <c r="F41" s="149">
        <f>+datos!C227</f>
        <v>3.7855498151442051</v>
      </c>
      <c r="G41" s="149">
        <f>+datos!DK227</f>
        <v>4.7944276084762585</v>
      </c>
      <c r="H41" s="149">
        <f>+datos!DD227</f>
        <v>12.822140935554341</v>
      </c>
      <c r="I41" s="149">
        <f>+datos!CP227</f>
        <v>1.4998181897095724</v>
      </c>
      <c r="J41" s="151">
        <f>+datos!CW227</f>
        <v>3.2681334093921257</v>
      </c>
      <c r="K41" s="162"/>
      <c r="L41" s="162"/>
      <c r="M41" s="163"/>
      <c r="N41" s="163"/>
      <c r="O41" s="163"/>
    </row>
    <row r="42" spans="1:15" ht="15.75" thickBot="1" x14ac:dyDescent="0.3">
      <c r="A42" s="2"/>
      <c r="B42" s="92"/>
      <c r="C42" s="158"/>
      <c r="D42" s="158"/>
      <c r="E42" s="158"/>
      <c r="F42" s="158"/>
      <c r="G42" s="158"/>
      <c r="H42" s="158"/>
      <c r="I42" s="158"/>
      <c r="J42" s="158"/>
      <c r="K42" s="168"/>
      <c r="L42" s="168"/>
      <c r="M42" s="169"/>
      <c r="N42" s="169"/>
      <c r="O42" s="169"/>
    </row>
    <row r="43" spans="1:15" s="28" customFormat="1" ht="18" customHeight="1" x14ac:dyDescent="0.25">
      <c r="A43" s="69"/>
      <c r="B43" s="90" t="s">
        <v>9</v>
      </c>
      <c r="C43" s="159">
        <f>+datos!B228</f>
        <v>15.964701157094872</v>
      </c>
      <c r="D43" s="153">
        <f>+datos!AY228</f>
        <v>1.1341954879737604</v>
      </c>
      <c r="E43" s="153">
        <f>+datos!Z228</f>
        <v>9.5306543348907269</v>
      </c>
      <c r="F43" s="153">
        <f>+datos!C228</f>
        <v>3.4553835182076518</v>
      </c>
      <c r="G43" s="153">
        <f>+datos!DK228</f>
        <v>4.3040706323508084</v>
      </c>
      <c r="H43" s="153">
        <f>+datos!DD228</f>
        <v>10.95630993419174</v>
      </c>
      <c r="I43" s="153">
        <f>+datos!CP228</f>
        <v>1.2494249929039161</v>
      </c>
      <c r="J43" s="154">
        <f>+datos!CW228</f>
        <v>1.478923728201883</v>
      </c>
      <c r="K43" s="162"/>
      <c r="L43" s="162"/>
      <c r="M43" s="163"/>
      <c r="N43" s="163"/>
      <c r="O43" s="163"/>
    </row>
    <row r="44" spans="1:15" s="28" customFormat="1" ht="18" customHeight="1" thickBot="1" x14ac:dyDescent="0.3">
      <c r="A44" s="69"/>
      <c r="B44" s="89" t="s">
        <v>10</v>
      </c>
      <c r="C44" s="152">
        <f>+datos!B229</f>
        <v>12.118161824688841</v>
      </c>
      <c r="D44" s="149">
        <f>+datos!AY229</f>
        <v>0.89187931765097528</v>
      </c>
      <c r="E44" s="149">
        <f>+datos!Z229</f>
        <v>6.0614624340462626</v>
      </c>
      <c r="F44" s="149">
        <f>+datos!C229</f>
        <v>2.4656335254022994</v>
      </c>
      <c r="G44" s="149">
        <f>+datos!DK229</f>
        <v>3.9172302221020963</v>
      </c>
      <c r="H44" s="149">
        <f>+datos!DD229</f>
        <v>8.6568159975688292</v>
      </c>
      <c r="I44" s="149">
        <f>+datos!CP229</f>
        <v>1.3512531843470388</v>
      </c>
      <c r="J44" s="151">
        <f>+datos!CW229</f>
        <v>2.6521274421818579</v>
      </c>
      <c r="K44" s="162"/>
      <c r="L44" s="162"/>
      <c r="M44" s="163"/>
      <c r="N44" s="163"/>
      <c r="O44" s="163"/>
    </row>
    <row r="45" spans="1:15" x14ac:dyDescent="0.25">
      <c r="A45" s="2"/>
      <c r="B45" s="257" t="s">
        <v>383</v>
      </c>
      <c r="C45" s="201"/>
      <c r="D45" s="201"/>
      <c r="E45" s="201"/>
      <c r="F45" s="201"/>
      <c r="G45" s="201"/>
      <c r="H45" s="201"/>
      <c r="I45" s="201"/>
      <c r="J45" s="201"/>
      <c r="K45" s="168"/>
      <c r="L45" s="168"/>
      <c r="M45" s="169"/>
      <c r="N45" s="169"/>
      <c r="O45" s="169"/>
    </row>
    <row r="46" spans="1:15" ht="27.75" customHeight="1" x14ac:dyDescent="0.25">
      <c r="A46" s="2"/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2"/>
    </row>
    <row r="47" spans="1:15" ht="27.75" customHeight="1" thickBot="1" x14ac:dyDescent="0.3">
      <c r="A47" s="2"/>
      <c r="B47" s="44"/>
      <c r="C47" s="45"/>
      <c r="D47" s="45"/>
      <c r="E47" s="45"/>
      <c r="F47" s="45"/>
      <c r="G47" s="45"/>
      <c r="H47" s="45"/>
      <c r="I47" s="45"/>
      <c r="J47" s="45"/>
      <c r="K47" s="49"/>
      <c r="L47" s="32"/>
    </row>
    <row r="48" spans="1:15" ht="50.1" customHeight="1" thickBot="1" x14ac:dyDescent="0.3">
      <c r="A48" s="2"/>
      <c r="B48" s="11" t="s">
        <v>318</v>
      </c>
      <c r="C48" s="6" t="s">
        <v>438</v>
      </c>
      <c r="D48" s="7" t="s">
        <v>320</v>
      </c>
      <c r="E48" s="7" t="s">
        <v>265</v>
      </c>
      <c r="F48" s="346" t="s">
        <v>437</v>
      </c>
      <c r="G48" s="7" t="s">
        <v>319</v>
      </c>
      <c r="H48" s="7" t="s">
        <v>262</v>
      </c>
      <c r="I48" s="7" t="s">
        <v>293</v>
      </c>
      <c r="J48" s="8" t="s">
        <v>322</v>
      </c>
      <c r="K48" s="74" t="s">
        <v>297</v>
      </c>
      <c r="L48"/>
    </row>
    <row r="49" spans="1:16" s="28" customFormat="1" ht="18" customHeight="1" x14ac:dyDescent="0.25">
      <c r="A49" s="69"/>
      <c r="B49" s="77" t="s">
        <v>12</v>
      </c>
      <c r="C49" s="219">
        <v>100</v>
      </c>
      <c r="D49" s="220">
        <v>100</v>
      </c>
      <c r="E49" s="220">
        <v>100</v>
      </c>
      <c r="F49" s="220">
        <v>100</v>
      </c>
      <c r="G49" s="220">
        <v>100</v>
      </c>
      <c r="H49" s="220">
        <v>100</v>
      </c>
      <c r="I49" s="220">
        <v>100</v>
      </c>
      <c r="J49" s="221">
        <v>100</v>
      </c>
      <c r="K49" s="222">
        <v>100</v>
      </c>
      <c r="L49" s="20"/>
    </row>
    <row r="50" spans="1:16" s="28" customFormat="1" ht="18" customHeight="1" x14ac:dyDescent="0.25">
      <c r="A50" s="69"/>
      <c r="B50" s="71" t="s">
        <v>13</v>
      </c>
      <c r="C50" s="157">
        <f>+datos!B153/datos!B$152*100</f>
        <v>7.5409585002678705</v>
      </c>
      <c r="D50" s="140">
        <f>+datos!AY153/datos!AY$152*100</f>
        <v>6.8547469928590941</v>
      </c>
      <c r="E50" s="140">
        <f>+datos!Z153/datos!Z$152*100</f>
        <v>6.4965212580681939</v>
      </c>
      <c r="F50" s="140">
        <f>+datos!C153/datos!C$152*100</f>
        <v>4.8545714733520953</v>
      </c>
      <c r="G50" s="140">
        <f>+datos!DK153/datos!DK$152*100</f>
        <v>7.5632294353320635</v>
      </c>
      <c r="H50" s="140">
        <f>+datos!DD153/datos!DD$152*100</f>
        <v>11.276939852623819</v>
      </c>
      <c r="I50" s="140">
        <f>+datos!CP153/datos!CP$152*100</f>
        <v>13.560708256569566</v>
      </c>
      <c r="J50" s="148">
        <f>+datos!CW153/datos!CW$152*100</f>
        <v>8.3306680431709541</v>
      </c>
      <c r="K50" s="132">
        <f>+'Weighted Households 18+'!C32</f>
        <v>9.1478315092749227</v>
      </c>
      <c r="L50" s="20"/>
      <c r="M50" s="42"/>
    </row>
    <row r="51" spans="1:16" s="28" customFormat="1" ht="18" customHeight="1" x14ac:dyDescent="0.25">
      <c r="A51" s="69"/>
      <c r="B51" s="71" t="s">
        <v>14</v>
      </c>
      <c r="C51" s="157">
        <f>+datos!B154/datos!B$152*100</f>
        <v>12.516140110499109</v>
      </c>
      <c r="D51" s="140">
        <f>+datos!AY154/datos!AY$152*100</f>
        <v>11.91640894777073</v>
      </c>
      <c r="E51" s="140">
        <f>+datos!Z154/datos!Z$152*100</f>
        <v>10.326669262476672</v>
      </c>
      <c r="F51" s="140">
        <f>+datos!C154/datos!C$152*100</f>
        <v>11.766571037227337</v>
      </c>
      <c r="G51" s="140">
        <f>+datos!DK154/datos!DK$152*100</f>
        <v>13.351249042403946</v>
      </c>
      <c r="H51" s="140">
        <f>+datos!DD154/datos!DD$152*100</f>
        <v>18.784578673807989</v>
      </c>
      <c r="I51" s="140">
        <f>+datos!CP154/datos!CP$152*100</f>
        <v>14.026671394543927</v>
      </c>
      <c r="J51" s="148">
        <f>+datos!CW154/datos!CW$152*100</f>
        <v>1.8210342000587039</v>
      </c>
      <c r="K51" s="132">
        <f>+'Weighted Households 18+'!C33</f>
        <v>12.758733224139144</v>
      </c>
      <c r="L51" s="162"/>
      <c r="M51" s="42"/>
      <c r="N51" s="163"/>
      <c r="O51" s="163"/>
      <c r="P51" s="163"/>
    </row>
    <row r="52" spans="1:16" s="28" customFormat="1" ht="18" customHeight="1" x14ac:dyDescent="0.25">
      <c r="A52" s="69"/>
      <c r="B52" s="71" t="s">
        <v>15</v>
      </c>
      <c r="C52" s="157">
        <f>+datos!B155/datos!B$152*100</f>
        <v>14.202201213560365</v>
      </c>
      <c r="D52" s="140">
        <f>+datos!AY155/datos!AY$152*100</f>
        <v>11.036117339556657</v>
      </c>
      <c r="E52" s="140">
        <f>+datos!Z155/datos!Z$152*100</f>
        <v>14.06687267779497</v>
      </c>
      <c r="F52" s="140">
        <f>+datos!C155/datos!C$152*100</f>
        <v>9.1113849005431113</v>
      </c>
      <c r="G52" s="140">
        <f>+datos!DK155/datos!DK$152*100</f>
        <v>15.776135114227863</v>
      </c>
      <c r="H52" s="140">
        <f>+datos!DD155/datos!DD$152*100</f>
        <v>17.108421821963436</v>
      </c>
      <c r="I52" s="140">
        <f>+datos!CP155/datos!CP$152*100</f>
        <v>10.37553092262983</v>
      </c>
      <c r="J52" s="148">
        <f>+datos!CW155/datos!CW$152*100</f>
        <v>15.204501978724913</v>
      </c>
      <c r="K52" s="132">
        <f>+'Weighted Households 18+'!C34</f>
        <v>15.468597986378461</v>
      </c>
      <c r="L52" s="162"/>
      <c r="M52" s="42"/>
      <c r="N52" s="163"/>
      <c r="O52" s="163"/>
      <c r="P52" s="163"/>
    </row>
    <row r="53" spans="1:16" s="28" customFormat="1" ht="18" customHeight="1" x14ac:dyDescent="0.25">
      <c r="A53" s="69"/>
      <c r="B53" s="71" t="s">
        <v>16</v>
      </c>
      <c r="C53" s="157">
        <f>+datos!B156/datos!B$152*100</f>
        <v>23.290231909167314</v>
      </c>
      <c r="D53" s="140">
        <f>+datos!AY156/datos!AY$152*100</f>
        <v>25.807602151284829</v>
      </c>
      <c r="E53" s="140">
        <f>+datos!Z156/datos!Z$152*100</f>
        <v>27.375046680204019</v>
      </c>
      <c r="F53" s="140">
        <f>+datos!C156/datos!C$152*100</f>
        <v>14.380287160895962</v>
      </c>
      <c r="G53" s="140">
        <f>+datos!DK156/datos!DK$152*100</f>
        <v>22.04896991696776</v>
      </c>
      <c r="H53" s="140">
        <f>+datos!DD156/datos!DD$152*100</f>
        <v>14.798770044342845</v>
      </c>
      <c r="I53" s="140">
        <f>+datos!CP156/datos!CP$152*100</f>
        <v>24.673240728606999</v>
      </c>
      <c r="J53" s="148">
        <f>+datos!CW156/datos!CW$152*100</f>
        <v>45.741490470744225</v>
      </c>
      <c r="K53" s="132">
        <f>+'Weighted Households 18+'!C35</f>
        <v>20.853924898040134</v>
      </c>
      <c r="L53" s="162"/>
      <c r="M53" s="42"/>
      <c r="N53" s="163"/>
      <c r="O53" s="163"/>
      <c r="P53" s="163"/>
    </row>
    <row r="54" spans="1:16" s="28" customFormat="1" ht="18" customHeight="1" x14ac:dyDescent="0.25">
      <c r="A54" s="69"/>
      <c r="B54" s="71" t="s">
        <v>17</v>
      </c>
      <c r="C54" s="157">
        <f>+datos!B157/datos!B$152*100</f>
        <v>12.528472961845626</v>
      </c>
      <c r="D54" s="140">
        <f>+datos!AY157/datos!AY$152*100</f>
        <v>10.794159029128485</v>
      </c>
      <c r="E54" s="140">
        <f>+datos!Z157/datos!Z$152*100</f>
        <v>12.057078539485934</v>
      </c>
      <c r="F54" s="140">
        <f>+datos!C157/datos!C$152*100</f>
        <v>10.251498156691447</v>
      </c>
      <c r="G54" s="140">
        <f>+datos!DK157/datos!DK$152*100</f>
        <v>16.940108337126254</v>
      </c>
      <c r="H54" s="140">
        <f>+datos!DD157/datos!DD$152*100</f>
        <v>9.5949471419157799</v>
      </c>
      <c r="I54" s="140">
        <f>+datos!CP157/datos!CP$152*100</f>
        <v>12.594814495055001</v>
      </c>
      <c r="J54" s="148">
        <f>+datos!CW157/datos!CW$152*100</f>
        <v>9.2651896235868065</v>
      </c>
      <c r="K54" s="132">
        <f>+'Weighted Households 18+'!C36</f>
        <v>13.091982798973719</v>
      </c>
      <c r="L54" s="162"/>
      <c r="M54" s="42"/>
      <c r="N54" s="163"/>
      <c r="O54" s="163"/>
      <c r="P54" s="163"/>
    </row>
    <row r="55" spans="1:16" s="28" customFormat="1" ht="18" customHeight="1" x14ac:dyDescent="0.25">
      <c r="A55" s="69"/>
      <c r="B55" s="71" t="s">
        <v>18</v>
      </c>
      <c r="C55" s="157">
        <f>+datos!B158/datos!B$152*100</f>
        <v>10.296448082432283</v>
      </c>
      <c r="D55" s="140">
        <f>+datos!AY158/datos!AY$152*100</f>
        <v>9.7495846110342441</v>
      </c>
      <c r="E55" s="140">
        <f>+datos!Z158/datos!Z$152*100</f>
        <v>11.255107514096228</v>
      </c>
      <c r="F55" s="140">
        <f>+datos!C158/datos!C$152*100</f>
        <v>10.351904979318146</v>
      </c>
      <c r="G55" s="140">
        <f>+datos!DK158/datos!DK$152*100</f>
        <v>9.6278814510132253</v>
      </c>
      <c r="H55" s="140">
        <f>+datos!DD158/datos!DD$152*100</f>
        <v>9.2314782354962652</v>
      </c>
      <c r="I55" s="140">
        <f>+datos!CP158/datos!CP$152*100</f>
        <v>6.2972472962451915</v>
      </c>
      <c r="J55" s="148">
        <f>+datos!CW158/datos!CW$152*100</f>
        <v>12.821614491081398</v>
      </c>
      <c r="K55" s="132">
        <f>+'Weighted Households 18+'!C37</f>
        <v>9.6645962350134624</v>
      </c>
      <c r="L55" s="162"/>
      <c r="M55" s="42"/>
      <c r="N55" s="163"/>
      <c r="O55" s="163"/>
      <c r="P55" s="163"/>
    </row>
    <row r="56" spans="1:16" s="28" customFormat="1" ht="18" customHeight="1" x14ac:dyDescent="0.25">
      <c r="A56" s="69"/>
      <c r="B56" s="71" t="s">
        <v>19</v>
      </c>
      <c r="C56" s="157">
        <f>+datos!B159/datos!B$152*100</f>
        <v>10.31519143325354</v>
      </c>
      <c r="D56" s="140">
        <f>+datos!AY159/datos!AY$152*100</f>
        <v>13.882626042600505</v>
      </c>
      <c r="E56" s="140">
        <f>+datos!Z159/datos!Z$152*100</f>
        <v>10.490091507991901</v>
      </c>
      <c r="F56" s="140">
        <f>+datos!C159/datos!C$152*100</f>
        <v>21.982296060566824</v>
      </c>
      <c r="G56" s="140">
        <f>+datos!DK159/datos!DK$152*100</f>
        <v>7.7641466671911203</v>
      </c>
      <c r="H56" s="140">
        <f>+datos!DD159/datos!DD$152*100</f>
        <v>6.4511388567939694</v>
      </c>
      <c r="I56" s="140">
        <f>+datos!CP159/datos!CP$152*100</f>
        <v>8.8812120838375979</v>
      </c>
      <c r="J56" s="148">
        <f>+datos!CW159/datos!CW$152*100</f>
        <v>1.6544704338350151</v>
      </c>
      <c r="K56" s="132">
        <f>+'Weighted Households 18+'!C38</f>
        <v>9.480148255344087</v>
      </c>
      <c r="L56" s="162"/>
      <c r="M56" s="42"/>
      <c r="N56" s="163"/>
      <c r="O56" s="163"/>
      <c r="P56" s="163"/>
    </row>
    <row r="57" spans="1:16" s="28" customFormat="1" ht="18" customHeight="1" thickBot="1" x14ac:dyDescent="0.3">
      <c r="A57" s="69"/>
      <c r="B57" s="72" t="s">
        <v>20</v>
      </c>
      <c r="C57" s="152">
        <f>+datos!B160/datos!B$152*100</f>
        <v>9.310359684313859</v>
      </c>
      <c r="D57" s="149">
        <f>+datos!AY160/datos!AY$152*100</f>
        <v>9.9587617659139553</v>
      </c>
      <c r="E57" s="149">
        <f>+datos!Z160/datos!Z$152*100</f>
        <v>7.9326057327955706</v>
      </c>
      <c r="F57" s="149">
        <f>+datos!C160/datos!C$152*100</f>
        <v>17.301505311863274</v>
      </c>
      <c r="G57" s="149">
        <f>+datos!DK160/datos!DK$152*100</f>
        <v>6.9283034488442352</v>
      </c>
      <c r="H57" s="149">
        <f>+datos!DD160/datos!DD$152*100</f>
        <v>12.75372329869848</v>
      </c>
      <c r="I57" s="149">
        <f>+datos!CP160/datos!CP$152*100</f>
        <v>9.5905825310074224</v>
      </c>
      <c r="J57" s="151">
        <f>+datos!CW160/datos!CW$152*100</f>
        <v>5.1610307587979882</v>
      </c>
      <c r="K57" s="133">
        <f>+'Weighted Households 18+'!C39</f>
        <v>9.5341934966988227</v>
      </c>
      <c r="L57" s="162"/>
      <c r="M57" s="42"/>
      <c r="N57" s="163"/>
      <c r="O57" s="163"/>
      <c r="P57" s="163"/>
    </row>
    <row r="58" spans="1:16" x14ac:dyDescent="0.25">
      <c r="A58" s="2"/>
      <c r="B58" s="257" t="s">
        <v>383</v>
      </c>
      <c r="C58" s="201"/>
      <c r="D58" s="201"/>
      <c r="E58" s="201"/>
      <c r="F58" s="201"/>
      <c r="G58" s="201"/>
      <c r="H58" s="201"/>
      <c r="I58" s="201"/>
      <c r="J58" s="201"/>
      <c r="K58" s="168"/>
      <c r="L58" s="168"/>
      <c r="M58" s="169"/>
      <c r="N58" s="169"/>
      <c r="O58" s="169"/>
      <c r="P58" s="169"/>
    </row>
    <row r="59" spans="1:16" ht="27.75" customHeight="1" thickBot="1" x14ac:dyDescent="0.3">
      <c r="A59" s="2"/>
      <c r="B59" s="44"/>
      <c r="C59" s="45"/>
      <c r="D59" s="45"/>
      <c r="E59" s="45"/>
      <c r="F59" s="45"/>
      <c r="G59" s="45"/>
      <c r="H59" s="45"/>
      <c r="I59" s="45"/>
      <c r="J59" s="45"/>
      <c r="K59" s="45"/>
      <c r="L59" s="32"/>
    </row>
    <row r="60" spans="1:16" ht="50.1" customHeight="1" thickBot="1" x14ac:dyDescent="0.3">
      <c r="A60" s="2"/>
      <c r="B60" s="11" t="s">
        <v>21</v>
      </c>
      <c r="C60" s="6" t="s">
        <v>438</v>
      </c>
      <c r="D60" s="7" t="s">
        <v>320</v>
      </c>
      <c r="E60" s="7" t="s">
        <v>265</v>
      </c>
      <c r="F60" s="346" t="s">
        <v>437</v>
      </c>
      <c r="G60" s="7" t="s">
        <v>319</v>
      </c>
      <c r="H60" s="7" t="s">
        <v>262</v>
      </c>
      <c r="I60" s="7" t="s">
        <v>293</v>
      </c>
      <c r="J60" s="8" t="s">
        <v>322</v>
      </c>
      <c r="K60"/>
      <c r="L60"/>
    </row>
    <row r="61" spans="1:16" s="28" customFormat="1" ht="18" customHeight="1" x14ac:dyDescent="0.25">
      <c r="A61" s="69"/>
      <c r="B61" s="77" t="s">
        <v>12</v>
      </c>
      <c r="C61" s="198">
        <f>+datos!B214</f>
        <v>14.034261414256431</v>
      </c>
      <c r="D61" s="199">
        <f>+datos!AY214</f>
        <v>1.0340960432973378</v>
      </c>
      <c r="E61" s="199">
        <f>+datos!Z214</f>
        <v>8.0281127371324388</v>
      </c>
      <c r="F61" s="199">
        <f>+datos!C214</f>
        <v>2.9459097270432024</v>
      </c>
      <c r="G61" s="199">
        <f>+datos!DK214</f>
        <v>4.1011197268340309</v>
      </c>
      <c r="H61" s="199">
        <f>+datos!DD214</f>
        <v>9.6943521824798164</v>
      </c>
      <c r="I61" s="199">
        <f>+datos!CP214</f>
        <v>1.3106596394515582</v>
      </c>
      <c r="J61" s="200">
        <f>+datos!CW214</f>
        <v>1.98137533956887</v>
      </c>
      <c r="K61" s="20"/>
      <c r="L61" s="20"/>
    </row>
    <row r="62" spans="1:16" s="28" customFormat="1" ht="18" customHeight="1" x14ac:dyDescent="0.25">
      <c r="A62" s="69"/>
      <c r="B62" s="71" t="s">
        <v>13</v>
      </c>
      <c r="C62" s="157">
        <f>+datos!B215</f>
        <v>13.716896648473289</v>
      </c>
      <c r="D62" s="140">
        <f>+datos!AY215</f>
        <v>1.1428196766851548</v>
      </c>
      <c r="E62" s="140">
        <f>+datos!Z215</f>
        <v>6.3977193216486938</v>
      </c>
      <c r="F62" s="140">
        <f>+datos!C215</f>
        <v>2.711440074294416</v>
      </c>
      <c r="G62" s="140">
        <f>+datos!DK215</f>
        <v>3.3338306781276894</v>
      </c>
      <c r="H62" s="140">
        <f>+datos!DD215</f>
        <v>11.029591301405185</v>
      </c>
      <c r="I62" s="140">
        <f>+datos!CP215</f>
        <v>1.6545669892112751</v>
      </c>
      <c r="J62" s="148">
        <f>+datos!CW215</f>
        <v>1.2030546092387557</v>
      </c>
      <c r="K62" s="162"/>
      <c r="L62" s="162"/>
      <c r="M62" s="163"/>
      <c r="N62" s="163"/>
      <c r="O62" s="163"/>
    </row>
    <row r="63" spans="1:16" s="28" customFormat="1" ht="18" customHeight="1" x14ac:dyDescent="0.25">
      <c r="A63" s="69"/>
      <c r="B63" s="71" t="s">
        <v>14</v>
      </c>
      <c r="C63" s="157">
        <f>+datos!B216</f>
        <v>17.290023770197241</v>
      </c>
      <c r="D63" s="140">
        <f>+datos!AY216</f>
        <v>0.95620763058033464</v>
      </c>
      <c r="E63" s="140">
        <f>+datos!Z216</f>
        <v>7.0392957781410397</v>
      </c>
      <c r="F63" s="140">
        <f>+datos!C216</f>
        <v>2.8863961876454414</v>
      </c>
      <c r="G63" s="140">
        <f>+datos!DK216</f>
        <v>4.5269951159156046</v>
      </c>
      <c r="H63" s="140">
        <f>+datos!DD216</f>
        <v>15.39277660447557</v>
      </c>
      <c r="I63" s="140">
        <f>+datos!CP216</f>
        <v>1.4984148317365149</v>
      </c>
      <c r="J63" s="148">
        <f>+datos!CW216</f>
        <v>0.61310056560382875</v>
      </c>
      <c r="K63" s="162"/>
      <c r="L63" s="162"/>
      <c r="M63" s="163"/>
      <c r="N63" s="163"/>
      <c r="O63" s="163"/>
    </row>
    <row r="64" spans="1:16" s="28" customFormat="1" ht="18" customHeight="1" x14ac:dyDescent="0.25">
      <c r="A64" s="69"/>
      <c r="B64" s="71" t="s">
        <v>15</v>
      </c>
      <c r="C64" s="157">
        <f>+datos!B217</f>
        <v>14.506175822794338</v>
      </c>
      <c r="D64" s="140">
        <f>+datos!AY217</f>
        <v>0.87258494541593401</v>
      </c>
      <c r="E64" s="140">
        <f>+datos!Z217</f>
        <v>7.5991246645622059</v>
      </c>
      <c r="F64" s="140">
        <f>+datos!C217</f>
        <v>2.5203695283609813</v>
      </c>
      <c r="G64" s="140">
        <f>+datos!DK217</f>
        <v>3.9301851265332219</v>
      </c>
      <c r="H64" s="140">
        <f>+datos!DD217</f>
        <v>10.841080138892254</v>
      </c>
      <c r="I64" s="140">
        <f>+datos!CP217</f>
        <v>0.97808624651937592</v>
      </c>
      <c r="J64" s="148">
        <f>+datos!CW217</f>
        <v>1.5383453245916372</v>
      </c>
      <c r="K64" s="162"/>
      <c r="L64" s="162"/>
      <c r="M64" s="163"/>
      <c r="N64" s="163"/>
      <c r="O64" s="163"/>
    </row>
    <row r="65" spans="1:15" s="28" customFormat="1" ht="18" customHeight="1" x14ac:dyDescent="0.25">
      <c r="A65" s="69"/>
      <c r="B65" s="71" t="s">
        <v>16</v>
      </c>
      <c r="C65" s="157">
        <f>+datos!B218</f>
        <v>14.488959086869075</v>
      </c>
      <c r="D65" s="140">
        <f>+datos!AY218</f>
        <v>1.2145126678241054</v>
      </c>
      <c r="E65" s="140">
        <f>+datos!Z218</f>
        <v>9.9017875233615626</v>
      </c>
      <c r="F65" s="140">
        <f>+datos!C218</f>
        <v>1.9734384957309847</v>
      </c>
      <c r="G65" s="140">
        <f>+datos!DK218</f>
        <v>4.2701325896153373</v>
      </c>
      <c r="H65" s="140">
        <f>+datos!DD218</f>
        <v>8.6732556163455286</v>
      </c>
      <c r="I65" s="140">
        <f>+datos!CP218</f>
        <v>1.4480142714004594</v>
      </c>
      <c r="J65" s="148">
        <f>+datos!CW218</f>
        <v>3.5254596881142395</v>
      </c>
      <c r="K65" s="162"/>
      <c r="L65" s="162"/>
      <c r="M65" s="163"/>
      <c r="N65" s="163"/>
      <c r="O65" s="163"/>
    </row>
    <row r="66" spans="1:15" s="28" customFormat="1" ht="18" customHeight="1" x14ac:dyDescent="0.25">
      <c r="A66" s="69"/>
      <c r="B66" s="71" t="s">
        <v>17</v>
      </c>
      <c r="C66" s="157">
        <f>+datos!B219</f>
        <v>11.844087142036198</v>
      </c>
      <c r="D66" s="140">
        <f>+datos!AY219</f>
        <v>0.99200295533411342</v>
      </c>
      <c r="E66" s="140">
        <f>+datos!Z219</f>
        <v>7.6083028890775113</v>
      </c>
      <c r="F66" s="140">
        <f>+datos!C219</f>
        <v>1.9118174801825212</v>
      </c>
      <c r="G66" s="140">
        <f>+datos!DK219</f>
        <v>4.4327142358831253</v>
      </c>
      <c r="H66" s="140">
        <f>+datos!DD219</f>
        <v>5.6086845958393203</v>
      </c>
      <c r="I66" s="140">
        <f>+datos!CP219</f>
        <v>1.321786449806656</v>
      </c>
      <c r="J66" s="207">
        <f>+datos!CW219</f>
        <v>1.8464788041513915</v>
      </c>
      <c r="K66" s="162"/>
      <c r="L66" s="162"/>
      <c r="M66" s="163"/>
      <c r="N66" s="163"/>
      <c r="O66" s="163"/>
    </row>
    <row r="67" spans="1:15" s="28" customFormat="1" ht="18" customHeight="1" x14ac:dyDescent="0.25">
      <c r="A67" s="69"/>
      <c r="B67" s="71" t="s">
        <v>18</v>
      </c>
      <c r="C67" s="157">
        <f>+datos!B220</f>
        <v>13.800505495742589</v>
      </c>
      <c r="D67" s="140">
        <f>+datos!AY220</f>
        <v>1.0366233914729606</v>
      </c>
      <c r="E67" s="140">
        <f>+datos!Z220</f>
        <v>8.2567131652591659</v>
      </c>
      <c r="F67" s="140">
        <f>+datos!C220</f>
        <v>3.0398876818887044</v>
      </c>
      <c r="G67" s="140">
        <f>+datos!DK220</f>
        <v>4.3414471242256996</v>
      </c>
      <c r="H67" s="140">
        <f>+datos!DD220</f>
        <v>9.0845822322227434</v>
      </c>
      <c r="I67" s="140">
        <f>+datos!CP220</f>
        <v>0.9428818778737339</v>
      </c>
      <c r="J67" s="148">
        <f>+datos!CW220</f>
        <v>1.4848289297974964</v>
      </c>
      <c r="K67" s="162"/>
      <c r="L67" s="162"/>
      <c r="M67" s="163"/>
      <c r="N67" s="163"/>
      <c r="O67" s="163"/>
    </row>
    <row r="68" spans="1:15" s="28" customFormat="1" ht="18" customHeight="1" x14ac:dyDescent="0.25">
      <c r="A68" s="69"/>
      <c r="B68" s="71" t="s">
        <v>19</v>
      </c>
      <c r="C68" s="157">
        <f>+datos!B221</f>
        <v>12.542894260637889</v>
      </c>
      <c r="D68" s="140">
        <f>+datos!AY221</f>
        <v>0.90699382693060659</v>
      </c>
      <c r="E68" s="140">
        <f>+datos!Z221</f>
        <v>8.8260203957943251</v>
      </c>
      <c r="F68" s="140">
        <f>+datos!C221</f>
        <v>4.0158912419620787</v>
      </c>
      <c r="G68" s="140">
        <f>+datos!DK221</f>
        <v>3.8072459077769332</v>
      </c>
      <c r="H68" s="140">
        <f>+datos!DD221</f>
        <v>6.7038776455316498</v>
      </c>
      <c r="I68" s="206">
        <f>+datos!CP221</f>
        <v>1.4796589721609612</v>
      </c>
      <c r="J68" s="148">
        <f>+datos!CW221</f>
        <v>0.65345554660220262</v>
      </c>
      <c r="K68" s="162"/>
      <c r="L68" s="162"/>
      <c r="M68" s="163"/>
      <c r="N68" s="163"/>
      <c r="O68" s="163"/>
    </row>
    <row r="69" spans="1:15" s="28" customFormat="1" ht="18" customHeight="1" thickBot="1" x14ac:dyDescent="0.3">
      <c r="A69" s="69"/>
      <c r="B69" s="72" t="s">
        <v>20</v>
      </c>
      <c r="C69" s="152">
        <f>+datos!B222</f>
        <v>13.175379150502025</v>
      </c>
      <c r="D69" s="149">
        <f>+datos!AY222</f>
        <v>0.98298710699241798</v>
      </c>
      <c r="E69" s="149">
        <f>+datos!Z222</f>
        <v>6.5380048965771511</v>
      </c>
      <c r="F69" s="149">
        <f>+datos!C222</f>
        <v>5.6742204577232194</v>
      </c>
      <c r="G69" s="149">
        <f>+datos!DK222</f>
        <v>3.6399477478153339</v>
      </c>
      <c r="H69" s="149">
        <f>+datos!DD222</f>
        <v>8.4589516869820738</v>
      </c>
      <c r="I69" s="149">
        <f>+datos!CP222</f>
        <v>0.88819052008950328</v>
      </c>
      <c r="J69" s="151">
        <f>+datos!CW222</f>
        <v>0.54163120885529403</v>
      </c>
      <c r="K69" s="162"/>
      <c r="L69" s="162"/>
      <c r="M69" s="163"/>
      <c r="N69" s="163"/>
      <c r="O69" s="163"/>
    </row>
    <row r="70" spans="1:15" x14ac:dyDescent="0.25">
      <c r="A70" s="2"/>
      <c r="B70" s="257" t="s">
        <v>383</v>
      </c>
      <c r="C70" s="201"/>
      <c r="D70" s="201"/>
      <c r="E70" s="201"/>
      <c r="F70" s="201"/>
      <c r="G70" s="201"/>
      <c r="H70" s="201"/>
      <c r="I70" s="201"/>
      <c r="J70" s="168"/>
      <c r="K70" s="168"/>
      <c r="L70" s="168"/>
      <c r="M70" s="169"/>
      <c r="N70" s="169"/>
      <c r="O70" s="169"/>
    </row>
  </sheetData>
  <mergeCells count="1">
    <mergeCell ref="J2:K3"/>
  </mergeCells>
  <hyperlinks>
    <hyperlink ref="L2:L3" location="'BEBIDAS FRIAS OOH'!A1" display="VOLVER A MENÚ"/>
  </hyperlinks>
  <pageMargins left="0.25" right="0.25" top="0.75" bottom="0.75" header="0.3" footer="0.3"/>
  <pageSetup paperSize="9" scale="50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Q67"/>
  <sheetViews>
    <sheetView showGridLines="0" showRowColHeaders="0" topLeftCell="B1" zoomScale="80" zoomScaleNormal="80" workbookViewId="0"/>
  </sheetViews>
  <sheetFormatPr baseColWidth="10" defaultColWidth="11.42578125" defaultRowHeight="15" x14ac:dyDescent="0.25"/>
  <cols>
    <col min="1" max="1" width="3.140625" style="26" customWidth="1"/>
    <col min="2" max="2" width="36" style="26" customWidth="1"/>
    <col min="3" max="9" width="19.140625" style="27" customWidth="1"/>
    <col min="10" max="10" width="19.140625" style="26" customWidth="1"/>
    <col min="11" max="11" width="2.5703125" style="26" customWidth="1"/>
    <col min="12" max="12" width="4.140625" style="26" customWidth="1"/>
    <col min="13" max="16384" width="11.42578125" style="26"/>
  </cols>
  <sheetData>
    <row r="1" spans="1:12" ht="52.5" customHeight="1" x14ac:dyDescent="0.25">
      <c r="A1" s="2"/>
      <c r="B1" s="34"/>
      <c r="C1" s="35"/>
      <c r="D1" s="35"/>
      <c r="E1" s="35"/>
      <c r="F1" s="35"/>
      <c r="G1" s="35"/>
      <c r="H1" s="35"/>
      <c r="I1" s="35"/>
      <c r="J1" s="35"/>
      <c r="K1"/>
      <c r="L1" s="2"/>
    </row>
    <row r="2" spans="1:12" ht="28.5" x14ac:dyDescent="0.45">
      <c r="A2" s="2"/>
      <c r="B2" s="9"/>
      <c r="C2" s="3"/>
      <c r="D2" s="3"/>
      <c r="E2" s="3"/>
      <c r="F2" s="3"/>
      <c r="G2" s="3"/>
      <c r="H2" s="37"/>
      <c r="I2" s="363"/>
      <c r="J2" s="363"/>
      <c r="K2" s="2"/>
      <c r="L2" s="2"/>
    </row>
    <row r="3" spans="1:12" ht="18.75" x14ac:dyDescent="0.3">
      <c r="A3" s="2"/>
      <c r="B3" s="48"/>
      <c r="C3" s="3"/>
      <c r="D3" s="3"/>
      <c r="E3" s="3"/>
      <c r="F3" s="3"/>
      <c r="G3" s="3"/>
      <c r="H3" s="37"/>
      <c r="I3" s="363"/>
      <c r="J3" s="363"/>
      <c r="K3" s="2"/>
      <c r="L3" s="2"/>
    </row>
    <row r="4" spans="1:12" x14ac:dyDescent="0.25">
      <c r="A4" s="2"/>
      <c r="B4"/>
      <c r="C4" s="3"/>
      <c r="D4" s="3"/>
      <c r="E4" s="3"/>
      <c r="F4" s="3"/>
      <c r="G4" s="3"/>
      <c r="H4" s="3"/>
      <c r="I4" s="3"/>
      <c r="J4" s="2"/>
      <c r="K4" s="2"/>
      <c r="L4" s="2"/>
    </row>
    <row r="5" spans="1:12" ht="15.75" thickBot="1" x14ac:dyDescent="0.3">
      <c r="A5" s="2"/>
      <c r="B5" s="46"/>
      <c r="C5" s="47"/>
      <c r="D5" s="47"/>
      <c r="E5" s="47"/>
      <c r="F5" s="47"/>
      <c r="G5" s="47"/>
      <c r="H5" s="47"/>
      <c r="I5" s="47"/>
      <c r="J5" s="47"/>
      <c r="K5"/>
      <c r="L5" s="2"/>
    </row>
    <row r="6" spans="1:12" ht="47.25" customHeight="1" thickBot="1" x14ac:dyDescent="0.3">
      <c r="A6" s="2"/>
      <c r="B6"/>
      <c r="C6" s="51" t="s">
        <v>359</v>
      </c>
      <c r="D6" s="52" t="s">
        <v>403</v>
      </c>
      <c r="E6" s="52" t="s">
        <v>404</v>
      </c>
      <c r="F6" s="52" t="s">
        <v>1</v>
      </c>
      <c r="G6" s="52" t="s">
        <v>0</v>
      </c>
      <c r="H6" s="52" t="s">
        <v>2</v>
      </c>
      <c r="I6" s="53" t="s">
        <v>3</v>
      </c>
      <c r="J6"/>
      <c r="K6"/>
      <c r="L6" s="2"/>
    </row>
    <row r="7" spans="1:12" s="28" customFormat="1" ht="20.100000000000001" customHeight="1" x14ac:dyDescent="0.25">
      <c r="A7" s="69"/>
      <c r="B7" s="77" t="s">
        <v>302</v>
      </c>
      <c r="C7" s="40">
        <f>+datos!AY47/1000000</f>
        <v>72.672849999999997</v>
      </c>
      <c r="D7" s="29">
        <f>+datos!AZ47/1000000</f>
        <v>12.86637</v>
      </c>
      <c r="E7" s="29">
        <f>+datos!BG47/1000000</f>
        <v>2.5765940000000001</v>
      </c>
      <c r="F7" s="29">
        <f>+datos!BN47/1000000</f>
        <v>17.633019999999998</v>
      </c>
      <c r="G7" s="29">
        <f>+datos!BU47/1000000</f>
        <v>13.575139999999999</v>
      </c>
      <c r="H7" s="29">
        <f>+datos!CB47/1000000</f>
        <v>1.470202</v>
      </c>
      <c r="I7" s="39">
        <f>+datos!CI47/1000000</f>
        <v>24.55152</v>
      </c>
      <c r="J7" s="20"/>
      <c r="K7" s="20"/>
      <c r="L7" s="69"/>
    </row>
    <row r="8" spans="1:12" s="28" customFormat="1" ht="20.100000000000001" customHeight="1" x14ac:dyDescent="0.25">
      <c r="A8" s="69"/>
      <c r="B8" s="78" t="s">
        <v>303</v>
      </c>
      <c r="C8" s="40">
        <f>+datos!AY55/1000000</f>
        <v>9.0998404300000004</v>
      </c>
      <c r="D8" s="29">
        <f>+datos!AZ55/1000000</f>
        <v>1.17639435</v>
      </c>
      <c r="E8" s="29">
        <f>+datos!BG55/1000000</f>
        <v>0.24269585000000002</v>
      </c>
      <c r="F8" s="29">
        <f>+datos!BN55/1000000</f>
        <v>1.65953711</v>
      </c>
      <c r="G8" s="29">
        <f>+datos!BU55/1000000</f>
        <v>1.60563429</v>
      </c>
      <c r="H8" s="29">
        <f>+datos!CB55/1000000</f>
        <v>0.23930573000000002</v>
      </c>
      <c r="I8" s="39">
        <f>+datos!CI55/1000000</f>
        <v>4.1762730999999995</v>
      </c>
      <c r="J8" s="20"/>
      <c r="K8" s="20"/>
      <c r="L8" s="69"/>
    </row>
    <row r="9" spans="1:12" s="28" customFormat="1" ht="20.100000000000001" customHeight="1" x14ac:dyDescent="0.25">
      <c r="A9" s="69"/>
      <c r="B9" s="78" t="s">
        <v>361</v>
      </c>
      <c r="C9" s="40">
        <f>+datos!AY46/1000000</f>
        <v>346.94979999999998</v>
      </c>
      <c r="D9" s="29">
        <f>+datos!AZ46/1000000</f>
        <v>61.78669</v>
      </c>
      <c r="E9" s="29">
        <f>+datos!BG46/1000000</f>
        <v>9.4591080000000005</v>
      </c>
      <c r="F9" s="29">
        <f>+datos!BN46/1000000</f>
        <v>98.591269999999994</v>
      </c>
      <c r="G9" s="29">
        <f>+datos!BU46/1000000</f>
        <v>74.328329999999994</v>
      </c>
      <c r="H9" s="29">
        <f>+datos!CB46/1000000</f>
        <v>5.4369129999999997</v>
      </c>
      <c r="I9" s="39">
        <f>+datos!CI46/1000000</f>
        <v>97.347489999999993</v>
      </c>
      <c r="J9" s="20"/>
      <c r="K9" s="20"/>
      <c r="L9" s="69"/>
    </row>
    <row r="10" spans="1:12" s="28" customFormat="1" ht="20.100000000000001" customHeight="1" x14ac:dyDescent="0.25">
      <c r="A10" s="69"/>
      <c r="B10" s="78" t="s">
        <v>357</v>
      </c>
      <c r="C10" s="40">
        <f>+datos!AY48</f>
        <v>27.300467484489182</v>
      </c>
      <c r="D10" s="29">
        <f>+datos!AZ48</f>
        <v>4.4806411286763579</v>
      </c>
      <c r="E10" s="29">
        <f>+datos!BG48</f>
        <v>1.0183055304390776</v>
      </c>
      <c r="F10" s="29">
        <f>+datos!BN48</f>
        <v>10.013977843620955</v>
      </c>
      <c r="G10" s="29">
        <f>+datos!BU48</f>
        <v>6.6437089388240151</v>
      </c>
      <c r="H10" s="29">
        <f>+datos!CB48</f>
        <v>1.1640405663050979</v>
      </c>
      <c r="I10" s="39">
        <f>+datos!CI48</f>
        <v>14.877615920625828</v>
      </c>
      <c r="J10" s="20"/>
      <c r="K10" s="20"/>
      <c r="L10" s="69"/>
    </row>
    <row r="11" spans="1:12" s="28" customFormat="1" ht="20.100000000000001" customHeight="1" x14ac:dyDescent="0.25">
      <c r="A11" s="69"/>
      <c r="B11" s="78" t="s">
        <v>4</v>
      </c>
      <c r="C11" s="40">
        <f>+datos!AY51</f>
        <v>5.0999999999999996</v>
      </c>
      <c r="D11" s="29">
        <f>+datos!AZ51</f>
        <v>4.9000000000000004</v>
      </c>
      <c r="E11" s="29">
        <f>+datos!BG51</f>
        <v>5.8</v>
      </c>
      <c r="F11" s="29">
        <f>+datos!BN51</f>
        <v>3.1</v>
      </c>
      <c r="G11" s="29">
        <f>+datos!BU51</f>
        <v>3.6</v>
      </c>
      <c r="H11" s="29">
        <f>+datos!CB51</f>
        <v>3</v>
      </c>
      <c r="I11" s="39">
        <f>+datos!CI51</f>
        <v>3.5</v>
      </c>
      <c r="J11" s="20"/>
      <c r="K11" s="20"/>
      <c r="L11" s="69"/>
    </row>
    <row r="12" spans="1:12" s="28" customFormat="1" ht="20.100000000000001" customHeight="1" x14ac:dyDescent="0.25">
      <c r="A12" s="69"/>
      <c r="B12" s="78" t="s">
        <v>299</v>
      </c>
      <c r="C12" s="40">
        <f>+datos!AY50</f>
        <v>8.3000000000000007</v>
      </c>
      <c r="D12" s="29">
        <f>+datos!AZ50</f>
        <v>8.9</v>
      </c>
      <c r="E12" s="29">
        <f>+datos!BG50</f>
        <v>7.8</v>
      </c>
      <c r="F12" s="29">
        <f>+datos!BN50</f>
        <v>5.5</v>
      </c>
      <c r="G12" s="29">
        <f>+datos!BU50</f>
        <v>6.3</v>
      </c>
      <c r="H12" s="29">
        <f>+datos!CB50</f>
        <v>3.9</v>
      </c>
      <c r="I12" s="39">
        <f>+datos!CI50</f>
        <v>5.0999999999999996</v>
      </c>
      <c r="J12" s="20"/>
      <c r="K12" s="20"/>
      <c r="L12" s="69"/>
    </row>
    <row r="13" spans="1:12" s="28" customFormat="1" ht="20.100000000000001" customHeight="1" x14ac:dyDescent="0.25">
      <c r="A13" s="69"/>
      <c r="B13" s="78" t="s">
        <v>300</v>
      </c>
      <c r="C13" s="40">
        <f>+datos!AY56</f>
        <v>1.0340960432973378</v>
      </c>
      <c r="D13" s="29">
        <f>+datos!AZ56</f>
        <v>0.81453537886739991</v>
      </c>
      <c r="E13" s="29">
        <f>+datos!BG56</f>
        <v>0.73940337931706845</v>
      </c>
      <c r="F13" s="29">
        <f>+datos!BN56</f>
        <v>0.51413542138798907</v>
      </c>
      <c r="G13" s="29">
        <f>+datos!BU56</f>
        <v>0.74977890960304505</v>
      </c>
      <c r="H13" s="29">
        <f>+datos!CB56</f>
        <v>0.6377965496379332</v>
      </c>
      <c r="I13" s="39">
        <f>+datos!CI56</f>
        <v>0.87086879955792107</v>
      </c>
      <c r="J13" s="20"/>
      <c r="K13" s="20"/>
      <c r="L13" s="69"/>
    </row>
    <row r="14" spans="1:12" s="28" customFormat="1" ht="20.100000000000001" customHeight="1" x14ac:dyDescent="0.25">
      <c r="A14" s="69"/>
      <c r="B14" s="78" t="s">
        <v>301</v>
      </c>
      <c r="C14" s="40">
        <f>+datos!AY53</f>
        <v>1.63</v>
      </c>
      <c r="D14" s="29">
        <f>+datos!AZ53</f>
        <v>1.83</v>
      </c>
      <c r="E14" s="29">
        <f>+datos!BG53</f>
        <v>1.36</v>
      </c>
      <c r="F14" s="29">
        <f>+datos!BN53</f>
        <v>1.75</v>
      </c>
      <c r="G14" s="29">
        <f>+datos!BU53</f>
        <v>1.77</v>
      </c>
      <c r="H14" s="29">
        <f>+datos!CB53</f>
        <v>1.31</v>
      </c>
      <c r="I14" s="39">
        <f>+datos!CI53</f>
        <v>1.46</v>
      </c>
      <c r="J14" s="20"/>
      <c r="K14" s="20"/>
      <c r="L14" s="69"/>
    </row>
    <row r="15" spans="1:12" s="28" customFormat="1" ht="20.100000000000001" customHeight="1" x14ac:dyDescent="0.25">
      <c r="A15" s="69"/>
      <c r="B15" s="79" t="s">
        <v>317</v>
      </c>
      <c r="C15" s="40">
        <f>+datos!AY58</f>
        <v>0.28231305405877893</v>
      </c>
      <c r="D15" s="29">
        <f>+datos!AZ58</f>
        <v>3.6496407193152516E-2</v>
      </c>
      <c r="E15" s="29">
        <f>+datos!BG58</f>
        <v>7.5293855038391375E-3</v>
      </c>
      <c r="F15" s="29">
        <f>+datos!BN58</f>
        <v>5.1485407184000451E-2</v>
      </c>
      <c r="G15" s="29">
        <f>+datos!BU58</f>
        <v>4.9813128438714736E-2</v>
      </c>
      <c r="H15" s="29">
        <f>+datos!CB58</f>
        <v>7.4242105682797727E-3</v>
      </c>
      <c r="I15" s="39">
        <f>+datos!CI58</f>
        <v>0.12956451517079229</v>
      </c>
      <c r="J15" s="20"/>
      <c r="K15" s="20"/>
      <c r="L15" s="69"/>
    </row>
    <row r="16" spans="1:12" s="28" customFormat="1" ht="20.100000000000001" customHeight="1" x14ac:dyDescent="0.25">
      <c r="A16" s="69"/>
      <c r="B16" s="79" t="s">
        <v>316</v>
      </c>
      <c r="C16" s="40">
        <f>+datos!AY59</f>
        <v>10.763755518192371</v>
      </c>
      <c r="D16" s="29">
        <f>+datos!AZ59</f>
        <v>1.9168675855652355</v>
      </c>
      <c r="E16" s="29">
        <f>+datos!BG59</f>
        <v>0.29345895553817181</v>
      </c>
      <c r="F16" s="29">
        <f>+datos!BN59</f>
        <v>3.0586912761099558</v>
      </c>
      <c r="G16" s="29">
        <f>+datos!BU59</f>
        <v>2.3059588799172777</v>
      </c>
      <c r="H16" s="29">
        <f>+datos!CB59</f>
        <v>0.16867455264618061</v>
      </c>
      <c r="I16" s="39">
        <f>+datos!CI59</f>
        <v>3.0201042994395055</v>
      </c>
      <c r="J16" s="20"/>
      <c r="K16" s="20"/>
      <c r="L16" s="69"/>
    </row>
    <row r="17" spans="1:16" s="28" customFormat="1" ht="20.100000000000001" customHeight="1" thickBot="1" x14ac:dyDescent="0.3">
      <c r="A17" s="69"/>
      <c r="B17" s="80" t="s">
        <v>360</v>
      </c>
      <c r="C17" s="41">
        <f>+datos!AY57</f>
        <v>38.127020211935736</v>
      </c>
      <c r="D17" s="30">
        <f>+datos!AZ57</f>
        <v>52.522090062741285</v>
      </c>
      <c r="E17" s="30">
        <f>+datos!BG57</f>
        <v>38.97515346883764</v>
      </c>
      <c r="F17" s="30">
        <f>+datos!BN57</f>
        <v>59.408897460569591</v>
      </c>
      <c r="G17" s="30">
        <f>+datos!BU57</f>
        <v>46.29219148029032</v>
      </c>
      <c r="H17" s="30">
        <f>+datos!CB57</f>
        <v>22.719527025115529</v>
      </c>
      <c r="I17" s="142">
        <f>+datos!CI57</f>
        <v>23.309656162093425</v>
      </c>
      <c r="J17" s="20"/>
      <c r="K17" s="20"/>
      <c r="L17" s="69"/>
    </row>
    <row r="18" spans="1:16" x14ac:dyDescent="0.25">
      <c r="A18" s="2"/>
      <c r="B18" s="98" t="s">
        <v>261</v>
      </c>
      <c r="C18" s="1"/>
      <c r="D18" s="1"/>
      <c r="E18" s="1"/>
      <c r="F18" s="1"/>
      <c r="G18" s="1"/>
      <c r="H18" s="1"/>
      <c r="I18" s="1"/>
      <c r="J18"/>
      <c r="K18"/>
      <c r="L18" s="2"/>
      <c r="M18" s="43"/>
    </row>
    <row r="19" spans="1:16" ht="37.5" customHeight="1" x14ac:dyDescent="0.25">
      <c r="A19" s="2"/>
      <c r="B19" s="44"/>
      <c r="C19" s="45"/>
      <c r="D19" s="45"/>
      <c r="E19" s="45"/>
      <c r="F19" s="45"/>
      <c r="G19" s="45"/>
      <c r="H19" s="45"/>
      <c r="I19" s="45"/>
      <c r="J19" s="45"/>
      <c r="K19" s="32"/>
      <c r="L19" s="2"/>
      <c r="M19" s="43"/>
    </row>
    <row r="20" spans="1:16" ht="37.5" customHeight="1" thickBot="1" x14ac:dyDescent="0.3">
      <c r="A20" s="2"/>
      <c r="B20" s="44"/>
      <c r="C20" s="45"/>
      <c r="D20" s="45"/>
      <c r="E20" s="45"/>
      <c r="F20" s="45"/>
      <c r="G20" s="45"/>
      <c r="H20" s="45"/>
      <c r="I20" s="45"/>
      <c r="J20" s="45"/>
      <c r="K20" s="32"/>
      <c r="L20" s="2"/>
      <c r="M20" s="43"/>
    </row>
    <row r="21" spans="1:16" ht="39" customHeight="1" thickBot="1" x14ac:dyDescent="0.3">
      <c r="A21" s="2"/>
      <c r="B21" s="11" t="s">
        <v>318</v>
      </c>
      <c r="C21" s="51" t="s">
        <v>359</v>
      </c>
      <c r="D21" s="52" t="s">
        <v>403</v>
      </c>
      <c r="E21" s="52" t="s">
        <v>404</v>
      </c>
      <c r="F21" s="52" t="s">
        <v>1</v>
      </c>
      <c r="G21" s="52" t="s">
        <v>0</v>
      </c>
      <c r="H21" s="52" t="s">
        <v>2</v>
      </c>
      <c r="I21" s="53" t="s">
        <v>3</v>
      </c>
      <c r="J21" s="130" t="s">
        <v>298</v>
      </c>
      <c r="K21"/>
      <c r="L21" s="2"/>
      <c r="M21" s="43"/>
    </row>
    <row r="22" spans="1:16" s="28" customFormat="1" ht="20.100000000000001" customHeight="1" x14ac:dyDescent="0.25">
      <c r="A22" s="69"/>
      <c r="B22" s="23" t="s">
        <v>12</v>
      </c>
      <c r="C22" s="197">
        <v>100</v>
      </c>
      <c r="D22" s="141">
        <v>100</v>
      </c>
      <c r="E22" s="141">
        <v>100</v>
      </c>
      <c r="F22" s="141">
        <v>100</v>
      </c>
      <c r="G22" s="141">
        <v>100</v>
      </c>
      <c r="H22" s="141">
        <v>100</v>
      </c>
      <c r="I22" s="150">
        <v>100</v>
      </c>
      <c r="J22" s="224">
        <v>100</v>
      </c>
      <c r="K22" s="20"/>
      <c r="L22" s="69"/>
      <c r="M22" s="42"/>
    </row>
    <row r="23" spans="1:16" s="28" customFormat="1" ht="20.100000000000001" customHeight="1" x14ac:dyDescent="0.25">
      <c r="A23" s="69"/>
      <c r="B23" s="71" t="s">
        <v>5</v>
      </c>
      <c r="C23" s="157">
        <f>+IF(IFERROR(ABS(datos!AY245),0)&gt;0,datos!AY162/datos!$AY$152*100,"-")</f>
        <v>8.0581647754285122</v>
      </c>
      <c r="D23" s="206">
        <f>+IF(IFERROR(ABS(datos!AZ245),0)&gt;0,datos!AZ162/datos!$AZ$152*100,"-")</f>
        <v>4.1384632961744456</v>
      </c>
      <c r="E23" s="206">
        <f>+IF(IFERROR(ABS(datos!BG245),0)&gt;0,datos!BG162/datos!$BG$152*100,"-")</f>
        <v>3.6820702058609154</v>
      </c>
      <c r="F23" s="140">
        <f>+IF(IFERROR(ABS(datos!BN245),0)&gt;0,datos!BN162/datos!$BN$152*100,"-")</f>
        <v>11.014857352852772</v>
      </c>
      <c r="G23" s="140">
        <f>+IF(IFERROR(ABS(datos!BU245),0)&gt;0,datos!BU162/datos!$BU$152*100,"-")</f>
        <v>8.5624089327992206</v>
      </c>
      <c r="H23" s="140">
        <f>+IF(IFERROR(ABS(datos!CB245),0)&gt;0,datos!CB162/datos!$CB$152*100,"-")</f>
        <v>7.302397901784925</v>
      </c>
      <c r="I23" s="148">
        <f>+IF(IFERROR(ABS(datos!CI245),0)&gt;0,datos!CI162/datos!$CI$152*100,"-")</f>
        <v>8.2145015868671258</v>
      </c>
      <c r="J23" s="75">
        <f>+'Weighted Households 18+'!E41</f>
        <v>9.2896149942504849</v>
      </c>
      <c r="K23" s="162"/>
      <c r="L23" s="203"/>
      <c r="M23" s="163"/>
      <c r="N23" s="163"/>
      <c r="O23" s="163"/>
      <c r="P23" s="163"/>
    </row>
    <row r="24" spans="1:16" s="28" customFormat="1" ht="20.100000000000001" customHeight="1" x14ac:dyDescent="0.25">
      <c r="A24" s="69"/>
      <c r="B24" s="71" t="s">
        <v>6</v>
      </c>
      <c r="C24" s="157">
        <f>+IF(IFERROR(ABS(datos!AY246),0)&gt;0,datos!AY163/datos!$AY$152*100,"-")</f>
        <v>14.368405807670953</v>
      </c>
      <c r="D24" s="140">
        <f>+IF(IFERROR(ABS(datos!AZ246),0)&gt;0,datos!AZ163/datos!$AZ$152*100,"-")</f>
        <v>5.4414182088654375</v>
      </c>
      <c r="E24" s="140">
        <f>+IF(IFERROR(ABS(datos!BG246),0)&gt;0,datos!BG163/datos!$BG$152*100,"-")</f>
        <v>2.1824160112148054</v>
      </c>
      <c r="F24" s="140">
        <f>+IF(IFERROR(ABS(datos!BN246),0)&gt;0,datos!BN163/datos!$BN$152*100,"-")</f>
        <v>16.507762141709133</v>
      </c>
      <c r="G24" s="140">
        <f>+IF(IFERROR(ABS(datos!BU246),0)&gt;0,datos!BU163/datos!$BU$152*100,"-")</f>
        <v>22.415518366661413</v>
      </c>
      <c r="H24" s="140">
        <f>+IF(IFERROR(ABS(datos!CB246),0)&gt;0,datos!CB163/datos!$CB$152*100,"-")</f>
        <v>8.3974174977316043</v>
      </c>
      <c r="I24" s="148">
        <f>+IF(IFERROR(ABS(datos!CI246),0)&gt;0,datos!CI163/datos!$CI$152*100,"-")</f>
        <v>14.697134841345871</v>
      </c>
      <c r="J24" s="75">
        <f>+'Weighted Households 18+'!E42</f>
        <v>16.628248150080253</v>
      </c>
      <c r="K24" s="162"/>
      <c r="L24" s="203"/>
      <c r="M24" s="163"/>
      <c r="N24" s="163"/>
      <c r="O24" s="163"/>
      <c r="P24" s="163"/>
    </row>
    <row r="25" spans="1:16" s="28" customFormat="1" ht="20.100000000000001" customHeight="1" x14ac:dyDescent="0.25">
      <c r="A25" s="69"/>
      <c r="B25" s="71" t="s">
        <v>7</v>
      </c>
      <c r="C25" s="157">
        <f>+IF(IFERROR(ABS(datos!AY247),0)&gt;0,datos!AY164/datos!$AY$152*100,"-")</f>
        <v>28.134014284564319</v>
      </c>
      <c r="D25" s="140">
        <f>+IF(IFERROR(ABS(datos!AZ247),0)&gt;0,datos!AZ164/datos!$AZ$152*100,"-")</f>
        <v>24.961422685652597</v>
      </c>
      <c r="E25" s="140">
        <f>+IF(IFERROR(ABS(datos!BG247),0)&gt;0,datos!BG164/datos!$BG$152*100,"-")</f>
        <v>10.838960270807121</v>
      </c>
      <c r="F25" s="140">
        <f>+IF(IFERROR(ABS(datos!BN247),0)&gt;0,datos!BN164/datos!$BN$152*100,"-")</f>
        <v>37.796940059048303</v>
      </c>
      <c r="G25" s="140">
        <f>+IF(IFERROR(ABS(datos!BU247),0)&gt;0,datos!BU164/datos!$BU$152*100,"-")</f>
        <v>29.640850849420335</v>
      </c>
      <c r="H25" s="140">
        <f>+IF(IFERROR(ABS(datos!CB247),0)&gt;0,datos!CB164/datos!$CB$152*100,"-")</f>
        <v>40.269296327987583</v>
      </c>
      <c r="I25" s="148">
        <f>+IF(IFERROR(ABS(datos!CI247),0)&gt;0,datos!CI164/datos!$CI$152*100,"-")</f>
        <v>23.111876576277151</v>
      </c>
      <c r="J25" s="75">
        <f>+'Weighted Households 18+'!E43</f>
        <v>33.637197475704752</v>
      </c>
      <c r="K25" s="162"/>
      <c r="L25" s="203"/>
      <c r="M25" s="163"/>
      <c r="N25" s="163"/>
      <c r="O25" s="163"/>
      <c r="P25" s="163"/>
    </row>
    <row r="26" spans="1:16" s="28" customFormat="1" ht="20.100000000000001" customHeight="1" thickBot="1" x14ac:dyDescent="0.3">
      <c r="A26" s="69"/>
      <c r="B26" s="72" t="s">
        <v>8</v>
      </c>
      <c r="C26" s="152">
        <f>+IF(IFERROR(ABS(datos!AY248),0)&gt;0,datos!AY165/datos!$AY$152*100,"-")</f>
        <v>49.137029853652358</v>
      </c>
      <c r="D26" s="149">
        <f>+IF(IFERROR(ABS(datos!AZ248),0)&gt;0,datos!AZ165/datos!$AZ$152*100,"-")</f>
        <v>65.414751790909165</v>
      </c>
      <c r="E26" s="149">
        <f>+IF(IFERROR(ABS(datos!BG248),0)&gt;0,datos!BG165/datos!$BG$152*100,"-")</f>
        <v>83.296553512117157</v>
      </c>
      <c r="F26" s="149">
        <f>+IF(IFERROR(ABS(datos!BN248),0)&gt;0,datos!BN165/datos!$BN$152*100,"-")</f>
        <v>34.508076324985737</v>
      </c>
      <c r="G26" s="149">
        <f>+IF(IFERROR(ABS(datos!BU248),0)&gt;0,datos!BU165/datos!$BU$152*100,"-")</f>
        <v>38.874995027675588</v>
      </c>
      <c r="H26" s="149">
        <f>+IF(IFERROR(ABS(datos!CB248),0)&gt;0,datos!CB165/datos!$CB$152*100,"-")</f>
        <v>44.030888272495886</v>
      </c>
      <c r="I26" s="151">
        <f>+IF(IFERROR(ABS(datos!CI248),0)&gt;0,datos!CI165/datos!$CI$152*100,"-")</f>
        <v>53.508173832007145</v>
      </c>
      <c r="J26" s="76">
        <f>+'Weighted Households 18+'!E44</f>
        <v>40.444939379964509</v>
      </c>
      <c r="K26" s="162"/>
      <c r="L26" s="203"/>
      <c r="M26" s="163"/>
      <c r="N26" s="163"/>
      <c r="O26" s="163"/>
      <c r="P26" s="163"/>
    </row>
    <row r="27" spans="1:16" ht="8.25" customHeight="1" thickBot="1" x14ac:dyDescent="0.3">
      <c r="A27" s="2"/>
      <c r="B27" s="99"/>
      <c r="C27" s="155"/>
      <c r="D27" s="155"/>
      <c r="E27" s="155"/>
      <c r="F27" s="155"/>
      <c r="G27" s="155"/>
      <c r="H27" s="155"/>
      <c r="I27" s="155"/>
      <c r="J27" s="131"/>
      <c r="K27" s="168"/>
      <c r="L27" s="204"/>
      <c r="M27" s="169"/>
      <c r="N27" s="169"/>
      <c r="O27" s="169"/>
      <c r="P27" s="169"/>
    </row>
    <row r="28" spans="1:16" s="28" customFormat="1" ht="20.100000000000001" customHeight="1" x14ac:dyDescent="0.25">
      <c r="A28" s="69"/>
      <c r="B28" s="275" t="s">
        <v>9</v>
      </c>
      <c r="C28" s="159">
        <f>+IF(IFERROR(ABS(datos!AY249),0)&gt;0,datos!AY166/datos!$AY$152*100,"-")</f>
        <v>69.648431291740991</v>
      </c>
      <c r="D28" s="153">
        <f>+IF(IFERROR(ABS(datos!AZ249),0)&gt;0,datos!AZ166/datos!$AY$152*100,"-")</f>
        <v>14.213024533921539</v>
      </c>
      <c r="E28" s="153">
        <f>+IF(IFERROR(ABS(datos!BG249),0)&gt;0,datos!BG166/datos!$BG$152*100,"-")</f>
        <v>85.541338681996464</v>
      </c>
      <c r="F28" s="153">
        <f>+IF(IFERROR(ABS(datos!BN249),0)&gt;0,datos!BN166/datos!$BN$152*100,"-")</f>
        <v>71.033152573977688</v>
      </c>
      <c r="G28" s="153">
        <f>+IF(IFERROR(ABS(datos!BU249),0)&gt;0,datos!BU166/datos!$BU$152*100,"-")</f>
        <v>75.960542580039686</v>
      </c>
      <c r="H28" s="208">
        <f>+IF(IFERROR(ABS(datos!CB249),0)&gt;0,datos!CB166/datos!$CB$152*100,"-")</f>
        <v>92.555988904925997</v>
      </c>
      <c r="I28" s="154">
        <f>+IF(IFERROR(ABS(datos!CI249),0)&gt;0,datos!CI166/datos!$CI$152*100,"-")</f>
        <v>56.553117688843699</v>
      </c>
      <c r="J28" s="277">
        <f>+'Weighted Households 18+'!C45</f>
        <v>49.869053811894098</v>
      </c>
      <c r="K28" s="162"/>
      <c r="L28" s="203"/>
      <c r="M28" s="163"/>
      <c r="N28" s="163"/>
      <c r="O28" s="163"/>
      <c r="P28" s="163"/>
    </row>
    <row r="29" spans="1:16" s="28" customFormat="1" ht="20.100000000000001" customHeight="1" thickBot="1" x14ac:dyDescent="0.3">
      <c r="A29" s="69"/>
      <c r="B29" s="276" t="s">
        <v>10</v>
      </c>
      <c r="C29" s="152">
        <f>+IF(IFERROR(ABS(datos!AY250),0)&gt;0,datos!AY167/datos!$AY$152*100,"-")</f>
        <v>30.351554947961993</v>
      </c>
      <c r="D29" s="149">
        <f>+IF(IFERROR(ABS(datos!AZ250),0)&gt;0,datos!AZ167/datos!$AY$152*100,"-")</f>
        <v>3.4914909763412334</v>
      </c>
      <c r="E29" s="149">
        <f>+IF(IFERROR(ABS(datos!BG250),0)&gt;0,datos!BG167/datos!$BG$152*100,"-")</f>
        <v>14.458661318003536</v>
      </c>
      <c r="F29" s="149">
        <f>+IF(IFERROR(ABS(datos!BN250),0)&gt;0,datos!BN167/datos!$BN$152*100,"-")</f>
        <v>28.966870110735428</v>
      </c>
      <c r="G29" s="149">
        <f>+IF(IFERROR(ABS(datos!BU250),0)&gt;0,datos!BU167/datos!$BU$152*100,"-")</f>
        <v>24.039420587927637</v>
      </c>
      <c r="H29" s="149">
        <f>+IF(IFERROR(ABS(datos!CB250),0)&gt;0,datos!CB167/datos!$CB$152*100,"-")</f>
        <v>7.4439430772097985</v>
      </c>
      <c r="I29" s="151">
        <f>+IF(IFERROR(ABS(datos!CI250),0)&gt;0,datos!CI167/datos!$CI$152*100,"-")</f>
        <v>43.446923041832029</v>
      </c>
      <c r="J29" s="278">
        <f>+'Weighted Households 18+'!C46</f>
        <v>50.130946188105895</v>
      </c>
      <c r="K29" s="162"/>
      <c r="L29" s="203"/>
      <c r="M29" s="163"/>
      <c r="N29" s="163"/>
      <c r="O29" s="163"/>
      <c r="P29" s="163"/>
    </row>
    <row r="30" spans="1:16" ht="18" customHeight="1" x14ac:dyDescent="0.25">
      <c r="A30" s="2"/>
      <c r="B30" s="257" t="s">
        <v>383</v>
      </c>
      <c r="C30" s="201"/>
      <c r="D30" s="201"/>
      <c r="E30" s="201"/>
      <c r="F30" s="201"/>
      <c r="G30" s="201"/>
      <c r="H30" s="201"/>
      <c r="I30" s="201"/>
      <c r="J30" s="168"/>
      <c r="K30" s="168"/>
      <c r="L30" s="204"/>
      <c r="M30" s="169"/>
      <c r="N30" s="169"/>
      <c r="O30" s="169"/>
      <c r="P30" s="169"/>
    </row>
    <row r="31" spans="1:16" ht="25.5" customHeight="1" thickBot="1" x14ac:dyDescent="0.3">
      <c r="A31" s="2"/>
      <c r="B31" s="44"/>
      <c r="C31" s="45"/>
      <c r="D31" s="45"/>
      <c r="E31" s="45"/>
      <c r="F31" s="45"/>
      <c r="G31" s="45"/>
      <c r="H31" s="45"/>
      <c r="I31" s="45"/>
      <c r="J31" s="45"/>
      <c r="K31" s="32"/>
      <c r="L31" s="2"/>
    </row>
    <row r="32" spans="1:16" ht="39" customHeight="1" thickBot="1" x14ac:dyDescent="0.3">
      <c r="A32" s="2"/>
      <c r="B32" s="11" t="s">
        <v>21</v>
      </c>
      <c r="C32" s="51" t="s">
        <v>359</v>
      </c>
      <c r="D32" s="52" t="s">
        <v>403</v>
      </c>
      <c r="E32" s="52" t="s">
        <v>404</v>
      </c>
      <c r="F32" s="52" t="s">
        <v>1</v>
      </c>
      <c r="G32" s="52" t="s">
        <v>0</v>
      </c>
      <c r="H32" s="52" t="s">
        <v>2</v>
      </c>
      <c r="I32" s="53" t="s">
        <v>3</v>
      </c>
      <c r="J32"/>
      <c r="K32"/>
      <c r="L32" s="2"/>
    </row>
    <row r="33" spans="1:17" s="28" customFormat="1" ht="20.100000000000001" customHeight="1" x14ac:dyDescent="0.25">
      <c r="A33" s="69"/>
      <c r="B33" s="23" t="s">
        <v>12</v>
      </c>
      <c r="C33" s="156">
        <f>+IF(IFERROR(ABS(datos!AY235),0)&gt;0,datos!AY214,"-")</f>
        <v>1.0340960432973378</v>
      </c>
      <c r="D33" s="146">
        <f>+IF(IFERROR(ABS(datos!AZ235),0)&gt;0,datos!AZ214,"-")</f>
        <v>0.81453537886739991</v>
      </c>
      <c r="E33" s="146">
        <f>+IF(IFERROR(ABS(datos!BG235),0)&gt;0,datos!BG214,"-")</f>
        <v>0.73940337931706845</v>
      </c>
      <c r="F33" s="146">
        <f>+IF(IFERROR(ABS(datos!BN235),0)&gt;0,datos!BN214,"-")</f>
        <v>0.51413542138798907</v>
      </c>
      <c r="G33" s="146">
        <f>+IF(IFERROR(ABS(datos!BU235),0)&gt;0,datos!BU214,"-")</f>
        <v>0.74977890960304505</v>
      </c>
      <c r="H33" s="146">
        <f>+IF(IFERROR(ABS(datos!CB235),0)&gt;0,datos!CB214,"-")</f>
        <v>0.6377965496379332</v>
      </c>
      <c r="I33" s="147">
        <f>+IF(IFERROR(ABS(datos!CI235),0)&gt;0,datos!CI214,"-")</f>
        <v>0.87086879955792107</v>
      </c>
      <c r="J33" s="20"/>
      <c r="K33" s="20"/>
      <c r="L33" s="69"/>
    </row>
    <row r="34" spans="1:17" s="28" customFormat="1" ht="20.100000000000001" customHeight="1" x14ac:dyDescent="0.25">
      <c r="A34" s="69"/>
      <c r="B34" s="71" t="s">
        <v>5</v>
      </c>
      <c r="C34" s="156">
        <f>+IF(IFERROR(ABS(datos!AY245),0)&gt;0,datos!AY224,"-")</f>
        <v>1.4983167699070274</v>
      </c>
      <c r="D34" s="206">
        <f>+IF(IFERROR(ABS(datos!AZ245),0)&gt;0,datos!AZ224,"-")</f>
        <v>0.70399236112019459</v>
      </c>
      <c r="E34" s="206">
        <f>+IF(IFERROR(ABS(datos!BG236),0)&gt;0,datos!BG215,"-")</f>
        <v>0.36805054482190275</v>
      </c>
      <c r="F34" s="140">
        <f>+IF(IFERROR(ABS(datos!BN236),0)&gt;0,datos!BN215,"-")</f>
        <v>0.26888572325007087</v>
      </c>
      <c r="G34" s="140">
        <f>+IF(IFERROR(ABS(datos!BU236),0)&gt;0,datos!BU215,"-")</f>
        <v>0.51587555636297577</v>
      </c>
      <c r="H34" s="140">
        <f>+IF(IFERROR(ABS(datos!CB236),0)&gt;0,datos!CB215,"-")</f>
        <v>0.37407066526653898</v>
      </c>
      <c r="I34" s="148">
        <f>+IF(IFERROR(ABS(datos!CI236),0)&gt;0,datos!CI215,"-")</f>
        <v>1.1720861592564682</v>
      </c>
      <c r="J34" s="162"/>
      <c r="K34" s="162"/>
      <c r="L34" s="203"/>
      <c r="M34" s="163"/>
      <c r="N34" s="163"/>
      <c r="O34" s="163"/>
      <c r="P34" s="163"/>
    </row>
    <row r="35" spans="1:17" s="28" customFormat="1" ht="20.100000000000001" customHeight="1" x14ac:dyDescent="0.25">
      <c r="A35" s="69"/>
      <c r="B35" s="71" t="s">
        <v>6</v>
      </c>
      <c r="C35" s="156">
        <f>+IF(IFERROR(ABS(datos!AY246),0)&gt;0,datos!AY225,"-")</f>
        <v>0.98463839478229409</v>
      </c>
      <c r="D35" s="140">
        <f>+IF(IFERROR(ABS(datos!AZ246),0)&gt;0,datos!AZ225,"-")</f>
        <v>0.43697454422080967</v>
      </c>
      <c r="E35" s="140">
        <f>+IF(IFERROR(ABS(datos!BG237),0)&gt;0,datos!BG216,"-")</f>
        <v>0.95832477466154331</v>
      </c>
      <c r="F35" s="140">
        <f>+IF(IFERROR(ABS(datos!BN237),0)&gt;0,datos!BN216,"-")</f>
        <v>0.442303310882454</v>
      </c>
      <c r="G35" s="140">
        <f>+IF(IFERROR(ABS(datos!BU237),0)&gt;0,datos!BU216,"-")</f>
        <v>0.88832848182561264</v>
      </c>
      <c r="H35" s="140">
        <f>+IF(IFERROR(ABS(datos!CB237),0)&gt;0,datos!CB216,"-")</f>
        <v>0.20572671831218065</v>
      </c>
      <c r="I35" s="148">
        <f>+IF(IFERROR(ABS(datos!CI237),0)&gt;0,datos!CI216,"-")</f>
        <v>0.75281338797311481</v>
      </c>
      <c r="J35" s="162"/>
      <c r="K35" s="162"/>
      <c r="L35" s="203"/>
      <c r="M35" s="163"/>
      <c r="N35" s="163"/>
      <c r="O35" s="163"/>
      <c r="P35" s="163"/>
    </row>
    <row r="36" spans="1:17" s="28" customFormat="1" ht="20.100000000000001" customHeight="1" x14ac:dyDescent="0.25">
      <c r="A36" s="69"/>
      <c r="B36" s="71" t="s">
        <v>7</v>
      </c>
      <c r="C36" s="156">
        <f>+IF(IFERROR(ABS(datos!AY247),0)&gt;0,datos!AY226,"-")</f>
        <v>0.8242074273960015</v>
      </c>
      <c r="D36" s="140">
        <f>+IF(IFERROR(ABS(datos!AZ247),0)&gt;0,datos!AZ226,"-")</f>
        <v>0.53941284819260871</v>
      </c>
      <c r="E36" s="140">
        <f>+IF(IFERROR(ABS(datos!BG238),0)&gt;0,datos!BG217,"-")</f>
        <v>0.45842717331802341</v>
      </c>
      <c r="F36" s="140">
        <f>+IF(IFERROR(ABS(datos!BN238),0)&gt;0,datos!BN217,"-")</f>
        <v>0.49783870908433486</v>
      </c>
      <c r="G36" s="140">
        <f>+IF(IFERROR(ABS(datos!BU238),0)&gt;0,datos!BU217,"-")</f>
        <v>0.40422725901941176</v>
      </c>
      <c r="H36" s="140">
        <f>+IF(IFERROR(ABS(datos!CB238),0)&gt;0,datos!CB217,"-")</f>
        <v>1.2773528320474929</v>
      </c>
      <c r="I36" s="148">
        <f>+IF(IFERROR(ABS(datos!CI238),0)&gt;0,datos!CI217,"-")</f>
        <v>0.78906386151697061</v>
      </c>
      <c r="J36" s="162"/>
      <c r="K36" s="162"/>
      <c r="L36" s="203"/>
      <c r="M36" s="163"/>
      <c r="N36" s="163"/>
      <c r="O36" s="163"/>
      <c r="P36" s="163"/>
    </row>
    <row r="37" spans="1:17" s="28" customFormat="1" ht="20.100000000000001" customHeight="1" thickBot="1" x14ac:dyDescent="0.3">
      <c r="A37" s="69"/>
      <c r="B37" s="72" t="s">
        <v>8</v>
      </c>
      <c r="C37" s="152">
        <f>+IF(IFERROR(ABS(datos!AY248),0)&gt;0,datos!AY227,"-")</f>
        <v>1.0844378352120407</v>
      </c>
      <c r="D37" s="149">
        <f>+IF(IFERROR(ABS(datos!AZ248),0)&gt;0,datos!AZ227,"-")</f>
        <v>1.1067727058717662</v>
      </c>
      <c r="E37" s="149">
        <f>+IF(IFERROR(ABS(datos!BG239),0)&gt;0,datos!BG218,"-")</f>
        <v>0.32085037456975096</v>
      </c>
      <c r="F37" s="149">
        <f>+IF(IFERROR(ABS(datos!BN239),0)&gt;0,datos!BN218,"-")</f>
        <v>0.51805954217063077</v>
      </c>
      <c r="G37" s="149">
        <f>+IF(IFERROR(ABS(datos!BU239),0)&gt;0,datos!BU218,"-")</f>
        <v>0.97618254251457093</v>
      </c>
      <c r="H37" s="149">
        <f>+IF(IFERROR(ABS(datos!CB239),0)&gt;0,datos!CB218,"-")</f>
        <v>0.52304655767804054</v>
      </c>
      <c r="I37" s="151">
        <f>+IF(IFERROR(ABS(datos!CI239),0)&gt;0,datos!CI218,"-")</f>
        <v>1.069943131412662</v>
      </c>
      <c r="J37" s="162"/>
      <c r="K37" s="162"/>
      <c r="L37" s="203"/>
      <c r="M37" s="163"/>
      <c r="N37" s="163"/>
      <c r="O37" s="163"/>
      <c r="P37" s="163"/>
    </row>
    <row r="38" spans="1:17" ht="15.75" thickBot="1" x14ac:dyDescent="0.3">
      <c r="A38" s="2"/>
      <c r="B38" s="99"/>
      <c r="C38" s="158"/>
      <c r="D38" s="158"/>
      <c r="E38" s="158"/>
      <c r="F38" s="158"/>
      <c r="G38" s="158"/>
      <c r="H38" s="158"/>
      <c r="I38" s="158"/>
      <c r="J38" s="168"/>
      <c r="K38" s="168"/>
      <c r="L38" s="204"/>
      <c r="M38" s="169"/>
      <c r="N38" s="169"/>
      <c r="O38" s="169"/>
      <c r="P38" s="169"/>
    </row>
    <row r="39" spans="1:17" s="28" customFormat="1" ht="20.100000000000001" customHeight="1" x14ac:dyDescent="0.25">
      <c r="A39" s="69"/>
      <c r="B39" s="73" t="s">
        <v>9</v>
      </c>
      <c r="C39" s="159">
        <f>+IF(IFERROR(ABS(datos!AY249),0)&gt;0,datos!AY228,"-")</f>
        <v>1.1341954879737604</v>
      </c>
      <c r="D39" s="153">
        <f>+IF(IFERROR(ABS(datos!AZ249),0)&gt;0,datos!AZ228,"-")</f>
        <v>0.90389208463082449</v>
      </c>
      <c r="E39" s="153">
        <f>+IF(IFERROR(ABS(datos!BG249),0)&gt;0,datos!BG228,"-")</f>
        <v>0.64905764372655583</v>
      </c>
      <c r="F39" s="153">
        <f>+IF(IFERROR(ABS(datos!BN249),0)&gt;0,datos!BN228,"-")</f>
        <v>0.59857603659820813</v>
      </c>
      <c r="G39" s="153">
        <f>+IF(IFERROR(ABS(datos!BU249),0)&gt;0,datos!BU228,"-")</f>
        <v>0.89456231034305411</v>
      </c>
      <c r="H39" s="208">
        <f>+IF(IFERROR(ABS(datos!CB249),0)&gt;0,datos!CB228,"-")</f>
        <v>0.74026108399006985</v>
      </c>
      <c r="I39" s="154">
        <f>+IF(IFERROR(ABS(datos!CI249),0)&gt;0,datos!CI228,"-")</f>
        <v>0.85191811111302396</v>
      </c>
      <c r="J39" s="162"/>
      <c r="K39" s="162"/>
      <c r="L39" s="203"/>
      <c r="M39" s="163"/>
      <c r="N39" s="163"/>
      <c r="O39" s="163"/>
      <c r="P39" s="163"/>
    </row>
    <row r="40" spans="1:17" s="28" customFormat="1" ht="20.100000000000001" customHeight="1" thickBot="1" x14ac:dyDescent="0.3">
      <c r="A40" s="69"/>
      <c r="B40" s="72" t="s">
        <v>10</v>
      </c>
      <c r="C40" s="152">
        <f>+IF(IFERROR(ABS(datos!AY250),0)&gt;0,datos!AY229,"-")</f>
        <v>0.89187931765097528</v>
      </c>
      <c r="D40" s="149">
        <f>+IF(IFERROR(ABS(datos!AZ250),0)&gt;0,datos!AZ229,"-")</f>
        <v>0.60509067918022164</v>
      </c>
      <c r="E40" s="149">
        <f>+IF(IFERROR(ABS(datos!BG250),0)&gt;0,datos!BG229,"-")</f>
        <v>1.5766715324369089</v>
      </c>
      <c r="F40" s="149">
        <f>+IF(IFERROR(ABS(datos!BN250),0)&gt;0,datos!BN229,"-")</f>
        <v>0.38026345258893685</v>
      </c>
      <c r="G40" s="149">
        <f>+IF(IFERROR(ABS(datos!BU250),0)&gt;0,datos!BU229,"-")</f>
        <v>0.51358322505066278</v>
      </c>
      <c r="H40" s="149">
        <f>+IF(IFERROR(ABS(datos!CB250),0)&gt;0,datos!CB229,"-")</f>
        <v>0.21713000341681327</v>
      </c>
      <c r="I40" s="151">
        <f>+IF(IFERROR(ABS(datos!CI250),0)&gt;0,datos!CI229,"-")</f>
        <v>0.88403063257704251</v>
      </c>
      <c r="J40" s="162"/>
      <c r="K40" s="162"/>
      <c r="L40" s="203"/>
      <c r="M40" s="163"/>
      <c r="N40" s="163"/>
      <c r="O40" s="163"/>
      <c r="P40" s="163"/>
    </row>
    <row r="41" spans="1:17" x14ac:dyDescent="0.25">
      <c r="A41" s="2"/>
      <c r="B41" s="257" t="s">
        <v>383</v>
      </c>
      <c r="C41" s="201"/>
      <c r="D41" s="201"/>
      <c r="E41" s="201"/>
      <c r="F41" s="201"/>
      <c r="G41" s="201"/>
      <c r="H41" s="201"/>
      <c r="I41" s="201"/>
      <c r="J41" s="168"/>
      <c r="K41" s="168"/>
      <c r="L41" s="204"/>
      <c r="M41" s="169"/>
      <c r="N41" s="169"/>
      <c r="O41" s="169"/>
      <c r="P41" s="169"/>
    </row>
    <row r="42" spans="1:17" ht="30.75" customHeight="1" x14ac:dyDescent="0.25">
      <c r="A42" s="2"/>
      <c r="B42" s="44"/>
      <c r="C42" s="187"/>
      <c r="D42" s="187"/>
      <c r="E42" s="187"/>
      <c r="F42" s="187"/>
      <c r="G42" s="187"/>
      <c r="H42" s="187"/>
      <c r="I42" s="187"/>
      <c r="J42" s="187"/>
      <c r="K42" s="188"/>
      <c r="L42" s="204"/>
      <c r="M42" s="169"/>
      <c r="N42" s="169"/>
      <c r="O42" s="169"/>
      <c r="P42" s="169"/>
    </row>
    <row r="43" spans="1:17" ht="30.75" customHeight="1" thickBot="1" x14ac:dyDescent="0.3">
      <c r="A43" s="2"/>
      <c r="B43" s="44"/>
      <c r="C43" s="45"/>
      <c r="D43" s="45"/>
      <c r="E43" s="45"/>
      <c r="F43" s="45"/>
      <c r="G43" s="45"/>
      <c r="H43" s="45"/>
      <c r="I43" s="45"/>
      <c r="J43" s="49"/>
      <c r="K43" s="32"/>
      <c r="L43" s="2"/>
    </row>
    <row r="44" spans="1:17" ht="39" customHeight="1" thickBot="1" x14ac:dyDescent="0.3">
      <c r="A44" s="2"/>
      <c r="B44" s="11" t="s">
        <v>318</v>
      </c>
      <c r="C44" s="51" t="s">
        <v>359</v>
      </c>
      <c r="D44" s="52" t="s">
        <v>403</v>
      </c>
      <c r="E44" s="52" t="s">
        <v>404</v>
      </c>
      <c r="F44" s="52" t="s">
        <v>1</v>
      </c>
      <c r="G44" s="52" t="s">
        <v>0</v>
      </c>
      <c r="H44" s="52" t="s">
        <v>2</v>
      </c>
      <c r="I44" s="53" t="s">
        <v>3</v>
      </c>
      <c r="J44" s="130" t="s">
        <v>298</v>
      </c>
      <c r="K44"/>
      <c r="L44" s="2"/>
    </row>
    <row r="45" spans="1:17" s="28" customFormat="1" ht="20.100000000000001" customHeight="1" x14ac:dyDescent="0.25">
      <c r="A45" s="69"/>
      <c r="B45" s="23" t="s">
        <v>12</v>
      </c>
      <c r="C45" s="219">
        <v>100</v>
      </c>
      <c r="D45" s="220">
        <v>100</v>
      </c>
      <c r="E45" s="220">
        <v>100</v>
      </c>
      <c r="F45" s="220">
        <v>100</v>
      </c>
      <c r="G45" s="220">
        <v>100</v>
      </c>
      <c r="H45" s="220">
        <v>100</v>
      </c>
      <c r="I45" s="221">
        <v>100</v>
      </c>
      <c r="J45" s="223">
        <v>100</v>
      </c>
      <c r="K45" s="20"/>
      <c r="L45" s="69"/>
    </row>
    <row r="46" spans="1:17" s="28" customFormat="1" ht="20.100000000000001" customHeight="1" x14ac:dyDescent="0.25">
      <c r="A46" s="69"/>
      <c r="B46" s="71" t="s">
        <v>13</v>
      </c>
      <c r="C46" s="157">
        <f>+IF(IFERROR(ABS(datos!AY236),0)&gt;0,datos!AY153/datos!$AY$152*100,"-")</f>
        <v>6.8547469928590941</v>
      </c>
      <c r="D46" s="140">
        <f>+IF(IFERROR(ABS(datos!AZ236),0)&gt;0,datos!AZ153/datos!$AZ$152*100,"-")</f>
        <v>4.5180886295046703</v>
      </c>
      <c r="E46" s="206">
        <f>+IF(IFERROR(ABS(datos!BG236),0)&gt;0,datos!BG153/datos!$BG$152*100,"-")</f>
        <v>7.7999871147724473</v>
      </c>
      <c r="F46" s="140">
        <f>+IF(IFERROR(ABS(datos!BN236),0)&gt;0,datos!BN153/datos!$BN$152*100,"-")</f>
        <v>3.4570198411843238</v>
      </c>
      <c r="G46" s="206">
        <f>+IF(IFERROR(ABS(datos!BU236),0)&gt;0,datos!BU153/datos!$BU$152*100,"-")</f>
        <v>4.6818301689706336</v>
      </c>
      <c r="H46" s="206">
        <f>+IF(IFERROR(ABS(datos!CB236),0)&gt;0,datos!CB153/datos!$CB$152*100,"-")</f>
        <v>24.997449330092056</v>
      </c>
      <c r="I46" s="148">
        <f>+IF(IFERROR(ABS(datos!CI236),0)&gt;0,datos!CI153/datos!$CI$152*100,"-")</f>
        <v>10.535380294173233</v>
      </c>
      <c r="J46" s="75">
        <f>+'TOTAL BEBIDAS FRIAS'!K50</f>
        <v>9.1478315092749227</v>
      </c>
      <c r="K46" s="162"/>
      <c r="L46" s="69"/>
    </row>
    <row r="47" spans="1:17" s="28" customFormat="1" ht="20.100000000000001" customHeight="1" x14ac:dyDescent="0.25">
      <c r="A47" s="69"/>
      <c r="B47" s="71" t="s">
        <v>14</v>
      </c>
      <c r="C47" s="157">
        <f>+IF(IFERROR(ABS(datos!AY237),0)&gt;0,datos!AY154/datos!$AY$152*100,"-")</f>
        <v>11.91640894777073</v>
      </c>
      <c r="D47" s="140">
        <f>+IF(IFERROR(ABS(datos!AZ237),0)&gt;0,datos!AZ154/datos!$AZ$152*100,"-")</f>
        <v>6.09722866667133</v>
      </c>
      <c r="E47" s="206">
        <f>+IF(IFERROR(ABS(datos!BG237),0)&gt;0,datos!BG154/datos!$BG$152*100,"-")</f>
        <v>32.579909756834027</v>
      </c>
      <c r="F47" s="140">
        <f>+IF(IFERROR(ABS(datos!BN237),0)&gt;0,datos!BN154/datos!$BN$152*100,"-")</f>
        <v>10.497730961570962</v>
      </c>
      <c r="G47" s="140">
        <f>+IF(IFERROR(ABS(datos!BU237),0)&gt;0,datos!BU154/datos!$BU$152*100,"-")</f>
        <v>11.616712608488752</v>
      </c>
      <c r="H47" s="206">
        <f>+IF(IFERROR(ABS(datos!CB237),0)&gt;0,datos!CB154/datos!$CB$152*100,"-")</f>
        <v>5.3060055693027213</v>
      </c>
      <c r="I47" s="148">
        <f>+IF(IFERROR(ABS(datos!CI237),0)&gt;0,datos!CI154/datos!$CI$152*100,"-")</f>
        <v>14.37788780490984</v>
      </c>
      <c r="J47" s="75">
        <f>+'TOTAL BEBIDAS FRIAS'!K51</f>
        <v>12.758733224139144</v>
      </c>
      <c r="K47" s="162"/>
      <c r="L47" s="69"/>
    </row>
    <row r="48" spans="1:17" s="28" customFormat="1" ht="20.100000000000001" customHeight="1" x14ac:dyDescent="0.25">
      <c r="A48" s="69"/>
      <c r="B48" s="71" t="s">
        <v>15</v>
      </c>
      <c r="C48" s="157">
        <f>+IF(IFERROR(ABS(datos!AY238),0)&gt;0,datos!AY155/datos!$AY$152*100,"-")</f>
        <v>11.036117339556657</v>
      </c>
      <c r="D48" s="140">
        <f>+IF(IFERROR(ABS(datos!AZ238),0)&gt;0,datos!AZ155/datos!$AZ$152*100,"-")</f>
        <v>10.187908477682516</v>
      </c>
      <c r="E48" s="206">
        <f>+IF(IFERROR(ABS(datos!BG238),0)&gt;0,datos!BG155/datos!$BG$152*100,"-")</f>
        <v>21.542392786756469</v>
      </c>
      <c r="F48" s="140">
        <f>+IF(IFERROR(ABS(datos!BN238),0)&gt;0,datos!BN155/datos!$BN$152*100,"-")</f>
        <v>15.166704285482577</v>
      </c>
      <c r="G48" s="140">
        <f>+IF(IFERROR(ABS(datos!BU238),0)&gt;0,datos!BU155/datos!$BU$152*100,"-")</f>
        <v>8.8611019849519046</v>
      </c>
      <c r="H48" s="206">
        <f>+IF(IFERROR(ABS(datos!CB238),0)&gt;0,datos!CB155/datos!$CB$152*100,"-")</f>
        <v>35.12911831163337</v>
      </c>
      <c r="I48" s="148">
        <f>+IF(IFERROR(ABS(datos!CI238),0)&gt;0,datos!CI155/datos!$CI$152*100,"-")</f>
        <v>7.1712993737251303</v>
      </c>
      <c r="J48" s="75">
        <f>+'TOTAL BEBIDAS FRIAS'!K52</f>
        <v>15.468597986378461</v>
      </c>
      <c r="K48" s="162"/>
      <c r="L48" s="203"/>
      <c r="M48" s="163"/>
      <c r="N48" s="163"/>
      <c r="O48" s="163"/>
      <c r="P48" s="163"/>
      <c r="Q48" s="163"/>
    </row>
    <row r="49" spans="1:17" s="28" customFormat="1" ht="20.100000000000001" customHeight="1" x14ac:dyDescent="0.25">
      <c r="A49" s="69"/>
      <c r="B49" s="71" t="s">
        <v>16</v>
      </c>
      <c r="C49" s="157">
        <f>+IF(IFERROR(ABS(datos!AY239),0)&gt;0,datos!AY156/datos!$AY$152*100,"-")</f>
        <v>25.807602151284829</v>
      </c>
      <c r="D49" s="140">
        <f>+IF(IFERROR(ABS(datos!AZ239),0)&gt;0,datos!AZ156/datos!$AZ$152*100,"-")</f>
        <v>36.273051373464313</v>
      </c>
      <c r="E49" s="206">
        <f>+IF(IFERROR(ABS(datos!BG239),0)&gt;0,datos!BG156/datos!$BG$152*100,"-")</f>
        <v>7.6878623485112509</v>
      </c>
      <c r="F49" s="140">
        <f>+IF(IFERROR(ABS(datos!BN239),0)&gt;0,datos!BN156/datos!$BN$152*100,"-")</f>
        <v>34.869835116162747</v>
      </c>
      <c r="G49" s="140">
        <f>+IF(IFERROR(ABS(datos!BU239),0)&gt;0,datos!BU156/datos!$BU$152*100,"-")</f>
        <v>30.214583422344077</v>
      </c>
      <c r="H49" s="206">
        <f>+IF(IFERROR(ABS(datos!CB239),0)&gt;0,datos!CB156/datos!$CB$152*100,"-")</f>
        <v>28.49894096185422</v>
      </c>
      <c r="I49" s="148">
        <f>+IF(IFERROR(ABS(datos!CI239),0)&gt;0,datos!CI156/datos!$CI$152*100,"-")</f>
        <v>13.118287584638344</v>
      </c>
      <c r="J49" s="75">
        <f>+'TOTAL BEBIDAS FRIAS'!K53</f>
        <v>20.853924898040134</v>
      </c>
      <c r="K49" s="162"/>
      <c r="L49" s="203"/>
      <c r="M49" s="163"/>
      <c r="N49" s="163"/>
      <c r="O49" s="163"/>
      <c r="P49" s="163"/>
      <c r="Q49" s="163"/>
    </row>
    <row r="50" spans="1:17" s="28" customFormat="1" ht="20.100000000000001" customHeight="1" x14ac:dyDescent="0.25">
      <c r="A50" s="69"/>
      <c r="B50" s="71" t="s">
        <v>17</v>
      </c>
      <c r="C50" s="157">
        <f>+IF(IFERROR(ABS(datos!AY240),0)&gt;0,datos!AY157/datos!$AY$152*100,"-")</f>
        <v>10.794159029128485</v>
      </c>
      <c r="D50" s="140">
        <f>+IF(IFERROR(ABS(datos!AZ240),0)&gt;0,datos!AZ157/datos!$AZ$152*100,"-")</f>
        <v>12.384852915002446</v>
      </c>
      <c r="E50" s="206">
        <f>+IF(IFERROR(ABS(datos!BG240),0)&gt;0,datos!BG157/datos!$BG$152*100,"-")</f>
        <v>0.39016624272198103</v>
      </c>
      <c r="F50" s="140">
        <f>+IF(IFERROR(ABS(datos!BN240),0)&gt;0,datos!BN157/datos!$BN$152*100,"-")</f>
        <v>9.1828796201671636</v>
      </c>
      <c r="G50" s="140">
        <f>+IF(IFERROR(ABS(datos!BU240),0)&gt;0,datos!BU157/datos!$BU$152*100,"-")</f>
        <v>10.054039958335604</v>
      </c>
      <c r="H50" s="206">
        <f>+IF(IFERROR(ABS(datos!CB240),0)&gt;0,datos!CB157/datos!$CB$152*100,"-")</f>
        <v>0.74785641700936334</v>
      </c>
      <c r="I50" s="148">
        <f>+IF(IFERROR(ABS(datos!CI240),0)&gt;0,datos!CI157/datos!$CI$152*100,"-")</f>
        <v>13.2204645577952</v>
      </c>
      <c r="J50" s="75">
        <f>+'TOTAL BEBIDAS FRIAS'!K54</f>
        <v>13.091982798973719</v>
      </c>
      <c r="K50" s="162"/>
      <c r="L50" s="203"/>
      <c r="M50" s="163"/>
      <c r="N50" s="163"/>
      <c r="O50" s="163"/>
      <c r="P50" s="163"/>
      <c r="Q50" s="163"/>
    </row>
    <row r="51" spans="1:17" s="28" customFormat="1" ht="20.100000000000001" customHeight="1" x14ac:dyDescent="0.25">
      <c r="A51" s="69"/>
      <c r="B51" s="71" t="s">
        <v>18</v>
      </c>
      <c r="C51" s="157">
        <f>+IF(IFERROR(ABS(datos!AY241),0)&gt;0,datos!AY158/datos!$AY$152*100,"-")</f>
        <v>9.7495846110342441</v>
      </c>
      <c r="D51" s="140">
        <f>+IF(IFERROR(ABS(datos!AZ241),0)&gt;0,datos!AZ158/datos!$AZ$152*100,"-")</f>
        <v>13.992120543712019</v>
      </c>
      <c r="E51" s="206">
        <f>+IF(IFERROR(ABS(datos!BG241),0)&gt;0,datos!BG158/datos!$BG$152*100,"-")</f>
        <v>8.8185022553029313</v>
      </c>
      <c r="F51" s="140">
        <f>+IF(IFERROR(ABS(datos!BN241),0)&gt;0,datos!BN158/datos!$BN$152*100,"-")</f>
        <v>10.308013034636154</v>
      </c>
      <c r="G51" s="140">
        <f>+IF(IFERROR(ABS(datos!BU241),0)&gt;0,datos!BU158/datos!$BU$152*100,"-")</f>
        <v>11.003356134817025</v>
      </c>
      <c r="H51" s="206">
        <f>+IF(IFERROR(ABS(datos!CB241),0)&gt;0,datos!CB158/datos!$CB$152*100,"-")</f>
        <v>0.34185778552879131</v>
      </c>
      <c r="I51" s="148">
        <f>+IF(IFERROR(ABS(datos!CI241),0)&gt;0,datos!CI158/datos!$CI$152*100,"-")</f>
        <v>7.0930231610914527</v>
      </c>
      <c r="J51" s="75">
        <f>+'TOTAL BEBIDAS FRIAS'!K55</f>
        <v>9.6645962350134624</v>
      </c>
      <c r="K51" s="162"/>
      <c r="L51" s="203"/>
      <c r="M51" s="163"/>
      <c r="N51" s="163"/>
      <c r="O51" s="163"/>
      <c r="P51" s="163"/>
      <c r="Q51" s="163"/>
    </row>
    <row r="52" spans="1:17" s="28" customFormat="1" ht="20.100000000000001" customHeight="1" x14ac:dyDescent="0.25">
      <c r="A52" s="69"/>
      <c r="B52" s="71" t="s">
        <v>19</v>
      </c>
      <c r="C52" s="157">
        <f>+IF(IFERROR(ABS(datos!AY242),0)&gt;0,datos!AY159/datos!$AY$152*100,"-")</f>
        <v>13.882626042600505</v>
      </c>
      <c r="D52" s="206">
        <f>+IF(IFERROR(ABS(datos!AZ242),0)&gt;0,datos!AZ159/datos!$AZ$152*100,"-")</f>
        <v>4.896050712050096</v>
      </c>
      <c r="E52" s="206">
        <f>+IF(IFERROR(ABS(datos!BG242),0)&gt;0,datos!BG159/datos!$BG$152*100,"-")</f>
        <v>21.181218306027258</v>
      </c>
      <c r="F52" s="140">
        <f>+IF(IFERROR(ABS(datos!BN242),0)&gt;0,datos!BN159/datos!$BN$152*100,"-")</f>
        <v>9.6559976680114907</v>
      </c>
      <c r="G52" s="140">
        <f>+IF(IFERROR(ABS(datos!BU242),0)&gt;0,datos!BU159/datos!$BU$152*100,"-")</f>
        <v>14.560534918976895</v>
      </c>
      <c r="H52" s="206" t="str">
        <f>+IF(IFERROR(ABS(datos!CB242),0)&gt;0,datos!CB159/datos!$CB$152*100,"-")</f>
        <v>-</v>
      </c>
      <c r="I52" s="148">
        <f>+IF(IFERROR(ABS(datos!CI242),0)&gt;0,datos!CI159/datos!$CI$152*100,"-")</f>
        <v>21.318191297320897</v>
      </c>
      <c r="J52" s="75">
        <f>+'TOTAL BEBIDAS FRIAS'!K56</f>
        <v>9.480148255344087</v>
      </c>
      <c r="K52" s="162"/>
      <c r="L52" s="203"/>
      <c r="M52" s="163"/>
      <c r="N52" s="163"/>
      <c r="O52" s="163"/>
      <c r="P52" s="163"/>
      <c r="Q52" s="163"/>
    </row>
    <row r="53" spans="1:17" s="28" customFormat="1" ht="20.100000000000001" customHeight="1" thickBot="1" x14ac:dyDescent="0.3">
      <c r="A53" s="69"/>
      <c r="B53" s="72" t="s">
        <v>20</v>
      </c>
      <c r="C53" s="152">
        <f>+IF(IFERROR(ABS(datos!AY243),0)&gt;0,datos!AY160/datos!$AY$152*100,"-")</f>
        <v>9.9587617659139553</v>
      </c>
      <c r="D53" s="149">
        <f>+IF(IFERROR(ABS(datos!AZ243),0)&gt;0,datos!AZ160/datos!$AZ$152*100,"-")</f>
        <v>11.650706454112543</v>
      </c>
      <c r="E53" s="149" t="str">
        <f>+IF(IFERROR(ABS(datos!BG243),0)&gt;0,datos!BG160/datos!$BG$152*100,"-")</f>
        <v>-</v>
      </c>
      <c r="F53" s="149">
        <f>+IF(IFERROR(ABS(datos!BN243),0)&gt;0,datos!BN160/datos!$BN$152*100,"-")</f>
        <v>6.8618251439628599</v>
      </c>
      <c r="G53" s="149">
        <f>+IF(IFERROR(ABS(datos!BU243),0)&gt;0,datos!BU160/datos!$BU$152*100,"-")</f>
        <v>9.0078334367085713</v>
      </c>
      <c r="H53" s="149">
        <f>+IF(IFERROR(ABS(datos!CB243),0)&gt;0,datos!CB160/datos!$CB$152*100,"-")</f>
        <v>4.9786355888510565</v>
      </c>
      <c r="I53" s="151">
        <f>+IF(IFERROR(ABS(datos!CI243),0)&gt;0,datos!CI160/datos!$CI$152*100,"-")</f>
        <v>13.16547407248105</v>
      </c>
      <c r="J53" s="76">
        <f>+'TOTAL BEBIDAS FRIAS'!K57</f>
        <v>9.5341934966988227</v>
      </c>
      <c r="K53" s="162"/>
      <c r="L53" s="203"/>
      <c r="M53" s="163"/>
      <c r="N53" s="163"/>
      <c r="O53" s="163"/>
      <c r="P53" s="163"/>
      <c r="Q53" s="163"/>
    </row>
    <row r="54" spans="1:17" x14ac:dyDescent="0.25">
      <c r="A54" s="2"/>
      <c r="B54" s="257" t="s">
        <v>383</v>
      </c>
      <c r="C54" s="201"/>
      <c r="D54" s="201"/>
      <c r="E54" s="201"/>
      <c r="F54" s="201"/>
      <c r="G54" s="201"/>
      <c r="H54" s="201"/>
      <c r="I54" s="201"/>
      <c r="J54" s="168"/>
      <c r="K54" s="168"/>
      <c r="L54" s="204"/>
      <c r="M54" s="169"/>
      <c r="N54" s="169"/>
      <c r="O54" s="169"/>
      <c r="P54" s="169"/>
      <c r="Q54" s="169"/>
    </row>
    <row r="55" spans="1:17" ht="25.5" customHeight="1" thickBot="1" x14ac:dyDescent="0.3">
      <c r="A55" s="2"/>
      <c r="B55" s="44"/>
      <c r="C55" s="187"/>
      <c r="D55" s="187"/>
      <c r="E55" s="187"/>
      <c r="F55" s="187"/>
      <c r="G55" s="187"/>
      <c r="H55" s="187"/>
      <c r="I55" s="187"/>
      <c r="J55" s="187"/>
      <c r="K55" s="188"/>
      <c r="L55" s="204"/>
      <c r="M55" s="169"/>
      <c r="N55" s="169"/>
      <c r="O55" s="169"/>
      <c r="P55" s="169"/>
      <c r="Q55" s="169"/>
    </row>
    <row r="56" spans="1:17" ht="39" customHeight="1" thickBot="1" x14ac:dyDescent="0.3">
      <c r="A56" s="2"/>
      <c r="B56" s="11" t="s">
        <v>21</v>
      </c>
      <c r="C56" s="51" t="s">
        <v>359</v>
      </c>
      <c r="D56" s="52" t="s">
        <v>403</v>
      </c>
      <c r="E56" s="52" t="s">
        <v>404</v>
      </c>
      <c r="F56" s="52" t="s">
        <v>1</v>
      </c>
      <c r="G56" s="52" t="s">
        <v>0</v>
      </c>
      <c r="H56" s="52" t="s">
        <v>2</v>
      </c>
      <c r="I56" s="53" t="s">
        <v>3</v>
      </c>
      <c r="J56"/>
      <c r="K56"/>
      <c r="L56" s="2"/>
    </row>
    <row r="57" spans="1:17" s="28" customFormat="1" ht="20.100000000000001" customHeight="1" x14ac:dyDescent="0.25">
      <c r="A57" s="69"/>
      <c r="B57" s="23" t="s">
        <v>12</v>
      </c>
      <c r="C57" s="159">
        <f>+IF(IFERROR(ABS(datos!AY235),0)&gt;0,datos!AY214,"-")</f>
        <v>1.0340960432973378</v>
      </c>
      <c r="D57" s="153">
        <f>+IF(IFERROR(ABS(datos!AZ235),0)&gt;0,datos!AZ214,"-")</f>
        <v>0.81453537886739991</v>
      </c>
      <c r="E57" s="153">
        <f>+IF(IFERROR(ABS(datos!BG235),0)&gt;0,datos!BG214,"-")</f>
        <v>0.73940337931706845</v>
      </c>
      <c r="F57" s="153">
        <f>+IF(IFERROR(ABS(datos!BN235),0)&gt;0,datos!BN214,"-")</f>
        <v>0.51413542138798907</v>
      </c>
      <c r="G57" s="153">
        <f>+IF(IFERROR(ABS(datos!BU235),0)&gt;0,datos!BU214,"-")</f>
        <v>0.74977890960304505</v>
      </c>
      <c r="H57" s="153">
        <f>+IF(IFERROR(ABS(datos!CB235),0)&gt;0,datos!CB214,"-")</f>
        <v>0.6377965496379332</v>
      </c>
      <c r="I57" s="154">
        <f>+IF(IFERROR(ABS(datos!CI235),0)&gt;0,datos!CI214,"-")</f>
        <v>0.87086879955792107</v>
      </c>
      <c r="J57" s="20"/>
      <c r="K57" s="20"/>
      <c r="L57" s="69"/>
    </row>
    <row r="58" spans="1:17" s="28" customFormat="1" ht="20.100000000000001" customHeight="1" x14ac:dyDescent="0.25">
      <c r="A58" s="69"/>
      <c r="B58" s="71" t="s">
        <v>13</v>
      </c>
      <c r="C58" s="157">
        <f>+IF(IFERROR(ABS(datos!AY236),0)&gt;0,datos!AY215,"-")</f>
        <v>1.1428196766851548</v>
      </c>
      <c r="D58" s="140">
        <f>+IF(IFERROR(ABS(datos!AZ236),0)&gt;0,datos!AZ215,"-")</f>
        <v>1.1292906224161037</v>
      </c>
      <c r="E58" s="206">
        <f>+IF(IFERROR(ABS(datos!BG236),0)&gt;0,datos!BG215,"-")</f>
        <v>0.36805054482190275</v>
      </c>
      <c r="F58" s="140">
        <f>+IF(IFERROR(ABS(datos!BN236),0)&gt;0,datos!BN215,"-")</f>
        <v>0.26888572325007087</v>
      </c>
      <c r="G58" s="206">
        <f>+IF(IFERROR(ABS(datos!BU236),0)&gt;0,datos!BU215,"-")</f>
        <v>0.51587555636297577</v>
      </c>
      <c r="H58" s="140">
        <f>+IF(IFERROR(ABS(datos!CB236),0)&gt;0,datos!CB215,"-")</f>
        <v>0.37407066526653898</v>
      </c>
      <c r="I58" s="148">
        <f>+IF(IFERROR(ABS(datos!CI236),0)&gt;0,datos!CI215,"-")</f>
        <v>1.1720861592564682</v>
      </c>
      <c r="J58" s="162"/>
      <c r="K58" s="162"/>
      <c r="L58" s="69"/>
    </row>
    <row r="59" spans="1:17" s="28" customFormat="1" ht="20.100000000000001" customHeight="1" x14ac:dyDescent="0.25">
      <c r="A59" s="69"/>
      <c r="B59" s="71" t="s">
        <v>14</v>
      </c>
      <c r="C59" s="157">
        <f>+IF(IFERROR(ABS(datos!AY237),0)&gt;0,datos!AY216,"-")</f>
        <v>0.95620763058033464</v>
      </c>
      <c r="D59" s="206">
        <f>+IF(IFERROR(ABS(datos!AZ237),0)&gt;0,datos!AZ216,"-")</f>
        <v>0.42331951592222439</v>
      </c>
      <c r="E59" s="206">
        <f>+IF(IFERROR(ABS(datos!BG237),0)&gt;0,datos!BG216,"-")</f>
        <v>0.95832477466154331</v>
      </c>
      <c r="F59" s="140">
        <f>+IF(IFERROR(ABS(datos!BN237),0)&gt;0,datos!BN216,"-")</f>
        <v>0.442303310882454</v>
      </c>
      <c r="G59" s="140">
        <f>+IF(IFERROR(ABS(datos!BU237),0)&gt;0,datos!BU216,"-")</f>
        <v>0.88832848182561264</v>
      </c>
      <c r="H59" s="140">
        <f>+IF(IFERROR(ABS(datos!CB237),0)&gt;0,datos!CB216,"-")</f>
        <v>0.20572671831218065</v>
      </c>
      <c r="I59" s="148">
        <f>+IF(IFERROR(ABS(datos!CI237),0)&gt;0,datos!CI216,"-")</f>
        <v>0.75281338797311481</v>
      </c>
      <c r="J59" s="162"/>
      <c r="K59" s="162"/>
      <c r="L59" s="203"/>
      <c r="M59" s="163"/>
      <c r="N59" s="163"/>
      <c r="O59" s="163"/>
      <c r="P59" s="163"/>
    </row>
    <row r="60" spans="1:17" s="28" customFormat="1" ht="20.100000000000001" customHeight="1" x14ac:dyDescent="0.25">
      <c r="A60" s="69"/>
      <c r="B60" s="71" t="s">
        <v>15</v>
      </c>
      <c r="C60" s="157">
        <f>+IF(IFERROR(ABS(datos!AY238),0)&gt;0,datos!AY217,"-")</f>
        <v>0.87258494541593401</v>
      </c>
      <c r="D60" s="140">
        <f>+IF(IFERROR(ABS(datos!AZ238),0)&gt;0,datos!AZ217,"-")</f>
        <v>0.62207772744632606</v>
      </c>
      <c r="E60" s="206">
        <f>+IF(IFERROR(ABS(datos!BG238),0)&gt;0,datos!BG217,"-")</f>
        <v>0.45842717331802341</v>
      </c>
      <c r="F60" s="140">
        <f>+IF(IFERROR(ABS(datos!BN238),0)&gt;0,datos!BN217,"-")</f>
        <v>0.49783870908433486</v>
      </c>
      <c r="G60" s="140">
        <f>+IF(IFERROR(ABS(datos!BU238),0)&gt;0,datos!BU217,"-")</f>
        <v>0.40422725901941176</v>
      </c>
      <c r="H60" s="140">
        <f>+IF(IFERROR(ABS(datos!CB238),0)&gt;0,datos!CB217,"-")</f>
        <v>1.2773528320474929</v>
      </c>
      <c r="I60" s="148">
        <f>+IF(IFERROR(ABS(datos!CI238),0)&gt;0,datos!CI217,"-")</f>
        <v>0.78906386151697061</v>
      </c>
      <c r="J60" s="162"/>
      <c r="K60" s="162"/>
      <c r="L60" s="203"/>
      <c r="M60" s="163"/>
      <c r="N60" s="163"/>
      <c r="O60" s="163"/>
      <c r="P60" s="163"/>
    </row>
    <row r="61" spans="1:17" s="28" customFormat="1" ht="20.100000000000001" customHeight="1" x14ac:dyDescent="0.25">
      <c r="A61" s="69"/>
      <c r="B61" s="71" t="s">
        <v>16</v>
      </c>
      <c r="C61" s="157">
        <f>+IF(IFERROR(ABS(datos!AY239),0)&gt;0,datos!AY218,"-")</f>
        <v>1.2145126678241054</v>
      </c>
      <c r="D61" s="140">
        <f>+IF(IFERROR(ABS(datos!AZ239),0)&gt;0,datos!AZ218,"-")</f>
        <v>1.0059032014011959</v>
      </c>
      <c r="E61" s="206">
        <f>+IF(IFERROR(ABS(datos!BG239),0)&gt;0,datos!BG218,"-")</f>
        <v>0.32085037456975096</v>
      </c>
      <c r="F61" s="140">
        <f>+IF(IFERROR(ABS(datos!BN239),0)&gt;0,datos!BN218,"-")</f>
        <v>0.51805954217063077</v>
      </c>
      <c r="G61" s="140">
        <f>+IF(IFERROR(ABS(datos!BU239),0)&gt;0,datos!BU218,"-")</f>
        <v>0.97618254251457093</v>
      </c>
      <c r="H61" s="140">
        <f>+IF(IFERROR(ABS(datos!CB239),0)&gt;0,datos!CB218,"-")</f>
        <v>0.52304655767804054</v>
      </c>
      <c r="I61" s="148">
        <f>+IF(IFERROR(ABS(datos!CI239),0)&gt;0,datos!CI218,"-")</f>
        <v>1.069943131412662</v>
      </c>
      <c r="J61" s="162"/>
      <c r="K61" s="162"/>
      <c r="L61" s="203"/>
      <c r="M61" s="163"/>
      <c r="N61" s="163"/>
      <c r="O61" s="163"/>
      <c r="P61" s="163"/>
    </row>
    <row r="62" spans="1:17" s="28" customFormat="1" ht="20.100000000000001" customHeight="1" x14ac:dyDescent="0.25">
      <c r="A62" s="69"/>
      <c r="B62" s="71" t="s">
        <v>17</v>
      </c>
      <c r="C62" s="157">
        <f>+IF(IFERROR(ABS(datos!AY240),0)&gt;0,datos!AY219,"-")</f>
        <v>0.99200295533411342</v>
      </c>
      <c r="D62" s="140">
        <f>+IF(IFERROR(ABS(datos!AZ240),0)&gt;0,datos!AZ219,"-")</f>
        <v>0.90252980017268258</v>
      </c>
      <c r="E62" s="140">
        <f>+IF(IFERROR(ABS(datos!BG240),0)&gt;0,datos!BG219,"-")</f>
        <v>7.4007545780804276E-2</v>
      </c>
      <c r="F62" s="140">
        <f>+IF(IFERROR(ABS(datos!BN240),0)&gt;0,datos!BN219,"-")</f>
        <v>0.40719689216981786</v>
      </c>
      <c r="G62" s="140">
        <f>+IF(IFERROR(ABS(datos!BU240),0)&gt;0,datos!BU219,"-")</f>
        <v>0.57620270746381919</v>
      </c>
      <c r="H62" s="140">
        <f>+IF(IFERROR(ABS(datos!CB240),0)&gt;0,datos!CB219,"-")</f>
        <v>0.71235746371803732</v>
      </c>
      <c r="I62" s="148">
        <f>+IF(IFERROR(ABS(datos!CI240),0)&gt;0,datos!CI219,"-")</f>
        <v>1.0338717339257151</v>
      </c>
      <c r="J62" s="162"/>
      <c r="K62" s="162"/>
      <c r="L62" s="203"/>
      <c r="M62" s="163"/>
      <c r="N62" s="163"/>
      <c r="O62" s="163"/>
      <c r="P62" s="163"/>
    </row>
    <row r="63" spans="1:17" s="28" customFormat="1" ht="20.100000000000001" customHeight="1" x14ac:dyDescent="0.25">
      <c r="A63" s="69"/>
      <c r="B63" s="71" t="s">
        <v>18</v>
      </c>
      <c r="C63" s="157">
        <f>+IF(IFERROR(ABS(datos!AY241),0)&gt;0,datos!AY220,"-")</f>
        <v>1.0366233914729606</v>
      </c>
      <c r="D63" s="140">
        <f>+IF(IFERROR(ABS(datos!AZ241),0)&gt;0,datos!AZ220,"-")</f>
        <v>0.95818549706906297</v>
      </c>
      <c r="E63" s="206">
        <f>+IF(IFERROR(ABS(datos!BG241),0)&gt;0,datos!BG220,"-")</f>
        <v>1.8658217246924669</v>
      </c>
      <c r="F63" s="140">
        <f>+IF(IFERROR(ABS(datos!BN241),0)&gt;0,datos!BN220,"-")</f>
        <v>0.73981627238656078</v>
      </c>
      <c r="G63" s="140">
        <f>+IF(IFERROR(ABS(datos!BU241),0)&gt;0,datos!BU220,"-")</f>
        <v>0.76837437389526375</v>
      </c>
      <c r="H63" s="140">
        <f>+IF(IFERROR(ABS(datos!CB241),0)&gt;0,datos!CB220,"-")</f>
        <v>6.9264427217915592E-2</v>
      </c>
      <c r="I63" s="148">
        <f>+IF(IFERROR(ABS(datos!CI241),0)&gt;0,datos!CI220,"-")</f>
        <v>0.5758143996965106</v>
      </c>
      <c r="J63" s="162"/>
      <c r="K63" s="162"/>
      <c r="L63" s="203"/>
      <c r="M63" s="163"/>
      <c r="N63" s="163"/>
      <c r="O63" s="163"/>
      <c r="P63" s="163"/>
    </row>
    <row r="64" spans="1:17" s="28" customFormat="1" ht="20.100000000000001" customHeight="1" x14ac:dyDescent="0.25">
      <c r="A64" s="69"/>
      <c r="B64" s="71" t="s">
        <v>19</v>
      </c>
      <c r="C64" s="157">
        <f>+IF(IFERROR(ABS(datos!AY242),0)&gt;0,datos!AY221,"-")</f>
        <v>0.90699382693060659</v>
      </c>
      <c r="D64" s="206">
        <f>+IF(IFERROR(ABS(datos!AZ242),0)&gt;0,datos!AZ221,"-")</f>
        <v>0.32816320715979652</v>
      </c>
      <c r="E64" s="206">
        <f>+IF(IFERROR(ABS(datos!BG242),0)&gt;0,datos!BG221,"-")</f>
        <v>0.61080242676116436</v>
      </c>
      <c r="F64" s="140">
        <f>+IF(IFERROR(ABS(datos!BN242),0)&gt;0,datos!BN221,"-")</f>
        <v>0.37965365402705248</v>
      </c>
      <c r="G64" s="140">
        <f>+IF(IFERROR(ABS(datos!BU242),0)&gt;0,datos!BU221,"-")</f>
        <v>0.74750000000000005</v>
      </c>
      <c r="H64" s="140" t="str">
        <f>+IF(IFERROR(ABS(datos!CB242),0)&gt;0,datos!CB221,"-")</f>
        <v>-</v>
      </c>
      <c r="I64" s="148">
        <f>+IF(IFERROR(ABS(datos!CI242),0)&gt;0,datos!CI221,"-")</f>
        <v>0.76004126549403173</v>
      </c>
      <c r="J64" s="162"/>
      <c r="K64" s="162"/>
      <c r="L64" s="203"/>
      <c r="M64" s="163"/>
      <c r="N64" s="163"/>
      <c r="O64" s="163"/>
      <c r="P64" s="163"/>
    </row>
    <row r="65" spans="1:16" s="28" customFormat="1" ht="20.100000000000001" customHeight="1" thickBot="1" x14ac:dyDescent="0.3">
      <c r="A65" s="69"/>
      <c r="B65" s="72" t="s">
        <v>20</v>
      </c>
      <c r="C65" s="152">
        <f>+IF(IFERROR(ABS(datos!AY243),0)&gt;0,datos!AY222,"-")</f>
        <v>0.98298710699241798</v>
      </c>
      <c r="D65" s="149">
        <f>+IF(IFERROR(ABS(datos!AZ243),0)&gt;0,datos!AZ222,"-")</f>
        <v>0.55257095222951425</v>
      </c>
      <c r="E65" s="149" t="str">
        <f>+IF(IFERROR(ABS(datos!BG243),0)&gt;0,datos!BG222,"-")</f>
        <v>-</v>
      </c>
      <c r="F65" s="149">
        <f>+IF(IFERROR(ABS(datos!BN243),0)&gt;0,datos!BN222,"-")</f>
        <v>0.98954011324487501</v>
      </c>
      <c r="G65" s="149">
        <f>+IF(IFERROR(ABS(datos!BU243),0)&gt;0,datos!BU222,"-")</f>
        <v>0.75814908461219932</v>
      </c>
      <c r="H65" s="149">
        <f>+IF(IFERROR(ABS(datos!CB243),0)&gt;0,datos!CB222,"-")</f>
        <v>0.17437102734663709</v>
      </c>
      <c r="I65" s="151">
        <f>+IF(IFERROR(ABS(datos!CI243),0)&gt;0,datos!CI222,"-")</f>
        <v>0.63852674925335207</v>
      </c>
      <c r="J65" s="162"/>
      <c r="K65" s="162"/>
      <c r="L65" s="203"/>
      <c r="M65" s="163"/>
      <c r="N65" s="163"/>
      <c r="O65" s="163"/>
      <c r="P65" s="163"/>
    </row>
    <row r="66" spans="1:16" x14ac:dyDescent="0.25">
      <c r="A66" s="2"/>
      <c r="B66" s="257" t="s">
        <v>383</v>
      </c>
      <c r="C66" s="201"/>
      <c r="D66" s="201"/>
      <c r="E66" s="201"/>
      <c r="F66" s="201"/>
      <c r="G66" s="201"/>
      <c r="H66" s="201"/>
      <c r="I66" s="201"/>
      <c r="J66" s="168"/>
      <c r="K66" s="168"/>
      <c r="L66" s="204"/>
      <c r="M66" s="169"/>
      <c r="N66" s="169"/>
      <c r="O66" s="169"/>
      <c r="P66" s="169"/>
    </row>
    <row r="67" spans="1:16" x14ac:dyDescent="0.25">
      <c r="C67" s="202"/>
      <c r="D67" s="202"/>
      <c r="E67" s="202"/>
      <c r="F67" s="202"/>
      <c r="G67" s="202"/>
      <c r="H67" s="202"/>
      <c r="I67" s="202"/>
      <c r="J67" s="169"/>
      <c r="K67" s="169"/>
      <c r="L67" s="169"/>
      <c r="M67" s="169"/>
      <c r="N67" s="169"/>
      <c r="O67" s="169"/>
      <c r="P67" s="169"/>
    </row>
  </sheetData>
  <mergeCells count="1">
    <mergeCell ref="I2:J3"/>
  </mergeCells>
  <pageMargins left="0.7" right="0.7" top="0.75" bottom="0.75" header="0.3" footer="0.3"/>
  <pageSetup paperSize="9" scale="4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P67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3.7109375" style="26" customWidth="1"/>
    <col min="2" max="2" width="36" style="26" customWidth="1"/>
    <col min="3" max="5" width="22.28515625" style="27" customWidth="1"/>
    <col min="6" max="6" width="22.28515625" style="26" customWidth="1"/>
    <col min="7" max="7" width="4.5703125" style="26" customWidth="1"/>
    <col min="8" max="16384" width="11.42578125" style="26"/>
  </cols>
  <sheetData>
    <row r="1" spans="1:11" ht="52.5" customHeight="1" x14ac:dyDescent="0.25">
      <c r="A1" s="2"/>
      <c r="B1" s="34"/>
      <c r="C1" s="35"/>
      <c r="D1" s="35"/>
      <c r="E1" s="35"/>
      <c r="F1" s="35"/>
      <c r="G1"/>
    </row>
    <row r="2" spans="1:11" ht="28.5" x14ac:dyDescent="0.45">
      <c r="A2" s="2"/>
      <c r="B2" s="9"/>
      <c r="C2" s="9"/>
      <c r="D2" s="37"/>
      <c r="E2" s="363"/>
      <c r="F2" s="363"/>
      <c r="G2" s="34"/>
    </row>
    <row r="3" spans="1:11" ht="22.5" customHeight="1" x14ac:dyDescent="0.3">
      <c r="A3" s="2"/>
      <c r="B3" s="48"/>
      <c r="C3" s="5"/>
      <c r="D3" s="37"/>
      <c r="E3" s="363"/>
      <c r="F3" s="363"/>
      <c r="G3" s="34"/>
    </row>
    <row r="4" spans="1:11" x14ac:dyDescent="0.25">
      <c r="A4" s="2"/>
      <c r="B4"/>
      <c r="C4" s="3"/>
      <c r="D4" s="3"/>
      <c r="E4" s="3"/>
      <c r="F4" s="2"/>
      <c r="G4" s="2"/>
    </row>
    <row r="5" spans="1:11" ht="15.75" thickBot="1" x14ac:dyDescent="0.3">
      <c r="A5" s="2"/>
      <c r="B5" s="46"/>
      <c r="C5" s="47"/>
      <c r="D5" s="47"/>
      <c r="E5" s="47"/>
      <c r="F5" s="47"/>
      <c r="G5"/>
    </row>
    <row r="6" spans="1:11" ht="39" customHeight="1" thickBot="1" x14ac:dyDescent="0.3">
      <c r="A6" s="2"/>
      <c r="B6"/>
      <c r="C6" s="6" t="s">
        <v>265</v>
      </c>
      <c r="D6" s="7" t="s">
        <v>266</v>
      </c>
      <c r="E6" s="8" t="s">
        <v>267</v>
      </c>
      <c r="F6"/>
      <c r="G6"/>
    </row>
    <row r="7" spans="1:11" s="28" customFormat="1" ht="18" customHeight="1" x14ac:dyDescent="0.25">
      <c r="A7" s="69"/>
      <c r="B7" s="77" t="s">
        <v>302</v>
      </c>
      <c r="C7" s="114">
        <f>+datos!Z47/1000000</f>
        <v>439.42610000000002</v>
      </c>
      <c r="D7" s="115">
        <f>+datos!AA47/1000000</f>
        <v>384.89280000000002</v>
      </c>
      <c r="E7" s="116">
        <f>+datos!AM47/1000000</f>
        <v>54.279789999999998</v>
      </c>
      <c r="F7" s="20"/>
      <c r="G7" s="20"/>
    </row>
    <row r="8" spans="1:11" s="28" customFormat="1" ht="18" customHeight="1" x14ac:dyDescent="0.25">
      <c r="A8" s="69"/>
      <c r="B8" s="78" t="s">
        <v>303</v>
      </c>
      <c r="C8" s="114">
        <f>+datos!Z55/1000000</f>
        <v>154.58604733999999</v>
      </c>
      <c r="D8" s="115">
        <f>+datos!AA55/1000000</f>
        <v>138.48672483000001</v>
      </c>
      <c r="E8" s="116">
        <f>+datos!AM55/1000000</f>
        <v>16.09932251</v>
      </c>
      <c r="F8" s="20"/>
      <c r="G8" s="20"/>
      <c r="I8" s="42"/>
    </row>
    <row r="9" spans="1:11" s="28" customFormat="1" ht="18" customHeight="1" x14ac:dyDescent="0.25">
      <c r="A9" s="69"/>
      <c r="B9" s="78" t="s">
        <v>361</v>
      </c>
      <c r="C9" s="114">
        <f>+datos!Z46/1000000</f>
        <v>682.05960000000005</v>
      </c>
      <c r="D9" s="115">
        <f>+datos!AA46/1000000</f>
        <v>600.55780000000004</v>
      </c>
      <c r="E9" s="116">
        <f>+datos!AM46/1000000</f>
        <v>81.088160000000002</v>
      </c>
      <c r="F9" s="20"/>
      <c r="G9" s="20"/>
      <c r="I9" s="42"/>
    </row>
    <row r="10" spans="1:11" s="28" customFormat="1" ht="18" customHeight="1" x14ac:dyDescent="0.25">
      <c r="A10" s="69"/>
      <c r="B10" s="78" t="s">
        <v>357</v>
      </c>
      <c r="C10" s="114">
        <f>+datos!Z48</f>
        <v>59.738458739146068</v>
      </c>
      <c r="D10" s="115">
        <f>+datos!AA48</f>
        <v>54.756973060812697</v>
      </c>
      <c r="E10" s="116">
        <f>+datos!AM48</f>
        <v>17.27246060771898</v>
      </c>
      <c r="F10" s="20"/>
      <c r="G10" s="20"/>
    </row>
    <row r="11" spans="1:11" s="28" customFormat="1" ht="18" customHeight="1" x14ac:dyDescent="0.25">
      <c r="A11" s="69"/>
      <c r="B11" s="78" t="s">
        <v>4</v>
      </c>
      <c r="C11" s="114">
        <f>+datos!Z51</f>
        <v>9.6999999999999993</v>
      </c>
      <c r="D11" s="115">
        <f>+datos!AA51</f>
        <v>9.1</v>
      </c>
      <c r="E11" s="116">
        <f>+datos!AM51</f>
        <v>4.9000000000000004</v>
      </c>
      <c r="F11" s="20"/>
      <c r="G11" s="20"/>
      <c r="I11" s="42"/>
    </row>
    <row r="12" spans="1:11" s="28" customFormat="1" ht="18" customHeight="1" x14ac:dyDescent="0.25">
      <c r="A12" s="69"/>
      <c r="B12" s="78" t="s">
        <v>299</v>
      </c>
      <c r="C12" s="114">
        <f>+datos!Z50</f>
        <v>22.8</v>
      </c>
      <c r="D12" s="115">
        <f>+datos!AA50</f>
        <v>21.8</v>
      </c>
      <c r="E12" s="116">
        <f>+datos!AM50</f>
        <v>9.6999999999999993</v>
      </c>
      <c r="F12" s="20"/>
      <c r="G12" s="20"/>
    </row>
    <row r="13" spans="1:11" s="28" customFormat="1" ht="18" customHeight="1" x14ac:dyDescent="0.25">
      <c r="A13" s="69"/>
      <c r="B13" s="78" t="s">
        <v>300</v>
      </c>
      <c r="C13" s="114">
        <f>+datos!Z56</f>
        <v>8.0281127371324388</v>
      </c>
      <c r="D13" s="115">
        <f>+datos!AA56</f>
        <v>7.8463178165315393</v>
      </c>
      <c r="E13" s="116">
        <f>+datos!AM56</f>
        <v>2.8916822755228195</v>
      </c>
      <c r="F13" s="20"/>
      <c r="G13" s="20"/>
      <c r="I13" s="26"/>
      <c r="J13" s="26"/>
      <c r="K13" s="26"/>
    </row>
    <row r="14" spans="1:11" s="28" customFormat="1" ht="18" customHeight="1" x14ac:dyDescent="0.25">
      <c r="A14" s="69"/>
      <c r="B14" s="78" t="s">
        <v>301</v>
      </c>
      <c r="C14" s="114">
        <f>+datos!Z53</f>
        <v>2.35</v>
      </c>
      <c r="D14" s="115">
        <f>+datos!AA53</f>
        <v>2.41</v>
      </c>
      <c r="E14" s="116">
        <f>+datos!AM53</f>
        <v>1.99</v>
      </c>
      <c r="F14" s="20"/>
      <c r="G14" s="20"/>
      <c r="I14" s="42"/>
    </row>
    <row r="15" spans="1:11" s="28" customFormat="1" ht="18" customHeight="1" x14ac:dyDescent="0.25">
      <c r="A15" s="69"/>
      <c r="B15" s="79" t="s">
        <v>317</v>
      </c>
      <c r="C15" s="114">
        <f>+datos!Z58</f>
        <v>4.7958708150039921</v>
      </c>
      <c r="D15" s="115">
        <f>+datos!AA58</f>
        <v>4.2964061330639218</v>
      </c>
      <c r="E15" s="116">
        <f>+datos!AM58</f>
        <v>0.49946468194007076</v>
      </c>
      <c r="F15" s="20"/>
      <c r="G15" s="20"/>
    </row>
    <row r="16" spans="1:11" s="28" customFormat="1" ht="18" customHeight="1" x14ac:dyDescent="0.25">
      <c r="A16" s="69"/>
      <c r="B16" s="79" t="s">
        <v>316</v>
      </c>
      <c r="C16" s="114">
        <f>+datos!Z59</f>
        <v>21.160187390902319</v>
      </c>
      <c r="D16" s="115">
        <f>+datos!AA59</f>
        <v>18.631679089434467</v>
      </c>
      <c r="E16" s="116">
        <f>+datos!AM59</f>
        <v>2.5156755520829406</v>
      </c>
      <c r="F16" s="20"/>
      <c r="G16" s="20"/>
    </row>
    <row r="17" spans="1:15" s="28" customFormat="1" ht="18" customHeight="1" thickBot="1" x14ac:dyDescent="0.3">
      <c r="A17" s="69"/>
      <c r="B17" s="80" t="s">
        <v>360</v>
      </c>
      <c r="C17" s="117">
        <f>+datos!Z57</f>
        <v>4.4121679267719607</v>
      </c>
      <c r="D17" s="118">
        <f>+datos!AA57</f>
        <v>4.3365730595276721</v>
      </c>
      <c r="E17" s="119">
        <f>+datos!AM57</f>
        <v>5.0367436238160055</v>
      </c>
      <c r="F17" s="20"/>
      <c r="G17" s="20"/>
    </row>
    <row r="18" spans="1:15" ht="15.75" x14ac:dyDescent="0.25">
      <c r="A18" s="2"/>
      <c r="B18" s="256" t="s">
        <v>261</v>
      </c>
      <c r="C18" s="1"/>
      <c r="D18" s="1"/>
      <c r="E18" s="1"/>
      <c r="F18"/>
      <c r="G18"/>
      <c r="I18" s="42"/>
      <c r="J18" s="28"/>
      <c r="K18" s="28"/>
    </row>
    <row r="19" spans="1:15" ht="26.25" customHeight="1" x14ac:dyDescent="0.25">
      <c r="A19" s="2"/>
      <c r="B19" s="44"/>
      <c r="C19" s="45"/>
      <c r="D19" s="45"/>
      <c r="E19" s="45"/>
      <c r="F19" s="45"/>
      <c r="G19" s="32"/>
      <c r="I19" s="42"/>
      <c r="J19" s="28"/>
      <c r="K19" s="28"/>
    </row>
    <row r="20" spans="1:15" ht="26.25" customHeight="1" thickBot="1" x14ac:dyDescent="0.3">
      <c r="A20" s="2"/>
      <c r="B20" s="44"/>
      <c r="C20" s="45"/>
      <c r="D20" s="45"/>
      <c r="E20" s="45"/>
      <c r="F20" s="45"/>
      <c r="G20" s="32"/>
      <c r="I20" s="42"/>
      <c r="J20" s="28"/>
      <c r="K20" s="28"/>
    </row>
    <row r="21" spans="1:15" ht="39" customHeight="1" thickBot="1" x14ac:dyDescent="0.3">
      <c r="A21" s="2"/>
      <c r="B21" s="11" t="s">
        <v>318</v>
      </c>
      <c r="C21" s="6" t="s">
        <v>265</v>
      </c>
      <c r="D21" s="7" t="s">
        <v>266</v>
      </c>
      <c r="E21" s="8" t="s">
        <v>267</v>
      </c>
      <c r="F21" s="130" t="s">
        <v>298</v>
      </c>
      <c r="G21"/>
    </row>
    <row r="22" spans="1:15" s="28" customFormat="1" ht="18" customHeight="1" x14ac:dyDescent="0.25">
      <c r="A22" s="69"/>
      <c r="B22" s="23" t="s">
        <v>12</v>
      </c>
      <c r="C22" s="120">
        <v>100</v>
      </c>
      <c r="D22" s="121">
        <v>100</v>
      </c>
      <c r="E22" s="122">
        <v>100</v>
      </c>
      <c r="F22" s="217">
        <v>100</v>
      </c>
      <c r="G22" s="20"/>
    </row>
    <row r="23" spans="1:15" s="28" customFormat="1" ht="18" customHeight="1" x14ac:dyDescent="0.25">
      <c r="A23" s="69"/>
      <c r="B23" s="88" t="s">
        <v>5</v>
      </c>
      <c r="C23" s="110">
        <f>+IF(IFERROR(ABS(datos!Z245),0)&gt;0,datos!Z162/datos!$Z$152*100,"-")</f>
        <v>2.9923757373537896</v>
      </c>
      <c r="D23" s="105">
        <f>+IF(IFERROR(ABS(datos!AA245),0)&gt;0,datos!AA162/datos!$AA$152*100,"-")</f>
        <v>3.2736491823177776</v>
      </c>
      <c r="E23" s="106">
        <f>+IF(IFERROR(ABS(datos!AM245),0)&gt;0,datos!AM162/datos!$AM$152*100,"-")</f>
        <v>0.9121792844076958</v>
      </c>
      <c r="F23" s="132">
        <f>+'BEB ESPIRITUOSAS'!J23</f>
        <v>9.2896149942504849</v>
      </c>
      <c r="G23" s="162"/>
      <c r="H23" s="163"/>
      <c r="I23" s="163"/>
      <c r="J23" s="163"/>
      <c r="K23" s="163"/>
      <c r="L23" s="163"/>
      <c r="M23" s="163"/>
      <c r="N23" s="163"/>
      <c r="O23" s="163"/>
    </row>
    <row r="24" spans="1:15" s="28" customFormat="1" ht="18" customHeight="1" x14ac:dyDescent="0.25">
      <c r="A24" s="69"/>
      <c r="B24" s="88" t="s">
        <v>6</v>
      </c>
      <c r="C24" s="110">
        <f>+IF(IFERROR(ABS(datos!Z246),0)&gt;0,datos!Z163/datos!$Z$152*100,"-")</f>
        <v>10.236631369870839</v>
      </c>
      <c r="D24" s="105">
        <f>+IF(IFERROR(ABS(datos!AA246),0)&gt;0,datos!AA163/datos!$AA$152*100,"-")</f>
        <v>10.801199710672686</v>
      </c>
      <c r="E24" s="106">
        <f>+IF(IFERROR(ABS(datos!AM246),0)&gt;0,datos!AM163/datos!$AM$152*100,"-")</f>
        <v>6.2374393858192896</v>
      </c>
      <c r="F24" s="132">
        <f>+'BEB ESPIRITUOSAS'!J24</f>
        <v>16.628248150080253</v>
      </c>
      <c r="G24" s="162"/>
      <c r="H24" s="163"/>
      <c r="I24" s="163"/>
      <c r="J24" s="163"/>
      <c r="K24" s="163"/>
      <c r="L24" s="163"/>
      <c r="M24" s="163"/>
      <c r="N24" s="163"/>
      <c r="O24" s="163"/>
    </row>
    <row r="25" spans="1:15" s="28" customFormat="1" ht="18" customHeight="1" x14ac:dyDescent="0.25">
      <c r="A25" s="69"/>
      <c r="B25" s="88" t="s">
        <v>7</v>
      </c>
      <c r="C25" s="110">
        <f>+IF(IFERROR(ABS(datos!Z247),0)&gt;0,datos!Z164/datos!$Z$152*100,"-")</f>
        <v>31.15201850777639</v>
      </c>
      <c r="D25" s="105">
        <f>+IF(IFERROR(ABS(datos!AA247),0)&gt;0,datos!AA164/datos!$AA$152*100,"-")</f>
        <v>32.213930736038712</v>
      </c>
      <c r="E25" s="106">
        <f>+IF(IFERROR(ABS(datos!AM247),0)&gt;0,datos!AM164/datos!$AM$152*100,"-")</f>
        <v>23.690935429190127</v>
      </c>
      <c r="F25" s="132">
        <f>+'BEB ESPIRITUOSAS'!J25</f>
        <v>33.637197475704752</v>
      </c>
      <c r="G25" s="162"/>
      <c r="H25" s="163"/>
      <c r="I25" s="163"/>
      <c r="J25" s="163"/>
      <c r="K25" s="163"/>
      <c r="L25" s="163"/>
      <c r="M25" s="163"/>
      <c r="N25" s="163"/>
      <c r="O25" s="163"/>
    </row>
    <row r="26" spans="1:15" s="28" customFormat="1" ht="18" customHeight="1" thickBot="1" x14ac:dyDescent="0.3">
      <c r="A26" s="69"/>
      <c r="B26" s="89" t="s">
        <v>8</v>
      </c>
      <c r="C26" s="111">
        <f>+IF(IFERROR(ABS(datos!Z248),0)&gt;0,datos!Z165/datos!$Z$152*100,"-")</f>
        <v>55.582724831319766</v>
      </c>
      <c r="D26" s="112">
        <f>+IF(IFERROR(ABS(datos!AA248),0)&gt;0,datos!AA165/datos!$AA$152*100,"-")</f>
        <v>53.673022722170948</v>
      </c>
      <c r="E26" s="113">
        <f>+IF(IFERROR(ABS(datos!AM248),0)&gt;0,datos!AM165/datos!$AM$152*100,"-")</f>
        <v>69.136745002145361</v>
      </c>
      <c r="F26" s="133">
        <f>+'BEB ESPIRITUOSAS'!J26</f>
        <v>40.444939379964509</v>
      </c>
      <c r="G26" s="162"/>
      <c r="H26" s="163"/>
      <c r="I26" s="163"/>
      <c r="J26" s="163"/>
      <c r="K26" s="163"/>
      <c r="L26" s="163"/>
      <c r="M26" s="163"/>
      <c r="N26" s="163"/>
      <c r="O26" s="163"/>
    </row>
    <row r="27" spans="1:15" ht="8.25" customHeight="1" thickBot="1" x14ac:dyDescent="0.3">
      <c r="A27" s="2"/>
      <c r="B27" s="92"/>
      <c r="C27" s="123"/>
      <c r="D27" s="123"/>
      <c r="E27" s="123"/>
      <c r="F27" s="134"/>
      <c r="G27" s="168"/>
      <c r="H27" s="169"/>
      <c r="I27" s="169"/>
      <c r="J27" s="169"/>
      <c r="K27" s="169"/>
      <c r="L27" s="169"/>
      <c r="M27" s="169"/>
      <c r="N27" s="169"/>
      <c r="O27" s="169"/>
    </row>
    <row r="28" spans="1:15" s="28" customFormat="1" ht="18" customHeight="1" x14ac:dyDescent="0.25">
      <c r="A28" s="69"/>
      <c r="B28" s="90" t="s">
        <v>9</v>
      </c>
      <c r="C28" s="124">
        <f>+IF(IFERROR(ABS(datos!Z249),0)&gt;0,datos!Z166/datos!$Z$152*100,"-")</f>
        <v>66.666636324059951</v>
      </c>
      <c r="D28" s="125">
        <f>+IF(IFERROR(ABS(datos!AA249),0)&gt;0,datos!AA166/datos!$AA$152*100,"-")</f>
        <v>68.095947754803419</v>
      </c>
      <c r="E28" s="126">
        <f>+IF(IFERROR(ABS(datos!AM249),0)&gt;0,datos!AM166/datos!$AM$152*100,"-")</f>
        <v>56.595189480283551</v>
      </c>
      <c r="F28" s="135">
        <f>+'BEB ESPIRITUOSAS'!J28</f>
        <v>49.869053811894098</v>
      </c>
      <c r="G28" s="162"/>
      <c r="H28" s="163"/>
      <c r="I28" s="163"/>
      <c r="J28" s="163"/>
      <c r="K28" s="163"/>
      <c r="L28" s="163"/>
      <c r="M28" s="163"/>
      <c r="N28" s="163"/>
      <c r="O28" s="163"/>
    </row>
    <row r="29" spans="1:15" s="28" customFormat="1" ht="18" customHeight="1" thickBot="1" x14ac:dyDescent="0.3">
      <c r="A29" s="69"/>
      <c r="B29" s="89" t="s">
        <v>10</v>
      </c>
      <c r="C29" s="111">
        <f>+IF(IFERROR(ABS(datos!Z250),0)&gt;0,datos!Z167/datos!$Z$152*100,"-")</f>
        <v>33.333363675940049</v>
      </c>
      <c r="D29" s="112">
        <f>+IF(IFERROR(ABS(datos!AA250),0)&gt;0,datos!AA167/datos!$AA$152*100,"-")</f>
        <v>31.904052245196585</v>
      </c>
      <c r="E29" s="113">
        <f>+IF(IFERROR(ABS(datos!AM250),0)&gt;0,datos!AM167/datos!$AM$152*100,"-")</f>
        <v>43.404828942779623</v>
      </c>
      <c r="F29" s="133">
        <f>+'BEB ESPIRITUOSAS'!J29</f>
        <v>50.130946188105895</v>
      </c>
      <c r="G29" s="162"/>
      <c r="H29" s="163"/>
      <c r="I29" s="163"/>
      <c r="J29" s="163"/>
      <c r="K29" s="163"/>
      <c r="L29" s="163"/>
      <c r="M29" s="163"/>
      <c r="N29" s="163"/>
      <c r="O29" s="163"/>
    </row>
    <row r="30" spans="1:15" x14ac:dyDescent="0.25">
      <c r="A30" s="2"/>
      <c r="B30" s="257" t="s">
        <v>383</v>
      </c>
      <c r="C30" s="201"/>
      <c r="D30" s="201"/>
      <c r="E30" s="201"/>
      <c r="F30" s="168"/>
      <c r="G30" s="168"/>
      <c r="H30" s="169"/>
      <c r="I30" s="169"/>
      <c r="J30" s="169"/>
      <c r="K30" s="169"/>
      <c r="L30" s="169"/>
      <c r="M30" s="169"/>
      <c r="N30" s="169"/>
      <c r="O30" s="169"/>
    </row>
    <row r="31" spans="1:15" ht="26.25" customHeight="1" thickBot="1" x14ac:dyDescent="0.3">
      <c r="A31" s="2"/>
      <c r="B31" s="44"/>
      <c r="C31" s="45"/>
      <c r="D31" s="45"/>
      <c r="E31" s="45"/>
      <c r="F31" s="45"/>
      <c r="G31" s="32"/>
    </row>
    <row r="32" spans="1:15" ht="39" customHeight="1" thickBot="1" x14ac:dyDescent="0.3">
      <c r="A32" s="2"/>
      <c r="B32" s="11" t="s">
        <v>21</v>
      </c>
      <c r="C32" s="6" t="s">
        <v>265</v>
      </c>
      <c r="D32" s="7" t="s">
        <v>266</v>
      </c>
      <c r="E32" s="8" t="s">
        <v>267</v>
      </c>
      <c r="F32"/>
      <c r="G32"/>
    </row>
    <row r="33" spans="1:16" s="28" customFormat="1" ht="18" customHeight="1" x14ac:dyDescent="0.25">
      <c r="A33" s="69"/>
      <c r="B33" s="23" t="s">
        <v>12</v>
      </c>
      <c r="C33" s="120">
        <f>+IF(IFERROR(ABS(datos!Z235),0)&gt;0,datos!Z214,"-")</f>
        <v>8.0281127371324388</v>
      </c>
      <c r="D33" s="286">
        <f>+IF(IFERROR(ABS(datos!AA235),0)&gt;0,datos!AA214,"-")</f>
        <v>7.8463178165315393</v>
      </c>
      <c r="E33" s="122">
        <f>+IF(IFERROR(ABS(datos!AM235),0)&gt;0,datos!AM214,"-")</f>
        <v>2.8916822755228195</v>
      </c>
      <c r="F33" s="162"/>
      <c r="G33" s="162"/>
      <c r="H33" s="163"/>
    </row>
    <row r="34" spans="1:16" s="28" customFormat="1" ht="18" customHeight="1" x14ac:dyDescent="0.25">
      <c r="A34" s="69"/>
      <c r="B34" s="88" t="s">
        <v>5</v>
      </c>
      <c r="C34" s="279">
        <f>+IF(IFERROR(ABS(datos!Z245),0)&gt;0,datos!Z224,"-")</f>
        <v>4.6024744838010294</v>
      </c>
      <c r="D34" s="287">
        <f>+IF(IFERROR(ABS(datos!AA245),0)&gt;0,datos!AA224,"-")</f>
        <v>4.6720593411340836</v>
      </c>
      <c r="E34" s="285">
        <f>+IF(IFERROR(ABS(datos!AM245),0)&gt;0,datos!AM224,"-")</f>
        <v>1.0143314150199594</v>
      </c>
      <c r="F34" s="162"/>
      <c r="G34" s="162"/>
      <c r="H34" s="163"/>
      <c r="I34" s="163"/>
      <c r="J34" s="163"/>
      <c r="K34" s="163"/>
      <c r="L34" s="163"/>
      <c r="M34" s="163"/>
      <c r="N34" s="163"/>
      <c r="O34" s="163"/>
    </row>
    <row r="35" spans="1:16" s="28" customFormat="1" ht="18" customHeight="1" x14ac:dyDescent="0.25">
      <c r="A35" s="69"/>
      <c r="B35" s="88" t="s">
        <v>6</v>
      </c>
      <c r="C35" s="110">
        <f>+IF(IFERROR(ABS(datos!Z246),0)&gt;0,datos!Z225,"-")</f>
        <v>5.7234369984818914</v>
      </c>
      <c r="D35" s="107">
        <f>+IF(IFERROR(ABS(datos!AA246),0)&gt;0,datos!AA225,"-")</f>
        <v>5.7197163983174546</v>
      </c>
      <c r="E35" s="106">
        <f>+IF(IFERROR(ABS(datos!AM246),0)&gt;0,datos!AM225,"-")</f>
        <v>1.596428793366202</v>
      </c>
      <c r="F35" s="162"/>
      <c r="G35" s="162"/>
      <c r="H35" s="163"/>
      <c r="I35" s="163"/>
      <c r="J35" s="163"/>
      <c r="K35" s="163"/>
      <c r="L35" s="163"/>
      <c r="M35" s="163"/>
      <c r="N35" s="163"/>
      <c r="O35" s="163"/>
    </row>
    <row r="36" spans="1:16" s="28" customFormat="1" ht="18" customHeight="1" x14ac:dyDescent="0.25">
      <c r="A36" s="69"/>
      <c r="B36" s="88" t="s">
        <v>7</v>
      </c>
      <c r="C36" s="110">
        <f>+IF(IFERROR(ABS(datos!Z247),0)&gt;0,datos!Z226,"-")</f>
        <v>7.4423473482926514</v>
      </c>
      <c r="D36" s="105">
        <f>+IF(IFERROR(ABS(datos!AA247),0)&gt;0,datos!AA226,"-")</f>
        <v>7.455516416359953</v>
      </c>
      <c r="E36" s="106">
        <f>+IF(IFERROR(ABS(datos!AM247),0)&gt;0,datos!AM226,"-")</f>
        <v>2.1495505521638791</v>
      </c>
      <c r="F36" s="162"/>
      <c r="G36" s="162"/>
      <c r="H36" s="163"/>
      <c r="I36" s="163"/>
      <c r="J36" s="163"/>
      <c r="K36" s="163"/>
      <c r="L36" s="163"/>
      <c r="M36" s="163"/>
      <c r="N36" s="163"/>
      <c r="O36" s="163"/>
    </row>
    <row r="37" spans="1:16" s="28" customFormat="1" ht="18" customHeight="1" thickBot="1" x14ac:dyDescent="0.3">
      <c r="A37" s="69"/>
      <c r="B37" s="89" t="s">
        <v>8</v>
      </c>
      <c r="C37" s="111">
        <f>+IF(IFERROR(ABS(datos!Z248),0)&gt;0,datos!Z227,"-")</f>
        <v>9.8448376400879809</v>
      </c>
      <c r="D37" s="112">
        <f>+IF(IFERROR(ABS(datos!AA248),0)&gt;0,datos!AA227,"-")</f>
        <v>9.4635781109075818</v>
      </c>
      <c r="E37" s="113">
        <f>+IF(IFERROR(ABS(datos!AM248),0)&gt;0,datos!AM227,"-")</f>
        <v>3.6939911590403178</v>
      </c>
      <c r="F37" s="162"/>
      <c r="G37" s="162"/>
      <c r="H37" s="163"/>
      <c r="I37" s="163"/>
      <c r="J37" s="163"/>
      <c r="K37" s="163"/>
      <c r="L37" s="163"/>
      <c r="M37" s="163"/>
      <c r="N37" s="163"/>
      <c r="O37" s="163"/>
    </row>
    <row r="38" spans="1:16" ht="15.75" thickBot="1" x14ac:dyDescent="0.3">
      <c r="A38" s="2"/>
      <c r="B38" s="92"/>
      <c r="C38" s="123"/>
      <c r="D38" s="123"/>
      <c r="E38" s="123"/>
      <c r="F38" s="168"/>
      <c r="G38" s="168"/>
      <c r="H38" s="169"/>
      <c r="I38" s="169"/>
      <c r="J38" s="169"/>
      <c r="K38" s="169"/>
      <c r="L38" s="169"/>
      <c r="M38" s="169"/>
      <c r="N38" s="169"/>
      <c r="O38" s="169"/>
    </row>
    <row r="39" spans="1:16" s="28" customFormat="1" ht="18" customHeight="1" x14ac:dyDescent="0.25">
      <c r="A39" s="69"/>
      <c r="B39" s="90" t="s">
        <v>9</v>
      </c>
      <c r="C39" s="124">
        <f>+IF(IFERROR(ABS(datos!Z249),0)&gt;0,datos!Z228,"-")</f>
        <v>9.5306543348907269</v>
      </c>
      <c r="D39" s="125">
        <f>+IF(IFERROR(ABS(datos!AA249),0)&gt;0,datos!AA228,"-")</f>
        <v>9.2531855047784397</v>
      </c>
      <c r="E39" s="126">
        <f>+IF(IFERROR(ABS(datos!AM249),0)&gt;0,datos!AM228,"-")</f>
        <v>3.3206773058143044</v>
      </c>
      <c r="F39" s="162"/>
      <c r="G39" s="162"/>
      <c r="H39" s="163"/>
      <c r="I39" s="163"/>
      <c r="J39" s="163"/>
      <c r="K39" s="163"/>
      <c r="L39" s="163"/>
      <c r="M39" s="163"/>
      <c r="N39" s="163"/>
      <c r="O39" s="163"/>
    </row>
    <row r="40" spans="1:16" s="28" customFormat="1" ht="18" customHeight="1" thickBot="1" x14ac:dyDescent="0.3">
      <c r="A40" s="69"/>
      <c r="B40" s="89" t="s">
        <v>10</v>
      </c>
      <c r="C40" s="111">
        <f>+IF(IFERROR(ABS(datos!Z250),0)&gt;0,datos!Z229,"-")</f>
        <v>6.0614624340462626</v>
      </c>
      <c r="D40" s="112">
        <f>+IF(IFERROR(ABS(datos!AA250),0)&gt;0,datos!AA229,"-")</f>
        <v>5.8944424683142245</v>
      </c>
      <c r="E40" s="113">
        <f>+IF(IFERROR(ABS(datos!AM250),0)&gt;0,datos!AM229,"-")</f>
        <v>2.4706621515765539</v>
      </c>
      <c r="F40" s="162"/>
      <c r="G40" s="162"/>
      <c r="H40" s="163"/>
      <c r="I40" s="163"/>
      <c r="J40" s="163"/>
      <c r="K40" s="163"/>
      <c r="L40" s="163"/>
      <c r="M40" s="163"/>
      <c r="N40" s="163"/>
      <c r="O40" s="163"/>
    </row>
    <row r="41" spans="1:16" x14ac:dyDescent="0.25">
      <c r="A41" s="2"/>
      <c r="B41" s="257" t="s">
        <v>383</v>
      </c>
      <c r="C41" s="201"/>
      <c r="D41" s="201"/>
      <c r="E41" s="201"/>
      <c r="F41" s="168"/>
      <c r="G41" s="168"/>
      <c r="H41" s="169"/>
      <c r="I41" s="169"/>
      <c r="J41" s="169"/>
      <c r="K41" s="169"/>
      <c r="L41" s="169"/>
      <c r="M41" s="169"/>
      <c r="N41" s="169"/>
      <c r="O41" s="169"/>
    </row>
    <row r="42" spans="1:16" ht="26.25" customHeight="1" x14ac:dyDescent="0.25">
      <c r="A42" s="2"/>
      <c r="B42" s="44"/>
      <c r="C42" s="187"/>
      <c r="D42" s="187"/>
      <c r="E42" s="187"/>
      <c r="F42" s="187"/>
      <c r="G42" s="188"/>
      <c r="H42" s="169"/>
      <c r="I42" s="169"/>
      <c r="J42" s="169"/>
      <c r="K42" s="169"/>
      <c r="L42" s="169"/>
      <c r="M42" s="169"/>
      <c r="N42" s="169"/>
      <c r="O42" s="169"/>
    </row>
    <row r="43" spans="1:16" ht="26.25" customHeight="1" thickBot="1" x14ac:dyDescent="0.3">
      <c r="A43" s="2"/>
      <c r="B43" s="44"/>
      <c r="C43" s="45"/>
      <c r="D43" s="45"/>
      <c r="E43" s="45"/>
      <c r="F43" s="49"/>
      <c r="G43" s="32"/>
    </row>
    <row r="44" spans="1:16" ht="39" customHeight="1" thickBot="1" x14ac:dyDescent="0.3">
      <c r="A44" s="2"/>
      <c r="B44" s="11" t="s">
        <v>318</v>
      </c>
      <c r="C44" s="6" t="s">
        <v>265</v>
      </c>
      <c r="D44" s="7" t="s">
        <v>266</v>
      </c>
      <c r="E44" s="8" t="s">
        <v>267</v>
      </c>
      <c r="F44" s="130" t="s">
        <v>298</v>
      </c>
      <c r="G44"/>
    </row>
    <row r="45" spans="1:16" s="28" customFormat="1" ht="18" customHeight="1" x14ac:dyDescent="0.25">
      <c r="A45" s="69"/>
      <c r="B45" s="23" t="s">
        <v>12</v>
      </c>
      <c r="C45" s="225">
        <v>100</v>
      </c>
      <c r="D45" s="226">
        <v>100</v>
      </c>
      <c r="E45" s="227">
        <v>100</v>
      </c>
      <c r="F45" s="222">
        <v>100</v>
      </c>
      <c r="G45" s="162"/>
      <c r="H45" s="163"/>
    </row>
    <row r="46" spans="1:16" s="28" customFormat="1" ht="18" customHeight="1" x14ac:dyDescent="0.25">
      <c r="A46" s="69"/>
      <c r="B46" s="288" t="s">
        <v>13</v>
      </c>
      <c r="C46" s="110">
        <f>+IF(IFERROR(ABS(datos!Z236),0)&gt;0,datos!Z153/datos!$Z$152*100,"-")</f>
        <v>6.4965212580681939</v>
      </c>
      <c r="D46" s="105">
        <f>+IF(IFERROR(ABS(datos!AA236),0)&gt;0,datos!AA153/datos!$AA$152*100,"-")</f>
        <v>6.8301251673193164</v>
      </c>
      <c r="E46" s="106">
        <f>+IF(IFERROR(ABS(datos!AM236),0)&gt;0,datos!AM153/datos!$AM$152*100,"-")</f>
        <v>4.1613149203414386</v>
      </c>
      <c r="F46" s="290">
        <f>+'TOTAL BEBIDAS FRIAS'!K50</f>
        <v>9.1478315092749227</v>
      </c>
      <c r="G46" s="162"/>
      <c r="H46" s="163"/>
      <c r="I46" s="163"/>
      <c r="J46" s="163"/>
    </row>
    <row r="47" spans="1:16" s="28" customFormat="1" ht="18" customHeight="1" x14ac:dyDescent="0.25">
      <c r="A47" s="69"/>
      <c r="B47" s="288" t="s">
        <v>14</v>
      </c>
      <c r="C47" s="110">
        <f>+IF(IFERROR(ABS(datos!Z237),0)&gt;0,datos!Z154/datos!$Z$152*100,"-")</f>
        <v>10.326669262476672</v>
      </c>
      <c r="D47" s="105">
        <f>+IF(IFERROR(ABS(datos!AA237),0)&gt;0,datos!AA154/datos!$AA$152*100,"-")</f>
        <v>10.817417213312382</v>
      </c>
      <c r="E47" s="106">
        <f>+IF(IFERROR(ABS(datos!AM237),0)&gt;0,datos!AM154/datos!$AM$152*100,"-")</f>
        <v>6.79536527315231</v>
      </c>
      <c r="F47" s="290">
        <f>+'TOTAL BEBIDAS FRIAS'!K51</f>
        <v>12.758733224139144</v>
      </c>
      <c r="G47" s="162"/>
      <c r="H47" s="163"/>
      <c r="I47" s="163"/>
      <c r="J47" s="163"/>
    </row>
    <row r="48" spans="1:16" s="28" customFormat="1" ht="18" customHeight="1" x14ac:dyDescent="0.25">
      <c r="A48" s="69"/>
      <c r="B48" s="288" t="s">
        <v>15</v>
      </c>
      <c r="C48" s="110">
        <f>+IF(IFERROR(ABS(datos!Z238),0)&gt;0,datos!Z155/datos!$Z$152*100,"-")</f>
        <v>14.06687267779497</v>
      </c>
      <c r="D48" s="105">
        <f>+IF(IFERROR(ABS(datos!AA238),0)&gt;0,datos!AA155/datos!$AA$152*100,"-")</f>
        <v>14.492606772587068</v>
      </c>
      <c r="E48" s="106">
        <f>+IF(IFERROR(ABS(datos!AM238),0)&gt;0,datos!AM155/datos!$AM$152*100,"-")</f>
        <v>11.113734964707859</v>
      </c>
      <c r="F48" s="290">
        <f>+'TOTAL BEBIDAS FRIAS'!K52</f>
        <v>15.468597986378461</v>
      </c>
      <c r="G48" s="162"/>
      <c r="H48" s="163"/>
      <c r="I48" s="163"/>
      <c r="J48" s="163"/>
      <c r="K48" s="163"/>
      <c r="L48" s="163"/>
      <c r="M48" s="163"/>
      <c r="N48" s="163"/>
      <c r="O48" s="163"/>
      <c r="P48" s="163"/>
    </row>
    <row r="49" spans="1:16" s="28" customFormat="1" ht="18" customHeight="1" x14ac:dyDescent="0.25">
      <c r="A49" s="69"/>
      <c r="B49" s="288" t="s">
        <v>16</v>
      </c>
      <c r="C49" s="110">
        <f>+IF(IFERROR(ABS(datos!Z239),0)&gt;0,datos!Z156/datos!$Z$152*100,"-")</f>
        <v>27.375046680204019</v>
      </c>
      <c r="D49" s="105">
        <f>+IF(IFERROR(ABS(datos!AA239),0)&gt;0,datos!AA156/datos!$AA$152*100,"-")</f>
        <v>26.999128068906458</v>
      </c>
      <c r="E49" s="106">
        <f>+IF(IFERROR(ABS(datos!AM239),0)&gt;0,datos!AM156/datos!$AM$152*100,"-")</f>
        <v>30.03405134765628</v>
      </c>
      <c r="F49" s="290">
        <f>+'TOTAL BEBIDAS FRIAS'!K53</f>
        <v>20.853924898040134</v>
      </c>
      <c r="G49" s="162"/>
      <c r="H49" s="163"/>
      <c r="I49" s="163"/>
      <c r="J49" s="163"/>
      <c r="K49" s="163"/>
      <c r="L49" s="163"/>
      <c r="M49" s="163"/>
      <c r="N49" s="163"/>
      <c r="O49" s="163"/>
      <c r="P49" s="163"/>
    </row>
    <row r="50" spans="1:16" s="28" customFormat="1" ht="18" customHeight="1" x14ac:dyDescent="0.25">
      <c r="A50" s="69"/>
      <c r="B50" s="288" t="s">
        <v>17</v>
      </c>
      <c r="C50" s="110">
        <f>+IF(IFERROR(ABS(datos!Z240),0)&gt;0,datos!Z157/datos!$Z$152*100,"-")</f>
        <v>12.057078539485934</v>
      </c>
      <c r="D50" s="105">
        <f>+IF(IFERROR(ABS(datos!AA240),0)&gt;0,datos!AA157/datos!$AA$152*100,"-")</f>
        <v>11.455189600844703</v>
      </c>
      <c r="E50" s="106">
        <f>+IF(IFERROR(ABS(datos!AM240),0)&gt;0,datos!AM157/datos!$AM$152*100,"-")</f>
        <v>16.271695229476755</v>
      </c>
      <c r="F50" s="290">
        <f>+'TOTAL BEBIDAS FRIAS'!K54</f>
        <v>13.091982798973719</v>
      </c>
      <c r="G50" s="162"/>
      <c r="H50" s="163"/>
      <c r="I50" s="163"/>
      <c r="J50" s="163"/>
      <c r="K50" s="163"/>
      <c r="L50" s="163"/>
      <c r="M50" s="163"/>
      <c r="N50" s="163"/>
      <c r="O50" s="163"/>
      <c r="P50" s="163"/>
    </row>
    <row r="51" spans="1:16" s="28" customFormat="1" ht="18" customHeight="1" x14ac:dyDescent="0.25">
      <c r="A51" s="69"/>
      <c r="B51" s="288" t="s">
        <v>18</v>
      </c>
      <c r="C51" s="110">
        <f>+IF(IFERROR(ABS(datos!Z241),0)&gt;0,datos!Z158/datos!$Z$152*100,"-")</f>
        <v>11.255107514096228</v>
      </c>
      <c r="D51" s="105">
        <f>+IF(IFERROR(ABS(datos!AA241),0)&gt;0,datos!AA158/datos!$AA$152*100,"-")</f>
        <v>10.642708826977278</v>
      </c>
      <c r="E51" s="106">
        <f>+IF(IFERROR(ABS(datos!AM241),0)&gt;0,datos!AM158/datos!$AM$152*100,"-")</f>
        <v>15.650150820406639</v>
      </c>
      <c r="F51" s="290">
        <f>+'TOTAL BEBIDAS FRIAS'!K55</f>
        <v>9.6645962350134624</v>
      </c>
      <c r="G51" s="162"/>
      <c r="H51" s="163"/>
      <c r="I51" s="163"/>
      <c r="J51" s="163"/>
      <c r="K51" s="163"/>
      <c r="L51" s="163"/>
      <c r="M51" s="163"/>
      <c r="N51" s="163"/>
      <c r="O51" s="163"/>
      <c r="P51" s="163"/>
    </row>
    <row r="52" spans="1:16" s="28" customFormat="1" ht="18" customHeight="1" x14ac:dyDescent="0.25">
      <c r="A52" s="69"/>
      <c r="B52" s="288" t="s">
        <v>19</v>
      </c>
      <c r="C52" s="110">
        <f>+IF(IFERROR(ABS(datos!Z242),0)&gt;0,datos!Z159/datos!$Z$152*100,"-")</f>
        <v>10.490091507991901</v>
      </c>
      <c r="D52" s="105">
        <f>+IF(IFERROR(ABS(datos!AA242),0)&gt;0,datos!AA159/datos!$AA$152*100,"-")</f>
        <v>10.884500827243325</v>
      </c>
      <c r="E52" s="106">
        <f>+IF(IFERROR(ABS(datos!AM242),0)&gt;0,datos!AM159/datos!$AM$152*100,"-")</f>
        <v>7.6190327928682109</v>
      </c>
      <c r="F52" s="290">
        <f>+'TOTAL BEBIDAS FRIAS'!K56</f>
        <v>9.480148255344087</v>
      </c>
      <c r="G52" s="162"/>
      <c r="H52" s="163"/>
      <c r="I52" s="163"/>
      <c r="J52" s="163"/>
      <c r="K52" s="163"/>
      <c r="L52" s="163"/>
      <c r="M52" s="163"/>
      <c r="N52" s="163"/>
      <c r="O52" s="163"/>
      <c r="P52" s="163"/>
    </row>
    <row r="53" spans="1:16" s="28" customFormat="1" ht="18" customHeight="1" thickBot="1" x14ac:dyDescent="0.3">
      <c r="A53" s="69"/>
      <c r="B53" s="289" t="s">
        <v>20</v>
      </c>
      <c r="C53" s="111">
        <f>+IF(IFERROR(ABS(datos!Z243),0)&gt;0,datos!Z160/datos!$Z$152*100,"-")</f>
        <v>7.9326057327955706</v>
      </c>
      <c r="D53" s="112">
        <f>+IF(IFERROR(ABS(datos!AA243),0)&gt;0,datos!AA160/datos!$AA$152*100,"-")</f>
        <v>7.8783079340533257</v>
      </c>
      <c r="E53" s="113">
        <f>+IF(IFERROR(ABS(datos!AM243),0)&gt;0,datos!AM160/datos!$AM$152*100,"-")</f>
        <v>8.3546638629220933</v>
      </c>
      <c r="F53" s="291">
        <f>+'TOTAL BEBIDAS FRIAS'!K57</f>
        <v>9.5341934966988227</v>
      </c>
      <c r="G53" s="162"/>
      <c r="H53" s="163"/>
      <c r="I53" s="163"/>
      <c r="J53" s="163"/>
      <c r="K53" s="163"/>
      <c r="L53" s="163"/>
      <c r="M53" s="163"/>
      <c r="N53" s="163"/>
      <c r="O53" s="163"/>
      <c r="P53" s="163"/>
    </row>
    <row r="54" spans="1:16" x14ac:dyDescent="0.25">
      <c r="A54" s="2"/>
      <c r="B54" s="257" t="s">
        <v>383</v>
      </c>
      <c r="C54" s="201"/>
      <c r="D54" s="201"/>
      <c r="E54" s="201"/>
      <c r="F54" s="168"/>
      <c r="G54" s="168"/>
      <c r="H54" s="169"/>
      <c r="I54" s="169"/>
      <c r="J54" s="169"/>
      <c r="K54" s="169"/>
      <c r="L54" s="169"/>
      <c r="M54" s="169"/>
      <c r="N54" s="169"/>
      <c r="O54" s="169"/>
      <c r="P54" s="169"/>
    </row>
    <row r="55" spans="1:16" ht="26.25" customHeight="1" thickBot="1" x14ac:dyDescent="0.3">
      <c r="A55" s="2"/>
      <c r="B55" s="44"/>
      <c r="C55" s="187"/>
      <c r="D55" s="187"/>
      <c r="E55" s="187"/>
      <c r="F55" s="187"/>
      <c r="G55" s="188"/>
      <c r="H55" s="169"/>
      <c r="I55" s="169"/>
      <c r="J55" s="169"/>
      <c r="K55" s="169"/>
      <c r="L55" s="169"/>
      <c r="M55" s="169"/>
      <c r="N55" s="169"/>
      <c r="O55" s="169"/>
      <c r="P55" s="169"/>
    </row>
    <row r="56" spans="1:16" ht="39" customHeight="1" thickBot="1" x14ac:dyDescent="0.3">
      <c r="A56" s="2"/>
      <c r="B56" s="11" t="s">
        <v>21</v>
      </c>
      <c r="C56" s="6" t="s">
        <v>265</v>
      </c>
      <c r="D56" s="7" t="s">
        <v>266</v>
      </c>
      <c r="E56" s="8" t="s">
        <v>267</v>
      </c>
      <c r="F56"/>
      <c r="G56"/>
    </row>
    <row r="57" spans="1:16" s="28" customFormat="1" ht="18" customHeight="1" x14ac:dyDescent="0.25">
      <c r="A57" s="69"/>
      <c r="B57" s="23" t="s">
        <v>12</v>
      </c>
      <c r="C57" s="127">
        <f>+IF(IFERROR(ABS(datos!Z235),0)&gt;0,datos!Z214,"-")</f>
        <v>8.0281127371324388</v>
      </c>
      <c r="D57" s="128">
        <f>+IF(IFERROR(ABS(datos!AA235),0)&gt;0,datos!AA214,"-")</f>
        <v>7.8463178165315393</v>
      </c>
      <c r="E57" s="129">
        <f>+IF(IFERROR(ABS(datos!AM235),0)&gt;0,datos!AM214,"-")</f>
        <v>2.8916822755228195</v>
      </c>
      <c r="F57" s="162"/>
      <c r="G57" s="162"/>
      <c r="H57" s="163"/>
    </row>
    <row r="58" spans="1:16" s="28" customFormat="1" ht="18" customHeight="1" x14ac:dyDescent="0.25">
      <c r="A58" s="69"/>
      <c r="B58" s="88" t="s">
        <v>13</v>
      </c>
      <c r="C58" s="110">
        <f>+IF(IFERROR(ABS(datos!Z236),0)&gt;0,datos!Z215,"-")</f>
        <v>6.3977193216486938</v>
      </c>
      <c r="D58" s="105">
        <f>+IF(IFERROR(ABS(datos!AA236),0)&gt;0,datos!AA215,"-")</f>
        <v>6.5170590666245714</v>
      </c>
      <c r="E58" s="106">
        <f>+IF(IFERROR(ABS(datos!AM236),0)&gt;0,datos!AM215,"-")</f>
        <v>2.0618840745334692</v>
      </c>
      <c r="F58" s="162"/>
      <c r="G58" s="162"/>
      <c r="H58" s="163"/>
      <c r="I58" s="163"/>
      <c r="J58" s="163"/>
    </row>
    <row r="59" spans="1:16" s="28" customFormat="1" ht="18" customHeight="1" x14ac:dyDescent="0.25">
      <c r="A59" s="69"/>
      <c r="B59" s="88" t="s">
        <v>14</v>
      </c>
      <c r="C59" s="110">
        <f>+IF(IFERROR(ABS(datos!Z237),0)&gt;0,datos!Z216,"-")</f>
        <v>7.0392957781410397</v>
      </c>
      <c r="D59" s="105">
        <f>+IF(IFERROR(ABS(datos!AA237),0)&gt;0,datos!AA216,"-")</f>
        <v>6.8673903076340252</v>
      </c>
      <c r="E59" s="106">
        <f>+IF(IFERROR(ABS(datos!AM237),0)&gt;0,datos!AM216,"-")</f>
        <v>2.2086582517559172</v>
      </c>
      <c r="F59" s="162"/>
      <c r="G59" s="162"/>
      <c r="H59" s="163"/>
      <c r="I59" s="163"/>
      <c r="J59" s="163"/>
      <c r="K59" s="163"/>
      <c r="L59" s="163"/>
      <c r="M59" s="163"/>
      <c r="N59" s="163"/>
      <c r="O59" s="163"/>
    </row>
    <row r="60" spans="1:16" s="28" customFormat="1" ht="18" customHeight="1" x14ac:dyDescent="0.25">
      <c r="A60" s="69"/>
      <c r="B60" s="88" t="s">
        <v>15</v>
      </c>
      <c r="C60" s="110">
        <f>+IF(IFERROR(ABS(datos!Z238),0)&gt;0,datos!Z217,"-")</f>
        <v>7.5991246645622059</v>
      </c>
      <c r="D60" s="105">
        <f>+IF(IFERROR(ABS(datos!AA238),0)&gt;0,datos!AA217,"-")</f>
        <v>7.257258157900508</v>
      </c>
      <c r="E60" s="106">
        <f>+IF(IFERROR(ABS(datos!AM238),0)&gt;0,datos!AM217,"-")</f>
        <v>2.606153276676876</v>
      </c>
      <c r="F60" s="162"/>
      <c r="G60" s="162"/>
      <c r="H60" s="163"/>
      <c r="I60" s="163"/>
      <c r="J60" s="163"/>
      <c r="K60" s="163"/>
      <c r="L60" s="163"/>
      <c r="M60" s="163"/>
      <c r="N60" s="163"/>
      <c r="O60" s="163"/>
    </row>
    <row r="61" spans="1:16" s="28" customFormat="1" ht="18" customHeight="1" x14ac:dyDescent="0.25">
      <c r="A61" s="69"/>
      <c r="B61" s="88" t="s">
        <v>16</v>
      </c>
      <c r="C61" s="110">
        <f>+IF(IFERROR(ABS(datos!Z239),0)&gt;0,datos!Z218,"-")</f>
        <v>9.9017875233615626</v>
      </c>
      <c r="D61" s="105">
        <f>+IF(IFERROR(ABS(datos!AA239),0)&gt;0,datos!AA218,"-")</f>
        <v>9.784706882529294</v>
      </c>
      <c r="E61" s="106">
        <f>+IF(IFERROR(ABS(datos!AM239),0)&gt;0,datos!AM218,"-")</f>
        <v>3.4972612085276329</v>
      </c>
      <c r="F61" s="162"/>
      <c r="G61" s="162"/>
      <c r="H61" s="163"/>
      <c r="I61" s="163"/>
      <c r="J61" s="163"/>
      <c r="K61" s="163"/>
      <c r="L61" s="163"/>
      <c r="M61" s="163"/>
      <c r="N61" s="163"/>
      <c r="O61" s="163"/>
    </row>
    <row r="62" spans="1:16" s="28" customFormat="1" ht="18" customHeight="1" x14ac:dyDescent="0.25">
      <c r="A62" s="69"/>
      <c r="B62" s="88" t="s">
        <v>17</v>
      </c>
      <c r="C62" s="110">
        <f>+IF(IFERROR(ABS(datos!Z240),0)&gt;0,datos!Z219,"-")</f>
        <v>7.6083028890775113</v>
      </c>
      <c r="D62" s="105">
        <f>+IF(IFERROR(ABS(datos!AA240),0)&gt;0,datos!AA219,"-")</f>
        <v>7.1971088492307569</v>
      </c>
      <c r="E62" s="106">
        <f>+IF(IFERROR(ABS(datos!AM240),0)&gt;0,datos!AM219,"-")</f>
        <v>3.2338439039295066</v>
      </c>
      <c r="F62" s="162"/>
      <c r="G62" s="162"/>
      <c r="H62" s="163"/>
      <c r="I62" s="163"/>
      <c r="J62" s="163"/>
      <c r="K62" s="163"/>
      <c r="L62" s="163"/>
      <c r="M62" s="163"/>
      <c r="N62" s="163"/>
      <c r="O62" s="163"/>
    </row>
    <row r="63" spans="1:16" s="28" customFormat="1" ht="18" customHeight="1" x14ac:dyDescent="0.25">
      <c r="A63" s="69"/>
      <c r="B63" s="88" t="s">
        <v>18</v>
      </c>
      <c r="C63" s="110">
        <f>+IF(IFERROR(ABS(datos!Z241),0)&gt;0,datos!Z220,"-")</f>
        <v>8.2567131652591659</v>
      </c>
      <c r="D63" s="105">
        <f>+IF(IFERROR(ABS(datos!AA241),0)&gt;0,datos!AA220,"-")</f>
        <v>7.9906757827243791</v>
      </c>
      <c r="E63" s="106">
        <f>+IF(IFERROR(ABS(datos!AM241),0)&gt;0,datos!AM220,"-")</f>
        <v>3.0170316225996396</v>
      </c>
      <c r="F63" s="162"/>
      <c r="G63" s="162"/>
      <c r="H63" s="163"/>
      <c r="I63" s="163"/>
      <c r="J63" s="163"/>
      <c r="K63" s="163"/>
      <c r="L63" s="163"/>
      <c r="M63" s="163"/>
      <c r="N63" s="163"/>
      <c r="O63" s="163"/>
    </row>
    <row r="64" spans="1:16" s="28" customFormat="1" ht="18" customHeight="1" x14ac:dyDescent="0.25">
      <c r="A64" s="69"/>
      <c r="B64" s="88" t="s">
        <v>19</v>
      </c>
      <c r="C64" s="110">
        <f>+IF(IFERROR(ABS(datos!Z242),0)&gt;0,datos!Z221,"-")</f>
        <v>8.8260203957943251</v>
      </c>
      <c r="D64" s="105">
        <f>+IF(IFERROR(ABS(datos!AA242),0)&gt;0,datos!AA221,"-")</f>
        <v>9.0061725692184602</v>
      </c>
      <c r="E64" s="106">
        <f>+IF(IFERROR(ABS(datos!AM242),0)&gt;0,datos!AM221,"-")</f>
        <v>2.5598601308050215</v>
      </c>
      <c r="F64" s="162"/>
      <c r="G64" s="162"/>
      <c r="H64" s="163"/>
      <c r="I64" s="163"/>
      <c r="J64" s="163"/>
      <c r="K64" s="163"/>
      <c r="L64" s="163"/>
      <c r="M64" s="163"/>
      <c r="N64" s="163"/>
      <c r="O64" s="163"/>
    </row>
    <row r="65" spans="1:15" s="28" customFormat="1" ht="18" customHeight="1" thickBot="1" x14ac:dyDescent="0.3">
      <c r="A65" s="69"/>
      <c r="B65" s="89" t="s">
        <v>20</v>
      </c>
      <c r="C65" s="111">
        <f>+IF(IFERROR(ABS(datos!Z243),0)&gt;0,datos!Z222,"-")</f>
        <v>6.5380048965771511</v>
      </c>
      <c r="D65" s="112">
        <f>+IF(IFERROR(ABS(datos!AA243),0)&gt;0,datos!AA222,"-")</f>
        <v>6.4379454831144809</v>
      </c>
      <c r="E65" s="113">
        <f>+IF(IFERROR(ABS(datos!AM243),0)&gt;0,datos!AM222,"-")</f>
        <v>2.4947014723050618</v>
      </c>
      <c r="F65" s="162"/>
      <c r="G65" s="162"/>
      <c r="H65" s="163"/>
      <c r="I65" s="163"/>
      <c r="J65" s="163"/>
      <c r="K65" s="163"/>
      <c r="L65" s="163"/>
      <c r="M65" s="163"/>
      <c r="N65" s="163"/>
      <c r="O65" s="163"/>
    </row>
    <row r="66" spans="1:15" x14ac:dyDescent="0.25">
      <c r="A66" s="2"/>
      <c r="B66" s="257" t="s">
        <v>383</v>
      </c>
      <c r="C66" s="184"/>
      <c r="D66" s="184"/>
      <c r="E66" s="184"/>
      <c r="F66" s="168"/>
      <c r="G66" s="168"/>
      <c r="H66" s="169"/>
      <c r="I66" s="169"/>
      <c r="J66" s="169"/>
      <c r="K66" s="169"/>
      <c r="L66" s="169"/>
      <c r="M66" s="169"/>
      <c r="N66" s="169"/>
      <c r="O66" s="169"/>
    </row>
    <row r="67" spans="1:15" x14ac:dyDescent="0.25">
      <c r="C67" s="202"/>
      <c r="D67" s="202"/>
      <c r="E67" s="202"/>
      <c r="F67" s="169"/>
      <c r="G67" s="169"/>
      <c r="H67" s="169"/>
      <c r="I67" s="169"/>
      <c r="J67" s="169"/>
      <c r="K67" s="169"/>
      <c r="L67" s="169"/>
      <c r="M67" s="169"/>
      <c r="N67" s="169"/>
      <c r="O67" s="169"/>
    </row>
  </sheetData>
  <mergeCells count="1">
    <mergeCell ref="E2:F3"/>
  </mergeCells>
  <pageMargins left="0.7" right="0.7" top="0.75" bottom="0.75" header="0.3" footer="0.3"/>
  <pageSetup paperSize="9" scale="55" fitToWidth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P67"/>
  <sheetViews>
    <sheetView showGridLines="0" zoomScale="80" zoomScaleNormal="80" workbookViewId="0"/>
  </sheetViews>
  <sheetFormatPr baseColWidth="10" defaultColWidth="11.42578125" defaultRowHeight="15" x14ac:dyDescent="0.25"/>
  <cols>
    <col min="1" max="1" width="2.42578125" style="26" customWidth="1"/>
    <col min="2" max="2" width="36.140625" style="26" customWidth="1"/>
    <col min="3" max="9" width="14" style="27" customWidth="1"/>
    <col min="10" max="11" width="14" style="26" customWidth="1"/>
    <col min="12" max="12" width="7.85546875" style="26" customWidth="1"/>
    <col min="13" max="16384" width="11.42578125" style="26"/>
  </cols>
  <sheetData>
    <row r="1" spans="1:12" ht="52.5" customHeight="1" x14ac:dyDescent="0.25">
      <c r="A1" s="2"/>
      <c r="B1" s="34"/>
      <c r="C1" s="35"/>
      <c r="D1" s="35"/>
      <c r="E1" s="35"/>
      <c r="F1" s="35"/>
      <c r="G1" s="35"/>
      <c r="H1" s="35"/>
      <c r="I1" s="35"/>
      <c r="J1" s="35"/>
      <c r="K1" s="35"/>
      <c r="L1"/>
    </row>
    <row r="2" spans="1:12" ht="28.5" x14ac:dyDescent="0.45">
      <c r="A2" s="2"/>
      <c r="B2" s="9"/>
      <c r="C2" s="3"/>
      <c r="D2" s="3"/>
      <c r="E2" s="3"/>
      <c r="F2" s="3"/>
      <c r="G2" s="3"/>
      <c r="H2" s="3"/>
      <c r="I2" s="38"/>
      <c r="J2" s="362"/>
      <c r="K2" s="362"/>
      <c r="L2" s="2"/>
    </row>
    <row r="3" spans="1:12" ht="24" customHeight="1" x14ac:dyDescent="0.3">
      <c r="A3" s="2"/>
      <c r="B3" s="48"/>
      <c r="C3" s="3"/>
      <c r="D3" s="3"/>
      <c r="E3" s="3"/>
      <c r="F3" s="3"/>
      <c r="G3" s="3"/>
      <c r="H3" s="3"/>
      <c r="I3" s="38"/>
      <c r="J3" s="362"/>
      <c r="K3" s="362"/>
      <c r="L3" s="2"/>
    </row>
    <row r="4" spans="1:12" x14ac:dyDescent="0.25">
      <c r="A4" s="2"/>
      <c r="B4"/>
      <c r="C4"/>
      <c r="D4"/>
      <c r="E4"/>
      <c r="F4"/>
      <c r="G4"/>
      <c r="H4"/>
      <c r="I4"/>
      <c r="J4"/>
      <c r="K4" s="2"/>
      <c r="L4" s="2"/>
    </row>
    <row r="5" spans="1:12" ht="15.75" thickBot="1" x14ac:dyDescent="0.3">
      <c r="A5" s="2"/>
      <c r="B5" s="46"/>
      <c r="C5" s="47"/>
      <c r="D5" s="47"/>
      <c r="E5" s="47"/>
      <c r="F5" s="47"/>
      <c r="G5" s="47"/>
      <c r="H5" s="47"/>
      <c r="I5" s="47"/>
      <c r="J5" s="47"/>
      <c r="K5" s="47"/>
      <c r="L5" s="2"/>
    </row>
    <row r="6" spans="1:12" ht="50.1" customHeight="1" thickBot="1" x14ac:dyDescent="0.3">
      <c r="A6" s="2"/>
      <c r="B6"/>
      <c r="C6" s="347" t="s">
        <v>428</v>
      </c>
      <c r="D6" s="7" t="s">
        <v>268</v>
      </c>
      <c r="E6" s="205" t="s">
        <v>275</v>
      </c>
      <c r="F6" s="205" t="s">
        <v>276</v>
      </c>
      <c r="G6" s="205" t="s">
        <v>277</v>
      </c>
      <c r="H6" s="7" t="s">
        <v>278</v>
      </c>
      <c r="I6" s="348" t="s">
        <v>439</v>
      </c>
      <c r="J6" s="8" t="s">
        <v>269</v>
      </c>
      <c r="K6"/>
      <c r="L6"/>
    </row>
    <row r="7" spans="1:12" s="28" customFormat="1" ht="18" customHeight="1" x14ac:dyDescent="0.25">
      <c r="A7" s="69"/>
      <c r="B7" s="77" t="s">
        <v>302</v>
      </c>
      <c r="C7" s="109">
        <f>+datos!C47/1000000</f>
        <v>73.373500000000007</v>
      </c>
      <c r="D7" s="107">
        <f>+datos!D47/1000000</f>
        <v>55.846139999999998</v>
      </c>
      <c r="E7" s="107">
        <f>+datos!E47/1000000</f>
        <v>34.65222</v>
      </c>
      <c r="F7" s="107">
        <f>+datos!H47/1000000</f>
        <v>17.273959999999999</v>
      </c>
      <c r="G7" s="107">
        <f>+datos!K47/1000000</f>
        <v>2.418193</v>
      </c>
      <c r="H7" s="107">
        <f>+datos!Q47/1000000</f>
        <v>8.7172959999999993</v>
      </c>
      <c r="I7" s="107">
        <f>+datos!T47/1000000</f>
        <v>5.0796089999999996</v>
      </c>
      <c r="J7" s="108">
        <f>+datos!W47/1000000</f>
        <v>3.7304629999999999</v>
      </c>
      <c r="K7" s="20"/>
      <c r="L7" s="20"/>
    </row>
    <row r="8" spans="1:12" s="28" customFormat="1" ht="18" customHeight="1" x14ac:dyDescent="0.25">
      <c r="A8" s="69"/>
      <c r="B8" s="78" t="s">
        <v>303</v>
      </c>
      <c r="C8" s="110">
        <f>+datos!C55/1000000</f>
        <v>27.985715249999998</v>
      </c>
      <c r="D8" s="105">
        <f>+datos!D55/1000000</f>
        <v>21.16384875</v>
      </c>
      <c r="E8" s="105">
        <f>+datos!E55/1000000</f>
        <v>13.348306750000001</v>
      </c>
      <c r="F8" s="105">
        <f>+datos!H55/1000000</f>
        <v>6.1907207499999997</v>
      </c>
      <c r="G8" s="105">
        <f>+datos!K55/1000000</f>
        <v>0.99193224999999996</v>
      </c>
      <c r="H8" s="105">
        <f>+datos!Q55/1000000</f>
        <v>1.599807</v>
      </c>
      <c r="I8" s="105">
        <f>+datos!T55/1000000</f>
        <v>2.7645547499999998</v>
      </c>
      <c r="J8" s="106">
        <f>+datos!W55/1000000</f>
        <v>2.45750475</v>
      </c>
      <c r="K8" s="20"/>
      <c r="L8" s="20"/>
    </row>
    <row r="9" spans="1:12" s="28" customFormat="1" ht="18" customHeight="1" x14ac:dyDescent="0.25">
      <c r="A9" s="69"/>
      <c r="B9" s="78" t="s">
        <v>361</v>
      </c>
      <c r="C9" s="110">
        <f>+datos!C$46/1000000</f>
        <v>295.38240000000002</v>
      </c>
      <c r="D9" s="105">
        <f>+datos!D$46/1000000</f>
        <v>217.63650000000001</v>
      </c>
      <c r="E9" s="105">
        <f>+datos!E$46/1000000</f>
        <v>143.39150000000001</v>
      </c>
      <c r="F9" s="105">
        <f>+datos!H$46/1000000</f>
        <v>58.22439</v>
      </c>
      <c r="G9" s="105">
        <f>+datos!K46/1000000</f>
        <v>9.4708559999999995</v>
      </c>
      <c r="H9" s="105">
        <f>+datos!Q46/1000000</f>
        <v>29.552209999999999</v>
      </c>
      <c r="I9" s="105">
        <f>+datos!T46/1000000</f>
        <v>35.849060000000001</v>
      </c>
      <c r="J9" s="106">
        <f>+datos!W46/1000000</f>
        <v>12.34464</v>
      </c>
      <c r="K9" s="20"/>
      <c r="L9" s="20"/>
    </row>
    <row r="10" spans="1:12" s="28" customFormat="1" ht="18" customHeight="1" x14ac:dyDescent="0.25">
      <c r="A10" s="69"/>
      <c r="B10" s="78" t="s">
        <v>357</v>
      </c>
      <c r="C10" s="110">
        <f>+datos!C48</f>
        <v>29.457488350470822</v>
      </c>
      <c r="D10" s="105">
        <f>+datos!D48</f>
        <v>23.188079445391992</v>
      </c>
      <c r="E10" s="105">
        <f>+datos!E48</f>
        <v>16.348250130266102</v>
      </c>
      <c r="F10" s="105">
        <f>+datos!H48</f>
        <v>9.4215788139998509</v>
      </c>
      <c r="G10" s="105">
        <f>+datos!K48</f>
        <v>2.6123361409952417</v>
      </c>
      <c r="H10" s="105">
        <f>+datos!Q48</f>
        <v>6.8689647661976174</v>
      </c>
      <c r="I10" s="105">
        <f>+datos!T48</f>
        <v>4.5870288574921707</v>
      </c>
      <c r="J10" s="106">
        <f>+datos!W48</f>
        <v>2.5028053259455718</v>
      </c>
      <c r="K10" s="20"/>
      <c r="L10" s="20"/>
    </row>
    <row r="11" spans="1:12" s="28" customFormat="1" ht="18" customHeight="1" x14ac:dyDescent="0.25">
      <c r="A11" s="69"/>
      <c r="B11" s="78" t="s">
        <v>4</v>
      </c>
      <c r="C11" s="110">
        <f>+datos!C51</f>
        <v>4.3</v>
      </c>
      <c r="D11" s="105">
        <f>+datos!D51</f>
        <v>4.0999999999999996</v>
      </c>
      <c r="E11" s="105">
        <f>+datos!E51</f>
        <v>3.6</v>
      </c>
      <c r="F11" s="105">
        <f>+datos!H51</f>
        <v>3.1</v>
      </c>
      <c r="G11" s="105">
        <f>+datos!K51</f>
        <v>1.8</v>
      </c>
      <c r="H11" s="105">
        <f>+datos!Q51</f>
        <v>2.4</v>
      </c>
      <c r="I11" s="105">
        <f>+datos!T51</f>
        <v>1.9</v>
      </c>
      <c r="J11" s="106">
        <f>+datos!W51</f>
        <v>2</v>
      </c>
      <c r="K11" s="20"/>
      <c r="L11" s="20"/>
    </row>
    <row r="12" spans="1:12" s="28" customFormat="1" ht="18" customHeight="1" x14ac:dyDescent="0.25">
      <c r="A12" s="69"/>
      <c r="B12" s="78" t="s">
        <v>299</v>
      </c>
      <c r="C12" s="110">
        <f>+datos!C50</f>
        <v>7.7</v>
      </c>
      <c r="D12" s="105">
        <f>+datos!D50</f>
        <v>7.5</v>
      </c>
      <c r="E12" s="105">
        <f>+datos!E50</f>
        <v>6.6</v>
      </c>
      <c r="F12" s="105">
        <f>+datos!H50</f>
        <v>5.7</v>
      </c>
      <c r="G12" s="105">
        <f>+datos!K50</f>
        <v>2.9</v>
      </c>
      <c r="H12" s="105">
        <f>+datos!Q50</f>
        <v>3.9</v>
      </c>
      <c r="I12" s="105">
        <f>+datos!T50</f>
        <v>3.4</v>
      </c>
      <c r="J12" s="106">
        <f>+datos!W50</f>
        <v>4.5999999999999996</v>
      </c>
      <c r="K12" s="20"/>
      <c r="L12" s="20"/>
    </row>
    <row r="13" spans="1:12" s="28" customFormat="1" ht="18" customHeight="1" x14ac:dyDescent="0.25">
      <c r="A13" s="69"/>
      <c r="B13" s="78" t="s">
        <v>300</v>
      </c>
      <c r="C13" s="110">
        <f>+datos!C56</f>
        <v>2.9459097270432024</v>
      </c>
      <c r="D13" s="105">
        <f>+datos!D56</f>
        <v>2.8301444836259915</v>
      </c>
      <c r="E13" s="105">
        <f>+datos!E56</f>
        <v>2.5318247591900773</v>
      </c>
      <c r="F13" s="105">
        <f>+datos!H56</f>
        <v>2.0374936644286468</v>
      </c>
      <c r="G13" s="105">
        <f>+datos!K56</f>
        <v>1.1774207620046957</v>
      </c>
      <c r="H13" s="105">
        <f>+datos!Q56</f>
        <v>0.72219593914404034</v>
      </c>
      <c r="I13" s="105">
        <f>+datos!T56</f>
        <v>1.8688414629199994</v>
      </c>
      <c r="J13" s="106">
        <f>+datos!W56</f>
        <v>3.0447107003874176</v>
      </c>
      <c r="K13" s="20"/>
      <c r="L13" s="20"/>
    </row>
    <row r="14" spans="1:12" s="28" customFormat="1" ht="18" customHeight="1" x14ac:dyDescent="0.25">
      <c r="A14" s="69"/>
      <c r="B14" s="78" t="s">
        <v>301</v>
      </c>
      <c r="C14" s="110">
        <f>+datos!C53</f>
        <v>1.81</v>
      </c>
      <c r="D14" s="105">
        <f>+datos!D53</f>
        <v>1.81</v>
      </c>
      <c r="E14" s="105">
        <f>+datos!E53</f>
        <v>1.82</v>
      </c>
      <c r="F14" s="105">
        <f>+datos!H53</f>
        <v>1.81</v>
      </c>
      <c r="G14" s="105">
        <f>+datos!K53</f>
        <v>1.59</v>
      </c>
      <c r="H14" s="105">
        <f>+datos!Q53</f>
        <v>1.67</v>
      </c>
      <c r="I14" s="105">
        <f>+datos!T53</f>
        <v>1.82</v>
      </c>
      <c r="J14" s="106">
        <f>+datos!W53</f>
        <v>2.29</v>
      </c>
      <c r="K14" s="20"/>
      <c r="L14" s="20"/>
    </row>
    <row r="15" spans="1:12" s="28" customFormat="1" ht="18" customHeight="1" x14ac:dyDescent="0.25">
      <c r="A15" s="69"/>
      <c r="B15" s="79" t="s">
        <v>317</v>
      </c>
      <c r="C15" s="110">
        <f>+datos!C58</f>
        <v>0.86779101465913822</v>
      </c>
      <c r="D15" s="105">
        <f>+datos!D58</f>
        <v>0.65625615128257386</v>
      </c>
      <c r="E15" s="105">
        <f>+datos!E58</f>
        <v>0.41390904449240129</v>
      </c>
      <c r="F15" s="105">
        <f>+datos!H58</f>
        <v>0.19196407142439859</v>
      </c>
      <c r="G15" s="105">
        <f>+datos!K58</f>
        <v>3.075818809743024E-2</v>
      </c>
      <c r="H15" s="105">
        <f>+datos!Q58</f>
        <v>4.9607384602714126E-2</v>
      </c>
      <c r="I15" s="105">
        <f>+datos!T58</f>
        <v>8.5724297204919211E-2</v>
      </c>
      <c r="J15" s="106">
        <f>+datos!W58</f>
        <v>7.6203181568931022E-2</v>
      </c>
      <c r="K15" s="20"/>
      <c r="L15" s="20"/>
    </row>
    <row r="16" spans="1:12" s="28" customFormat="1" ht="18" customHeight="1" x14ac:dyDescent="0.25">
      <c r="A16" s="69"/>
      <c r="B16" s="79" t="s">
        <v>316</v>
      </c>
      <c r="C16" s="110">
        <f>+datos!C59</f>
        <v>9.1593225443273756</v>
      </c>
      <c r="D16" s="105">
        <f>+datos!D59</f>
        <v>6.7485500182763252</v>
      </c>
      <c r="E16" s="105">
        <f>+datos!E59</f>
        <v>4.446334644904093</v>
      </c>
      <c r="F16" s="105">
        <f>+datos!H59</f>
        <v>1.805442599006269</v>
      </c>
      <c r="G16" s="105">
        <f>+datos!K59</f>
        <v>0.2936756721960353</v>
      </c>
      <c r="H16" s="105">
        <f>+datos!Q59</f>
        <v>0.91636544116269925</v>
      </c>
      <c r="I16" s="105">
        <f>+datos!T59</f>
        <v>1.1116204061275985</v>
      </c>
      <c r="J16" s="106">
        <f>+datos!W59</f>
        <v>0.38278698884430989</v>
      </c>
      <c r="K16" s="20"/>
      <c r="L16" s="20"/>
    </row>
    <row r="17" spans="1:15" s="28" customFormat="1" ht="18" customHeight="1" thickBot="1" x14ac:dyDescent="0.3">
      <c r="A17" s="69"/>
      <c r="B17" s="80" t="s">
        <v>360</v>
      </c>
      <c r="C17" s="111">
        <f>+datos!C57</f>
        <v>10.554756144744237</v>
      </c>
      <c r="D17" s="112">
        <f>+datos!D57</f>
        <v>10.28340839942924</v>
      </c>
      <c r="E17" s="112">
        <f>+datos!E57</f>
        <v>10.742298831273112</v>
      </c>
      <c r="F17" s="112">
        <f>+datos!H57</f>
        <v>9.4051068286354216</v>
      </c>
      <c r="G17" s="112">
        <f>+datos!K57</f>
        <v>9.5478859569290133</v>
      </c>
      <c r="H17" s="112">
        <f>+datos!Q57</f>
        <v>18.472359478362076</v>
      </c>
      <c r="I17" s="112">
        <f>+datos!T57</f>
        <v>12.967390137598107</v>
      </c>
      <c r="J17" s="113">
        <f>+datos!W57</f>
        <v>5.0232415624018634</v>
      </c>
      <c r="K17" s="20"/>
      <c r="L17" s="20"/>
    </row>
    <row r="18" spans="1:15" s="28" customFormat="1" ht="18" customHeight="1" x14ac:dyDescent="0.25">
      <c r="A18" s="69"/>
      <c r="B18" s="256" t="s">
        <v>261</v>
      </c>
      <c r="C18" s="54"/>
      <c r="D18" s="54"/>
      <c r="E18" s="54"/>
      <c r="F18" s="54"/>
      <c r="G18" s="54"/>
      <c r="H18" s="54"/>
      <c r="I18" s="54"/>
      <c r="J18" s="54"/>
      <c r="K18" s="20"/>
      <c r="L18" s="20"/>
    </row>
    <row r="19" spans="1:15" x14ac:dyDescent="0.25">
      <c r="A19" s="2"/>
      <c r="B19" s="32"/>
      <c r="C19" s="1"/>
      <c r="D19" s="1"/>
      <c r="E19" s="1"/>
      <c r="F19" s="1"/>
      <c r="G19" s="1"/>
      <c r="H19" s="1"/>
      <c r="I19" s="1"/>
      <c r="J19" s="1"/>
      <c r="K19"/>
      <c r="L19"/>
    </row>
    <row r="20" spans="1:15" ht="24.75" customHeight="1" x14ac:dyDescent="0.25">
      <c r="A20" s="2"/>
      <c r="B20" s="44"/>
      <c r="C20" s="45"/>
      <c r="D20" s="45"/>
      <c r="E20" s="45"/>
      <c r="F20" s="45"/>
      <c r="G20" s="45"/>
      <c r="H20" s="45"/>
      <c r="I20" s="45"/>
      <c r="J20" s="45"/>
      <c r="K20" s="45"/>
      <c r="L20" s="32"/>
    </row>
    <row r="21" spans="1:15" ht="24.75" customHeight="1" thickBot="1" x14ac:dyDescent="0.3">
      <c r="A21" s="2"/>
      <c r="B21" s="44"/>
      <c r="C21" s="45"/>
      <c r="D21" s="45"/>
      <c r="E21" s="45"/>
      <c r="F21" s="45"/>
      <c r="G21" s="45"/>
      <c r="H21" s="45"/>
      <c r="I21" s="45"/>
      <c r="J21" s="45"/>
      <c r="K21" s="45"/>
      <c r="L21" s="32"/>
    </row>
    <row r="22" spans="1:15" ht="50.1" customHeight="1" thickBot="1" x14ac:dyDescent="0.3">
      <c r="A22" s="2"/>
      <c r="B22" s="11" t="s">
        <v>318</v>
      </c>
      <c r="C22" s="347" t="s">
        <v>428</v>
      </c>
      <c r="D22" s="7" t="s">
        <v>268</v>
      </c>
      <c r="E22" s="205" t="s">
        <v>275</v>
      </c>
      <c r="F22" s="205" t="s">
        <v>276</v>
      </c>
      <c r="G22" s="205" t="s">
        <v>277</v>
      </c>
      <c r="H22" s="7" t="s">
        <v>278</v>
      </c>
      <c r="I22" s="348" t="s">
        <v>439</v>
      </c>
      <c r="J22" s="8" t="s">
        <v>269</v>
      </c>
      <c r="K22" s="130" t="s">
        <v>298</v>
      </c>
      <c r="L22"/>
    </row>
    <row r="23" spans="1:15" s="28" customFormat="1" ht="18" customHeight="1" x14ac:dyDescent="0.25">
      <c r="A23" s="69"/>
      <c r="B23" s="77" t="s">
        <v>12</v>
      </c>
      <c r="C23" s="214">
        <v>100</v>
      </c>
      <c r="D23" s="281">
        <v>100</v>
      </c>
      <c r="E23" s="215">
        <v>100</v>
      </c>
      <c r="F23" s="215">
        <v>100</v>
      </c>
      <c r="G23" s="215">
        <v>100</v>
      </c>
      <c r="H23" s="215">
        <v>100</v>
      </c>
      <c r="I23" s="215">
        <v>100</v>
      </c>
      <c r="J23" s="216">
        <v>100</v>
      </c>
      <c r="K23" s="217">
        <v>100</v>
      </c>
      <c r="L23" s="162"/>
      <c r="M23" s="163"/>
      <c r="N23" s="163"/>
      <c r="O23" s="163"/>
    </row>
    <row r="24" spans="1:15" s="28" customFormat="1" ht="18" customHeight="1" x14ac:dyDescent="0.25">
      <c r="A24" s="69"/>
      <c r="B24" s="88" t="s">
        <v>5</v>
      </c>
      <c r="C24" s="279">
        <f>+IF(IFERROR(ABS(datos!C266),0)&gt;0,datos!C162/datos!$C$152*100,"-")</f>
        <v>2.1503131239480195</v>
      </c>
      <c r="D24" s="282">
        <f>+IF(IFERROR(ABS(datos!D266),0)&gt;0,datos!D162/datos!$D$152*100,"-")</f>
        <v>1.474737555720055</v>
      </c>
      <c r="E24" s="280">
        <f>+IF(IFERROR(ABS(datos!E266),0)&gt;0,datos!E162/datos!$E$152*100,"-")</f>
        <v>1.0950092086452181</v>
      </c>
      <c r="F24" s="140">
        <f>+IF(IFERROR(ABS(datos!H266),0)&gt;0,datos!H162/datos!H$152*100,"-")</f>
        <v>1.7980879890887789</v>
      </c>
      <c r="G24" s="140">
        <f>+IF(IFERROR(ABS(datos!K266),0)&gt;0,datos!K162/datos!K$152*100,"-")</f>
        <v>2.0071598917042599</v>
      </c>
      <c r="H24" s="140">
        <f>+IF(IFERROR(ABS(datos!Q266),0)&gt;0,datos!Q162/datos!$Q$152*100,"-")</f>
        <v>7.6364161547342198</v>
      </c>
      <c r="I24" s="140">
        <f>+IF(IFERROR(ABS(datos!T266),0)&gt;0,datos!T162/datos!$T$152*100,"-")</f>
        <v>1.402627643190647</v>
      </c>
      <c r="J24" s="148">
        <f>+IF(IFERROR(ABS(datos!W266),0)&gt;0,datos!W162/datos!$W$152*100,"-")</f>
        <v>0.46211422013835818</v>
      </c>
      <c r="K24" s="132">
        <f>+'BEB ESPIRITUOSAS'!J23</f>
        <v>9.2896149942504849</v>
      </c>
      <c r="L24" s="162"/>
      <c r="M24" s="163"/>
      <c r="N24" s="163"/>
      <c r="O24" s="163"/>
    </row>
    <row r="25" spans="1:15" s="28" customFormat="1" ht="18" customHeight="1" x14ac:dyDescent="0.25">
      <c r="A25" s="69"/>
      <c r="B25" s="88" t="s">
        <v>6</v>
      </c>
      <c r="C25" s="157">
        <f>+IF(IFERROR(ABS(datos!C267),0)&gt;0,datos!C163/datos!$C$152*100,"-")</f>
        <v>7.5377772629082713</v>
      </c>
      <c r="D25" s="146">
        <f>+IF(IFERROR(ABS(datos!D267),0)&gt;0,datos!D163/datos!$D$152*100,"-")</f>
        <v>6.3250459208102834</v>
      </c>
      <c r="E25" s="140">
        <f>+IF(IFERROR(ABS(datos!E267),0)&gt;0,datos!E163/datos!$E$152*100,"-")</f>
        <v>4.6119902274659461</v>
      </c>
      <c r="F25" s="140">
        <f>+IF(IFERROR(ABS(datos!H267),0)&gt;0,datos!H163/datos!$H$152*100,"-")</f>
        <v>7.4382654585283285</v>
      </c>
      <c r="G25" s="140">
        <f>+IF(IFERROR(ABS(datos!K267),0)&gt;0,datos!K163/datos!K$152*100,"-")</f>
        <v>12.721151702945132</v>
      </c>
      <c r="H25" s="140">
        <f>+IF(IFERROR(ABS(datos!Q267),0)&gt;0,datos!Q163/datos!$Q$152*100,"-")</f>
        <v>17.684876135902694</v>
      </c>
      <c r="I25" s="140">
        <f>+IF(IFERROR(ABS(datos!T267),0)&gt;0,datos!T163/datos!$T$152*100,"-")</f>
        <v>2.5533658200857583</v>
      </c>
      <c r="J25" s="148">
        <f>+IF(IFERROR(ABS(datos!W267),0)&gt;0,datos!W163/datos!$W$152*100,"-")</f>
        <v>8.7681609494585526</v>
      </c>
      <c r="K25" s="132">
        <f>+'BEB ESPIRITUOSAS'!J24</f>
        <v>16.628248150080253</v>
      </c>
      <c r="L25" s="162"/>
      <c r="M25" s="163"/>
      <c r="N25" s="163"/>
      <c r="O25" s="163"/>
    </row>
    <row r="26" spans="1:15" s="28" customFormat="1" ht="18" customHeight="1" x14ac:dyDescent="0.25">
      <c r="A26" s="69"/>
      <c r="B26" s="88" t="s">
        <v>7</v>
      </c>
      <c r="C26" s="157">
        <f>+IF(IFERROR(ABS(datos!C268),0)&gt;0,datos!C164/datos!$C$152*100,"-")</f>
        <v>22.863213558028445</v>
      </c>
      <c r="D26" s="140">
        <f>+IF(IFERROR(ABS(datos!D268),0)&gt;0,datos!D164/datos!$D$152*100,"-")</f>
        <v>20.952656710025082</v>
      </c>
      <c r="E26" s="140">
        <f>+IF(IFERROR(ABS(datos!E268),0)&gt;0,datos!E164/datos!$E$152*100,"-")</f>
        <v>19.475289029101166</v>
      </c>
      <c r="F26" s="140">
        <f>+IF(IFERROR(ABS(datos!H268),0)&gt;0,datos!H164/datos!$H$152*100,"-")</f>
        <v>20.994832684572618</v>
      </c>
      <c r="G26" s="140">
        <f>+IF(IFERROR(ABS(datos!K268),0)&gt;0,datos!K164/datos!K$152*100,"-")</f>
        <v>36.602041276275301</v>
      </c>
      <c r="H26" s="140">
        <f>+IF(IFERROR(ABS(datos!Q268),0)&gt;0,datos!Q164/datos!$Q$152*100,"-")</f>
        <v>35.672196974841739</v>
      </c>
      <c r="I26" s="140">
        <f>+IF(IFERROR(ABS(datos!T268),0)&gt;0,datos!T164/datos!$T$152*100,"-")</f>
        <v>18.195908385861983</v>
      </c>
      <c r="J26" s="148">
        <f>+IF(IFERROR(ABS(datos!W268),0)&gt;0,datos!W164/datos!$W$152*100,"-")</f>
        <v>27.888200472702717</v>
      </c>
      <c r="K26" s="132">
        <f>+'BEB ESPIRITUOSAS'!J25</f>
        <v>33.637197475704752</v>
      </c>
      <c r="L26" s="162"/>
      <c r="M26" s="163"/>
      <c r="N26" s="163"/>
      <c r="O26" s="163"/>
    </row>
    <row r="27" spans="1:15" s="28" customFormat="1" ht="18" customHeight="1" thickBot="1" x14ac:dyDescent="0.3">
      <c r="A27" s="69"/>
      <c r="B27" s="89" t="s">
        <v>8</v>
      </c>
      <c r="C27" s="152">
        <f>+IF(IFERROR(ABS(datos!C269),0)&gt;0,datos!C165/datos!$C$152*100,"-")</f>
        <v>67.448711046903853</v>
      </c>
      <c r="D27" s="149">
        <f>+IF(IFERROR(ABS(datos!D269),0)&gt;0,datos!D165/datos!$D$152*100,"-")</f>
        <v>71.247556232176478</v>
      </c>
      <c r="E27" s="149">
        <f>+IF(IFERROR(ABS(datos!E269),0)&gt;0,datos!E165/datos!$E$152*100,"-")</f>
        <v>74.81771730642366</v>
      </c>
      <c r="F27" s="149">
        <f>+IF(IFERROR(ABS(datos!H269),0)&gt;0,datos!H165/datos!$H$152*100,"-")</f>
        <v>69.768773344386574</v>
      </c>
      <c r="G27" s="149">
        <f>+IF(IFERROR(ABS(datos!K269),0)&gt;0,datos!K165/datos!K$152*100,"-")</f>
        <v>48.669647129075308</v>
      </c>
      <c r="H27" s="149">
        <f>+IF(IFERROR(ABS(datos!Q269),0)&gt;0,datos!Q165/datos!$Q$152*100,"-")</f>
        <v>39.006510734521349</v>
      </c>
      <c r="I27" s="149">
        <f>+IF(IFERROR(ABS(datos!T269),0)&gt;0,datos!T165/datos!$T$152*100,"-")</f>
        <v>77.848078464307008</v>
      </c>
      <c r="J27" s="113">
        <f>+IF(IFERROR(ABS(datos!W269),0)&gt;0,datos!W165/datos!$W$152*100,"-")</f>
        <v>62.881551164024408</v>
      </c>
      <c r="K27" s="133">
        <f>+'BEB ESPIRITUOSAS'!J26</f>
        <v>40.444939379964509</v>
      </c>
      <c r="L27" s="162"/>
      <c r="M27" s="163"/>
      <c r="N27" s="163"/>
      <c r="O27" s="163"/>
    </row>
    <row r="28" spans="1:15" ht="8.25" customHeight="1" thickBot="1" x14ac:dyDescent="0.3">
      <c r="A28" s="2"/>
      <c r="B28" s="92"/>
      <c r="C28" s="158"/>
      <c r="D28" s="158"/>
      <c r="E28" s="158"/>
      <c r="F28" s="158"/>
      <c r="G28" s="158"/>
      <c r="H28" s="158"/>
      <c r="I28" s="158"/>
      <c r="J28" s="158"/>
      <c r="K28" s="134"/>
      <c r="L28" s="168"/>
      <c r="M28" s="169"/>
      <c r="N28" s="169"/>
      <c r="O28" s="169"/>
    </row>
    <row r="29" spans="1:15" s="28" customFormat="1" ht="18" customHeight="1" x14ac:dyDescent="0.25">
      <c r="A29" s="69"/>
      <c r="B29" s="90" t="s">
        <v>9</v>
      </c>
      <c r="C29" s="159">
        <f>+IF(IFERROR(ABS(datos!C270),0)&gt;0,datos!C166/datos!$C$152*100,"-")</f>
        <v>58.337138067558449</v>
      </c>
      <c r="D29" s="153">
        <f>+IF(IFERROR(ABS(datos!D270),0)&gt;0,datos!D166/datos!$D$152*100,"-")</f>
        <v>65.585338574877326</v>
      </c>
      <c r="E29" s="153">
        <f>+IF(IFERROR(ABS(datos!E270),0)&gt;0,datos!E166/datos!$E$152*100,"-")</f>
        <v>69.164861587511567</v>
      </c>
      <c r="F29" s="153">
        <f>+IF(IFERROR(ABS(datos!H270),0)&gt;0,datos!H166/datos!$H$152*100,"-")</f>
        <v>64.04541865327927</v>
      </c>
      <c r="G29" s="153">
        <f>+IF(IFERROR(ABS(datos!K270),0)&gt;0,datos!K166/datos!$K$152*100,"-")</f>
        <v>36.090584994663374</v>
      </c>
      <c r="H29" s="153">
        <f>+IF(IFERROR(ABS(datos!Q270),0)&gt;0,datos!Q166/datos!$Q$152*100,"-")</f>
        <v>34.152299061543857</v>
      </c>
      <c r="I29" s="153">
        <f>+IF(IFERROR(ABS(datos!T270),0)&gt;0,datos!T166/datos!$T$152*100,"-")</f>
        <v>21.53874441910785</v>
      </c>
      <c r="J29" s="154">
        <f>+IF(IFERROR(ABS(datos!W270),0)&gt;0,datos!W166/datos!$W$152*100,"-")</f>
        <v>56.45087486459456</v>
      </c>
      <c r="K29" s="135">
        <f>+'BEB ESPIRITUOSAS'!J28</f>
        <v>49.869053811894098</v>
      </c>
      <c r="L29" s="162"/>
      <c r="M29" s="163"/>
      <c r="N29" s="163"/>
      <c r="O29" s="163"/>
    </row>
    <row r="30" spans="1:15" s="28" customFormat="1" ht="18" customHeight="1" thickBot="1" x14ac:dyDescent="0.3">
      <c r="A30" s="69"/>
      <c r="B30" s="89" t="s">
        <v>10</v>
      </c>
      <c r="C30" s="152">
        <f>+IF(IFERROR(ABS(datos!C271),0)&gt;0,datos!C167/datos!$C$152*100,"-")</f>
        <v>41.662875561340265</v>
      </c>
      <c r="D30" s="149">
        <f>+IF(IFERROR(ABS(datos!D271),0)&gt;0,datos!D167/datos!$D$152*100,"-")</f>
        <v>34.414661425122667</v>
      </c>
      <c r="E30" s="149">
        <f>+IF(IFERROR(ABS(datos!E271),0)&gt;0,datos!E167/datos!$E$152*100,"-")</f>
        <v>30.835167270668371</v>
      </c>
      <c r="F30" s="149">
        <f>+IF(IFERROR(ABS(datos!H271),0)&gt;0,datos!H167/datos!$H$152*100,"-")</f>
        <v>35.954598713902314</v>
      </c>
      <c r="G30" s="149">
        <f>+IF(IFERROR(ABS(datos!K271),0)&gt;0,datos!K167/datos!$K$152*100,"-")</f>
        <v>63.909415005336633</v>
      </c>
      <c r="H30" s="149">
        <f>+IF(IFERROR(ABS(datos!Q271),0)&gt;0,datos!Q167/datos!$Q$152*100,"-")</f>
        <v>65.847700938456143</v>
      </c>
      <c r="I30" s="149">
        <f>+IF(IFERROR(ABS(datos!T271),0)&gt;0,datos!T167/datos!$T$152*100,"-")</f>
        <v>78.461255580892157</v>
      </c>
      <c r="J30" s="151">
        <f>+IF(IFERROR(ABS(datos!W271),0)&gt;0,datos!W167/datos!$W$152*100,"-")</f>
        <v>43.54912513540544</v>
      </c>
      <c r="K30" s="133">
        <f>+'BEB ESPIRITUOSAS'!J29</f>
        <v>50.130946188105895</v>
      </c>
      <c r="L30" s="162"/>
      <c r="M30" s="163"/>
      <c r="N30" s="163"/>
      <c r="O30" s="163"/>
    </row>
    <row r="31" spans="1:15" x14ac:dyDescent="0.25">
      <c r="A31" s="2"/>
      <c r="B31" s="257" t="s">
        <v>383</v>
      </c>
      <c r="C31" s="1"/>
      <c r="D31" s="1"/>
      <c r="E31" s="1"/>
      <c r="F31" s="1"/>
      <c r="G31" s="1"/>
      <c r="H31" s="1"/>
      <c r="I31" s="1"/>
      <c r="J31" s="1"/>
      <c r="K31"/>
      <c r="L31"/>
    </row>
    <row r="32" spans="1:15" ht="24.75" customHeight="1" thickBot="1" x14ac:dyDescent="0.3">
      <c r="A32" s="2"/>
      <c r="B32" s="44"/>
      <c r="C32" s="45"/>
      <c r="D32" s="45"/>
      <c r="E32" s="45"/>
      <c r="F32" s="45"/>
      <c r="G32" s="45"/>
      <c r="H32" s="45"/>
      <c r="I32" s="45"/>
      <c r="J32" s="45"/>
      <c r="K32" s="45"/>
      <c r="L32" s="32"/>
    </row>
    <row r="33" spans="1:16" ht="50.1" customHeight="1" thickBot="1" x14ac:dyDescent="0.3">
      <c r="A33" s="2"/>
      <c r="B33" s="11" t="s">
        <v>21</v>
      </c>
      <c r="C33" s="347" t="s">
        <v>428</v>
      </c>
      <c r="D33" s="7" t="s">
        <v>268</v>
      </c>
      <c r="E33" s="205" t="s">
        <v>275</v>
      </c>
      <c r="F33" s="205" t="s">
        <v>276</v>
      </c>
      <c r="G33" s="205" t="s">
        <v>277</v>
      </c>
      <c r="H33" s="7" t="s">
        <v>278</v>
      </c>
      <c r="I33" s="348" t="s">
        <v>439</v>
      </c>
      <c r="J33" s="8" t="s">
        <v>269</v>
      </c>
      <c r="K33"/>
      <c r="L33"/>
    </row>
    <row r="34" spans="1:16" s="28" customFormat="1" ht="18" customHeight="1" x14ac:dyDescent="0.25">
      <c r="A34" s="69"/>
      <c r="B34" s="77" t="s">
        <v>12</v>
      </c>
      <c r="C34" s="197">
        <f>+IF(IFERROR(ABS(datos!C256),0)&gt;0,datos!C214,"-")</f>
        <v>2.9459097270432024</v>
      </c>
      <c r="D34" s="283">
        <f>+IF(IFERROR(ABS(datos!D256),0)&gt;0,datos!D214,"-")</f>
        <v>2.8301444836259915</v>
      </c>
      <c r="E34" s="141">
        <f>+IF(IFERROR(ABS(datos!E256),0)&gt;0,datos!E214,"-")</f>
        <v>2.5318247591900773</v>
      </c>
      <c r="F34" s="141">
        <f>+IF(IFERROR(ABS(datos!H256),0)&gt;0,datos!H214,"-")</f>
        <v>2.0374936644286468</v>
      </c>
      <c r="G34" s="141">
        <f>+IF(IFERROR(ABS(datos!K256),0)&gt;0,datos!K214,"-")</f>
        <v>1.1774207620046957</v>
      </c>
      <c r="H34" s="141">
        <f>+IF(IFERROR(ABS(datos!Q256),0)&gt;0,datos!Q214,"-")</f>
        <v>0.72219593914404034</v>
      </c>
      <c r="I34" s="141">
        <f>+IF(IFERROR(ABS(datos!T256),0)&gt;0,datos!T214,"-")</f>
        <v>1.8688414629199994</v>
      </c>
      <c r="J34" s="122">
        <f>+IF(IFERROR(ABS(datos!W256),0)&gt;0,datos!W214,"-")</f>
        <v>3.0447107003874176</v>
      </c>
      <c r="K34" s="162"/>
      <c r="L34" s="162"/>
      <c r="M34" s="163"/>
      <c r="N34" s="163"/>
      <c r="O34" s="163"/>
    </row>
    <row r="35" spans="1:16" s="28" customFormat="1" ht="18" customHeight="1" x14ac:dyDescent="0.25">
      <c r="A35" s="69"/>
      <c r="B35" s="88" t="s">
        <v>5</v>
      </c>
      <c r="C35" s="279">
        <f>+IF(IFERROR(ABS(datos!C245),0)&gt;0,datos!C224,"-")</f>
        <v>1.0873014545829536</v>
      </c>
      <c r="D35" s="282">
        <f>+IF(IFERROR(ABS(datos!D245),0)&gt;0,datos!D224,"-")</f>
        <v>1.4293884023103918</v>
      </c>
      <c r="E35" s="280">
        <f>+IF(IFERROR(ABS(datos!E245),0)&gt;0,datos!E224,"-")</f>
        <v>1.5297223349250439</v>
      </c>
      <c r="F35" s="140">
        <f>+IF(IFERROR(ABS(datos!H245),0)&gt;0,datos!H224,"-")</f>
        <v>1.1999025341130605</v>
      </c>
      <c r="G35" s="140">
        <f>+IF(IFERROR(ABS(datos!K245),0)&gt;0,datos!K224,"-")</f>
        <v>1.1780369593560456</v>
      </c>
      <c r="H35" s="140">
        <f>+IF(IFERROR(ABS(datos!Q245),0)&gt;0,datos!Q224,"-")</f>
        <v>0.40383590381369538</v>
      </c>
      <c r="I35" s="140">
        <f>+IF(IFERROR(ABS(datos!T245),0)&gt;0,datos!T224,"-")</f>
        <v>0.88523033491595016</v>
      </c>
      <c r="J35" s="148">
        <f>+IF(IFERROR(ABS(datos!W245),0)&gt;0,datos!W224,"-")</f>
        <v>0.91690522441468147</v>
      </c>
      <c r="K35" s="162"/>
      <c r="L35" s="162"/>
      <c r="M35" s="163"/>
      <c r="N35" s="163"/>
      <c r="O35" s="163"/>
    </row>
    <row r="36" spans="1:16" s="28" customFormat="1" ht="18" customHeight="1" x14ac:dyDescent="0.25">
      <c r="A36" s="69"/>
      <c r="B36" s="88" t="s">
        <v>6</v>
      </c>
      <c r="C36" s="157">
        <f>+IF(IFERROR(ABS(datos!C246),0)&gt;0,datos!C225,"-")</f>
        <v>1.6334344627061264</v>
      </c>
      <c r="D36" s="146">
        <f>+IF(IFERROR(ABS(datos!D246),0)&gt;0,datos!D225,"-")</f>
        <v>1.7587664939730936</v>
      </c>
      <c r="E36" s="140">
        <f>+IF(IFERROR(ABS(datos!E246),0)&gt;0,datos!E225,"-")</f>
        <v>1.6739155108778203</v>
      </c>
      <c r="F36" s="140">
        <f>+IF(IFERROR(ABS(datos!H246),0)&gt;0,datos!H225,"-")</f>
        <v>1.3497681880818491</v>
      </c>
      <c r="G36" s="140">
        <f>+IF(IFERROR(ABS(datos!K246),0)&gt;0,datos!K225,"-")</f>
        <v>1.5262621073150093</v>
      </c>
      <c r="H36" s="140">
        <f>+IF(IFERROR(ABS(datos!Q246),0)&gt;0,datos!Q225,"-")</f>
        <v>0.58522299515162468</v>
      </c>
      <c r="I36" s="140">
        <f>+IF(IFERROR(ABS(datos!T246),0)&gt;0,datos!T225,"-")</f>
        <v>0.92108890715435465</v>
      </c>
      <c r="J36" s="148">
        <f>+IF(IFERROR(ABS(datos!W246),0)&gt;0,datos!W225,"-")</f>
        <v>1.6463487332339792</v>
      </c>
      <c r="K36" s="162"/>
      <c r="L36" s="162"/>
      <c r="M36" s="163"/>
      <c r="N36" s="163"/>
      <c r="O36" s="163"/>
    </row>
    <row r="37" spans="1:16" s="28" customFormat="1" ht="18" customHeight="1" x14ac:dyDescent="0.25">
      <c r="A37" s="69"/>
      <c r="B37" s="88" t="s">
        <v>7</v>
      </c>
      <c r="C37" s="157">
        <f>+IF(IFERROR(ABS(datos!C247),0)&gt;0,datos!C226,"-")</f>
        <v>2.3001827386267659</v>
      </c>
      <c r="D37" s="140">
        <f>+IF(IFERROR(ABS(datos!D247),0)&gt;0,datos!D226,"-")</f>
        <v>2.1711776735093595</v>
      </c>
      <c r="E37" s="140">
        <f>+IF(IFERROR(ABS(datos!E247),0)&gt;0,datos!E226,"-")</f>
        <v>1.8660593725249051</v>
      </c>
      <c r="F37" s="140">
        <f>+IF(IFERROR(ABS(datos!H247),0)&gt;0,datos!H226,"-")</f>
        <v>1.6475169451677438</v>
      </c>
      <c r="G37" s="140">
        <f>+IF(IFERROR(ABS(datos!K247),0)&gt;0,datos!K226,"-")</f>
        <v>1.1826144247463184</v>
      </c>
      <c r="H37" s="140">
        <f>+IF(IFERROR(ABS(datos!Q247),0)&gt;0,datos!Q226,"-")</f>
        <v>0.99483456183557084</v>
      </c>
      <c r="I37" s="140">
        <f>+IF(IFERROR(ABS(datos!T247),0)&gt;0,datos!T226,"-")</f>
        <v>1.8708343516889787</v>
      </c>
      <c r="J37" s="148">
        <f>+IF(IFERROR(ABS(datos!W247),0)&gt;0,datos!W226,"-")</f>
        <v>2.3709593222788192</v>
      </c>
      <c r="K37" s="162"/>
      <c r="L37" s="162"/>
      <c r="M37" s="163"/>
      <c r="N37" s="163"/>
      <c r="O37" s="163"/>
    </row>
    <row r="38" spans="1:16" s="28" customFormat="1" ht="18" customHeight="1" thickBot="1" x14ac:dyDescent="0.3">
      <c r="A38" s="69"/>
      <c r="B38" s="89" t="s">
        <v>8</v>
      </c>
      <c r="C38" s="152">
        <f>+IF(IFERROR(ABS(datos!C248),0)&gt;0,datos!C227,"-")</f>
        <v>3.7855498151442051</v>
      </c>
      <c r="D38" s="149">
        <f>+IF(IFERROR(ABS(datos!D248),0)&gt;0,datos!D227,"-")</f>
        <v>3.4660983562811034</v>
      </c>
      <c r="E38" s="149">
        <f>+IF(IFERROR(ABS(datos!E248),0)&gt;0,datos!E227,"-")</f>
        <v>2.9620757983416977</v>
      </c>
      <c r="F38" s="149">
        <f>+IF(IFERROR(ABS(datos!H248),0)&gt;0,datos!H227,"-")</f>
        <v>2.5022813676498679</v>
      </c>
      <c r="G38" s="149">
        <f>+IF(IFERROR(ABS(datos!K248),0)&gt;0,datos!K227,"-")</f>
        <v>1.1348260593065576</v>
      </c>
      <c r="H38" s="149">
        <f>+IF(IFERROR(ABS(datos!Q248),0)&gt;0,datos!Q227,"-")</f>
        <v>0.59002559491358619</v>
      </c>
      <c r="I38" s="149">
        <f>+IF(IFERROR(ABS(datos!T248),0)&gt;0,datos!T227,"-")</f>
        <v>1.9610282468837033</v>
      </c>
      <c r="J38" s="113">
        <f>+IF(IFERROR(ABS(datos!W248),0)&gt;0,datos!W227,"-")</f>
        <v>4.0862691196256513</v>
      </c>
      <c r="K38" s="162"/>
      <c r="L38" s="162"/>
      <c r="M38" s="163"/>
      <c r="N38" s="163"/>
      <c r="O38" s="163"/>
    </row>
    <row r="39" spans="1:16" ht="15.75" thickBot="1" x14ac:dyDescent="0.3">
      <c r="A39" s="2"/>
      <c r="B39" s="92"/>
      <c r="C39" s="158"/>
      <c r="D39" s="158"/>
      <c r="E39" s="158"/>
      <c r="F39" s="158"/>
      <c r="G39" s="158"/>
      <c r="H39" s="158"/>
      <c r="I39" s="158"/>
      <c r="J39" s="158"/>
      <c r="K39" s="168"/>
      <c r="L39" s="168"/>
      <c r="M39" s="169"/>
      <c r="N39" s="169"/>
      <c r="O39" s="169"/>
    </row>
    <row r="40" spans="1:16" s="28" customFormat="1" ht="18" customHeight="1" x14ac:dyDescent="0.25">
      <c r="A40" s="69"/>
      <c r="B40" s="90" t="s">
        <v>9</v>
      </c>
      <c r="C40" s="159">
        <f>+IF(IFERROR(ABS(datos!C249),0)&gt;0,datos!C228,"-")</f>
        <v>3.4553835182076518</v>
      </c>
      <c r="D40" s="153">
        <f>+IF(IFERROR(ABS(datos!D249),0)&gt;0,datos!D228,"-")</f>
        <v>3.3998755538896734</v>
      </c>
      <c r="E40" s="153">
        <f>+IF(IFERROR(ABS(datos!E249),0)&gt;0,datos!E228,"-")</f>
        <v>2.9859988913368314</v>
      </c>
      <c r="F40" s="153">
        <f>+IF(IFERROR(ABS(datos!H249),0)&gt;0,datos!H228,"-")</f>
        <v>2.6570596036420042</v>
      </c>
      <c r="G40" s="153">
        <f>+IF(IFERROR(ABS(datos!K249),0)&gt;0,datos!K228,"-")</f>
        <v>1.3918465419429955</v>
      </c>
      <c r="H40" s="153">
        <f>+IF(IFERROR(ABS(datos!Q249),0)&gt;0,datos!Q228,"-")</f>
        <v>0.78203913795746727</v>
      </c>
      <c r="I40" s="153">
        <f>+IF(IFERROR(ABS(datos!T249),0)&gt;0,datos!T228,"-")</f>
        <v>1.3891217099302564</v>
      </c>
      <c r="J40" s="153">
        <f>+IF(IFERROR(ABS(datos!W249),0)&gt;0,datos!W228,"-")</f>
        <v>3.6311060812984124</v>
      </c>
      <c r="K40" s="162"/>
      <c r="L40" s="162"/>
      <c r="M40" s="163"/>
      <c r="N40" s="163"/>
      <c r="O40" s="163"/>
    </row>
    <row r="41" spans="1:16" s="28" customFormat="1" ht="18" customHeight="1" thickBot="1" x14ac:dyDescent="0.3">
      <c r="A41" s="69"/>
      <c r="B41" s="89" t="s">
        <v>10</v>
      </c>
      <c r="C41" s="152">
        <f>+IF(IFERROR(ABS(datos!C250),0)&gt;0,datos!C229,"-")</f>
        <v>2.4656335254022994</v>
      </c>
      <c r="D41" s="149">
        <f>+IF(IFERROR(ABS(datos!D250),0)&gt;0,datos!D229,"-")</f>
        <v>2.2309586124686636</v>
      </c>
      <c r="E41" s="149">
        <f>+IF(IFERROR(ABS(datos!E250),0)&gt;0,datos!E229,"-")</f>
        <v>1.9708489086803813</v>
      </c>
      <c r="F41" s="149">
        <f>+IF(IFERROR(ABS(datos!H250),0)&gt;0,datos!H229,"-")</f>
        <v>1.5066884162153058</v>
      </c>
      <c r="G41" s="149">
        <f>+IF(IFERROR(ABS(datos!K250),0)&gt;0,datos!K229,"-")</f>
        <v>1.0844491727979382</v>
      </c>
      <c r="H41" s="149">
        <f>+IF(IFERROR(ABS(datos!Q250),0)&gt;0,datos!Q229,"-")</f>
        <v>0.69232622766286755</v>
      </c>
      <c r="I41" s="149">
        <f>+IF(IFERROR(ABS(datos!T250),0)&gt;0,datos!T229,"-")</f>
        <v>2.1160123631123322</v>
      </c>
      <c r="J41" s="151">
        <f>+IF(IFERROR(ABS(datos!W250),0)&gt;0,datos!W229,"-")</f>
        <v>2.5046325063760722</v>
      </c>
      <c r="K41" s="162"/>
      <c r="L41" s="162"/>
      <c r="M41" s="163"/>
      <c r="N41" s="163"/>
      <c r="O41" s="163"/>
    </row>
    <row r="42" spans="1:16" x14ac:dyDescent="0.25">
      <c r="A42" s="2"/>
      <c r="B42" s="257" t="s">
        <v>383</v>
      </c>
      <c r="C42" s="201"/>
      <c r="D42" s="201"/>
      <c r="E42" s="201"/>
      <c r="F42" s="201"/>
      <c r="G42" s="201"/>
      <c r="H42" s="201"/>
      <c r="I42" s="201"/>
      <c r="J42" s="201"/>
      <c r="K42" s="168"/>
      <c r="L42" s="168"/>
      <c r="M42" s="169"/>
      <c r="N42" s="169"/>
      <c r="O42" s="169"/>
    </row>
    <row r="43" spans="1:16" ht="29.25" customHeight="1" x14ac:dyDescent="0.25">
      <c r="A43" s="2"/>
      <c r="B43" s="44"/>
      <c r="C43" s="45"/>
      <c r="D43" s="45"/>
      <c r="E43" s="45"/>
      <c r="F43" s="45"/>
      <c r="G43" s="45"/>
      <c r="H43" s="45"/>
      <c r="I43" s="45"/>
      <c r="J43" s="45"/>
      <c r="K43" s="45"/>
      <c r="L43" s="32"/>
    </row>
    <row r="44" spans="1:16" ht="29.25" customHeight="1" thickBot="1" x14ac:dyDescent="0.3">
      <c r="A44" s="2"/>
      <c r="B44" s="44"/>
      <c r="C44" s="45"/>
      <c r="D44" s="45"/>
      <c r="E44" s="45"/>
      <c r="F44" s="45"/>
      <c r="G44" s="45"/>
      <c r="H44" s="45"/>
      <c r="I44" s="45"/>
      <c r="J44" s="45"/>
      <c r="K44" s="49"/>
      <c r="L44" s="32"/>
    </row>
    <row r="45" spans="1:16" ht="50.1" customHeight="1" thickBot="1" x14ac:dyDescent="0.3">
      <c r="A45" s="2"/>
      <c r="B45" s="11" t="s">
        <v>318</v>
      </c>
      <c r="C45" s="347" t="s">
        <v>428</v>
      </c>
      <c r="D45" s="7" t="s">
        <v>268</v>
      </c>
      <c r="E45" s="205" t="s">
        <v>275</v>
      </c>
      <c r="F45" s="205" t="s">
        <v>276</v>
      </c>
      <c r="G45" s="205" t="s">
        <v>277</v>
      </c>
      <c r="H45" s="7" t="s">
        <v>278</v>
      </c>
      <c r="I45" s="348" t="s">
        <v>439</v>
      </c>
      <c r="J45" s="8" t="s">
        <v>269</v>
      </c>
      <c r="K45" s="130" t="s">
        <v>298</v>
      </c>
      <c r="L45"/>
    </row>
    <row r="46" spans="1:16" s="28" customFormat="1" ht="18" customHeight="1" x14ac:dyDescent="0.25">
      <c r="A46" s="69"/>
      <c r="B46" s="77" t="s">
        <v>12</v>
      </c>
      <c r="C46" s="219">
        <v>100</v>
      </c>
      <c r="D46" s="220">
        <v>100</v>
      </c>
      <c r="E46" s="220">
        <v>100</v>
      </c>
      <c r="F46" s="220">
        <v>100</v>
      </c>
      <c r="G46" s="220">
        <v>100</v>
      </c>
      <c r="H46" s="220">
        <v>100</v>
      </c>
      <c r="I46" s="220">
        <v>100</v>
      </c>
      <c r="J46" s="221">
        <v>100</v>
      </c>
      <c r="K46" s="222">
        <v>100</v>
      </c>
      <c r="L46" s="20"/>
    </row>
    <row r="47" spans="1:16" s="28" customFormat="1" ht="18" customHeight="1" x14ac:dyDescent="0.25">
      <c r="A47" s="69"/>
      <c r="B47" s="71" t="s">
        <v>13</v>
      </c>
      <c r="C47" s="157">
        <f>+IF(IFERROR(ABS(datos!C257),0)&gt;0,datos!C153/datos!C$152*100,"-")</f>
        <v>4.8545714733520953</v>
      </c>
      <c r="D47" s="140">
        <f>+IF(IFERROR(ABS(datos!D257),0)&gt;0,datos!D153/datos!D$152*100,"-")</f>
        <v>4.0653982531290431</v>
      </c>
      <c r="E47" s="140">
        <f>+IF(IFERROR(ABS(datos!E257),0)&gt;0,datos!E153/datos!E$152*100,"-")</f>
        <v>3.8194464885655233</v>
      </c>
      <c r="F47" s="140">
        <f>+IF(IFERROR(ABS(datos!H257),0)&gt;0,datos!H153/datos!H$152*100,"-")</f>
        <v>4.4539816000500174</v>
      </c>
      <c r="G47" s="140">
        <f>+IF(IFERROR(ABS(datos!K257),0)&gt;0,datos!K153/datos!K$152*100,"-")</f>
        <v>3.0407002253335444</v>
      </c>
      <c r="H47" s="140">
        <f>+IF(IFERROR(ABS(datos!Q257),0)&gt;0,datos!Q153/datos!Q$152*100,"-")</f>
        <v>2.0386023372385198</v>
      </c>
      <c r="I47" s="206">
        <f>+IF(IFERROR(ABS(datos!T257),0)&gt;0,datos!T153/datos!T$152*100,"-")</f>
        <v>21.90450091729501</v>
      </c>
      <c r="J47" s="148">
        <f>+IF(IFERROR(ABS(datos!W257),0)&gt;0,datos!W153/datos!W$152*100,"-")</f>
        <v>3.2891359597990923E-2</v>
      </c>
      <c r="K47" s="132">
        <f>+'TOTAL BEBIDAS FRIAS'!K50</f>
        <v>9.1478315092749227</v>
      </c>
      <c r="L47" s="20"/>
    </row>
    <row r="48" spans="1:16" s="28" customFormat="1" ht="18" customHeight="1" x14ac:dyDescent="0.25">
      <c r="A48" s="69"/>
      <c r="B48" s="71" t="s">
        <v>14</v>
      </c>
      <c r="C48" s="157">
        <f>+IF(IFERROR(ABS(datos!C258),0)&gt;0,datos!C154/datos!C$152*100,"-")</f>
        <v>11.766571037227337</v>
      </c>
      <c r="D48" s="140">
        <f>+IF(IFERROR(ABS(datos!D258),0)&gt;0,datos!D154/datos!D$152*100,"-")</f>
        <v>12.009734244837691</v>
      </c>
      <c r="E48" s="140">
        <f>+IF(IFERROR(ABS(datos!E258),0)&gt;0,datos!E154/datos!E$152*100,"-")</f>
        <v>13.519064579412229</v>
      </c>
      <c r="F48" s="206">
        <f>+IF(IFERROR(ABS(datos!H258),0)&gt;0,datos!H154/datos!H$152*100,"-")</f>
        <v>8.9956153655560165</v>
      </c>
      <c r="G48" s="140">
        <f>+IF(IFERROR(ABS(datos!K258),0)&gt;0,datos!K154/datos!K$152*100,"-")</f>
        <v>15.053595804801354</v>
      </c>
      <c r="H48" s="140">
        <f>+IF(IFERROR(ABS(datos!Q258),0)&gt;0,datos!Q154/datos!Q$152*100,"-")</f>
        <v>3.6381120934748572</v>
      </c>
      <c r="I48" s="206">
        <f>+IF(IFERROR(ABS(datos!T258),0)&gt;0,datos!T154/datos!T$152*100,"-")</f>
        <v>30.212345084040916</v>
      </c>
      <c r="J48" s="148">
        <f>+IF(IFERROR(ABS(datos!W258),0)&gt;0,datos!W154/datos!W$152*100,"-")</f>
        <v>2.00398717263782</v>
      </c>
      <c r="K48" s="132">
        <f>+'TOTAL BEBIDAS FRIAS'!K51</f>
        <v>12.758733224139144</v>
      </c>
      <c r="L48" s="162"/>
      <c r="M48" s="163"/>
      <c r="N48" s="163"/>
      <c r="O48" s="163"/>
      <c r="P48" s="163"/>
    </row>
    <row r="49" spans="1:16" s="28" customFormat="1" ht="18" customHeight="1" x14ac:dyDescent="0.25">
      <c r="A49" s="69"/>
      <c r="B49" s="71" t="s">
        <v>15</v>
      </c>
      <c r="C49" s="157">
        <f>+IF(IFERROR(ABS(datos!C259),0)&gt;0,datos!C155/datos!C$152*100,"-")</f>
        <v>9.1113849005431113</v>
      </c>
      <c r="D49" s="140">
        <f>+IF(IFERROR(ABS(datos!D259),0)&gt;0,datos!D155/datos!D$152*100,"-")</f>
        <v>9.0653337903031446</v>
      </c>
      <c r="E49" s="140">
        <f>+IF(IFERROR(ABS(datos!E259),0)&gt;0,datos!E155/datos!E$152*100,"-")</f>
        <v>10.545612950627694</v>
      </c>
      <c r="F49" s="140">
        <f>+IF(IFERROR(ABS(datos!H259),0)&gt;0,datos!H155/datos!H$152*100,"-")</f>
        <v>7.2989054044353461</v>
      </c>
      <c r="G49" s="140">
        <f>+IF(IFERROR(ABS(datos!K259),0)&gt;0,datos!K155/datos!K$152*100,"-")</f>
        <v>4.6432191309792064</v>
      </c>
      <c r="H49" s="140">
        <f>+IF(IFERROR(ABS(datos!Q259),0)&gt;0,datos!Q155/datos!Q$152*100,"-")</f>
        <v>11.513948820827009</v>
      </c>
      <c r="I49" s="206">
        <f>+IF(IFERROR(ABS(datos!T259),0)&gt;0,datos!T155/datos!T$152*100,"-")</f>
        <v>9.384167167197317</v>
      </c>
      <c r="J49" s="148">
        <f>+IF(IFERROR(ABS(datos!W259),0)&gt;0,datos!W155/datos!W$152*100,"-")</f>
        <v>3.8150492311544175</v>
      </c>
      <c r="K49" s="132">
        <f>+'TOTAL BEBIDAS FRIAS'!K52</f>
        <v>15.468597986378461</v>
      </c>
      <c r="L49" s="162"/>
      <c r="M49" s="163"/>
      <c r="N49" s="163"/>
      <c r="O49" s="163"/>
      <c r="P49" s="163"/>
    </row>
    <row r="50" spans="1:16" s="28" customFormat="1" ht="18" customHeight="1" x14ac:dyDescent="0.25">
      <c r="A50" s="69"/>
      <c r="B50" s="71" t="s">
        <v>16</v>
      </c>
      <c r="C50" s="157">
        <f>+IF(IFERROR(ABS(datos!C260),0)&gt;0,datos!C156/datos!C$152*100,"-")</f>
        <v>14.380287160895962</v>
      </c>
      <c r="D50" s="140">
        <f>+IF(IFERROR(ABS(datos!D260),0)&gt;0,datos!D156/datos!D$152*100,"-")</f>
        <v>10.951132880446169</v>
      </c>
      <c r="E50" s="140">
        <f>+IF(IFERROR(ABS(datos!E260),0)&gt;0,datos!E156/datos!E$152*100,"-")</f>
        <v>10.704563805724424</v>
      </c>
      <c r="F50" s="140">
        <f>+IF(IFERROR(ABS(datos!H260),0)&gt;0,datos!H156/datos!H$152*100,"-")</f>
        <v>8.7212891543108828</v>
      </c>
      <c r="G50" s="140">
        <f>+IF(IFERROR(ABS(datos!K260),0)&gt;0,datos!K156/datos!K$152*100,"-")</f>
        <v>6.6473602396500198</v>
      </c>
      <c r="H50" s="140">
        <f>+IF(IFERROR(ABS(datos!Q260),0)&gt;0,datos!Q156/datos!Q$152*100,"-")</f>
        <v>45.120665857853169</v>
      </c>
      <c r="I50" s="140">
        <f>+IF(IFERROR(ABS(datos!T260),0)&gt;0,datos!T156/datos!T$152*100,"-")</f>
        <v>6.7263248017711597</v>
      </c>
      <c r="J50" s="148">
        <f>+IF(IFERROR(ABS(datos!W260),0)&gt;0,datos!W156/datos!W$152*100,"-")</f>
        <v>4.3040770006296807</v>
      </c>
      <c r="K50" s="132">
        <f>+'TOTAL BEBIDAS FRIAS'!K53</f>
        <v>20.853924898040134</v>
      </c>
      <c r="L50" s="162"/>
      <c r="M50" s="163"/>
      <c r="N50" s="163"/>
      <c r="O50" s="163"/>
      <c r="P50" s="163"/>
    </row>
    <row r="51" spans="1:16" s="28" customFormat="1" ht="18" customHeight="1" x14ac:dyDescent="0.25">
      <c r="A51" s="69"/>
      <c r="B51" s="71" t="s">
        <v>17</v>
      </c>
      <c r="C51" s="157">
        <f>+IF(IFERROR(ABS(datos!C261),0)&gt;0,datos!C157/datos!C$152*100,"-")</f>
        <v>10.251498156691447</v>
      </c>
      <c r="D51" s="140">
        <f>+IF(IFERROR(ABS(datos!D261),0)&gt;0,datos!D157/datos!D$152*100,"-")</f>
        <v>8.6615350675982263</v>
      </c>
      <c r="E51" s="140">
        <f>+IF(IFERROR(ABS(datos!E261),0)&gt;0,datos!E157/datos!E$152*100,"-")</f>
        <v>8.0409682265667257</v>
      </c>
      <c r="F51" s="140">
        <f>+IF(IFERROR(ABS(datos!H261),0)&gt;0,datos!H157/datos!H$152*100,"-")</f>
        <v>8.4955331608965157</v>
      </c>
      <c r="G51" s="140">
        <f>+IF(IFERROR(ABS(datos!K261),0)&gt;0,datos!K157/datos!K$152*100,"-")</f>
        <v>21.147484919524619</v>
      </c>
      <c r="H51" s="140">
        <f>+IF(IFERROR(ABS(datos!Q261),0)&gt;0,datos!Q157/datos!Q$152*100,"-")</f>
        <v>23.426358356995106</v>
      </c>
      <c r="I51" s="140">
        <f>+IF(IFERROR(ABS(datos!T261),0)&gt;0,datos!T157/datos!T$152*100,"-")</f>
        <v>6.8472593067694776</v>
      </c>
      <c r="J51" s="207">
        <f>+IF(IFERROR(ABS(datos!W261),0)&gt;0,datos!W157/datos!W$152*100,"-")</f>
        <v>7.9022630702944925</v>
      </c>
      <c r="K51" s="132">
        <f>+'TOTAL BEBIDAS FRIAS'!K54</f>
        <v>13.091982798973719</v>
      </c>
      <c r="L51" s="162"/>
      <c r="M51" s="163"/>
      <c r="N51" s="163"/>
      <c r="O51" s="163"/>
      <c r="P51" s="163"/>
    </row>
    <row r="52" spans="1:16" s="28" customFormat="1" ht="18" customHeight="1" x14ac:dyDescent="0.25">
      <c r="A52" s="69"/>
      <c r="B52" s="71" t="s">
        <v>18</v>
      </c>
      <c r="C52" s="157">
        <f>+IF(IFERROR(ABS(datos!C262),0)&gt;0,datos!C158/datos!C$152*100,"-")</f>
        <v>10.351904979318146</v>
      </c>
      <c r="D52" s="140">
        <f>+IF(IFERROR(ABS(datos!D262),0)&gt;0,datos!D158/datos!D$152*100,"-")</f>
        <v>11.58003220992534</v>
      </c>
      <c r="E52" s="140">
        <f>+IF(IFERROR(ABS(datos!E262),0)&gt;0,datos!E158/datos!E$152*100,"-")</f>
        <v>11.999260076266397</v>
      </c>
      <c r="F52" s="140">
        <f>+IF(IFERROR(ABS(datos!H262),0)&gt;0,datos!H158/datos!H$152*100,"-")</f>
        <v>11.760250689477109</v>
      </c>
      <c r="G52" s="140">
        <f>+IF(IFERROR(ABS(datos!K262),0)&gt;0,datos!K158/datos!K$152*100,"-")</f>
        <v>10.007596581414303</v>
      </c>
      <c r="H52" s="140">
        <f>+IF(IFERROR(ABS(datos!Q262),0)&gt;0,datos!Q158/datos!Q$152*100,"-")</f>
        <v>7.2711193929860825</v>
      </c>
      <c r="I52" s="140">
        <f>+IF(IFERROR(ABS(datos!T262),0)&gt;0,datos!T158/datos!T$152*100,"-")</f>
        <v>4.6232495453882372</v>
      </c>
      <c r="J52" s="148">
        <f>+IF(IFERROR(ABS(datos!W262),0)&gt;0,datos!W158/datos!W$152*100,"-")</f>
        <v>6.966079009495604</v>
      </c>
      <c r="K52" s="132">
        <f>+'TOTAL BEBIDAS FRIAS'!K55</f>
        <v>9.6645962350134624</v>
      </c>
      <c r="L52" s="162"/>
      <c r="M52" s="163"/>
      <c r="N52" s="163"/>
      <c r="O52" s="163"/>
      <c r="P52" s="163"/>
    </row>
    <row r="53" spans="1:16" s="28" customFormat="1" ht="18" customHeight="1" x14ac:dyDescent="0.25">
      <c r="A53" s="69"/>
      <c r="B53" s="71" t="s">
        <v>19</v>
      </c>
      <c r="C53" s="157">
        <f>+IF(IFERROR(ABS(datos!C263),0)&gt;0,datos!C159/datos!C$152*100,"-")</f>
        <v>21.982296060566824</v>
      </c>
      <c r="D53" s="140">
        <f>+IF(IFERROR(ABS(datos!D263),0)&gt;0,datos!D159/datos!D$152*100,"-")</f>
        <v>25.422867184732912</v>
      </c>
      <c r="E53" s="140">
        <f>+IF(IFERROR(ABS(datos!E263),0)&gt;0,datos!E159/datos!E$152*100,"-")</f>
        <v>25.347409199179733</v>
      </c>
      <c r="F53" s="140">
        <f>+IF(IFERROR(ABS(datos!H263),0)&gt;0,datos!H159/datos!H$152*100,"-")</f>
        <v>25.593216610435594</v>
      </c>
      <c r="G53" s="140">
        <f>+IF(IFERROR(ABS(datos!K263),0)&gt;0,datos!K159/datos!K$152*100,"-")</f>
        <v>26.069838098117064</v>
      </c>
      <c r="H53" s="140">
        <f>+IF(IFERROR(ABS(datos!Q263),0)&gt;0,datos!Q159/datos!Q$152*100,"-")</f>
        <v>6.1464013611560278</v>
      </c>
      <c r="I53" s="140">
        <f>+IF(IFERROR(ABS(datos!T263),0)&gt;0,datos!T159/datos!T$152*100,"-")</f>
        <v>16.833854731732302</v>
      </c>
      <c r="J53" s="207">
        <f>+IF(IFERROR(ABS(datos!W263),0)&gt;0,datos!W159/datos!W$152*100,"-")</f>
        <v>14.491445163777259</v>
      </c>
      <c r="K53" s="132">
        <f>+'TOTAL BEBIDAS FRIAS'!K56</f>
        <v>9.480148255344087</v>
      </c>
      <c r="L53" s="162"/>
      <c r="M53" s="163"/>
      <c r="N53" s="163"/>
      <c r="O53" s="163"/>
      <c r="P53" s="163"/>
    </row>
    <row r="54" spans="1:16" s="28" customFormat="1" ht="18" customHeight="1" thickBot="1" x14ac:dyDescent="0.3">
      <c r="A54" s="69"/>
      <c r="B54" s="72" t="s">
        <v>20</v>
      </c>
      <c r="C54" s="152">
        <f>+IF(IFERROR(ABS(datos!C264),0)&gt;0,datos!C160/datos!C$152*100,"-")</f>
        <v>17.301505311863274</v>
      </c>
      <c r="D54" s="149">
        <f>+IF(IFERROR(ABS(datos!D264),0)&gt;0,datos!D160/datos!D$152*100,"-")</f>
        <v>18.243982484733952</v>
      </c>
      <c r="E54" s="149">
        <f>+IF(IFERROR(ABS(datos!E264),0)&gt;0,datos!E160/datos!E$152*100,"-")</f>
        <v>16.023689102747241</v>
      </c>
      <c r="F54" s="149">
        <f>+IF(IFERROR(ABS(datos!H264),0)&gt;0,datos!H160/datos!H$152*100,"-")</f>
        <v>24.681190647656937</v>
      </c>
      <c r="G54" s="149">
        <f>+IF(IFERROR(ABS(datos!K264),0)&gt;0,datos!K160/datos!K$152*100,"-")</f>
        <v>13.390205000179886</v>
      </c>
      <c r="H54" s="149">
        <f>+IF(IFERROR(ABS(datos!Q264),0)&gt;0,datos!Q160/datos!Q$152*100,"-")</f>
        <v>0.84478030802212067</v>
      </c>
      <c r="I54" s="149">
        <f>+IF(IFERROR(ABS(datos!T264),0)&gt;0,datos!T160/datos!T$152*100,"-")</f>
        <v>3.4683181323601877</v>
      </c>
      <c r="J54" s="151">
        <f>+IF(IFERROR(ABS(datos!W264),0)&gt;0,datos!W160/datos!W$152*100,"-")</f>
        <v>60.484261605060816</v>
      </c>
      <c r="K54" s="133">
        <f>+'TOTAL BEBIDAS FRIAS'!K57</f>
        <v>9.5341934966988227</v>
      </c>
      <c r="L54" s="162"/>
      <c r="M54" s="163"/>
      <c r="N54" s="163"/>
      <c r="O54" s="163"/>
      <c r="P54" s="163"/>
    </row>
    <row r="55" spans="1:16" x14ac:dyDescent="0.25">
      <c r="A55" s="2"/>
      <c r="B55" s="257" t="s">
        <v>383</v>
      </c>
      <c r="C55" s="201"/>
      <c r="D55" s="201"/>
      <c r="E55" s="201"/>
      <c r="F55" s="201"/>
      <c r="G55" s="201"/>
      <c r="H55" s="201"/>
      <c r="I55" s="201"/>
      <c r="J55" s="201"/>
      <c r="K55" s="168"/>
      <c r="L55" s="168"/>
      <c r="M55" s="169"/>
      <c r="N55" s="169"/>
      <c r="O55" s="169"/>
      <c r="P55" s="169"/>
    </row>
    <row r="56" spans="1:16" ht="24.75" customHeight="1" thickBot="1" x14ac:dyDescent="0.3">
      <c r="A56" s="2"/>
      <c r="B56" s="44"/>
      <c r="C56" s="45"/>
      <c r="D56" s="45"/>
      <c r="E56" s="45"/>
      <c r="F56" s="45"/>
      <c r="G56" s="45"/>
      <c r="H56" s="45"/>
      <c r="I56" s="45"/>
      <c r="J56" s="45"/>
      <c r="K56" s="45"/>
      <c r="L56" s="32"/>
    </row>
    <row r="57" spans="1:16" ht="50.1" customHeight="1" thickBot="1" x14ac:dyDescent="0.3">
      <c r="A57" s="2"/>
      <c r="B57" s="11" t="s">
        <v>21</v>
      </c>
      <c r="C57" s="347" t="s">
        <v>428</v>
      </c>
      <c r="D57" s="7" t="s">
        <v>268</v>
      </c>
      <c r="E57" s="205" t="s">
        <v>275</v>
      </c>
      <c r="F57" s="205" t="s">
        <v>276</v>
      </c>
      <c r="G57" s="205" t="s">
        <v>277</v>
      </c>
      <c r="H57" s="7" t="s">
        <v>278</v>
      </c>
      <c r="I57" s="348" t="s">
        <v>439</v>
      </c>
      <c r="J57" s="8" t="s">
        <v>269</v>
      </c>
      <c r="K57"/>
      <c r="L57"/>
    </row>
    <row r="58" spans="1:16" s="28" customFormat="1" ht="18" customHeight="1" x14ac:dyDescent="0.25">
      <c r="A58" s="69"/>
      <c r="B58" s="77" t="s">
        <v>12</v>
      </c>
      <c r="C58" s="284">
        <f>+IF(IFERROR(ABS(datos!C256),0)&gt;0,datos!C214,"-")</f>
        <v>2.9459097270432024</v>
      </c>
      <c r="D58" s="199">
        <f>+IF(IFERROR(ABS(datos!D256),0)&gt;0,datos!D214,"-")</f>
        <v>2.8301444836259915</v>
      </c>
      <c r="E58" s="199">
        <f>+IF(IFERROR(ABS(datos!E256),0)&gt;0,datos!E214,"-")</f>
        <v>2.5318247591900773</v>
      </c>
      <c r="F58" s="199">
        <f>+IF(IFERROR(ABS(datos!H256),0)&gt;0,datos!H214,"-")</f>
        <v>2.0374936644286468</v>
      </c>
      <c r="G58" s="199">
        <f>+IF(IFERROR(ABS(datos!K256),0)&gt;0,datos!K214,"-")</f>
        <v>1.1774207620046957</v>
      </c>
      <c r="H58" s="199">
        <f>+IF(IFERROR(ABS(datos!Q256),0)&gt;0,datos!Q214,"-")</f>
        <v>0.72219593914404034</v>
      </c>
      <c r="I58" s="199">
        <f>+IF(IFERROR(ABS(datos!T256),0)&gt;0,datos!T214,"-")</f>
        <v>1.8688414629199994</v>
      </c>
      <c r="J58" s="200">
        <f>+IF(IFERROR(ABS(datos!W256),0)&gt;0,datos!W214,"-")</f>
        <v>3.0447107003874176</v>
      </c>
      <c r="K58" s="20"/>
      <c r="L58" s="20"/>
    </row>
    <row r="59" spans="1:16" s="28" customFormat="1" ht="18" customHeight="1" x14ac:dyDescent="0.25">
      <c r="A59" s="69"/>
      <c r="B59" s="71" t="s">
        <v>13</v>
      </c>
      <c r="C59" s="197">
        <f>+IF(IFERROR(ABS(datos!C257),0)&gt;0,datos!C215,"-")</f>
        <v>2.711440074294416</v>
      </c>
      <c r="D59" s="140">
        <f>+IF(IFERROR(ABS(datos!D257),0)&gt;0,datos!D215,"-")</f>
        <v>2.1925337504383173</v>
      </c>
      <c r="E59" s="140">
        <f>+IF(IFERROR(ABS(datos!E257),0)&gt;0,datos!E215,"-")</f>
        <v>1.9651640707995139</v>
      </c>
      <c r="F59" s="140">
        <f>+IF(IFERROR(ABS(datos!H257),0)&gt;0,datos!H215,"-")</f>
        <v>1.5210282884063733</v>
      </c>
      <c r="G59" s="140">
        <f>+IF(IFERROR(ABS(datos!K257),0)&gt;0,datos!K215,"-")</f>
        <v>0.95098254272918381</v>
      </c>
      <c r="H59" s="140">
        <f>+IF(IFERROR(ABS(datos!Q257),0)&gt;0,datos!Q215,"-")</f>
        <v>0.46728530902567739</v>
      </c>
      <c r="I59" s="206">
        <f>+IF(IFERROR(ABS(datos!T257),0)&gt;0,datos!T215,"-")</f>
        <v>2.4859344331865683</v>
      </c>
      <c r="J59" s="148">
        <f>+IF(IFERROR(ABS(datos!W257),0)&gt;0,datos!W215,"-")</f>
        <v>0.63160603980782426</v>
      </c>
      <c r="K59" s="162"/>
      <c r="L59" s="162"/>
      <c r="M59" s="163"/>
      <c r="N59" s="163"/>
      <c r="O59" s="163"/>
    </row>
    <row r="60" spans="1:16" s="28" customFormat="1" ht="18" customHeight="1" x14ac:dyDescent="0.25">
      <c r="A60" s="69"/>
      <c r="B60" s="71" t="s">
        <v>14</v>
      </c>
      <c r="C60" s="157">
        <f>+IF(IFERROR(ABS(datos!C258),0)&gt;0,datos!C216,"-")</f>
        <v>2.8863961876454414</v>
      </c>
      <c r="D60" s="140">
        <f>+IF(IFERROR(ABS(datos!D258),0)&gt;0,datos!D216,"-")</f>
        <v>2.4614409918043498</v>
      </c>
      <c r="E60" s="140">
        <f>+IF(IFERROR(ABS(datos!E258),0)&gt;0,datos!E216,"-")</f>
        <v>1.9989732459154568</v>
      </c>
      <c r="F60" s="206">
        <f>+IF(IFERROR(ABS(datos!H258),0)&gt;0,datos!H216,"-")</f>
        <v>2.0962564123722682</v>
      </c>
      <c r="G60" s="140">
        <f>+IF(IFERROR(ABS(datos!K258),0)&gt;0,datos!K216,"-")</f>
        <v>0.90266934322802661</v>
      </c>
      <c r="H60" s="140">
        <f>+IF(IFERROR(ABS(datos!Q258),0)&gt;0,datos!Q216,"-")</f>
        <v>0.64747538382565684</v>
      </c>
      <c r="I60" s="206">
        <f>+IF(IFERROR(ABS(datos!T258),0)&gt;0,datos!T216,"-")</f>
        <v>1.872986002164484</v>
      </c>
      <c r="J60" s="148">
        <f>+IF(IFERROR(ABS(datos!W258),0)&gt;0,datos!W216,"-")</f>
        <v>1.3817400220855025</v>
      </c>
      <c r="K60" s="162"/>
      <c r="L60" s="162"/>
      <c r="M60" s="163"/>
      <c r="N60" s="163"/>
      <c r="O60" s="163"/>
    </row>
    <row r="61" spans="1:16" s="28" customFormat="1" ht="18" customHeight="1" x14ac:dyDescent="0.25">
      <c r="A61" s="69"/>
      <c r="B61" s="71" t="s">
        <v>15</v>
      </c>
      <c r="C61" s="157">
        <f>+IF(IFERROR(ABS(datos!C259),0)&gt;0,datos!C217,"-")</f>
        <v>2.5203695283609813</v>
      </c>
      <c r="D61" s="140">
        <f>+IF(IFERROR(ABS(datos!D259),0)&gt;0,datos!D217,"-")</f>
        <v>2.7180861808499892</v>
      </c>
      <c r="E61" s="140">
        <f>+IF(IFERROR(ABS(datos!E259),0)&gt;0,datos!E217,"-")</f>
        <v>2.4563510310796466</v>
      </c>
      <c r="F61" s="140">
        <f>+IF(IFERROR(ABS(datos!H259),0)&gt;0,datos!H217,"-")</f>
        <v>1.5380174028079263</v>
      </c>
      <c r="G61" s="140">
        <f>+IF(IFERROR(ABS(datos!K259),0)&gt;0,datos!K217,"-")</f>
        <v>1.5093019087731876</v>
      </c>
      <c r="H61" s="140">
        <f>+IF(IFERROR(ABS(datos!Q259),0)&gt;0,datos!Q217,"-")</f>
        <v>0.9156605045622046</v>
      </c>
      <c r="I61" s="206">
        <f>+IF(IFERROR(ABS(datos!T259),0)&gt;0,datos!T217,"-")</f>
        <v>0.72901166275851126</v>
      </c>
      <c r="J61" s="148">
        <f>+IF(IFERROR(ABS(datos!W259),0)&gt;0,datos!W217,"-")</f>
        <v>0.89086411124190701</v>
      </c>
      <c r="K61" s="162"/>
      <c r="L61" s="162"/>
      <c r="M61" s="163"/>
      <c r="N61" s="163"/>
      <c r="O61" s="163"/>
    </row>
    <row r="62" spans="1:16" s="28" customFormat="1" ht="18" customHeight="1" x14ac:dyDescent="0.25">
      <c r="A62" s="69"/>
      <c r="B62" s="71" t="s">
        <v>16</v>
      </c>
      <c r="C62" s="157">
        <f>+IF(IFERROR(ABS(datos!C260),0)&gt;0,datos!C218,"-")</f>
        <v>1.9734384957309847</v>
      </c>
      <c r="D62" s="140">
        <f>+IF(IFERROR(ABS(datos!D260),0)&gt;0,datos!D218,"-")</f>
        <v>1.9755578942362408</v>
      </c>
      <c r="E62" s="140">
        <f>+IF(IFERROR(ABS(datos!E260),0)&gt;0,datos!E218,"-")</f>
        <v>1.886768307659918</v>
      </c>
      <c r="F62" s="140">
        <f>+IF(IFERROR(ABS(datos!H260),0)&gt;0,datos!H218,"-")</f>
        <v>1.8712233016233957</v>
      </c>
      <c r="G62" s="140">
        <f>+IF(IFERROR(ABS(datos!K260),0)&gt;0,datos!K218,"-")</f>
        <v>1.0607973006748312</v>
      </c>
      <c r="H62" s="140">
        <f>+IF(IFERROR(ABS(datos!Q260),0)&gt;0,datos!Q218,"-")</f>
        <v>0.9284249952316781</v>
      </c>
      <c r="I62" s="140">
        <f>+IF(IFERROR(ABS(datos!T260),0)&gt;0,datos!T218,"-")</f>
        <v>2.9674250223510605</v>
      </c>
      <c r="J62" s="148">
        <f>+IF(IFERROR(ABS(datos!W260),0)&gt;0,datos!W218,"-")</f>
        <v>2.7861106347534235</v>
      </c>
      <c r="K62" s="162"/>
      <c r="L62" s="162"/>
      <c r="M62" s="163"/>
      <c r="N62" s="163"/>
      <c r="O62" s="163"/>
    </row>
    <row r="63" spans="1:16" s="28" customFormat="1" ht="18" customHeight="1" x14ac:dyDescent="0.25">
      <c r="A63" s="69"/>
      <c r="B63" s="71" t="s">
        <v>17</v>
      </c>
      <c r="C63" s="157">
        <f>+IF(IFERROR(ABS(datos!C261),0)&gt;0,datos!C219,"-")</f>
        <v>1.9118174801825212</v>
      </c>
      <c r="D63" s="140">
        <f>+IF(IFERROR(ABS(datos!D261),0)&gt;0,datos!D219,"-")</f>
        <v>2.0384604845424459</v>
      </c>
      <c r="E63" s="140">
        <f>+IF(IFERROR(ABS(datos!E261),0)&gt;0,datos!E219,"-")</f>
        <v>1.6298160857549067</v>
      </c>
      <c r="F63" s="140">
        <f>+IF(IFERROR(ABS(datos!H261),0)&gt;0,datos!H219,"-")</f>
        <v>1.2267588974800412</v>
      </c>
      <c r="G63" s="140">
        <f>+IF(IFERROR(ABS(datos!K261),0)&gt;0,datos!K219,"-")</f>
        <v>1.614483138155691</v>
      </c>
      <c r="H63" s="140">
        <f>+IF(IFERROR(ABS(datos!Q261),0)&gt;0,datos!Q219,"-")</f>
        <v>0.38136469185806904</v>
      </c>
      <c r="I63" s="140">
        <f>+IF(IFERROR(ABS(datos!T261),0)&gt;0,datos!T219,"-")</f>
        <v>1.1776707009438507</v>
      </c>
      <c r="J63" s="207">
        <f>+IF(IFERROR(ABS(datos!W261),0)&gt;0,datos!W219,"-")</f>
        <v>1.0813650302146531</v>
      </c>
      <c r="K63" s="162"/>
      <c r="L63" s="162"/>
      <c r="M63" s="163"/>
      <c r="N63" s="163"/>
      <c r="O63" s="163"/>
    </row>
    <row r="64" spans="1:16" s="28" customFormat="1" ht="18" customHeight="1" x14ac:dyDescent="0.25">
      <c r="A64" s="69"/>
      <c r="B64" s="71" t="s">
        <v>18</v>
      </c>
      <c r="C64" s="157">
        <f>+IF(IFERROR(ABS(datos!C262),0)&gt;0,datos!C220,"-")</f>
        <v>3.0398876818887044</v>
      </c>
      <c r="D64" s="140">
        <f>+IF(IFERROR(ABS(datos!D262),0)&gt;0,datos!D220,"-")</f>
        <v>2.9974095985009899</v>
      </c>
      <c r="E64" s="140">
        <f>+IF(IFERROR(ABS(datos!E262),0)&gt;0,datos!E220,"-")</f>
        <v>2.9183583842019725</v>
      </c>
      <c r="F64" s="140">
        <f>+IF(IFERROR(ABS(datos!H262),0)&gt;0,datos!H220,"-")</f>
        <v>2.1150183282440649</v>
      </c>
      <c r="G64" s="140">
        <f>+IF(IFERROR(ABS(datos!K262),0)&gt;0,datos!K220,"-")</f>
        <v>0.60333122212774815</v>
      </c>
      <c r="H64" s="140">
        <f>+IF(IFERROR(ABS(datos!Q262),0)&gt;0,datos!Q220,"-")</f>
        <v>0.87318649053958552</v>
      </c>
      <c r="I64" s="140">
        <f>+IF(IFERROR(ABS(datos!T262),0)&gt;0,datos!T220,"-")</f>
        <v>3.1671170909372699</v>
      </c>
      <c r="J64" s="148">
        <f>+IF(IFERROR(ABS(datos!W262),0)&gt;0,datos!W220,"-")</f>
        <v>2.361476549548104</v>
      </c>
      <c r="K64" s="162"/>
      <c r="L64" s="162"/>
      <c r="M64" s="163"/>
      <c r="N64" s="163"/>
      <c r="O64" s="163"/>
    </row>
    <row r="65" spans="1:15" s="28" customFormat="1" ht="18" customHeight="1" x14ac:dyDescent="0.25">
      <c r="A65" s="69"/>
      <c r="B65" s="71" t="s">
        <v>19</v>
      </c>
      <c r="C65" s="157">
        <f>+IF(IFERROR(ABS(datos!C263),0)&gt;0,datos!C221,"-")</f>
        <v>4.0158912419620787</v>
      </c>
      <c r="D65" s="140">
        <f>+IF(IFERROR(ABS(datos!D263),0)&gt;0,datos!D221,"-")</f>
        <v>4.1108205759201137</v>
      </c>
      <c r="E65" s="140">
        <f>+IF(IFERROR(ABS(datos!E263),0)&gt;0,datos!E221,"-")</f>
        <v>3.9738827608186997</v>
      </c>
      <c r="F65" s="140">
        <f>+IF(IFERROR(ABS(datos!H263),0)&gt;0,datos!H221,"-")</f>
        <v>2.9829112027259472</v>
      </c>
      <c r="G65" s="140">
        <f>+IF(IFERROR(ABS(datos!K263),0)&gt;0,datos!K221,"-")</f>
        <v>1.206135619124679</v>
      </c>
      <c r="H65" s="140">
        <f>+IF(IFERROR(ABS(datos!Q263),0)&gt;0,datos!Q221,"-")</f>
        <v>0.28911122553212693</v>
      </c>
      <c r="I65" s="140">
        <f>+IF(IFERROR(ABS(datos!T263),0)&gt;0,datos!T221,"-")</f>
        <v>1.940972698996436</v>
      </c>
      <c r="J65" s="207">
        <f>+IF(IFERROR(ABS(datos!W263),0)&gt;0,datos!W221,"-")</f>
        <v>1.5339616217292706</v>
      </c>
      <c r="K65" s="162"/>
      <c r="L65" s="162"/>
      <c r="M65" s="163"/>
      <c r="N65" s="163"/>
      <c r="O65" s="163"/>
    </row>
    <row r="66" spans="1:15" s="28" customFormat="1" ht="18" customHeight="1" thickBot="1" x14ac:dyDescent="0.3">
      <c r="A66" s="69"/>
      <c r="B66" s="72" t="s">
        <v>20</v>
      </c>
      <c r="C66" s="152">
        <f>+IF(IFERROR(ABS(datos!C264),0)&gt;0,datos!C222,"-")</f>
        <v>5.6742204577232194</v>
      </c>
      <c r="D66" s="149">
        <f>+IF(IFERROR(ABS(datos!D264),0)&gt;0,datos!D222,"-")</f>
        <v>4.8381621262843488</v>
      </c>
      <c r="E66" s="149">
        <f>+IF(IFERROR(ABS(datos!E264),0)&gt;0,datos!E222,"-")</f>
        <v>4.3470493126967673</v>
      </c>
      <c r="F66" s="149">
        <f>+IF(IFERROR(ABS(datos!H264),0)&gt;0,datos!H222,"-")</f>
        <v>2.9822904193661475</v>
      </c>
      <c r="G66" s="149">
        <f>+IF(IFERROR(ABS(datos!K264),0)&gt;0,datos!K222,"-")</f>
        <v>2.24316088260497</v>
      </c>
      <c r="H66" s="149">
        <f>+IF(IFERROR(ABS(datos!Q264),0)&gt;0,datos!Q222,"-")</f>
        <v>0.22674874622679628</v>
      </c>
      <c r="I66" s="149">
        <f>+IF(IFERROR(ABS(datos!T264),0)&gt;0,datos!T222,"-")</f>
        <v>1.4426985770153471</v>
      </c>
      <c r="J66" s="151">
        <f>+IF(IFERROR(ABS(datos!W264),0)&gt;0,datos!W222,"-")</f>
        <v>5.8632142344568789</v>
      </c>
      <c r="K66" s="162"/>
      <c r="L66" s="162"/>
      <c r="M66" s="163"/>
      <c r="N66" s="163"/>
      <c r="O66" s="163"/>
    </row>
    <row r="67" spans="1:15" x14ac:dyDescent="0.25">
      <c r="A67" s="2"/>
      <c r="B67" s="257" t="s">
        <v>383</v>
      </c>
      <c r="C67" s="201"/>
      <c r="D67" s="201"/>
      <c r="E67" s="201"/>
      <c r="F67" s="201"/>
      <c r="G67" s="201"/>
      <c r="H67" s="201"/>
      <c r="I67" s="201"/>
      <c r="J67" s="168"/>
      <c r="K67" s="168"/>
      <c r="L67" s="168"/>
      <c r="M67" s="169"/>
      <c r="N67" s="169"/>
      <c r="O67" s="169"/>
    </row>
  </sheetData>
  <mergeCells count="1">
    <mergeCell ref="J2:K3"/>
  </mergeCells>
  <hyperlinks>
    <hyperlink ref="L2:L3" location="'BEBIDAS FRIAS OOH'!A1" display="VOLVER A MENÚ"/>
  </hyperlinks>
  <pageMargins left="0.25" right="0.25" top="0.75" bottom="0.75" header="0.3" footer="0.3"/>
  <pageSetup paperSize="9" scale="52" fitToWidth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Q68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3.140625" style="26" customWidth="1"/>
    <col min="2" max="2" width="40.85546875" style="26" customWidth="1"/>
    <col min="3" max="3" width="13.42578125" style="27" customWidth="1"/>
    <col min="4" max="12" width="11.28515625" style="27" customWidth="1"/>
    <col min="13" max="13" width="12" style="27" customWidth="1"/>
    <col min="14" max="15" width="11.28515625" style="27" customWidth="1"/>
    <col min="16" max="16" width="11.28515625" style="26" customWidth="1"/>
    <col min="17" max="17" width="3.7109375" style="26" customWidth="1"/>
    <col min="18" max="16384" width="11.42578125" style="26"/>
  </cols>
  <sheetData>
    <row r="1" spans="1:17" ht="52.5" customHeight="1" x14ac:dyDescent="0.25">
      <c r="A1" s="2"/>
      <c r="B1" s="36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2"/>
      <c r="Q1" s="32"/>
    </row>
    <row r="2" spans="1:17" ht="28.5" x14ac:dyDescent="0.45">
      <c r="A2" s="2"/>
      <c r="B2" s="9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8"/>
      <c r="O2" s="364"/>
      <c r="P2" s="364"/>
      <c r="Q2" s="2"/>
    </row>
    <row r="3" spans="1:17" ht="18.75" x14ac:dyDescent="0.3">
      <c r="A3" s="2"/>
      <c r="B3" s="48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8"/>
      <c r="O3" s="364"/>
      <c r="P3" s="364"/>
      <c r="Q3" s="2"/>
    </row>
    <row r="4" spans="1:17" x14ac:dyDescent="0.25">
      <c r="A4" s="2"/>
      <c r="B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2"/>
      <c r="Q4" s="2"/>
    </row>
    <row r="5" spans="1:17" ht="22.5" customHeight="1" thickBot="1" x14ac:dyDescent="0.3">
      <c r="A5" s="2"/>
      <c r="B5" s="46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/>
    </row>
    <row r="6" spans="1:17" s="57" customFormat="1" ht="43.5" customHeight="1" thickBot="1" x14ac:dyDescent="0.25">
      <c r="A6" s="104"/>
      <c r="B6" s="55"/>
      <c r="C6" s="51" t="s">
        <v>358</v>
      </c>
      <c r="D6" s="52" t="s">
        <v>279</v>
      </c>
      <c r="E6" s="56" t="s">
        <v>280</v>
      </c>
      <c r="F6" s="56" t="s">
        <v>281</v>
      </c>
      <c r="G6" s="56" t="s">
        <v>282</v>
      </c>
      <c r="H6" s="56" t="s">
        <v>283</v>
      </c>
      <c r="I6" s="52" t="s">
        <v>284</v>
      </c>
      <c r="J6" s="52" t="s">
        <v>285</v>
      </c>
      <c r="K6" s="52" t="s">
        <v>290</v>
      </c>
      <c r="L6" s="52" t="s">
        <v>286</v>
      </c>
      <c r="M6" s="52" t="s">
        <v>287</v>
      </c>
      <c r="N6" s="52" t="s">
        <v>288</v>
      </c>
      <c r="O6" s="53" t="s">
        <v>289</v>
      </c>
      <c r="P6" s="55"/>
      <c r="Q6" s="55"/>
    </row>
    <row r="7" spans="1:17" s="28" customFormat="1" ht="20.100000000000001" customHeight="1" x14ac:dyDescent="0.25">
      <c r="A7" s="69"/>
      <c r="B7" s="100" t="s">
        <v>302</v>
      </c>
      <c r="C7" s="109">
        <f>+datos!DK47/1000000</f>
        <v>213.5556</v>
      </c>
      <c r="D7" s="105">
        <f>+datos!DL47/1000000</f>
        <v>120.3219</v>
      </c>
      <c r="E7" s="105">
        <f>+datos!DM47/1000000</f>
        <v>69.372789999999995</v>
      </c>
      <c r="F7" s="105">
        <f>+datos!DV47/1000000</f>
        <v>50.468989999999998</v>
      </c>
      <c r="G7" s="105">
        <f>+datos!EE47/1000000</f>
        <v>108.7504</v>
      </c>
      <c r="H7" s="105">
        <f>+datos!EN47/1000000</f>
        <v>10.63078</v>
      </c>
      <c r="I7" s="105">
        <f>+datos!EW47/1000000</f>
        <v>30.937729999999998</v>
      </c>
      <c r="J7" s="105">
        <f>+datos!FF47/1000000</f>
        <v>14.186400000000001</v>
      </c>
      <c r="K7" s="105">
        <f>+datos!FO47/1000000</f>
        <v>8.9158880000000007</v>
      </c>
      <c r="L7" s="105">
        <f>+datos!FX47/1000000</f>
        <v>19.892150000000001</v>
      </c>
      <c r="M7" s="105">
        <f>+datos!GG47/1000000</f>
        <v>5.1980149999999998</v>
      </c>
      <c r="N7" s="105">
        <f>+datos!GP47/1000000</f>
        <v>2.8528159999999998</v>
      </c>
      <c r="O7" s="106">
        <f>+datos!GY47/1000000</f>
        <v>11.250719999999999</v>
      </c>
      <c r="P7" s="20"/>
      <c r="Q7" s="20"/>
    </row>
    <row r="8" spans="1:17" s="28" customFormat="1" ht="20.100000000000001" customHeight="1" x14ac:dyDescent="0.25">
      <c r="A8" s="69"/>
      <c r="B8" s="101" t="s">
        <v>303</v>
      </c>
      <c r="C8" s="110">
        <f>+datos!DK55/1000000</f>
        <v>81.65427803</v>
      </c>
      <c r="D8" s="105">
        <f>+datos!DL55/1000000</f>
        <v>47.056775860000002</v>
      </c>
      <c r="E8" s="105">
        <f>+datos!DM55/1000000</f>
        <v>27.389909230000001</v>
      </c>
      <c r="F8" s="105">
        <f>+datos!DV55/1000000</f>
        <v>19.666866629999994</v>
      </c>
      <c r="G8" s="105">
        <f>+datos!EE55/1000000</f>
        <v>42.620973939999999</v>
      </c>
      <c r="H8" s="105">
        <f>+datos!EN55/1000000</f>
        <v>4.2991850599999992</v>
      </c>
      <c r="I8" s="105">
        <f>+datos!EW55/1000000</f>
        <v>12.111269999999999</v>
      </c>
      <c r="J8" s="105">
        <f>+datos!FF55/1000000</f>
        <v>2.8502238000000002</v>
      </c>
      <c r="K8" s="105">
        <f>+datos!FO55/1000000</f>
        <v>2.9892935900000004</v>
      </c>
      <c r="L8" s="105">
        <f>+datos!FX55/1000000</f>
        <v>8.2096704999999996</v>
      </c>
      <c r="M8" s="105">
        <f>+datos!GG55/1000000</f>
        <v>2.2549035800000001</v>
      </c>
      <c r="N8" s="105">
        <f>+datos!GP55/1000000</f>
        <v>1.9994761200000002</v>
      </c>
      <c r="O8" s="106">
        <f>+datos!GY55/1000000</f>
        <v>4.1826645800000009</v>
      </c>
      <c r="P8" s="20"/>
      <c r="Q8" s="20"/>
    </row>
    <row r="9" spans="1:17" s="28" customFormat="1" ht="20.100000000000001" customHeight="1" x14ac:dyDescent="0.25">
      <c r="A9" s="69"/>
      <c r="B9" s="101" t="s">
        <v>361</v>
      </c>
      <c r="C9" s="110">
        <f>+datos!DK46/1000000</f>
        <v>290.91629999999998</v>
      </c>
      <c r="D9" s="107">
        <f>+datos!DL46/1000000</f>
        <v>167.0874</v>
      </c>
      <c r="E9" s="107">
        <f>+datos!DM46/1000000</f>
        <v>96.198899999999995</v>
      </c>
      <c r="F9" s="107">
        <f>+datos!DV46/1000000</f>
        <v>70.204620000000006</v>
      </c>
      <c r="G9" s="107">
        <f>+datos!EE46/1000000</f>
        <v>152.58090000000001</v>
      </c>
      <c r="H9" s="107">
        <f>+datos!EN46/1000000</f>
        <v>13.06982</v>
      </c>
      <c r="I9" s="107">
        <f>+datos!EW46/1000000</f>
        <v>38.147320000000001</v>
      </c>
      <c r="J9" s="107">
        <f>+datos!FF46/1000000</f>
        <v>14.771380000000001</v>
      </c>
      <c r="K9" s="107">
        <f>+datos!FO46/1000000</f>
        <v>13.669729999999999</v>
      </c>
      <c r="L9" s="107">
        <f>+datos!FX46/1000000</f>
        <v>28.662279999999999</v>
      </c>
      <c r="M9" s="107">
        <f>+datos!GG46/1000000</f>
        <v>6.1250720000000003</v>
      </c>
      <c r="N9" s="107">
        <f>+datos!GP46/1000000</f>
        <v>4.3245969999999998</v>
      </c>
      <c r="O9" s="108">
        <f>+datos!GY46/1000000</f>
        <v>18.128450000000001</v>
      </c>
      <c r="P9" s="20"/>
      <c r="Q9" s="20"/>
    </row>
    <row r="10" spans="1:17" s="28" customFormat="1" ht="20.100000000000001" customHeight="1" x14ac:dyDescent="0.25">
      <c r="A10" s="69"/>
      <c r="B10" s="101" t="s">
        <v>357</v>
      </c>
      <c r="C10" s="110">
        <f>+datos!DK48</f>
        <v>55.8</v>
      </c>
      <c r="D10" s="107">
        <f>+datos!DL48</f>
        <v>39.799999999999997</v>
      </c>
      <c r="E10" s="107">
        <f>+datos!DM48</f>
        <v>28.4</v>
      </c>
      <c r="F10" s="107">
        <f>+datos!DV48</f>
        <v>18.8</v>
      </c>
      <c r="G10" s="107">
        <f>+datos!EE48</f>
        <v>37.799999999999997</v>
      </c>
      <c r="H10" s="107">
        <f>+datos!EN48</f>
        <v>6.3</v>
      </c>
      <c r="I10" s="107">
        <f>+datos!EW48</f>
        <v>16.100000000000001</v>
      </c>
      <c r="J10" s="107">
        <f>+datos!FF48</f>
        <v>5.7</v>
      </c>
      <c r="K10" s="107">
        <f>+datos!FO48</f>
        <v>4.8</v>
      </c>
      <c r="L10" s="107">
        <f>+datos!FX48</f>
        <v>12.9</v>
      </c>
      <c r="M10" s="107">
        <f>+datos!GG48</f>
        <v>3.3</v>
      </c>
      <c r="N10" s="107">
        <f>+datos!GP48</f>
        <v>1.7</v>
      </c>
      <c r="O10" s="108">
        <f>+datos!GY48</f>
        <v>7.6</v>
      </c>
      <c r="P10" s="20"/>
      <c r="Q10" s="20"/>
    </row>
    <row r="11" spans="1:17" s="28" customFormat="1" ht="20.100000000000001" customHeight="1" x14ac:dyDescent="0.25">
      <c r="A11" s="69"/>
      <c r="B11" s="101" t="s">
        <v>4</v>
      </c>
      <c r="C11" s="110">
        <f>+datos!DK51</f>
        <v>6.7</v>
      </c>
      <c r="D11" s="105">
        <f>+datos!DL51</f>
        <v>5.3</v>
      </c>
      <c r="E11" s="105">
        <f>+datos!DM51</f>
        <v>4.2</v>
      </c>
      <c r="F11" s="105">
        <f>+datos!DV51</f>
        <v>4.7</v>
      </c>
      <c r="G11" s="105">
        <f>+datos!EE51</f>
        <v>5.0999999999999996</v>
      </c>
      <c r="H11" s="105">
        <f>+datos!EN51</f>
        <v>2.6</v>
      </c>
      <c r="I11" s="105">
        <f>+datos!EW51</f>
        <v>3.2</v>
      </c>
      <c r="J11" s="105">
        <f>+datos!FF51</f>
        <v>3.1</v>
      </c>
      <c r="K11" s="105">
        <f>+datos!FO51</f>
        <v>3.4</v>
      </c>
      <c r="L11" s="105">
        <f>+datos!FX51</f>
        <v>3</v>
      </c>
      <c r="M11" s="105">
        <f>+datos!GG51</f>
        <v>3.4</v>
      </c>
      <c r="N11" s="105">
        <f>+datos!GP51</f>
        <v>2.9</v>
      </c>
      <c r="O11" s="106">
        <f>+datos!GY51</f>
        <v>3</v>
      </c>
      <c r="P11" s="20"/>
      <c r="Q11" s="20"/>
    </row>
    <row r="12" spans="1:17" s="28" customFormat="1" ht="20.100000000000001" customHeight="1" x14ac:dyDescent="0.25">
      <c r="A12" s="69"/>
      <c r="B12" s="101" t="s">
        <v>299</v>
      </c>
      <c r="C12" s="110">
        <f>+datos!DK50</f>
        <v>10.7</v>
      </c>
      <c r="D12" s="105">
        <f>+datos!DL50</f>
        <v>8.5</v>
      </c>
      <c r="E12" s="105">
        <f>+datos!DM50</f>
        <v>6.8</v>
      </c>
      <c r="F12" s="105">
        <f>+datos!DV50</f>
        <v>7.5</v>
      </c>
      <c r="G12" s="105">
        <f>+datos!EE50</f>
        <v>8.1</v>
      </c>
      <c r="H12" s="105">
        <f>+datos!EN50</f>
        <v>4.7</v>
      </c>
      <c r="I12" s="105">
        <f>+datos!EW50</f>
        <v>5.4</v>
      </c>
      <c r="J12" s="105">
        <f>+datos!FF50</f>
        <v>6.9</v>
      </c>
      <c r="K12" s="105">
        <f>+datos!FO50</f>
        <v>5.2</v>
      </c>
      <c r="L12" s="105">
        <f>+datos!FX50</f>
        <v>4.3</v>
      </c>
      <c r="M12" s="105">
        <f>+datos!GG50</f>
        <v>4.4000000000000004</v>
      </c>
      <c r="N12" s="105">
        <f>+datos!GP50</f>
        <v>4.8</v>
      </c>
      <c r="O12" s="106">
        <f>+datos!GY50</f>
        <v>4.0999999999999996</v>
      </c>
      <c r="P12" s="20"/>
      <c r="Q12" s="20"/>
    </row>
    <row r="13" spans="1:17" s="28" customFormat="1" ht="20.100000000000001" customHeight="1" x14ac:dyDescent="0.25">
      <c r="A13" s="69"/>
      <c r="B13" s="101" t="s">
        <v>300</v>
      </c>
      <c r="C13" s="110">
        <f>+datos!DK56</f>
        <v>4.1011197268340309</v>
      </c>
      <c r="D13" s="105">
        <f>+datos!DL56</f>
        <v>3.3147211498770806</v>
      </c>
      <c r="E13" s="105">
        <f>+datos!DM56</f>
        <v>2.6975298886120331</v>
      </c>
      <c r="F13" s="105">
        <f>+datos!DV56</f>
        <v>2.923322230272011</v>
      </c>
      <c r="G13" s="105">
        <f>+datos!EE56</f>
        <v>3.1616150676964798</v>
      </c>
      <c r="H13" s="105">
        <f>+datos!EN56</f>
        <v>1.9155625113061887</v>
      </c>
      <c r="I13" s="105">
        <f>+datos!EW56</f>
        <v>2.1045934059976186</v>
      </c>
      <c r="J13" s="105">
        <f>+datos!FF56</f>
        <v>1.3886467311630246</v>
      </c>
      <c r="K13" s="105">
        <f>+datos!FO56</f>
        <v>1.731415230671479</v>
      </c>
      <c r="L13" s="105">
        <f>+datos!FX56</f>
        <v>1.782334661200621</v>
      </c>
      <c r="M13" s="105">
        <f>+datos!GG56</f>
        <v>1.9162357402170072</v>
      </c>
      <c r="N13" s="105">
        <f>+datos!GP56</f>
        <v>3.3541559990538805</v>
      </c>
      <c r="O13" s="106">
        <f>+datos!GY56</f>
        <v>1.5322973518034606</v>
      </c>
      <c r="P13" s="20"/>
      <c r="Q13" s="20"/>
    </row>
    <row r="14" spans="1:17" s="28" customFormat="1" ht="20.100000000000001" customHeight="1" x14ac:dyDescent="0.25">
      <c r="A14" s="69"/>
      <c r="B14" s="101" t="s">
        <v>301</v>
      </c>
      <c r="C14" s="110">
        <f>+datos!DK53</f>
        <v>1.61</v>
      </c>
      <c r="D14" s="105">
        <f>+datos!DL53</f>
        <v>1.61</v>
      </c>
      <c r="E14" s="105">
        <f>+datos!DM53</f>
        <v>1.62</v>
      </c>
      <c r="F14" s="105">
        <f>+datos!DV53</f>
        <v>1.59</v>
      </c>
      <c r="G14" s="105">
        <f>+datos!EE53</f>
        <v>1.59</v>
      </c>
      <c r="H14" s="105">
        <f>+datos!EN53</f>
        <v>1.81</v>
      </c>
      <c r="I14" s="105">
        <f>+datos!EW53</f>
        <v>1.69</v>
      </c>
      <c r="J14" s="105">
        <f>+datos!FF53</f>
        <v>2.21</v>
      </c>
      <c r="K14" s="105">
        <f>+datos!FO53</f>
        <v>1.51</v>
      </c>
      <c r="L14" s="105">
        <f>+datos!FX53</f>
        <v>1.43</v>
      </c>
      <c r="M14" s="105">
        <f>+datos!GG53</f>
        <v>1.32</v>
      </c>
      <c r="N14" s="105">
        <f>+datos!GP53</f>
        <v>1.66</v>
      </c>
      <c r="O14" s="106">
        <f>+datos!GY53</f>
        <v>1.39</v>
      </c>
      <c r="P14" s="20"/>
      <c r="Q14" s="20"/>
    </row>
    <row r="15" spans="1:17" s="28" customFormat="1" ht="20.100000000000001" customHeight="1" x14ac:dyDescent="0.25">
      <c r="A15" s="69"/>
      <c r="B15" s="102" t="s">
        <v>317</v>
      </c>
      <c r="C15" s="110">
        <f>+datos!DK58</f>
        <v>2.2873711521163589</v>
      </c>
      <c r="D15" s="105">
        <f>+datos!DL58</f>
        <v>1.3181956195145537</v>
      </c>
      <c r="E15" s="105">
        <f>+datos!DM58</f>
        <v>0.76727012648093573</v>
      </c>
      <c r="F15" s="105">
        <f>+datos!DV58</f>
        <v>0.55092549303361782</v>
      </c>
      <c r="G15" s="105">
        <f>+datos!EE58</f>
        <v>1.1939360510865213</v>
      </c>
      <c r="H15" s="105">
        <f>+datos!EN58</f>
        <v>0.12043253729144063</v>
      </c>
      <c r="I15" s="105">
        <f>+datos!EW58</f>
        <v>0.33927150275352563</v>
      </c>
      <c r="J15" s="105">
        <f>+datos!FF58</f>
        <v>7.9842965420625939E-2</v>
      </c>
      <c r="K15" s="105">
        <f>+datos!FO58</f>
        <v>8.3738710180747494E-2</v>
      </c>
      <c r="L15" s="105">
        <f>+datos!FX58</f>
        <v>0.22997648038944621</v>
      </c>
      <c r="M15" s="105">
        <f>+datos!GG58</f>
        <v>6.316633401376609E-2</v>
      </c>
      <c r="N15" s="105">
        <f>+datos!GP58</f>
        <v>5.6011076291106444E-2</v>
      </c>
      <c r="O15" s="106">
        <f>+datos!GY58</f>
        <v>0.11716846355258732</v>
      </c>
      <c r="P15" s="20"/>
      <c r="Q15" s="20"/>
    </row>
    <row r="16" spans="1:17" s="28" customFormat="1" ht="20.100000000000001" customHeight="1" x14ac:dyDescent="0.25">
      <c r="A16" s="69"/>
      <c r="B16" s="102" t="s">
        <v>316</v>
      </c>
      <c r="C16" s="110">
        <f>+datos!DK59</f>
        <v>8.1494021912231744</v>
      </c>
      <c r="D16" s="105">
        <f>+datos!DL59</f>
        <v>4.6805985903360616</v>
      </c>
      <c r="E16" s="105">
        <f>+datos!DM59</f>
        <v>2.6948078414762562</v>
      </c>
      <c r="F16" s="105">
        <f>+datos!DV59</f>
        <v>1.9666333033315433</v>
      </c>
      <c r="G16" s="105">
        <f>+datos!EE59</f>
        <v>4.2742298069884841</v>
      </c>
      <c r="H16" s="105">
        <f>+datos!EN59</f>
        <v>0.36612324488828046</v>
      </c>
      <c r="I16" s="105">
        <f>+datos!EW59</f>
        <v>1.0686161387220021</v>
      </c>
      <c r="J16" s="105">
        <f>+datos!FF59</f>
        <v>0.41378883389961363</v>
      </c>
      <c r="K16" s="105">
        <f>+datos!FO59</f>
        <v>0.38292844923240521</v>
      </c>
      <c r="L16" s="105">
        <f>+datos!FX59</f>
        <v>0.80291289088116458</v>
      </c>
      <c r="M16" s="105">
        <f>+datos!GG59</f>
        <v>0.1715808814363434</v>
      </c>
      <c r="N16" s="105">
        <f>+datos!GP59</f>
        <v>0.1211443988114697</v>
      </c>
      <c r="O16" s="106">
        <f>+datos!GY59</f>
        <v>0.50783001898992852</v>
      </c>
      <c r="P16" s="20"/>
      <c r="Q16" s="20"/>
    </row>
    <row r="17" spans="1:17" s="28" customFormat="1" ht="20.100000000000001" customHeight="1" thickBot="1" x14ac:dyDescent="0.3">
      <c r="A17" s="69"/>
      <c r="B17" s="103" t="s">
        <v>360</v>
      </c>
      <c r="C17" s="111">
        <f>+datos!DK57</f>
        <v>3.5627808734420086</v>
      </c>
      <c r="D17" s="105">
        <f>+datos!DL57</f>
        <v>3.5507617542074419</v>
      </c>
      <c r="E17" s="105">
        <f>+datos!DM57</f>
        <v>3.5122022198830045</v>
      </c>
      <c r="F17" s="105">
        <f>+datos!DV57</f>
        <v>3.5696901453996395</v>
      </c>
      <c r="G17" s="105">
        <f>+datos!EE57</f>
        <v>3.5799486941522485</v>
      </c>
      <c r="H17" s="105">
        <f>+datos!EN57</f>
        <v>3.0400691799947781</v>
      </c>
      <c r="I17" s="105">
        <f>+datos!EW57</f>
        <v>3.1497373933534631</v>
      </c>
      <c r="J17" s="105">
        <f>+datos!FF57</f>
        <v>5.1825333856239633</v>
      </c>
      <c r="K17" s="105">
        <f>+datos!FO57</f>
        <v>4.5728964347058323</v>
      </c>
      <c r="L17" s="105">
        <f>+datos!FX57</f>
        <v>3.4912826282126672</v>
      </c>
      <c r="M17" s="105">
        <f>+datos!GG57</f>
        <v>2.7163343276966194</v>
      </c>
      <c r="N17" s="105">
        <f>+datos!GP57</f>
        <v>2.1628650408688053</v>
      </c>
      <c r="O17" s="106">
        <f>+datos!GY57</f>
        <v>4.3341868928920899</v>
      </c>
      <c r="P17" s="20"/>
      <c r="Q17" s="20"/>
    </row>
    <row r="18" spans="1:17" x14ac:dyDescent="0.25">
      <c r="A18" s="2"/>
      <c r="B18" s="256" t="s">
        <v>263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/>
      <c r="Q18"/>
    </row>
    <row r="19" spans="1:17" ht="29.25" customHeight="1" x14ac:dyDescent="0.25">
      <c r="A19" s="2"/>
      <c r="B19" s="44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32"/>
    </row>
    <row r="20" spans="1:17" ht="29.25" customHeight="1" thickBot="1" x14ac:dyDescent="0.3">
      <c r="A20" s="2"/>
      <c r="B20" s="44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32"/>
    </row>
    <row r="21" spans="1:17" s="57" customFormat="1" ht="43.5" customHeight="1" thickBot="1" x14ac:dyDescent="0.25">
      <c r="A21" s="104"/>
      <c r="B21" s="58" t="s">
        <v>318</v>
      </c>
      <c r="C21" s="51" t="s">
        <v>358</v>
      </c>
      <c r="D21" s="52" t="s">
        <v>279</v>
      </c>
      <c r="E21" s="56" t="s">
        <v>280</v>
      </c>
      <c r="F21" s="56" t="s">
        <v>281</v>
      </c>
      <c r="G21" s="56" t="s">
        <v>282</v>
      </c>
      <c r="H21" s="56" t="s">
        <v>283</v>
      </c>
      <c r="I21" s="52" t="s">
        <v>284</v>
      </c>
      <c r="J21" s="52" t="s">
        <v>285</v>
      </c>
      <c r="K21" s="52" t="s">
        <v>290</v>
      </c>
      <c r="L21" s="52" t="s">
        <v>286</v>
      </c>
      <c r="M21" s="52" t="s">
        <v>287</v>
      </c>
      <c r="N21" s="52" t="s">
        <v>288</v>
      </c>
      <c r="O21" s="53" t="s">
        <v>289</v>
      </c>
      <c r="P21" s="136" t="s">
        <v>297</v>
      </c>
      <c r="Q21" s="55"/>
    </row>
    <row r="22" spans="1:17" s="28" customFormat="1" ht="20.100000000000001" customHeight="1" x14ac:dyDescent="0.25">
      <c r="A22" s="69"/>
      <c r="B22" s="23" t="s">
        <v>12</v>
      </c>
      <c r="C22" s="212">
        <v>100</v>
      </c>
      <c r="D22" s="212">
        <v>100</v>
      </c>
      <c r="E22" s="212">
        <v>100</v>
      </c>
      <c r="F22" s="212">
        <v>100</v>
      </c>
      <c r="G22" s="212">
        <v>100</v>
      </c>
      <c r="H22" s="212">
        <v>100</v>
      </c>
      <c r="I22" s="212">
        <v>100</v>
      </c>
      <c r="J22" s="212">
        <v>100</v>
      </c>
      <c r="K22" s="212">
        <v>100</v>
      </c>
      <c r="L22" s="212">
        <v>100</v>
      </c>
      <c r="M22" s="212">
        <v>100</v>
      </c>
      <c r="N22" s="212">
        <v>100</v>
      </c>
      <c r="O22" s="213">
        <v>100</v>
      </c>
      <c r="P22" s="229">
        <v>100</v>
      </c>
      <c r="Q22" s="20"/>
    </row>
    <row r="23" spans="1:17" s="28" customFormat="1" ht="20.100000000000001" customHeight="1" x14ac:dyDescent="0.25">
      <c r="A23" s="69"/>
      <c r="B23" s="70" t="s">
        <v>264</v>
      </c>
      <c r="C23" s="190">
        <f>+IF(IFERROR(ABS(datos!DK244),0)&gt;0,datos!DK161/datos!$DK$152*100,"-")</f>
        <v>10.772168933991898</v>
      </c>
      <c r="D23" s="190">
        <f>+IF(IFERROR(ABS(datos!DL244),0)&gt;0,datos!DL161/datos!$DL$152*100,"-")</f>
        <v>6.5307471042262462</v>
      </c>
      <c r="E23" s="190">
        <f>+IF(IFERROR(ABS(datos!DM244),0)&gt;0,datos!DM161/datos!$DM$152*100,"-")</f>
        <v>8.7292669070971485</v>
      </c>
      <c r="F23" s="190">
        <f>+IF(IFERROR(ABS(datos!DV244),0)&gt;0,datos!DV161/datos!$DV$152*100,"-")</f>
        <v>3.3945498017693634</v>
      </c>
      <c r="G23" s="190">
        <f>+IF(IFERROR(ABS(datos!EE244),0)&gt;0,datos!EE161/datos!$EE$152*100,"-")</f>
        <v>6.2934242080948666</v>
      </c>
      <c r="H23" s="190">
        <f>+IF(IFERROR(ABS(datos!EN244),0)&gt;0,datos!EN161/datos!$EN$152*100,"-")</f>
        <v>8.1727963517258377</v>
      </c>
      <c r="I23" s="190">
        <f>+IF(IFERROR(ABS(datos!EW244),0)&gt;0,datos!EW161/datos!$EW$152*100,"-")</f>
        <v>15.814292128090845</v>
      </c>
      <c r="J23" s="190">
        <f>+IF(IFERROR(ABS(datos!FF244),0)&gt;0,datos!FF161/datos!$FF$152*100,"-")</f>
        <v>38.772979755258561</v>
      </c>
      <c r="K23" s="190">
        <f>+IF(IFERROR(ABS(datos!FO244),0)&gt;0,datos!FO161/datos!$FO$152*100,"-")</f>
        <v>2.0624866530400561</v>
      </c>
      <c r="L23" s="190">
        <f>+IF(IFERROR(ABS(datos!FX244),0)&gt;0,datos!FX161/datos!$FX$152*100,"-")</f>
        <v>12.681751344123185</v>
      </c>
      <c r="M23" s="190">
        <f>+IF(IFERROR(ABS(datos!GG244),0)&gt;0,datos!GG161/datos!$GG$152*100,"-")</f>
        <v>12.375127813213313</v>
      </c>
      <c r="N23" s="190">
        <f>+IF(IFERROR(ABS(datos!GP244),0)&gt;0,datos!GP161/datos!$GP$152*100,"-")</f>
        <v>0.67417597209213631</v>
      </c>
      <c r="O23" s="160">
        <f>+IF(IFERROR(ABS(datos!GY244),0)&gt;0,datos!GY161/datos!$GY$152*100,"-")</f>
        <v>12.306083521765718</v>
      </c>
      <c r="P23" s="137">
        <f>+'TOTAL BEBIDAS FRIAS'!K24</f>
        <v>9.7056631109923366</v>
      </c>
      <c r="Q23" s="20"/>
    </row>
    <row r="24" spans="1:17" s="28" customFormat="1" ht="20.100000000000001" customHeight="1" x14ac:dyDescent="0.25">
      <c r="A24" s="69"/>
      <c r="B24" s="71" t="s">
        <v>5</v>
      </c>
      <c r="C24" s="190">
        <f>+IF(IFERROR(ABS(datos!DK245),0)&gt;0,datos!DK162/datos!$DK$152*100,"-")</f>
        <v>5.9391231136060121</v>
      </c>
      <c r="D24" s="190">
        <f>+IF(IFERROR(ABS(datos!DL245),0)&gt;0,datos!DL162/datos!$DL$152*100,"-")</f>
        <v>5.1459086001800172</v>
      </c>
      <c r="E24" s="190">
        <f>+IF(IFERROR(ABS(datos!DM245),0)&gt;0,datos!DM162/datos!$DM$152*100,"-")</f>
        <v>6.6875139373809249</v>
      </c>
      <c r="F24" s="190">
        <f>+IF(IFERROR(ABS(datos!DV245),0)&gt;0,datos!DV162/datos!$DV$152*100,"-")</f>
        <v>2.907765738922059</v>
      </c>
      <c r="G24" s="190">
        <f>+IF(IFERROR(ABS(datos!EE245),0)&gt;0,datos!EE162/datos!$EE$152*100,"-")</f>
        <v>5.3391205917403521</v>
      </c>
      <c r="H24" s="190">
        <f>+IF(IFERROR(ABS(datos!EN245),0)&gt;0,datos!EN162/datos!$EN$152*100,"-")</f>
        <v>2.1778552467457706</v>
      </c>
      <c r="I24" s="190">
        <f>+IF(IFERROR(ABS(datos!EW245),0)&gt;0,datos!EW162/datos!$EW$152*100,"-")</f>
        <v>5.5333988628124953</v>
      </c>
      <c r="J24" s="190">
        <f>+IF(IFERROR(ABS(datos!FF245),0)&gt;0,datos!FF162/datos!$FF$152*100,"-")</f>
        <v>2.8650045113629954</v>
      </c>
      <c r="K24" s="190">
        <f>+IF(IFERROR(ABS(datos!FO245),0)&gt;0,datos!FO162/datos!$FO$152*100,"-")</f>
        <v>0.78086445231254586</v>
      </c>
      <c r="L24" s="190">
        <f>+IF(IFERROR(ABS(datos!FX245),0)&gt;0,datos!FX162/datos!$FX$152*100,"-")</f>
        <v>8.4413047357877353</v>
      </c>
      <c r="M24" s="190">
        <f>+IF(IFERROR(ABS(datos!GG245),0)&gt;0,datos!GG162/datos!$GG$152*100,"-")</f>
        <v>19.680166371201313</v>
      </c>
      <c r="N24" s="190">
        <f>+IF(IFERROR(ABS(datos!GP245),0)&gt;0,datos!GP162/datos!$GP$152*100,"-")</f>
        <v>8.3916032439526411</v>
      </c>
      <c r="O24" s="160">
        <f>+IF(IFERROR(ABS(datos!GY245),0)&gt;0,datos!GY162/datos!$GY$152*100,"-")</f>
        <v>12.107474010552213</v>
      </c>
      <c r="P24" s="137">
        <f>+'TOTAL BEBIDAS FRIAS'!K25</f>
        <v>8.3879962586003032</v>
      </c>
      <c r="Q24" s="20"/>
    </row>
    <row r="25" spans="1:17" s="28" customFormat="1" ht="20.100000000000001" customHeight="1" x14ac:dyDescent="0.25">
      <c r="A25" s="69"/>
      <c r="B25" s="71" t="s">
        <v>6</v>
      </c>
      <c r="C25" s="190">
        <f>+IF(IFERROR(ABS(datos!DK246),0)&gt;0,datos!DK163/datos!$DK$152*100,"-")</f>
        <v>13.836349877970889</v>
      </c>
      <c r="D25" s="190">
        <f>+IF(IFERROR(ABS(datos!DL246),0)&gt;0,datos!DL163/datos!$DL$152*100,"-")</f>
        <v>14.595913129696255</v>
      </c>
      <c r="E25" s="190">
        <f>+IF(IFERROR(ABS(datos!DM246),0)&gt;0,datos!DM163/datos!$DM$152*100,"-")</f>
        <v>14.527237552360225</v>
      </c>
      <c r="F25" s="190">
        <f>+IF(IFERROR(ABS(datos!DV246),0)&gt;0,datos!DV163/datos!$DV$152*100,"-")</f>
        <v>14.74282921057069</v>
      </c>
      <c r="G25" s="190">
        <f>+IF(IFERROR(ABS(datos!EE246),0)&gt;0,datos!EE163/datos!$EE$152*100,"-")</f>
        <v>15.078795112477748</v>
      </c>
      <c r="H25" s="190">
        <f>+IF(IFERROR(ABS(datos!EN246),0)&gt;0,datos!EN163/datos!$EN$152*100,"-")</f>
        <v>9.9563719689430137</v>
      </c>
      <c r="I25" s="190">
        <f>+IF(IFERROR(ABS(datos!EW246),0)&gt;0,datos!EW163/datos!$EW$152*100,"-")</f>
        <v>10.69039325121785</v>
      </c>
      <c r="J25" s="190">
        <f>+IF(IFERROR(ABS(datos!FF246),0)&gt;0,datos!FF163/datos!$FF$152*100,"-")</f>
        <v>9.4806222861331975</v>
      </c>
      <c r="K25" s="190">
        <f>+IF(IFERROR(ABS(datos!FO246),0)&gt;0,datos!FO163/datos!$FO$152*100,"-")</f>
        <v>1.7796432615573459</v>
      </c>
      <c r="L25" s="190">
        <f>+IF(IFERROR(ABS(datos!FX246),0)&gt;0,datos!FX163/datos!$FX$152*100,"-")</f>
        <v>20.620310021792516</v>
      </c>
      <c r="M25" s="190">
        <f>+IF(IFERROR(ABS(datos!GG246),0)&gt;0,datos!GG163/datos!$GG$152*100,"-")</f>
        <v>16.124443657819381</v>
      </c>
      <c r="N25" s="190">
        <f>+IF(IFERROR(ABS(datos!GP246),0)&gt;0,datos!GP163/datos!$GP$152*100,"-")</f>
        <v>1.035117582066281</v>
      </c>
      <c r="O25" s="160">
        <f>+IF(IFERROR(ABS(datos!GY246),0)&gt;0,datos!GY163/datos!$GY$152*100,"-")</f>
        <v>19.60515415902271</v>
      </c>
      <c r="P25" s="137">
        <f>+'TOTAL BEBIDAS FRIAS'!K26</f>
        <v>15.014366403373646</v>
      </c>
      <c r="Q25" s="20"/>
    </row>
    <row r="26" spans="1:17" s="28" customFormat="1" ht="20.100000000000001" customHeight="1" x14ac:dyDescent="0.25">
      <c r="A26" s="69"/>
      <c r="B26" s="71" t="s">
        <v>7</v>
      </c>
      <c r="C26" s="190">
        <f>+IF(IFERROR(ABS(datos!DK247),0)&gt;0,datos!DK164/datos!$DK$152*100,"-")</f>
        <v>35.660539924965676</v>
      </c>
      <c r="D26" s="190">
        <f>+IF(IFERROR(ABS(datos!DL247),0)&gt;0,datos!DL164/datos!$DL$152*100,"-")</f>
        <v>40.794402349032055</v>
      </c>
      <c r="E26" s="190">
        <f>+IF(IFERROR(ABS(datos!DM247),0)&gt;0,datos!DM164/datos!$DM$152*100,"-")</f>
        <v>36.603818298211735</v>
      </c>
      <c r="F26" s="190">
        <f>+IF(IFERROR(ABS(datos!DV247),0)&gt;0,datos!DV164/datos!$DV$152*100,"-")</f>
        <v>46.561264649837454</v>
      </c>
      <c r="G26" s="190">
        <f>+IF(IFERROR(ABS(datos!EE247),0)&gt;0,datos!EE164/datos!$EE$152*100,"-")</f>
        <v>42.089849784460561</v>
      </c>
      <c r="H26" s="190">
        <f>+IF(IFERROR(ABS(datos!EN247),0)&gt;0,datos!EN164/datos!$EN$152*100,"-")</f>
        <v>28.031536726373794</v>
      </c>
      <c r="I26" s="190">
        <f>+IF(IFERROR(ABS(datos!EW247),0)&gt;0,datos!EW164/datos!$EW$152*100,"-")</f>
        <v>32.292246392996518</v>
      </c>
      <c r="J26" s="190">
        <f>+IF(IFERROR(ABS(datos!FF247),0)&gt;0,datos!FF164/datos!$FF$152*100,"-")</f>
        <v>16.780797101449274</v>
      </c>
      <c r="K26" s="190">
        <f>+IF(IFERROR(ABS(datos!FO247),0)&gt;0,datos!FO164/datos!$FO$152*100,"-")</f>
        <v>30.940361745235023</v>
      </c>
      <c r="L26" s="190">
        <f>+IF(IFERROR(ABS(datos!FX247),0)&gt;0,datos!FX164/datos!$FX$152*100,"-")</f>
        <v>32.477429538787916</v>
      </c>
      <c r="M26" s="190">
        <f>+IF(IFERROR(ABS(datos!GG247),0)&gt;0,datos!GG164/datos!$GG$152*100,"-")</f>
        <v>40.136263554453002</v>
      </c>
      <c r="N26" s="190">
        <f>+IF(IFERROR(ABS(datos!GP247),0)&gt;0,datos!GP164/datos!$GP$152*100,"-")</f>
        <v>13.24042630159113</v>
      </c>
      <c r="O26" s="160">
        <f>+IF(IFERROR(ABS(datos!GY247),0)&gt;0,datos!GY164/datos!$GY$152*100,"-")</f>
        <v>26.810017492213834</v>
      </c>
      <c r="P26" s="137">
        <f>+'TOTAL BEBIDAS FRIAS'!K27</f>
        <v>30.37248440873363</v>
      </c>
      <c r="Q26" s="20"/>
    </row>
    <row r="27" spans="1:17" s="28" customFormat="1" ht="20.100000000000001" customHeight="1" thickBot="1" x14ac:dyDescent="0.3">
      <c r="A27" s="69"/>
      <c r="B27" s="72" t="s">
        <v>8</v>
      </c>
      <c r="C27" s="191">
        <f>+IF(IFERROR(ABS(datos!DK248),0)&gt;0,datos!DK165/datos!$DK$152*100,"-")</f>
        <v>33.791846245193291</v>
      </c>
      <c r="D27" s="190">
        <f>+IF(IFERROR(ABS(datos!DL248),0)&gt;0,datos!DL165/datos!$DL$152*100,"-")</f>
        <v>32.933057074397922</v>
      </c>
      <c r="E27" s="191">
        <f>+IF(IFERROR(ABS(datos!DM248),0)&gt;0,datos!DM165/datos!$DM$152*100,"-")</f>
        <v>33.452179161310944</v>
      </c>
      <c r="F27" s="191">
        <f>+IF(IFERROR(ABS(datos!DV248),0)&gt;0,datos!DV165/datos!$DV$152*100,"-")</f>
        <v>32.393594561729891</v>
      </c>
      <c r="G27" s="191">
        <f>+IF(IFERROR(ABS(datos!EE248),0)&gt;0,datos!EE165/datos!$EE$152*100,"-")</f>
        <v>31.198781797584189</v>
      </c>
      <c r="H27" s="191">
        <f>+IF(IFERROR(ABS(datos!EN248),0)&gt;0,datos!EN165/datos!$EN$152*100,"-")</f>
        <v>51.661458519506567</v>
      </c>
      <c r="I27" s="191">
        <f>+IF(IFERROR(ABS(datos!EW248),0)&gt;0,datos!EW165/datos!$EW$152*100,"-")</f>
        <v>35.66964997108709</v>
      </c>
      <c r="J27" s="191">
        <f>+IF(IFERROR(ABS(datos!FF248),0)&gt;0,datos!FF165/datos!$FF$152*100,"-")</f>
        <v>32.10061044380533</v>
      </c>
      <c r="K27" s="191">
        <f>+IF(IFERROR(ABS(datos!FO248),0)&gt;0,datos!FO165/datos!$FO$152*100,"-")</f>
        <v>64.436655103787757</v>
      </c>
      <c r="L27" s="191">
        <f>+IF(IFERROR(ABS(datos!FX248),0)&gt;0,datos!FX165/datos!$FX$152*100,"-")</f>
        <v>25.779194305291281</v>
      </c>
      <c r="M27" s="191">
        <f>+IF(IFERROR(ABS(datos!GG248),0)&gt;0,datos!GG165/datos!$GG$152*100,"-")</f>
        <v>11.683998603312995</v>
      </c>
      <c r="N27" s="191">
        <f>+IF(IFERROR(ABS(datos!GP248),0)&gt;0,datos!GP165/datos!$GP$152*100,"-")</f>
        <v>76.658747006466584</v>
      </c>
      <c r="O27" s="164">
        <f>+IF(IFERROR(ABS(datos!GY248),0)&gt;0,datos!GY165/datos!$GY$152*100,"-")</f>
        <v>29.171297481405634</v>
      </c>
      <c r="P27" s="138">
        <f>+'TOTAL BEBIDAS FRIAS'!K28</f>
        <v>36.51948981830008</v>
      </c>
      <c r="Q27" s="20"/>
    </row>
    <row r="28" spans="1:17" ht="8.25" customHeight="1" thickBot="1" x14ac:dyDescent="0.3">
      <c r="A28" s="2"/>
      <c r="B28" s="99"/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82"/>
      <c r="Q28"/>
    </row>
    <row r="29" spans="1:17" s="28" customFormat="1" ht="20.100000000000001" customHeight="1" x14ac:dyDescent="0.25">
      <c r="A29" s="69"/>
      <c r="B29" s="73" t="s">
        <v>9</v>
      </c>
      <c r="C29" s="192">
        <f>+IF(IFERROR(ABS(datos!DK249),0)&gt;0,datos!DK166/datos!$DK$152*100,"-")</f>
        <v>50.611503514775549</v>
      </c>
      <c r="D29" s="192">
        <f>+IF(IFERROR(ABS(datos!DL249),0)&gt;0,datos!DL166/datos!$DL$152*100,"-")</f>
        <v>49.465450595444388</v>
      </c>
      <c r="E29" s="192">
        <f>+IF(IFERROR(ABS(datos!DM249),0)&gt;0,datos!DM166/datos!$DM$152*100,"-")</f>
        <v>53.665940205086173</v>
      </c>
      <c r="F29" s="192">
        <f>+IF(IFERROR(ABS(datos!DV249),0)&gt;0,datos!DV166/datos!$DV$152*100,"-")</f>
        <v>43.762001181319462</v>
      </c>
      <c r="G29" s="192">
        <f>+IF(IFERROR(ABS(datos!EE249),0)&gt;0,datos!EE166/datos!$EE$152*100,"-")</f>
        <v>50.566140446379968</v>
      </c>
      <c r="H29" s="192">
        <f>+IF(IFERROR(ABS(datos!EN249),0)&gt;0,datos!EN166/datos!$EN$152*100,"-")</f>
        <v>39.256000030101276</v>
      </c>
      <c r="I29" s="192">
        <f>+IF(IFERROR(ABS(datos!EW249),0)&gt;0,datos!EW166/datos!$EW$152*100,"-")</f>
        <v>55.944602270431609</v>
      </c>
      <c r="J29" s="192">
        <f>+IF(IFERROR(ABS(datos!FF249),0)&gt;0,datos!FF166/datos!$FF$152*100,"-")</f>
        <v>45.456556984153842</v>
      </c>
      <c r="K29" s="192">
        <f>+IF(IFERROR(ABS(datos!FO249),0)&gt;0,datos!FO166/datos!$FO$152*100,"-")</f>
        <v>43.7413525158683</v>
      </c>
      <c r="L29" s="192">
        <f>+IF(IFERROR(ABS(datos!FX249),0)&gt;0,datos!FX166/datos!$FX$152*100,"-")</f>
        <v>58.036260534934634</v>
      </c>
      <c r="M29" s="192">
        <f>+IF(IFERROR(ABS(datos!GG249),0)&gt;0,datos!GG166/datos!$GG$152*100,"-")</f>
        <v>70.184079884340463</v>
      </c>
      <c r="N29" s="192">
        <f>+IF(IFERROR(ABS(datos!GP249),0)&gt;0,datos!GP166/datos!$GP$152*100,"-")</f>
        <v>55.840054178047239</v>
      </c>
      <c r="O29" s="170">
        <f>+IF(IFERROR(ABS(datos!GY249),0)&gt;0,datos!GY166/datos!$GY$152*100,"-")</f>
        <v>36.650881010282014</v>
      </c>
      <c r="P29" s="139">
        <f>+'TOTAL BEBIDAS FRIAS'!K30</f>
        <v>49.869053811894098</v>
      </c>
      <c r="Q29" s="20"/>
    </row>
    <row r="30" spans="1:17" s="28" customFormat="1" ht="20.100000000000001" customHeight="1" thickBot="1" x14ac:dyDescent="0.3">
      <c r="A30" s="69"/>
      <c r="B30" s="72" t="s">
        <v>10</v>
      </c>
      <c r="C30" s="191">
        <f>+IF(IFERROR(ABS(datos!DK250),0)&gt;0,datos!DK167/datos!$DK$152*100,"-")</f>
        <v>49.388543311437395</v>
      </c>
      <c r="D30" s="191">
        <f>+IF(IFERROR(ABS(datos!DL250),0)&gt;0,datos!DL167/datos!$DL$152*100,"-")</f>
        <v>50.534582648711499</v>
      </c>
      <c r="E30" s="191">
        <f>+IF(IFERROR(ABS(datos!DM250),0)&gt;0,datos!DM167/datos!$DM$152*100,"-")</f>
        <v>46.334059794913827</v>
      </c>
      <c r="F30" s="191">
        <f>+IF(IFERROR(ABS(datos!DV250),0)&gt;0,datos!DV167/datos!$DV$152*100,"-")</f>
        <v>56.237998818680545</v>
      </c>
      <c r="G30" s="191">
        <f>+IF(IFERROR(ABS(datos!EE250),0)&gt;0,datos!EE167/datos!$EE$152*100,"-")</f>
        <v>49.433822772146122</v>
      </c>
      <c r="H30" s="191">
        <f>+IF(IFERROR(ABS(datos!EN250),0)&gt;0,datos!EN167/datos!$EN$152*100,"-")</f>
        <v>60.74401878319371</v>
      </c>
      <c r="I30" s="191">
        <f>+IF(IFERROR(ABS(datos!EW250),0)&gt;0,datos!EW167/datos!$EW$152*100,"-")</f>
        <v>44.055365406576371</v>
      </c>
      <c r="J30" s="191">
        <f>+IF(IFERROR(ABS(datos!FF250),0)&gt;0,datos!FF167/datos!$FF$152*100,"-")</f>
        <v>54.543457113855517</v>
      </c>
      <c r="K30" s="191">
        <f>+IF(IFERROR(ABS(datos!FO250),0)&gt;0,datos!FO167/datos!$FO$152*100,"-")</f>
        <v>56.2586474841317</v>
      </c>
      <c r="L30" s="191">
        <f>+IF(IFERROR(ABS(datos!FX250),0)&gt;0,datos!FX167/datos!$FX$152*100,"-")</f>
        <v>41.963709302413264</v>
      </c>
      <c r="M30" s="191">
        <f>+IF(IFERROR(ABS(datos!GG250),0)&gt;0,datos!GG167/datos!$GG$152*100,"-")</f>
        <v>29.815939353772546</v>
      </c>
      <c r="N30" s="191">
        <f>+IF(IFERROR(ABS(datos!GP250),0)&gt;0,datos!GP167/datos!$GP$152*100,"-")</f>
        <v>44.159980875037157</v>
      </c>
      <c r="O30" s="164">
        <f>+IF(IFERROR(ABS(datos!GY250),0)&gt;0,datos!GY167/datos!$GY$152*100,"-")</f>
        <v>63.349154542998129</v>
      </c>
      <c r="P30" s="138">
        <f>+'TOTAL BEBIDAS FRIAS'!K31</f>
        <v>50.130946188105895</v>
      </c>
      <c r="Q30" s="20"/>
    </row>
    <row r="31" spans="1:17" x14ac:dyDescent="0.25">
      <c r="A31" s="2"/>
      <c r="B31" s="256" t="s">
        <v>385</v>
      </c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7"/>
      <c r="Q31"/>
    </row>
    <row r="32" spans="1:17" ht="29.25" customHeight="1" thickBot="1" x14ac:dyDescent="0.3">
      <c r="A32" s="2"/>
      <c r="B32" s="44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50"/>
      <c r="Q32" s="32"/>
    </row>
    <row r="33" spans="1:17" s="57" customFormat="1" ht="43.5" customHeight="1" thickBot="1" x14ac:dyDescent="0.25">
      <c r="A33" s="104"/>
      <c r="B33" s="58" t="s">
        <v>21</v>
      </c>
      <c r="C33" s="193" t="s">
        <v>358</v>
      </c>
      <c r="D33" s="194" t="s">
        <v>279</v>
      </c>
      <c r="E33" s="195" t="s">
        <v>280</v>
      </c>
      <c r="F33" s="195" t="s">
        <v>281</v>
      </c>
      <c r="G33" s="195" t="s">
        <v>282</v>
      </c>
      <c r="H33" s="195" t="s">
        <v>283</v>
      </c>
      <c r="I33" s="52" t="s">
        <v>284</v>
      </c>
      <c r="J33" s="52" t="s">
        <v>285</v>
      </c>
      <c r="K33" s="52" t="s">
        <v>290</v>
      </c>
      <c r="L33" s="52" t="s">
        <v>286</v>
      </c>
      <c r="M33" s="52" t="s">
        <v>287</v>
      </c>
      <c r="N33" s="52" t="s">
        <v>288</v>
      </c>
      <c r="O33" s="53" t="s">
        <v>289</v>
      </c>
      <c r="P33" s="59"/>
      <c r="Q33" s="55"/>
    </row>
    <row r="34" spans="1:17" s="28" customFormat="1" ht="20.100000000000001" customHeight="1" x14ac:dyDescent="0.25">
      <c r="A34" s="69"/>
      <c r="B34" s="23" t="s">
        <v>12</v>
      </c>
      <c r="C34" s="196">
        <f>+IF(IFERROR(ABS(datos!DK235),0)&gt;0,datos!DK214,"-")</f>
        <v>4.1011197268340309</v>
      </c>
      <c r="D34" s="196">
        <f>+IF(IFERROR(ABS(datos!DL235),0)&gt;0,datos!DL214,"-")</f>
        <v>3.3147211498770806</v>
      </c>
      <c r="E34" s="196">
        <f>+IF(IFERROR(ABS(datos!DM235),0)&gt;0,datos!DM214,"-")</f>
        <v>2.6975298886120331</v>
      </c>
      <c r="F34" s="196">
        <f>+IF(IFERROR(ABS(datos!DV235),0)&gt;0,datos!DV214,"-")</f>
        <v>2.923322230272011</v>
      </c>
      <c r="G34" s="196">
        <f>+IF(IFERROR(ABS(datos!EE235),0)&gt;0,datos!EE214,"-")</f>
        <v>3.1616150676964798</v>
      </c>
      <c r="H34" s="196">
        <f>+IF(IFERROR(ABS(datos!EN235),0)&gt;0,datos!EN214,"-")</f>
        <v>1.9155625113061887</v>
      </c>
      <c r="I34" s="196">
        <f>+IF(IFERROR(ABS(datos!EW235),0)&gt;0,datos!EW214,"-")</f>
        <v>2.1045934059976186</v>
      </c>
      <c r="J34" s="196">
        <f>+IF(IFERROR(ABS(datos!FF235),0)&gt;0,datos!FF214,"-")</f>
        <v>1.3886467311630246</v>
      </c>
      <c r="K34" s="196">
        <f>+IF(IFERROR(ABS(datos!FO235),0)&gt;0,datos!FO214,"-")</f>
        <v>1.731415230671479</v>
      </c>
      <c r="L34" s="196">
        <f>+IF(IFERROR(ABS(datos!FX235),0)&gt;0,datos!FX214,"-")</f>
        <v>1.782334661200621</v>
      </c>
      <c r="M34" s="196">
        <f>+IF(IFERROR(ABS(datos!GG235),0)&gt;0,datos!GG214,"-")</f>
        <v>1.9162357402170072</v>
      </c>
      <c r="N34" s="196">
        <f>+IF(IFERROR(ABS(datos!GP235),0)&gt;0,datos!GP214,"-")</f>
        <v>3.3541559990538805</v>
      </c>
      <c r="O34" s="293">
        <f>+IF(IFERROR(ABS(datos!GY235),0)&gt;0,datos!GY214,"-")</f>
        <v>1.5322973518034606</v>
      </c>
      <c r="P34" s="22"/>
      <c r="Q34" s="20"/>
    </row>
    <row r="35" spans="1:17" s="28" customFormat="1" ht="20.100000000000001" customHeight="1" x14ac:dyDescent="0.25">
      <c r="A35" s="69"/>
      <c r="B35" s="70" t="s">
        <v>264</v>
      </c>
      <c r="C35" s="190">
        <f>+IF(IFERROR(ABS(datos!DK244),0)&gt;0,datos!DK223,"-")</f>
        <v>3.2653999542127705</v>
      </c>
      <c r="D35" s="190">
        <f>+IF(IFERROR(ABS(datos!DL244),0)&gt;0,datos!DL223,"-")</f>
        <v>2.1369836674753375</v>
      </c>
      <c r="E35" s="190">
        <f>+IF(IFERROR(ABS(datos!DM244),0)&gt;0,datos!DM223,"-")</f>
        <v>1.8447663046852223</v>
      </c>
      <c r="F35" s="190">
        <f>+IF(IFERROR(ABS(datos!DV244),0)&gt;0,datos!DV223,"-")</f>
        <v>1.498253875851562</v>
      </c>
      <c r="G35" s="190">
        <f>+IF(IFERROR(ABS(datos!EE244),0)&gt;0,datos!EE223,"-")</f>
        <v>2.0324420824630618</v>
      </c>
      <c r="H35" s="190">
        <f>+IF(IFERROR(ABS(datos!EN244),0)&gt;0,datos!EN223,"-")</f>
        <v>1.0831943005541129</v>
      </c>
      <c r="I35" s="190">
        <f>+IF(IFERROR(ABS(datos!EW244),0)&gt;0,datos!EW223,"-")</f>
        <v>1.8397956754709988</v>
      </c>
      <c r="J35" s="190">
        <f>+IF(IFERROR(ABS(datos!FF244),0)&gt;0,datos!FF223,"-")</f>
        <v>0.8490840546323114</v>
      </c>
      <c r="K35" s="190">
        <f>+IF(IFERROR(ABS(datos!FO244),0)&gt;0,datos!FO223,"-")</f>
        <v>1.5888194480808504</v>
      </c>
      <c r="L35" s="190">
        <f>+IF(IFERROR(ABS(datos!FX244),0)&gt;0,datos!FX223,"-")</f>
        <v>1.5857367806813496</v>
      </c>
      <c r="M35" s="190">
        <f>+IF(IFERROR(ABS(datos!GG244),0)&gt;0,datos!GG223,"-")</f>
        <v>1.7165297963245765</v>
      </c>
      <c r="N35" s="190">
        <f>+IF(IFERROR(ABS(datos!GP244),0)&gt;0,datos!GP223,"-")</f>
        <v>1.8026994095041711</v>
      </c>
      <c r="O35" s="160">
        <f>+IF(IFERROR(ABS(datos!GY244),0)&gt;0,datos!GY223,"-")</f>
        <v>1.5211118281133549</v>
      </c>
      <c r="P35" s="22"/>
      <c r="Q35" s="20"/>
    </row>
    <row r="36" spans="1:17" s="28" customFormat="1" ht="20.100000000000001" customHeight="1" x14ac:dyDescent="0.25">
      <c r="A36" s="69"/>
      <c r="B36" s="71" t="s">
        <v>5</v>
      </c>
      <c r="C36" s="190">
        <f>+IF(IFERROR(ABS(datos!DK245),0)&gt;0,datos!DK224,"-")</f>
        <v>2.7455191632306368</v>
      </c>
      <c r="D36" s="190">
        <f>+IF(IFERROR(ABS(datos!DL245),0)&gt;0,datos!DL224,"-")</f>
        <v>2.1115872101831146</v>
      </c>
      <c r="E36" s="190">
        <f>+IF(IFERROR(ABS(datos!DM245),0)&gt;0,datos!DM224,"-")</f>
        <v>1.9680089042153486</v>
      </c>
      <c r="F36" s="190">
        <f>+IF(IFERROR(ABS(datos!DV245),0)&gt;0,datos!DV224,"-")</f>
        <v>1.4483437684272091</v>
      </c>
      <c r="G36" s="190">
        <f>+IF(IFERROR(ABS(datos!EE245),0)&gt;0,datos!EE224,"-")</f>
        <v>2.0385935989446264</v>
      </c>
      <c r="H36" s="190">
        <f>+IF(IFERROR(ABS(datos!EN245),0)&gt;0,datos!EN224,"-")</f>
        <v>1.3277279599450225</v>
      </c>
      <c r="I36" s="190">
        <f>+IF(IFERROR(ABS(datos!EW245),0)&gt;0,datos!EW224,"-")</f>
        <v>1.1942601307101286</v>
      </c>
      <c r="J36" s="190">
        <f>+IF(IFERROR(ABS(datos!FF245),0)&gt;0,datos!FF224,"-")</f>
        <v>0.55425825558721342</v>
      </c>
      <c r="K36" s="190">
        <f>+IF(IFERROR(ABS(datos!FO245),0)&gt;0,datos!FO224,"-")</f>
        <v>1.7155712365591398</v>
      </c>
      <c r="L36" s="190">
        <f>+IF(IFERROR(ABS(datos!FX245),0)&gt;0,datos!FX224,"-")</f>
        <v>1.4648678343087724</v>
      </c>
      <c r="M36" s="190">
        <f>+IF(IFERROR(ABS(datos!GG245),0)&gt;0,datos!GG224,"-")</f>
        <v>1.5245318640230952</v>
      </c>
      <c r="N36" s="190">
        <f>+IF(IFERROR(ABS(datos!GP245),0)&gt;0,datos!GP224,"-")</f>
        <v>12.444710590091868</v>
      </c>
      <c r="O36" s="160">
        <f>+IF(IFERROR(ABS(datos!GY245),0)&gt;0,datos!GY224,"-")</f>
        <v>1.4217158310949991</v>
      </c>
      <c r="P36" s="22"/>
      <c r="Q36" s="20"/>
    </row>
    <row r="37" spans="1:17" s="28" customFormat="1" ht="20.100000000000001" customHeight="1" x14ac:dyDescent="0.25">
      <c r="A37" s="69"/>
      <c r="B37" s="71" t="s">
        <v>6</v>
      </c>
      <c r="C37" s="190">
        <f>+IF(IFERROR(ABS(datos!DK246),0)&gt;0,datos!DK225,"-")</f>
        <v>3.3339219423265822</v>
      </c>
      <c r="D37" s="190">
        <f>+IF(IFERROR(ABS(datos!DL246),0)&gt;0,datos!DL225,"-")</f>
        <v>2.6958851354953755</v>
      </c>
      <c r="E37" s="190">
        <f>+IF(IFERROR(ABS(datos!DM246),0)&gt;0,datos!DM225,"-")</f>
        <v>2.2993357786090636</v>
      </c>
      <c r="F37" s="190">
        <f>+IF(IFERROR(ABS(datos!DV246),0)&gt;0,datos!DV225,"-")</f>
        <v>2.1760313342948683</v>
      </c>
      <c r="G37" s="190">
        <f>+IF(IFERROR(ABS(datos!EE246),0)&gt;0,datos!EE225,"-")</f>
        <v>2.6053354975834608</v>
      </c>
      <c r="H37" s="190">
        <f>+IF(IFERROR(ABS(datos!EN246),0)&gt;0,datos!EN225,"-")</f>
        <v>1.4421802216092316</v>
      </c>
      <c r="I37" s="190">
        <f>+IF(IFERROR(ABS(datos!EW246),0)&gt;0,datos!EW225,"-")</f>
        <v>1.3438076381295743</v>
      </c>
      <c r="J37" s="190">
        <f>+IF(IFERROR(ABS(datos!FF246),0)&gt;0,datos!FF225,"-")</f>
        <v>1.4146935953203155</v>
      </c>
      <c r="K37" s="190">
        <f>+IF(IFERROR(ABS(datos!FO246),0)&gt;0,datos!FO225,"-")</f>
        <v>0.61246452925970551</v>
      </c>
      <c r="L37" s="190">
        <f>+IF(IFERROR(ABS(datos!FX246),0)&gt;0,datos!FX225,"-")</f>
        <v>1.534312104686324</v>
      </c>
      <c r="M37" s="190">
        <f>+IF(IFERROR(ABS(datos!GG246),0)&gt;0,datos!GG225,"-")</f>
        <v>1.2729092518348779</v>
      </c>
      <c r="N37" s="190">
        <f>+IF(IFERROR(ABS(datos!GP246),0)&gt;0,datos!GP225,"-")</f>
        <v>0.80666084113203285</v>
      </c>
      <c r="O37" s="160">
        <f>+IF(IFERROR(ABS(datos!GY246),0)&gt;0,datos!GY225,"-")</f>
        <v>1.2822765965019243</v>
      </c>
      <c r="P37" s="22"/>
      <c r="Q37" s="20"/>
    </row>
    <row r="38" spans="1:17" s="28" customFormat="1" ht="20.100000000000001" customHeight="1" x14ac:dyDescent="0.25">
      <c r="A38" s="69"/>
      <c r="B38" s="71" t="s">
        <v>7</v>
      </c>
      <c r="C38" s="190">
        <f>+IF(IFERROR(ABS(datos!DK247),0)&gt;0,datos!DK226,"-")</f>
        <v>4.5446498985459529</v>
      </c>
      <c r="D38" s="190">
        <f>+IF(IFERROR(ABS(datos!DL247),0)&gt;0,datos!DL226,"-")</f>
        <v>3.7525082743099225</v>
      </c>
      <c r="E38" s="190">
        <f>+IF(IFERROR(ABS(datos!DM247),0)&gt;0,datos!DM226,"-")</f>
        <v>2.966686557384012</v>
      </c>
      <c r="F38" s="190">
        <f>+IF(IFERROR(ABS(datos!DV247),0)&gt;0,datos!DV226,"-")</f>
        <v>3.335552450129541</v>
      </c>
      <c r="G38" s="190">
        <f>+IF(IFERROR(ABS(datos!EE247),0)&gt;0,datos!EE226,"-")</f>
        <v>3.6729592275815688</v>
      </c>
      <c r="H38" s="190">
        <f>+IF(IFERROR(ABS(datos!EN247),0)&gt;0,datos!EN226,"-")</f>
        <v>1.7288605542966706</v>
      </c>
      <c r="I38" s="190">
        <f>+IF(IFERROR(ABS(datos!EW247),0)&gt;0,datos!EW226,"-")</f>
        <v>2.2659003921994398</v>
      </c>
      <c r="J38" s="190">
        <f>+IF(IFERROR(ABS(datos!FF247),0)&gt;0,datos!FF226,"-")</f>
        <v>1.5753076649917743</v>
      </c>
      <c r="K38" s="190">
        <f>+IF(IFERROR(ABS(datos!FO247),0)&gt;0,datos!FO226,"-")</f>
        <v>1.9684801235290985</v>
      </c>
      <c r="L38" s="190">
        <f>+IF(IFERROR(ABS(datos!FX247),0)&gt;0,datos!FX226,"-")</f>
        <v>1.836016732908283</v>
      </c>
      <c r="M38" s="190">
        <f>+IF(IFERROR(ABS(datos!GG247),0)&gt;0,datos!GG226,"-")</f>
        <v>2.4947410649978838</v>
      </c>
      <c r="N38" s="190">
        <f>+IF(IFERROR(ABS(datos!GP247),0)&gt;0,datos!GP226,"-")</f>
        <v>1.5435603896021435</v>
      </c>
      <c r="O38" s="160">
        <f>+IF(IFERROR(ABS(datos!GY247),0)&gt;0,datos!GY226,"-")</f>
        <v>1.4033345378004749</v>
      </c>
      <c r="P38" s="22"/>
      <c r="Q38" s="20"/>
    </row>
    <row r="39" spans="1:17" s="28" customFormat="1" ht="20.100000000000001" customHeight="1" thickBot="1" x14ac:dyDescent="0.3">
      <c r="A39" s="69"/>
      <c r="B39" s="72" t="s">
        <v>8</v>
      </c>
      <c r="C39" s="191">
        <f>+IF(IFERROR(ABS(datos!DK248),0)&gt;0,datos!DK227,"-")</f>
        <v>4.7944276084762585</v>
      </c>
      <c r="D39" s="191">
        <f>+IF(IFERROR(ABS(datos!DL248),0)&gt;0,datos!DL227,"-")</f>
        <v>3.885623089327964</v>
      </c>
      <c r="E39" s="191">
        <f>+IF(IFERROR(ABS(datos!DM248),0)&gt;0,datos!DM227,"-")</f>
        <v>3.2048473632496091</v>
      </c>
      <c r="F39" s="191">
        <f>+IF(IFERROR(ABS(datos!DV248),0)&gt;0,datos!DV227,"-")</f>
        <v>3.458849091800563</v>
      </c>
      <c r="G39" s="191">
        <f>+IF(IFERROR(ABS(datos!EE248),0)&gt;0,datos!EE227,"-")</f>
        <v>3.5571701716070008</v>
      </c>
      <c r="H39" s="191">
        <f>+IF(IFERROR(ABS(datos!EN248),0)&gt;0,datos!EN227,"-")</f>
        <v>2.6755599523603348</v>
      </c>
      <c r="I39" s="191">
        <f>+IF(IFERROR(ABS(datos!EW248),0)&gt;0,datos!EW227,"-")</f>
        <v>2.8821381535651449</v>
      </c>
      <c r="J39" s="191">
        <f>+IF(IFERROR(ABS(datos!FF248),0)&gt;0,datos!FF227,"-")</f>
        <v>1.8562685082335695</v>
      </c>
      <c r="K39" s="191">
        <f>+IF(IFERROR(ABS(datos!FO248),0)&gt;0,datos!FO227,"-")</f>
        <v>1.7343630988719132</v>
      </c>
      <c r="L39" s="191">
        <f>+IF(IFERROR(ABS(datos!FX248),0)&gt;0,datos!FX227,"-")</f>
        <v>2.1392339738681576</v>
      </c>
      <c r="M39" s="191">
        <f>+IF(IFERROR(ABS(datos!GG248),0)&gt;0,datos!GG227,"-")</f>
        <v>2.3840874687057272</v>
      </c>
      <c r="N39" s="191">
        <f>+IF(IFERROR(ABS(datos!GP248),0)&gt;0,datos!GP227,"-")</f>
        <v>3.8568817869715821</v>
      </c>
      <c r="O39" s="164">
        <f>+IF(IFERROR(ABS(datos!GY248),0)&gt;0,datos!GY227,"-")</f>
        <v>1.9157021218889596</v>
      </c>
      <c r="P39" s="22"/>
      <c r="Q39" s="20"/>
    </row>
    <row r="40" spans="1:17" ht="13.5" customHeight="1" thickBot="1" x14ac:dyDescent="0.3">
      <c r="A40" s="2"/>
      <c r="B40" s="99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"/>
      <c r="Q40"/>
    </row>
    <row r="41" spans="1:17" s="28" customFormat="1" ht="20.100000000000001" customHeight="1" x14ac:dyDescent="0.25">
      <c r="A41" s="69"/>
      <c r="B41" s="73" t="s">
        <v>9</v>
      </c>
      <c r="C41" s="192">
        <f>+IF(IFERROR(ABS(datos!DK249),0)&gt;0,datos!DK228,"-")</f>
        <v>4.3040706323508084</v>
      </c>
      <c r="D41" s="192">
        <f>+IF(IFERROR(ABS(datos!DL249),0)&gt;0,datos!DL228,"-")</f>
        <v>3.3432944735718286</v>
      </c>
      <c r="E41" s="192">
        <f>+IF(IFERROR(ABS(datos!DM249),0)&gt;0,datos!DM228,"-")</f>
        <v>2.6998655567968668</v>
      </c>
      <c r="F41" s="192">
        <f>+IF(IFERROR(ABS(datos!DV249),0)&gt;0,datos!DV228,"-")</f>
        <v>2.9947584392052482</v>
      </c>
      <c r="G41" s="192">
        <f>+IF(IFERROR(ABS(datos!EE249),0)&gt;0,datos!EE228,"-")</f>
        <v>3.214918189906006</v>
      </c>
      <c r="H41" s="192">
        <f>+IF(IFERROR(ABS(datos!EN249),0)&gt;0,datos!EN228,"-")</f>
        <v>1.7952259436690374</v>
      </c>
      <c r="I41" s="192">
        <f>+IF(IFERROR(ABS(datos!EW249),0)&gt;0,datos!EW228,"-")</f>
        <v>2.3716164808685551</v>
      </c>
      <c r="J41" s="192">
        <f>+IF(IFERROR(ABS(datos!FF249),0)&gt;0,datos!FF228,"-")</f>
        <v>1.3148991109053492</v>
      </c>
      <c r="K41" s="192">
        <f>+IF(IFERROR(ABS(datos!FO249),0)&gt;0,datos!FO228,"-")</f>
        <v>1.8995743505881952</v>
      </c>
      <c r="L41" s="192">
        <f>+IF(IFERROR(ABS(datos!FX249),0)&gt;0,datos!FX228,"-")</f>
        <v>2.0530774583738283</v>
      </c>
      <c r="M41" s="192">
        <f>+IF(IFERROR(ABS(datos!GG249),0)&gt;0,datos!GG228,"-")</f>
        <v>2.0792200407223205</v>
      </c>
      <c r="N41" s="192">
        <f>+IF(IFERROR(ABS(datos!GP249),0)&gt;0,datos!GP228,"-")</f>
        <v>3.2043637608958329</v>
      </c>
      <c r="O41" s="170">
        <f>+IF(IFERROR(ABS(datos!GY249),0)&gt;0,datos!GY228,"-")</f>
        <v>1.5095982158933654</v>
      </c>
      <c r="P41" s="22"/>
      <c r="Q41" s="20"/>
    </row>
    <row r="42" spans="1:17" s="28" customFormat="1" ht="20.100000000000001" customHeight="1" thickBot="1" x14ac:dyDescent="0.3">
      <c r="A42" s="69"/>
      <c r="B42" s="72" t="s">
        <v>10</v>
      </c>
      <c r="C42" s="191">
        <f>+IF(IFERROR(ABS(datos!DK250),0)&gt;0,datos!DK229,"-")</f>
        <v>3.9172302221020963</v>
      </c>
      <c r="D42" s="191">
        <f>+IF(IFERROR(ABS(datos!DL250),0)&gt;0,datos!DL229,"-")</f>
        <v>3.2881626033060365</v>
      </c>
      <c r="E42" s="191">
        <f>+IF(IFERROR(ABS(datos!DM250),0)&gt;0,datos!DM229,"-")</f>
        <v>2.695037057611358</v>
      </c>
      <c r="F42" s="191">
        <f>+IF(IFERROR(ABS(datos!DV250),0)&gt;0,datos!DV229,"-")</f>
        <v>2.8690594536155785</v>
      </c>
      <c r="G42" s="191">
        <f>+IF(IFERROR(ABS(datos!EE250),0)&gt;0,datos!EE229,"-")</f>
        <v>3.1111907053596006</v>
      </c>
      <c r="H42" s="191">
        <f>+IF(IFERROR(ABS(datos!EN250),0)&gt;0,datos!EN229,"-")</f>
        <v>2.0021279537799104</v>
      </c>
      <c r="I42" s="191">
        <f>+IF(IFERROR(ABS(datos!EW250),0)&gt;0,datos!EW229,"-")</f>
        <v>1.8514918084833143</v>
      </c>
      <c r="J42" s="191">
        <f>+IF(IFERROR(ABS(datos!FF250),0)&gt;0,datos!FF229,"-")</f>
        <v>1.4575388003755323</v>
      </c>
      <c r="K42" s="191">
        <f>+IF(IFERROR(ABS(datos!FO250),0)&gt;0,datos!FO229,"-")</f>
        <v>1.6129581131205479</v>
      </c>
      <c r="L42" s="191">
        <f>+IF(IFERROR(ABS(datos!FX250),0)&gt;0,datos!FX229,"-")</f>
        <v>1.4987514560932402</v>
      </c>
      <c r="M42" s="191">
        <f>+IF(IFERROR(ABS(datos!GG250),0)&gt;0,datos!GG229,"-")</f>
        <v>1.6521854107014713</v>
      </c>
      <c r="N42" s="191">
        <f>+IF(IFERROR(ABS(datos!GP250),0)&gt;0,datos!GP229,"-")</f>
        <v>3.6481387055548113</v>
      </c>
      <c r="O42" s="164">
        <f>+IF(IFERROR(ABS(datos!GY250),0)&gt;0,datos!GY229,"-")</f>
        <v>1.5466803309502004</v>
      </c>
      <c r="P42" s="22"/>
      <c r="Q42" s="20"/>
    </row>
    <row r="43" spans="1:17" x14ac:dyDescent="0.25">
      <c r="A43" s="2"/>
      <c r="B43" s="256" t="s">
        <v>385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7"/>
      <c r="Q43"/>
    </row>
    <row r="44" spans="1:17" ht="29.25" customHeight="1" x14ac:dyDescent="0.25">
      <c r="A44" s="2"/>
      <c r="B44" s="44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50"/>
      <c r="Q44" s="32"/>
    </row>
    <row r="45" spans="1:17" ht="29.25" customHeight="1" thickBot="1" x14ac:dyDescent="0.3">
      <c r="A45" s="2"/>
      <c r="B45" s="44"/>
      <c r="C45" s="177"/>
      <c r="D45" s="177"/>
      <c r="E45" s="177"/>
      <c r="F45" s="177"/>
      <c r="G45" s="177"/>
      <c r="H45" s="177"/>
      <c r="I45" s="49"/>
      <c r="J45" s="49"/>
      <c r="K45" s="49"/>
      <c r="L45" s="49"/>
      <c r="M45" s="49"/>
      <c r="N45" s="49"/>
      <c r="O45" s="49"/>
      <c r="P45" s="50"/>
      <c r="Q45" s="32"/>
    </row>
    <row r="46" spans="1:17" s="57" customFormat="1" ht="43.5" customHeight="1" thickBot="1" x14ac:dyDescent="0.25">
      <c r="A46" s="104"/>
      <c r="B46" s="294" t="s">
        <v>318</v>
      </c>
      <c r="C46" s="295" t="s">
        <v>358</v>
      </c>
      <c r="D46" s="296" t="s">
        <v>279</v>
      </c>
      <c r="E46" s="296" t="s">
        <v>280</v>
      </c>
      <c r="F46" s="296" t="s">
        <v>281</v>
      </c>
      <c r="G46" s="296" t="s">
        <v>282</v>
      </c>
      <c r="H46" s="296" t="s">
        <v>283</v>
      </c>
      <c r="I46" s="296" t="s">
        <v>284</v>
      </c>
      <c r="J46" s="296" t="s">
        <v>285</v>
      </c>
      <c r="K46" s="297" t="s">
        <v>290</v>
      </c>
      <c r="L46" s="297" t="s">
        <v>286</v>
      </c>
      <c r="M46" s="297" t="s">
        <v>287</v>
      </c>
      <c r="N46" s="297" t="s">
        <v>288</v>
      </c>
      <c r="O46" s="298" t="s">
        <v>289</v>
      </c>
      <c r="P46" s="136" t="s">
        <v>297</v>
      </c>
      <c r="Q46" s="55"/>
    </row>
    <row r="47" spans="1:17" s="28" customFormat="1" ht="20.100000000000001" customHeight="1" x14ac:dyDescent="0.25">
      <c r="A47" s="69"/>
      <c r="B47" s="299" t="s">
        <v>12</v>
      </c>
      <c r="C47" s="300">
        <v>100</v>
      </c>
      <c r="D47" s="300">
        <v>100</v>
      </c>
      <c r="E47" s="300">
        <v>100</v>
      </c>
      <c r="F47" s="300">
        <v>100</v>
      </c>
      <c r="G47" s="300">
        <v>100</v>
      </c>
      <c r="H47" s="300">
        <v>100</v>
      </c>
      <c r="I47" s="300">
        <v>100</v>
      </c>
      <c r="J47" s="300">
        <v>100</v>
      </c>
      <c r="K47" s="300">
        <v>100</v>
      </c>
      <c r="L47" s="300">
        <v>100</v>
      </c>
      <c r="M47" s="300">
        <v>100</v>
      </c>
      <c r="N47" s="300">
        <v>100</v>
      </c>
      <c r="O47" s="301">
        <v>100</v>
      </c>
      <c r="P47" s="228">
        <v>100</v>
      </c>
      <c r="Q47" s="20"/>
    </row>
    <row r="48" spans="1:17" s="28" customFormat="1" ht="20.100000000000001" customHeight="1" x14ac:dyDescent="0.25">
      <c r="A48" s="69"/>
      <c r="B48" s="302" t="s">
        <v>13</v>
      </c>
      <c r="C48" s="303">
        <f>+IF(IFERROR(ABS(datos!DK238),0)&gt;0,datos!DK153/datos!$DK$152*100,"-")</f>
        <v>7.5632294353320635</v>
      </c>
      <c r="D48" s="303">
        <f>+IF(IFERROR(ABS(datos!DL238),0)&gt;0,datos!DL153/datos!$DL$152*100,"-")</f>
        <v>7.5633255458898168</v>
      </c>
      <c r="E48" s="303">
        <f>+IF(IFERROR(ABS(datos!DM238),0)&gt;0,datos!DM153/datos!$DM$152*100,"-")</f>
        <v>7.3155728636544666</v>
      </c>
      <c r="F48" s="303">
        <f>+IF(IFERROR(ABS(datos!DV238),0)&gt;0,datos!DV153/datos!$DV$152*100,"-")</f>
        <v>7.9441395597573878</v>
      </c>
      <c r="G48" s="303">
        <f>+IF(IFERROR(ABS(datos!EE238),0)&gt;0,datos!EE153/datos!$EE$152*100,"-")</f>
        <v>7.6329493960481987</v>
      </c>
      <c r="H48" s="303">
        <f>+IF(IFERROR(ABS(datos!EN238),0)&gt;0,datos!EN153/datos!$EN$152*100,"-")</f>
        <v>7.1491085320174061</v>
      </c>
      <c r="I48" s="303">
        <f>+IF(IFERROR(ABS(datos!EW238),0)&gt;0,datos!EW153/datos!EW$152*100,"-")</f>
        <v>6.1929721411364058</v>
      </c>
      <c r="J48" s="303">
        <f>+IF(IFERROR(ABS(datos!FF238),0)&gt;0,datos!FF153/datos!$FF$152*100,"-")</f>
        <v>7.9369184571138547</v>
      </c>
      <c r="K48" s="303">
        <f>+IF(IFERROR(ABS(datos!FO238),0)&gt;0,datos!FO153/datos!$FO$152*100,"-")</f>
        <v>9.9242834813537364</v>
      </c>
      <c r="L48" s="303">
        <f>+IF(IFERROR(ABS(datos!FX238),0)&gt;0,datos!FX153/datos!$FX$152*100,"-")</f>
        <v>9.158773687107729</v>
      </c>
      <c r="M48" s="303">
        <f>+IF(IFERROR(ABS(datos!GG238),0)&gt;0,datos!GG153/datos!$GG$152*100,"-")</f>
        <v>4.1797493851018128</v>
      </c>
      <c r="N48" s="303">
        <f>+IF(IFERROR(ABS(datos!GP238),0)&gt;0,datos!GP153/datos!$GP$152*100,"-")</f>
        <v>6.3344428802979236</v>
      </c>
      <c r="O48" s="304">
        <f>+IF(IFERROR(ABS(datos!GY238),0)&gt;0,datos!GY153/datos!$GY$152*100,"-")</f>
        <v>8.041689776298762</v>
      </c>
      <c r="P48" s="161">
        <f>+'TOTAL BEBIDAS FRIAS'!K50</f>
        <v>9.1478315092749227</v>
      </c>
      <c r="Q48" s="20"/>
    </row>
    <row r="49" spans="1:17" s="28" customFormat="1" ht="20.100000000000001" customHeight="1" x14ac:dyDescent="0.25">
      <c r="A49" s="69"/>
      <c r="B49" s="302" t="s">
        <v>14</v>
      </c>
      <c r="C49" s="303">
        <f>+IF(IFERROR(ABS(datos!DK239),0)&gt;0,datos!DK154/datos!$DK$152*100,"-")</f>
        <v>13.351249042403946</v>
      </c>
      <c r="D49" s="303">
        <f>+IF(IFERROR(ABS(datos!DL239),0)&gt;0,datos!DL154/datos!$DL$152*100,"-")</f>
        <v>12.974761867955875</v>
      </c>
      <c r="E49" s="303">
        <f>+IF(IFERROR(ABS(datos!DM239),0)&gt;0,datos!DM154/datos!$DM$152*100,"-")</f>
        <v>13.631250811737569</v>
      </c>
      <c r="F49" s="303">
        <f>+IF(IFERROR(ABS(datos!DV239),0)&gt;0,datos!DV154/datos!$DV$152*100,"-")</f>
        <v>12.147817897683311</v>
      </c>
      <c r="G49" s="303">
        <f>+IF(IFERROR(ABS(datos!EE239),0)&gt;0,datos!EE154/datos!$EE$152*100,"-")</f>
        <v>13.193707793258691</v>
      </c>
      <c r="H49" s="303">
        <f>+IF(IFERROR(ABS(datos!EN239),0)&gt;0,datos!EN154/datos!$EN$152*100,"-")</f>
        <v>10.913488944367206</v>
      </c>
      <c r="I49" s="303">
        <f>+IF(IFERROR(ABS(datos!EW239),0)&gt;0,datos!EW154/datos!EW$152*100,"-")</f>
        <v>14.755158183874512</v>
      </c>
      <c r="J49" s="303">
        <f>+IF(IFERROR(ABS(datos!FF239),0)&gt;0,datos!FF154/datos!$FF$152*100,"-")</f>
        <v>5.2349785710257706</v>
      </c>
      <c r="K49" s="303">
        <f>+IF(IFERROR(ABS(datos!FO239),0)&gt;0,datos!FO154/datos!$FO$152*100,"-")</f>
        <v>27.280356146241409</v>
      </c>
      <c r="L49" s="303">
        <f>+IF(IFERROR(ABS(datos!FX239),0)&gt;0,datos!FX154/datos!$FX$152*100,"-")</f>
        <v>11.960366275138686</v>
      </c>
      <c r="M49" s="303">
        <f>+IF(IFERROR(ABS(datos!GG239),0)&gt;0,datos!GG154/datos!$GG$152*100,"-")</f>
        <v>18.218012068068294</v>
      </c>
      <c r="N49" s="303">
        <f>+IF(IFERROR(ABS(datos!GP239),0)&gt;0,datos!GP154/datos!$GP$152*100,"-")</f>
        <v>5.7163868963157807</v>
      </c>
      <c r="O49" s="304">
        <f>+IF(IFERROR(ABS(datos!GY239),0)&gt;0,datos!GY154/datos!$GY$152*100,"-")</f>
        <v>14.859377888704012</v>
      </c>
      <c r="P49" s="161">
        <f>+'TOTAL BEBIDAS FRIAS'!K51</f>
        <v>12.758733224139144</v>
      </c>
      <c r="Q49" s="20"/>
    </row>
    <row r="50" spans="1:17" s="28" customFormat="1" ht="20.100000000000001" customHeight="1" x14ac:dyDescent="0.25">
      <c r="A50" s="69"/>
      <c r="B50" s="302" t="s">
        <v>15</v>
      </c>
      <c r="C50" s="303">
        <f>+IF(IFERROR(ABS(datos!DK240),0)&gt;0,datos!DK155/datos!$DK$152*100,"-")</f>
        <v>15.776135114227863</v>
      </c>
      <c r="D50" s="303">
        <f>+IF(IFERROR(ABS(datos!DL240),0)&gt;0,datos!DL155/datos!$DL$152*100,"-")</f>
        <v>16.19882997193362</v>
      </c>
      <c r="E50" s="303">
        <f>+IF(IFERROR(ABS(datos!DM240),0)&gt;0,datos!DM155/datos!$DM$152*100,"-")</f>
        <v>18.209344038202875</v>
      </c>
      <c r="F50" s="303">
        <f>+IF(IFERROR(ABS(datos!DV240),0)&gt;0,datos!DV155/datos!$DV$152*100,"-")</f>
        <v>13.385629472672228</v>
      </c>
      <c r="G50" s="303">
        <f>+IF(IFERROR(ABS(datos!EE240),0)&gt;0,datos!EE155/datos!$EE$152*100,"-")</f>
        <v>15.935665523988876</v>
      </c>
      <c r="H50" s="303">
        <f>+IF(IFERROR(ABS(datos!EN240),0)&gt;0,datos!EN155/datos!$EN$152*100,"-")</f>
        <v>17.769674473556975</v>
      </c>
      <c r="I50" s="303">
        <f>+IF(IFERROR(ABS(datos!EW240),0)&gt;0,datos!EW155/datos!EW$152*100,"-")</f>
        <v>17.890982951884318</v>
      </c>
      <c r="J50" s="303">
        <f>+IF(IFERROR(ABS(datos!FF240),0)&gt;0,datos!FF155/datos!$FF$152*100,"-")</f>
        <v>12.535787796763099</v>
      </c>
      <c r="K50" s="303">
        <f>+IF(IFERROR(ABS(datos!FO240),0)&gt;0,datos!FO155/datos!$FO$152*100,"-")</f>
        <v>21.456157816248925</v>
      </c>
      <c r="L50" s="303">
        <f>+IF(IFERROR(ABS(datos!FX240),0)&gt;0,datos!FX155/datos!$FX$152*100,"-")</f>
        <v>12.28905874930563</v>
      </c>
      <c r="M50" s="303">
        <f>+IF(IFERROR(ABS(datos!GG240),0)&gt;0,datos!GG155/datos!$GG$152*100,"-")</f>
        <v>15.120021777543927</v>
      </c>
      <c r="N50" s="303">
        <f>+IF(IFERROR(ABS(datos!GP240),0)&gt;0,datos!GP155/datos!$GP$152*100,"-")</f>
        <v>11.005301428483296</v>
      </c>
      <c r="O50" s="304">
        <f>+IF(IFERROR(ABS(datos!GY240),0)&gt;0,datos!GY155/datos!$GY$152*100,"-")</f>
        <v>12.702938123071233</v>
      </c>
      <c r="P50" s="161">
        <f>+'TOTAL BEBIDAS FRIAS'!K52</f>
        <v>15.468597986378461</v>
      </c>
      <c r="Q50" s="20"/>
    </row>
    <row r="51" spans="1:17" s="28" customFormat="1" ht="20.100000000000001" customHeight="1" x14ac:dyDescent="0.25">
      <c r="A51" s="69"/>
      <c r="B51" s="302" t="s">
        <v>16</v>
      </c>
      <c r="C51" s="303">
        <f>+IF(IFERROR(ABS(datos!DK241),0)&gt;0,datos!DK156/datos!$DK$152*100,"-")</f>
        <v>22.04896991696776</v>
      </c>
      <c r="D51" s="303">
        <f>+IF(IFERROR(ABS(datos!DL241),0)&gt;0,datos!DL156/datos!$DL$152*100,"-")</f>
        <v>23.237615097500957</v>
      </c>
      <c r="E51" s="303">
        <f>+IF(IFERROR(ABS(datos!DM241),0)&gt;0,datos!DM156/datos!$DM$152*100,"-")</f>
        <v>21.128500093480454</v>
      </c>
      <c r="F51" s="303">
        <f>+IF(IFERROR(ABS(datos!DV241),0)&gt;0,datos!DV156/datos!$DV$152*100,"-")</f>
        <v>25.915795025816845</v>
      </c>
      <c r="G51" s="303">
        <f>+IF(IFERROR(ABS(datos!EE241),0)&gt;0,datos!EE156/datos!$EE$152*100,"-")</f>
        <v>22.737286483543969</v>
      </c>
      <c r="H51" s="303">
        <f>+IF(IFERROR(ABS(datos!EN241),0)&gt;0,datos!EN156/datos!$EN$152*100,"-")</f>
        <v>27.943593978993075</v>
      </c>
      <c r="I51" s="303">
        <f>+IF(IFERROR(ABS(datos!EW241),0)&gt;0,datos!EW156/datos!EW$152*100,"-")</f>
        <v>26.258251655826076</v>
      </c>
      <c r="J51" s="303">
        <f>+IF(IFERROR(ABS(datos!FF241),0)&gt;0,datos!FF156/datos!$FF$152*100,"-")</f>
        <v>14.460025094456663</v>
      </c>
      <c r="K51" s="303">
        <f>+IF(IFERROR(ABS(datos!FO241),0)&gt;0,datos!FO156/datos!$FO$152*100,"-")</f>
        <v>11.224468050742674</v>
      </c>
      <c r="L51" s="303">
        <f>+IF(IFERROR(ABS(datos!FX241),0)&gt;0,datos!FX156/datos!$FX$152*100,"-")</f>
        <v>18.380059470695727</v>
      </c>
      <c r="M51" s="303">
        <f>+IF(IFERROR(ABS(datos!GG241),0)&gt;0,datos!GG156/datos!$GG$152*100,"-")</f>
        <v>27.67154384895003</v>
      </c>
      <c r="N51" s="303">
        <f>+IF(IFERROR(ABS(datos!GP241),0)&gt;0,datos!GP156/datos!$GP$152*100,"-")</f>
        <v>16.76799344927959</v>
      </c>
      <c r="O51" s="304">
        <f>+IF(IFERROR(ABS(datos!GY241),0)&gt;0,datos!GY156/datos!$GY$152*100,"-")</f>
        <v>21.137473868339093</v>
      </c>
      <c r="P51" s="161">
        <f>+'TOTAL BEBIDAS FRIAS'!K53</f>
        <v>20.853924898040134</v>
      </c>
      <c r="Q51" s="20"/>
    </row>
    <row r="52" spans="1:17" s="28" customFormat="1" ht="20.100000000000001" customHeight="1" x14ac:dyDescent="0.25">
      <c r="A52" s="69"/>
      <c r="B52" s="302" t="s">
        <v>17</v>
      </c>
      <c r="C52" s="303">
        <f>+IF(IFERROR(ABS(datos!DK242),0)&gt;0,datos!DK157/datos!$DK$152*100,"-")</f>
        <v>16.940108337126254</v>
      </c>
      <c r="D52" s="303">
        <f>+IF(IFERROR(ABS(datos!DL242),0)&gt;0,datos!DL157/datos!$DL$152*100,"-")</f>
        <v>16.974574038475122</v>
      </c>
      <c r="E52" s="303">
        <f>+IF(IFERROR(ABS(datos!DM242),0)&gt;0,datos!DM157/datos!$DM$152*100,"-")</f>
        <v>14.264974783340845</v>
      </c>
      <c r="F52" s="303">
        <f>+IF(IFERROR(ABS(datos!DV242),0)&gt;0,datos!DV157/datos!$DV$152*100,"-")</f>
        <v>20.847672996824386</v>
      </c>
      <c r="G52" s="303">
        <f>+IF(IFERROR(ABS(datos!EE242),0)&gt;0,datos!EE157/datos!$EE$152*100,"-")</f>
        <v>17.314722520560842</v>
      </c>
      <c r="H52" s="303">
        <f>+IF(IFERROR(ABS(datos!EN242),0)&gt;0,datos!EN157/datos!$EN$152*100,"-")</f>
        <v>14.475137290020113</v>
      </c>
      <c r="I52" s="303">
        <f>+IF(IFERROR(ABS(datos!EW242),0)&gt;0,datos!EW157/datos!EW$152*100,"-")</f>
        <v>14.791256501365806</v>
      </c>
      <c r="J52" s="303">
        <f>+IF(IFERROR(ABS(datos!FF242),0)&gt;0,datos!FF157/datos!$FF$152*100,"-")</f>
        <v>31.771760277448823</v>
      </c>
      <c r="K52" s="303">
        <f>+IF(IFERROR(ABS(datos!FO242),0)&gt;0,datos!FO157/datos!$FO$152*100,"-")</f>
        <v>8.7632325574300616</v>
      </c>
      <c r="L52" s="303">
        <f>+IF(IFERROR(ABS(datos!FX242),0)&gt;0,datos!FX157/datos!$FX$152*100,"-")</f>
        <v>12.730785762222787</v>
      </c>
      <c r="M52" s="303">
        <f>+IF(IFERROR(ABS(datos!GG242),0)&gt;0,datos!GG157/datos!$GG$152*100,"-")</f>
        <v>16.489756185774763</v>
      </c>
      <c r="N52" s="303">
        <f>+IF(IFERROR(ABS(datos!GP242),0)&gt;0,datos!GP157/datos!$GP$152*100,"-")</f>
        <v>14.465251176381514</v>
      </c>
      <c r="O52" s="304">
        <f>+IF(IFERROR(ABS(datos!GY242),0)&gt;0,datos!GY157/datos!$GY$152*100,"-")</f>
        <v>18.536786978966681</v>
      </c>
      <c r="P52" s="161">
        <f>+'TOTAL BEBIDAS FRIAS'!K54</f>
        <v>13.091982798973719</v>
      </c>
      <c r="Q52" s="20"/>
    </row>
    <row r="53" spans="1:17" s="28" customFormat="1" ht="20.100000000000001" customHeight="1" x14ac:dyDescent="0.25">
      <c r="A53" s="69"/>
      <c r="B53" s="302" t="s">
        <v>18</v>
      </c>
      <c r="C53" s="303">
        <f>+IF(IFERROR(ABS(datos!DK243),0)&gt;0,datos!DK158/datos!$DK$152*100,"-")</f>
        <v>9.6278814510132253</v>
      </c>
      <c r="D53" s="303">
        <f>+IF(IFERROR(ABS(datos!DL243),0)&gt;0,datos!DL158/datos!$DL$152*100,"-")</f>
        <v>10.098203236484796</v>
      </c>
      <c r="E53" s="303">
        <f>+IF(IFERROR(ABS(datos!DM243),0)&gt;0,datos!DM158/datos!$DM$152*100,"-")</f>
        <v>9.3462840401834786</v>
      </c>
      <c r="F53" s="303">
        <f>+IF(IFERROR(ABS(datos!DV243),0)&gt;0,datos!DV158/datos!$DV$152*100,"-")</f>
        <v>11.204630803984783</v>
      </c>
      <c r="G53" s="303">
        <f>+IF(IFERROR(ABS(datos!EE243),0)&gt;0,datos!EE158/datos!$EE$152*100,"-")</f>
        <v>10.355869955420854</v>
      </c>
      <c r="H53" s="303">
        <f>+IF(IFERROR(ABS(datos!EN243),0)&gt;0,datos!EN158/datos!$EN$152*100,"-")</f>
        <v>7.7219827707844582</v>
      </c>
      <c r="I53" s="303">
        <f>+IF(IFERROR(ABS(datos!EW243),0)&gt;0,datos!EW158/datos!EW$152*100,"-")</f>
        <v>8.8321896920039062</v>
      </c>
      <c r="J53" s="303">
        <f>+IF(IFERROR(ABS(datos!FF243),0)&gt;0,datos!FF158/datos!$FF$152*100,"-")</f>
        <v>11.817177014605537</v>
      </c>
      <c r="K53" s="303">
        <f>+IF(IFERROR(ABS(datos!FO243),0)&gt;0,datos!FO158/datos!$FO$152*100,"-")</f>
        <v>3.2861785612380956</v>
      </c>
      <c r="L53" s="303">
        <f>+IF(IFERROR(ABS(datos!FX243),0)&gt;0,datos!FX158/datos!$FX$152*100,"-")</f>
        <v>10.640564242678645</v>
      </c>
      <c r="M53" s="303">
        <f>+IF(IFERROR(ABS(datos!GG243),0)&gt;0,datos!GG158/datos!$GG$152*100,"-")</f>
        <v>12.567066466718547</v>
      </c>
      <c r="N53" s="303">
        <f>+IF(IFERROR(ABS(datos!GP243),0)&gt;0,datos!GP158/datos!$GP$152*100,"-")</f>
        <v>0.6949624511360003</v>
      </c>
      <c r="O53" s="304">
        <f>+IF(IFERROR(ABS(datos!GY243),0)&gt;0,datos!GY158/datos!$GY$152*100,"-")</f>
        <v>8.1677172660949697</v>
      </c>
      <c r="P53" s="161">
        <f>+'TOTAL BEBIDAS FRIAS'!K55</f>
        <v>9.6645962350134624</v>
      </c>
      <c r="Q53" s="20"/>
    </row>
    <row r="54" spans="1:17" s="28" customFormat="1" ht="20.100000000000001" customHeight="1" x14ac:dyDescent="0.25">
      <c r="A54" s="69"/>
      <c r="B54" s="302" t="s">
        <v>19</v>
      </c>
      <c r="C54" s="303">
        <f>+IF(IFERROR(ABS(datos!DK244),0)&gt;0,datos!DK159/datos!$DK$152*100,"-")</f>
        <v>7.7641466671911203</v>
      </c>
      <c r="D54" s="303">
        <f>+IF(IFERROR(ABS(datos!DL244),0)&gt;0,datos!DL159/datos!$DL$152*100,"-")</f>
        <v>7.4794089853966739</v>
      </c>
      <c r="E54" s="303">
        <f>+IF(IFERROR(ABS(datos!DM244),0)&gt;0,datos!DM159/datos!$DM$152*100,"-")</f>
        <v>9.0502558712140591</v>
      </c>
      <c r="F54" s="303">
        <f>+IF(IFERROR(ABS(datos!DV244),0)&gt;0,datos!DV159/datos!$DV$152*100,"-")</f>
        <v>5.235044331182376</v>
      </c>
      <c r="G54" s="303">
        <f>+IF(IFERROR(ABS(datos!EE244),0)&gt;0,datos!EE159/datos!$EE$152*100,"-")</f>
        <v>7.4311928967617593</v>
      </c>
      <c r="H54" s="303">
        <f>+IF(IFERROR(ABS(datos!EN244),0)&gt;0,datos!EN159/datos!$EN$152*100,"-")</f>
        <v>7.8119291340804722</v>
      </c>
      <c r="I54" s="303">
        <f>+IF(IFERROR(ABS(datos!EW244),0)&gt;0,datos!EW159/datos!EW$152*100,"-")</f>
        <v>5.3566987623203124</v>
      </c>
      <c r="J54" s="303">
        <f>+IF(IFERROR(ABS(datos!FF244),0)&gt;0,datos!FF159/datos!$FF$152*100,"-")</f>
        <v>9.09492189702814</v>
      </c>
      <c r="K54" s="303">
        <f>+IF(IFERROR(ABS(datos!FO244),0)&gt;0,datos!FO159/datos!$FO$152*100,"-")</f>
        <v>11.65209791778452</v>
      </c>
      <c r="L54" s="303">
        <f>+IF(IFERROR(ABS(datos!FX244),0)&gt;0,datos!FX159/datos!$FX$152*100,"-")</f>
        <v>10.880699170275712</v>
      </c>
      <c r="M54" s="303">
        <f>+IF(IFERROR(ABS(datos!GG244),0)&gt;0,datos!GG159/datos!$GG$152*100,"-")</f>
        <v>3.0846005638690923</v>
      </c>
      <c r="N54" s="303">
        <f>+IF(IFERROR(ABS(datos!GP244),0)&gt;0,datos!GP159/datos!$GP$152*100,"-")</f>
        <v>21.555263290727478</v>
      </c>
      <c r="O54" s="304">
        <f>+IF(IFERROR(ABS(datos!GY244),0)&gt;0,datos!GY159/datos!$GY$152*100,"-")</f>
        <v>5.8250494190594022</v>
      </c>
      <c r="P54" s="161">
        <f>+'TOTAL BEBIDAS FRIAS'!K56</f>
        <v>9.480148255344087</v>
      </c>
      <c r="Q54" s="20"/>
    </row>
    <row r="55" spans="1:17" s="28" customFormat="1" ht="20.100000000000001" customHeight="1" thickBot="1" x14ac:dyDescent="0.3">
      <c r="A55" s="69"/>
      <c r="B55" s="305" t="s">
        <v>20</v>
      </c>
      <c r="C55" s="306">
        <f>+IF(IFERROR(ABS(datos!DK245),0)&gt;0,datos!DK160/datos!$DK$152*100,"-")</f>
        <v>6.9283034488442352</v>
      </c>
      <c r="D55" s="306">
        <f>+IF(IFERROR(ABS(datos!DL245),0)&gt;0,datos!DL160/datos!$DL$152*100,"-")</f>
        <v>5.4733186560385105</v>
      </c>
      <c r="E55" s="306">
        <f>+IF(IFERROR(ABS(datos!DM245),0)&gt;0,datos!DM160/datos!$DM$152*100,"-")</f>
        <v>7.0538131737241647</v>
      </c>
      <c r="F55" s="306">
        <f>+IF(IFERROR(ABS(datos!DV245),0)&gt;0,datos!DV160/datos!$DV$152*100,"-")</f>
        <v>3.3192837819817673</v>
      </c>
      <c r="G55" s="306">
        <f>+IF(IFERROR(ABS(datos!EE245),0)&gt;0,datos!EE160/datos!$EE$152*100,"-")</f>
        <v>5.3985704880165954</v>
      </c>
      <c r="H55" s="306">
        <f>+IF(IFERROR(ABS(datos!EN245),0)&gt;0,datos!EN160/datos!$EN$152*100,"-")</f>
        <v>6.2151036894752787</v>
      </c>
      <c r="I55" s="306">
        <f>+IF(IFERROR(ABS(datos!EW245),0)&gt;0,datos!EW160/datos!EW$152*100,"-")</f>
        <v>5.9224804146910586</v>
      </c>
      <c r="J55" s="306">
        <f>+IF(IFERROR(ABS(datos!FF245),0)&gt;0,datos!FF160/datos!$FF$152*100,"-")</f>
        <v>7.1484379405627925</v>
      </c>
      <c r="K55" s="306">
        <f>+IF(IFERROR(ABS(datos!FO245),0)&gt;0,datos!FO160/datos!$FO$152*100,"-")</f>
        <v>6.4132254689605785</v>
      </c>
      <c r="L55" s="306">
        <f>+IF(IFERROR(ABS(datos!FX245),0)&gt;0,datos!FX160/datos!$FX$152*100,"-")</f>
        <v>13.959682588357719</v>
      </c>
      <c r="M55" s="306">
        <f>+IF(IFERROR(ABS(datos!GG245),0)&gt;0,datos!GG160/datos!$GG$152*100,"-")</f>
        <v>2.6692497039735361</v>
      </c>
      <c r="N55" s="306">
        <f>+IF(IFERROR(ABS(datos!GP245),0)&gt;0,datos!GP160/datos!$GP$152*100,"-")</f>
        <v>23.46036337429403</v>
      </c>
      <c r="O55" s="307">
        <f>+IF(IFERROR(ABS(datos!GY245),0)&gt;0,datos!GY160/datos!$GY$152*100,"-")</f>
        <v>10.729002232745993</v>
      </c>
      <c r="P55" s="165">
        <f>+'TOTAL BEBIDAS FRIAS'!K57</f>
        <v>9.5341934966988227</v>
      </c>
      <c r="Q55" s="20"/>
    </row>
    <row r="56" spans="1:17" x14ac:dyDescent="0.25">
      <c r="A56" s="2"/>
      <c r="B56" s="308" t="s">
        <v>385</v>
      </c>
      <c r="C56" s="292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17"/>
      <c r="Q56"/>
    </row>
    <row r="57" spans="1:17" ht="29.25" customHeight="1" thickBot="1" x14ac:dyDescent="0.3">
      <c r="A57" s="2"/>
      <c r="B57" s="46"/>
      <c r="C57" s="309"/>
      <c r="D57" s="309"/>
      <c r="E57" s="309"/>
      <c r="F57" s="309"/>
      <c r="G57" s="309"/>
      <c r="H57" s="309"/>
      <c r="I57" s="310"/>
      <c r="J57" s="310"/>
      <c r="K57" s="310"/>
      <c r="L57" s="310"/>
      <c r="M57" s="310"/>
      <c r="N57" s="310"/>
      <c r="O57" s="310"/>
      <c r="P57" s="50"/>
      <c r="Q57" s="32"/>
    </row>
    <row r="58" spans="1:17" ht="39" customHeight="1" thickBot="1" x14ac:dyDescent="0.3">
      <c r="A58" s="2"/>
      <c r="B58" s="311" t="s">
        <v>21</v>
      </c>
      <c r="C58" s="295" t="s">
        <v>358</v>
      </c>
      <c r="D58" s="296" t="s">
        <v>279</v>
      </c>
      <c r="E58" s="296" t="s">
        <v>280</v>
      </c>
      <c r="F58" s="296" t="s">
        <v>281</v>
      </c>
      <c r="G58" s="296" t="s">
        <v>282</v>
      </c>
      <c r="H58" s="296" t="s">
        <v>283</v>
      </c>
      <c r="I58" s="296" t="s">
        <v>284</v>
      </c>
      <c r="J58" s="296" t="s">
        <v>285</v>
      </c>
      <c r="K58" s="297" t="s">
        <v>290</v>
      </c>
      <c r="L58" s="297" t="s">
        <v>286</v>
      </c>
      <c r="M58" s="297" t="s">
        <v>287</v>
      </c>
      <c r="N58" s="297" t="s">
        <v>288</v>
      </c>
      <c r="O58" s="298" t="s">
        <v>289</v>
      </c>
      <c r="P58" s="17"/>
      <c r="Q58"/>
    </row>
    <row r="59" spans="1:17" s="28" customFormat="1" ht="20.100000000000001" customHeight="1" x14ac:dyDescent="0.25">
      <c r="A59" s="69"/>
      <c r="B59" s="299" t="s">
        <v>12</v>
      </c>
      <c r="C59" s="312">
        <f>+IF(IFERROR(ABS(datos!DK235),0)&gt;0,datos!DK214,"-")</f>
        <v>4.1011197268340309</v>
      </c>
      <c r="D59" s="312">
        <f>+IF(IFERROR(ABS(datos!DL235),0)&gt;0,datos!DL214,"-")</f>
        <v>3.3147211498770806</v>
      </c>
      <c r="E59" s="312">
        <f>+IF(IFERROR(ABS(datos!DM235),0)&gt;0,datos!DM214,"-")</f>
        <v>2.6975298886120331</v>
      </c>
      <c r="F59" s="312">
        <f>+IF(IFERROR(ABS(datos!DV235),0)&gt;0,datos!DV214,"-")</f>
        <v>2.923322230272011</v>
      </c>
      <c r="G59" s="312">
        <f>+IF(IFERROR(ABS(datos!EE235),0)&gt;0,datos!EE214,"-")</f>
        <v>3.1616150676964798</v>
      </c>
      <c r="H59" s="312">
        <f>+IF(IFERROR(ABS(datos!EN235),0)&gt;0,datos!EN214,"-")</f>
        <v>1.9155625113061887</v>
      </c>
      <c r="I59" s="312">
        <f>+IF(IFERROR(ABS(datos!EW235),0)&gt;0,datos!EW214,"-")</f>
        <v>2.1045934059976186</v>
      </c>
      <c r="J59" s="312">
        <f>+IF(IFERROR(ABS(datos!FF235),0)&gt;0,datos!FF214,"-")</f>
        <v>1.3886467311630246</v>
      </c>
      <c r="K59" s="312">
        <f>+IF(IFERROR(ABS(datos!FO235),0)&gt;0,datos!FO214,"-")</f>
        <v>1.731415230671479</v>
      </c>
      <c r="L59" s="312">
        <f>+IF(IFERROR(ABS(datos!FX235),0)&gt;0,datos!FX214,"-")</f>
        <v>1.782334661200621</v>
      </c>
      <c r="M59" s="312">
        <f>+IF(IFERROR(ABS(datos!GG235),0)&gt;0,datos!GG214,"-")</f>
        <v>1.9162357402170072</v>
      </c>
      <c r="N59" s="312">
        <f>+IF(IFERROR(ABS(datos!GP235),0)&gt;0,datos!GP214,"-")</f>
        <v>3.3541559990538805</v>
      </c>
      <c r="O59" s="313">
        <f>+IF(IFERROR(ABS(datos!GY235),0)&gt;0,datos!GY214,"-")</f>
        <v>1.5322973518034606</v>
      </c>
      <c r="P59" s="22"/>
      <c r="Q59" s="20"/>
    </row>
    <row r="60" spans="1:17" s="28" customFormat="1" ht="20.100000000000001" customHeight="1" x14ac:dyDescent="0.25">
      <c r="A60" s="69"/>
      <c r="B60" s="302" t="s">
        <v>13</v>
      </c>
      <c r="C60" s="303">
        <f>+IF(IFERROR(ABS(datos!DK236),0)&gt;0,datos!DK215,"-")</f>
        <v>3.3338306781276894</v>
      </c>
      <c r="D60" s="303">
        <f>+IF(IFERROR(ABS(datos!DL236),0)&gt;0,datos!DL215,"-")</f>
        <v>2.6539629783777823</v>
      </c>
      <c r="E60" s="303">
        <f>+IF(IFERROR(ABS(datos!DM236),0)&gt;0,datos!DM215,"-")</f>
        <v>2.144927347686254</v>
      </c>
      <c r="F60" s="303">
        <f>+IF(IFERROR(ABS(datos!DV236),0)&gt;0,datos!DV215,"-")</f>
        <v>2.3069768191134536</v>
      </c>
      <c r="G60" s="303">
        <f>+IF(IFERROR(ABS(datos!EE236),0)&gt;0,datos!EE215,"-")</f>
        <v>2.5401347364980325</v>
      </c>
      <c r="H60" s="303">
        <f>+IF(IFERROR(ABS(datos!EN236),0)&gt;0,datos!EN215,"-")</f>
        <v>1.6429668231709216</v>
      </c>
      <c r="I60" s="303">
        <f>+IF(IFERROR(ABS(datos!EW236),0)&gt;0,datos!EW215,"-")</f>
        <v>1.4002716629074465</v>
      </c>
      <c r="J60" s="303">
        <f>+IF(IFERROR(ABS(datos!FF236),0)&gt;0,datos!FF215,"-")</f>
        <v>1.7712866711033231</v>
      </c>
      <c r="K60" s="303">
        <f>+IF(IFERROR(ABS(datos!FO236),0)&gt;0,datos!FO215,"-")</f>
        <v>1.8879965359091289</v>
      </c>
      <c r="L60" s="303">
        <f>+IF(IFERROR(ABS(datos!FX236),0)&gt;0,datos!FX215,"-")</f>
        <v>1.8671742060346621</v>
      </c>
      <c r="M60" s="303">
        <f>+IF(IFERROR(ABS(datos!GG236),0)&gt;0,datos!GG215,"-")</f>
        <v>1.4230593420253415</v>
      </c>
      <c r="N60" s="303">
        <f>+IF(IFERROR(ABS(datos!GP236),0)&gt;0,datos!GP215,"-")</f>
        <v>1.6723214285714285</v>
      </c>
      <c r="O60" s="304">
        <f>+IF(IFERROR(ABS(datos!GY236),0)&gt;0,datos!GY215,"-")</f>
        <v>1.3785306884658628</v>
      </c>
      <c r="P60" s="22"/>
      <c r="Q60" s="20"/>
    </row>
    <row r="61" spans="1:17" s="28" customFormat="1" ht="20.100000000000001" customHeight="1" x14ac:dyDescent="0.25">
      <c r="A61" s="69"/>
      <c r="B61" s="302" t="s">
        <v>14</v>
      </c>
      <c r="C61" s="303">
        <f>+IF(IFERROR(ABS(datos!DK237),0)&gt;0,datos!DK216,"-")</f>
        <v>4.5269951159156046</v>
      </c>
      <c r="D61" s="303">
        <f>+IF(IFERROR(ABS(datos!DL237),0)&gt;0,datos!DL216,"-")</f>
        <v>3.6892337805846092</v>
      </c>
      <c r="E61" s="303">
        <f>+IF(IFERROR(ABS(datos!DM237),0)&gt;0,datos!DM216,"-")</f>
        <v>3.0358364472217123</v>
      </c>
      <c r="F61" s="303">
        <f>+IF(IFERROR(ABS(datos!DV237),0)&gt;0,datos!DV216,"-")</f>
        <v>3.2103483726421427</v>
      </c>
      <c r="G61" s="303">
        <f>+IF(IFERROR(ABS(datos!EE237),0)&gt;0,datos!EE216,"-")</f>
        <v>3.5637145929497422</v>
      </c>
      <c r="H61" s="303">
        <f>+IF(IFERROR(ABS(datos!EN237),0)&gt;0,datos!EN216,"-")</f>
        <v>1.7814196138846716</v>
      </c>
      <c r="I61" s="303">
        <f>+IF(IFERROR(ABS(datos!EW237),0)&gt;0,datos!EW216,"-")</f>
        <v>2.6427676193414968</v>
      </c>
      <c r="J61" s="303">
        <f>+IF(IFERROR(ABS(datos!FF237),0)&gt;0,datos!FF216,"-")</f>
        <v>1.0721875885734153</v>
      </c>
      <c r="K61" s="303">
        <f>+IF(IFERROR(ABS(datos!FO237),0)&gt;0,datos!FO216,"-")</f>
        <v>2.6893168344156382</v>
      </c>
      <c r="L61" s="303">
        <f>+IF(IFERROR(ABS(datos!FX237),0)&gt;0,datos!FX216,"-")</f>
        <v>1.4269459977446852</v>
      </c>
      <c r="M61" s="303">
        <f>+IF(IFERROR(ABS(datos!GG237),0)&gt;0,datos!GG216,"-")</f>
        <v>2.470865980940856</v>
      </c>
      <c r="N61" s="303">
        <f>+IF(IFERROR(ABS(datos!GP237),0)&gt;0,datos!GP216,"-")</f>
        <v>0.67444960608530291</v>
      </c>
      <c r="O61" s="304">
        <f>+IF(IFERROR(ABS(datos!GY237),0)&gt;0,datos!GY216,"-")</f>
        <v>1.68625070909644</v>
      </c>
      <c r="P61" s="22"/>
      <c r="Q61" s="20"/>
    </row>
    <row r="62" spans="1:17" s="28" customFormat="1" ht="20.100000000000001" customHeight="1" x14ac:dyDescent="0.25">
      <c r="A62" s="69"/>
      <c r="B62" s="302" t="s">
        <v>15</v>
      </c>
      <c r="C62" s="303">
        <f>+IF(IFERROR(ABS(datos!DK238),0)&gt;0,datos!DK217,"-")</f>
        <v>3.9301851265332219</v>
      </c>
      <c r="D62" s="303">
        <f>+IF(IFERROR(ABS(datos!DL238),0)&gt;0,datos!DL217,"-")</f>
        <v>3.3466885151598365</v>
      </c>
      <c r="E62" s="303">
        <f>+IF(IFERROR(ABS(datos!DM238),0)&gt;0,datos!DM217,"-")</f>
        <v>3.0284431824481444</v>
      </c>
      <c r="F62" s="303">
        <f>+IF(IFERROR(ABS(datos!DV238),0)&gt;0,datos!DV217,"-")</f>
        <v>2.426798608488995</v>
      </c>
      <c r="G62" s="303">
        <f>+IF(IFERROR(ABS(datos!EE238),0)&gt;0,datos!EE217,"-")</f>
        <v>3.2238578865239496</v>
      </c>
      <c r="H62" s="303">
        <f>+IF(IFERROR(ABS(datos!EN238),0)&gt;0,datos!EN217,"-")</f>
        <v>1.6321979580395662</v>
      </c>
      <c r="I62" s="303">
        <f>+IF(IFERROR(ABS(datos!EW238),0)&gt;0,datos!EW217,"-")</f>
        <v>2.1054021418858757</v>
      </c>
      <c r="J62" s="303">
        <f>+IF(IFERROR(ABS(datos!FF238),0)&gt;0,datos!FF217,"-")</f>
        <v>0.97980101158580946</v>
      </c>
      <c r="K62" s="303">
        <f>+IF(IFERROR(ABS(datos!FO238),0)&gt;0,datos!FO217,"-")</f>
        <v>1.9399665510066688</v>
      </c>
      <c r="L62" s="303">
        <f>+IF(IFERROR(ABS(datos!FX238),0)&gt;0,datos!FX217,"-")</f>
        <v>1.4222688695848058</v>
      </c>
      <c r="M62" s="303">
        <f>+IF(IFERROR(ABS(datos!GG238),0)&gt;0,datos!GG217,"-")</f>
        <v>1.7855795847750866</v>
      </c>
      <c r="N62" s="303">
        <f>+IF(IFERROR(ABS(datos!GP238),0)&gt;0,datos!GP217,"-")</f>
        <v>1.5822673698626146</v>
      </c>
      <c r="O62" s="304">
        <f>+IF(IFERROR(ABS(datos!GY238),0)&gt;0,datos!GY217,"-")</f>
        <v>1.3167507936000682</v>
      </c>
      <c r="P62" s="22"/>
      <c r="Q62" s="20"/>
    </row>
    <row r="63" spans="1:17" s="28" customFormat="1" ht="20.100000000000001" customHeight="1" x14ac:dyDescent="0.25">
      <c r="A63" s="69"/>
      <c r="B63" s="302" t="s">
        <v>16</v>
      </c>
      <c r="C63" s="303">
        <f>+IF(IFERROR(ABS(datos!DK239),0)&gt;0,datos!DK218,"-")</f>
        <v>4.2701325896153373</v>
      </c>
      <c r="D63" s="303">
        <f>+IF(IFERROR(ABS(datos!DL239),0)&gt;0,datos!DL218,"-")</f>
        <v>3.459913010973839</v>
      </c>
      <c r="E63" s="303">
        <f>+IF(IFERROR(ABS(datos!DM239),0)&gt;0,datos!DM218,"-")</f>
        <v>2.5024945144326756</v>
      </c>
      <c r="F63" s="303">
        <f>+IF(IFERROR(ABS(datos!DV239),0)&gt;0,datos!DV218,"-")</f>
        <v>3.4431092072798175</v>
      </c>
      <c r="G63" s="303">
        <f>+IF(IFERROR(ABS(datos!EE239),0)&gt;0,datos!EE218,"-")</f>
        <v>3.2622833972884142</v>
      </c>
      <c r="H63" s="303">
        <f>+IF(IFERROR(ABS(datos!EN239),0)&gt;0,datos!EN218,"-")</f>
        <v>2.1721903664438811</v>
      </c>
      <c r="I63" s="303">
        <f>+IF(IFERROR(ABS(datos!EW239),0)&gt;0,datos!EW218,"-")</f>
        <v>2.5751831403072791</v>
      </c>
      <c r="J63" s="303">
        <f>+IF(IFERROR(ABS(datos!FF239),0)&gt;0,datos!FF218,"-")</f>
        <v>1.1379831394072448</v>
      </c>
      <c r="K63" s="303">
        <f>+IF(IFERROR(ABS(datos!FO239),0)&gt;0,datos!FO218,"-")</f>
        <v>1.132540236345918</v>
      </c>
      <c r="L63" s="303">
        <f>+IF(IFERROR(ABS(datos!FX239),0)&gt;0,datos!FX218,"-")</f>
        <v>1.4964517271348405</v>
      </c>
      <c r="M63" s="303">
        <f>+IF(IFERROR(ABS(datos!GG239),0)&gt;0,datos!GG218,"-")</f>
        <v>1.703079122242072</v>
      </c>
      <c r="N63" s="303">
        <f>+IF(IFERROR(ABS(datos!GP239),0)&gt;0,datos!GP218,"-")</f>
        <v>2.7153160797624096</v>
      </c>
      <c r="O63" s="304">
        <f>+IF(IFERROR(ABS(datos!GY239),0)&gt;0,datos!GY218,"-")</f>
        <v>1.5976850428411085</v>
      </c>
      <c r="P63" s="22"/>
      <c r="Q63" s="20"/>
    </row>
    <row r="64" spans="1:17" s="28" customFormat="1" ht="20.100000000000001" customHeight="1" x14ac:dyDescent="0.25">
      <c r="A64" s="69"/>
      <c r="B64" s="302" t="s">
        <v>17</v>
      </c>
      <c r="C64" s="303">
        <f>+IF(IFERROR(ABS(datos!DK240),0)&gt;0,datos!DK219,"-")</f>
        <v>4.4327142358831253</v>
      </c>
      <c r="D64" s="303">
        <f>+IF(IFERROR(ABS(datos!DL240),0)&gt;0,datos!DL219,"-")</f>
        <v>3.5797335216334667</v>
      </c>
      <c r="E64" s="303">
        <f>+IF(IFERROR(ABS(datos!DM240),0)&gt;0,datos!DM219,"-")</f>
        <v>2.7427517266859431</v>
      </c>
      <c r="F64" s="303">
        <f>+IF(IFERROR(ABS(datos!DV240),0)&gt;0,datos!DV219,"-")</f>
        <v>3.1728795390257991</v>
      </c>
      <c r="G64" s="303">
        <f>+IF(IFERROR(ABS(datos!EE240),0)&gt;0,datos!EE219,"-")</f>
        <v>3.4081626764469397</v>
      </c>
      <c r="H64" s="303">
        <f>+IF(IFERROR(ABS(datos!EN240),0)&gt;0,datos!EN219,"-")</f>
        <v>2.29707079431987</v>
      </c>
      <c r="I64" s="303">
        <f>+IF(IFERROR(ABS(datos!EW240),0)&gt;0,datos!EW219,"-")</f>
        <v>2.0167779866838642</v>
      </c>
      <c r="J64" s="303">
        <f>+IF(IFERROR(ABS(datos!FF240),0)&gt;0,datos!FF219,"-")</f>
        <v>1.5666869146498346</v>
      </c>
      <c r="K64" s="303">
        <f>+IF(IFERROR(ABS(datos!FO240),0)&gt;0,datos!FO219,"-")</f>
        <v>1.3758473777764195</v>
      </c>
      <c r="L64" s="303">
        <f>+IF(IFERROR(ABS(datos!FX240),0)&gt;0,datos!FX219,"-")</f>
        <v>1.4755306284504821</v>
      </c>
      <c r="M64" s="303">
        <f>+IF(IFERROR(ABS(datos!GG240),0)&gt;0,datos!GG219,"-")</f>
        <v>2.1103688466883388</v>
      </c>
      <c r="N64" s="303">
        <f>+IF(IFERROR(ABS(datos!GP240),0)&gt;0,datos!GP219,"-")</f>
        <v>2.5672419478743134</v>
      </c>
      <c r="O64" s="304">
        <f>+IF(IFERROR(ABS(datos!GY240),0)&gt;0,datos!GY219,"-")</f>
        <v>1.7274398678731686</v>
      </c>
      <c r="P64" s="22"/>
      <c r="Q64" s="20"/>
    </row>
    <row r="65" spans="1:17" s="28" customFormat="1" ht="20.100000000000001" customHeight="1" x14ac:dyDescent="0.25">
      <c r="A65" s="69"/>
      <c r="B65" s="302" t="s">
        <v>18</v>
      </c>
      <c r="C65" s="303">
        <f>+IF(IFERROR(ABS(datos!DK241),0)&gt;0,datos!DK220,"-")</f>
        <v>4.3414471242256996</v>
      </c>
      <c r="D65" s="303">
        <f>+IF(IFERROR(ABS(datos!DL241),0)&gt;0,datos!DL220,"-")</f>
        <v>3.3945496307097525</v>
      </c>
      <c r="E65" s="303">
        <f>+IF(IFERROR(ABS(datos!DM241),0)&gt;0,datos!DM220,"-")</f>
        <v>2.5198349434648875</v>
      </c>
      <c r="F65" s="303">
        <f>+IF(IFERROR(ABS(datos!DV241),0)&gt;0,datos!DV220,"-")</f>
        <v>3.6783488602164973</v>
      </c>
      <c r="G65" s="303">
        <f>+IF(IFERROR(ABS(datos!EE241),0)&gt;0,datos!EE220,"-")</f>
        <v>3.1782217079657991</v>
      </c>
      <c r="H65" s="303">
        <f>+IF(IFERROR(ABS(datos!EN241),0)&gt;0,datos!EN220,"-")</f>
        <v>2.3888846617852577</v>
      </c>
      <c r="I65" s="303">
        <f>+IF(IFERROR(ABS(datos!EW241),0)&gt;0,datos!EW220,"-")</f>
        <v>1.9993629212537296</v>
      </c>
      <c r="J65" s="303">
        <f>+IF(IFERROR(ABS(datos!FF241),0)&gt;0,datos!FF220,"-")</f>
        <v>2.2886015439305023</v>
      </c>
      <c r="K65" s="303">
        <f>+IF(IFERROR(ABS(datos!FO241),0)&gt;0,datos!FO220,"-")</f>
        <v>1.018588347002233</v>
      </c>
      <c r="L65" s="303">
        <f>+IF(IFERROR(ABS(datos!FX241),0)&gt;0,datos!FX220,"-")</f>
        <v>2.3834874488867221</v>
      </c>
      <c r="M65" s="303">
        <f>+IF(IFERROR(ABS(datos!GG241),0)&gt;0,datos!GG220,"-")</f>
        <v>2.50600651978074</v>
      </c>
      <c r="N65" s="303">
        <f>+IF(IFERROR(ABS(datos!GP241),0)&gt;0,datos!GP220,"-")</f>
        <v>0.66984864121087029</v>
      </c>
      <c r="O65" s="304">
        <f>+IF(IFERROR(ABS(datos!GY241),0)&gt;0,datos!GY220,"-")</f>
        <v>1.5234423840950879</v>
      </c>
      <c r="P65" s="20"/>
      <c r="Q65" s="20"/>
    </row>
    <row r="66" spans="1:17" s="28" customFormat="1" ht="20.100000000000001" customHeight="1" x14ac:dyDescent="0.25">
      <c r="A66" s="69"/>
      <c r="B66" s="302" t="s">
        <v>19</v>
      </c>
      <c r="C66" s="303">
        <f>+IF(IFERROR(ABS(datos!DK242),0)&gt;0,datos!DK221,"-")</f>
        <v>3.8072459077769332</v>
      </c>
      <c r="D66" s="303">
        <f>+IF(IFERROR(ABS(datos!DL242),0)&gt;0,datos!DL221,"-")</f>
        <v>3.1297541800269526</v>
      </c>
      <c r="E66" s="303">
        <f>+IF(IFERROR(ABS(datos!DM242),0)&gt;0,datos!DM221,"-")</f>
        <v>3.0546668595698678</v>
      </c>
      <c r="F66" s="303">
        <f>+IF(IFERROR(ABS(datos!DV242),0)&gt;0,datos!DV221,"-")</f>
        <v>2.1516726825539272</v>
      </c>
      <c r="G66" s="303">
        <f>+IF(IFERROR(ABS(datos!EE242),0)&gt;0,datos!EE221,"-")</f>
        <v>3.0943892413654415</v>
      </c>
      <c r="H66" s="303">
        <f>+IF(IFERROR(ABS(datos!EN242),0)&gt;0,datos!EN221,"-")</f>
        <v>1.4755265478558683</v>
      </c>
      <c r="I66" s="303">
        <f>+IF(IFERROR(ABS(datos!EW242),0)&gt;0,datos!EW221,"-")</f>
        <v>1.4109961123388881</v>
      </c>
      <c r="J66" s="303">
        <f>+IF(IFERROR(ABS(datos!FF242),0)&gt;0,datos!FF221,"-")</f>
        <v>1.4648163209746303</v>
      </c>
      <c r="K66" s="303">
        <f>+IF(IFERROR(ABS(datos!FO242),0)&gt;0,datos!FO221,"-")</f>
        <v>1.5436226216929381</v>
      </c>
      <c r="L66" s="303">
        <f>+IF(IFERROR(ABS(datos!FX242),0)&gt;0,datos!FX221,"-")</f>
        <v>3.2560806028203086</v>
      </c>
      <c r="M66" s="303">
        <f>+IF(IFERROR(ABS(datos!GG242),0)&gt;0,datos!GG221,"-")</f>
        <v>1.2104810725552051</v>
      </c>
      <c r="N66" s="303">
        <f>+IF(IFERROR(ABS(datos!GP242),0)&gt;0,datos!GP221,"-")</f>
        <v>7.0756098082074717</v>
      </c>
      <c r="O66" s="304">
        <f>+IF(IFERROR(ABS(datos!GY242),0)&gt;0,datos!GY221,"-")</f>
        <v>1.1476359189063461</v>
      </c>
      <c r="P66" s="20"/>
      <c r="Q66" s="20"/>
    </row>
    <row r="67" spans="1:17" s="28" customFormat="1" ht="20.100000000000001" customHeight="1" thickBot="1" x14ac:dyDescent="0.3">
      <c r="A67" s="69"/>
      <c r="B67" s="305" t="s">
        <v>20</v>
      </c>
      <c r="C67" s="306">
        <f>+IF(IFERROR(ABS(datos!DK243),0)&gt;0,datos!DK222,"-")</f>
        <v>3.6399477478153339</v>
      </c>
      <c r="D67" s="306">
        <f>+IF(IFERROR(ABS(datos!DL243),0)&gt;0,datos!DL222,"-")</f>
        <v>2.5016115199244928</v>
      </c>
      <c r="E67" s="306">
        <f>+IF(IFERROR(ABS(datos!DM243),0)&gt;0,datos!DM222,"-")</f>
        <v>2.4120368397073606</v>
      </c>
      <c r="F67" s="306">
        <f>+IF(IFERROR(ABS(datos!DV243),0)&gt;0,datos!DV222,"-")</f>
        <v>1.6003453186983625</v>
      </c>
      <c r="G67" s="306">
        <f>+IF(IFERROR(ABS(datos!EE243),0)&gt;0,datos!EE222,"-")</f>
        <v>2.3205053965327163</v>
      </c>
      <c r="H67" s="306">
        <f>+IF(IFERROR(ABS(datos!EN243),0)&gt;0,datos!EN222,"-")</f>
        <v>1.5669146696794911</v>
      </c>
      <c r="I67" s="306">
        <f>+IF(IFERROR(ABS(datos!EW243),0)&gt;0,datos!EW222,"-")</f>
        <v>1.7431002509026989</v>
      </c>
      <c r="J67" s="306">
        <f>+IF(IFERROR(ABS(datos!FF243),0)&gt;0,datos!FF222,"-")</f>
        <v>1.194491221146629</v>
      </c>
      <c r="K67" s="303">
        <f>+IF(IFERROR(ABS(datos!FO243),0)&gt;0,datos!FO222,"-")</f>
        <v>1.4919483846482282</v>
      </c>
      <c r="L67" s="306">
        <f>+IF(IFERROR(ABS(datos!FX243),0)&gt;0,datos!FX222,"-")</f>
        <v>2.2330454705091691</v>
      </c>
      <c r="M67" s="306">
        <f>+IF(IFERROR(ABS(datos!GG243),0)&gt;0,datos!GG222,"-")</f>
        <v>1.0131486616742047</v>
      </c>
      <c r="N67" s="306">
        <f>+IF(IFERROR(ABS(datos!GP243),0)&gt;0,datos!GP222,"-")</f>
        <v>23.505273409099608</v>
      </c>
      <c r="O67" s="307">
        <f>+IF(IFERROR(ABS(datos!GY243),0)&gt;0,datos!GY222,"-")</f>
        <v>1.5071133860914907</v>
      </c>
      <c r="P67" s="20"/>
      <c r="Q67" s="20"/>
    </row>
    <row r="68" spans="1:17" x14ac:dyDescent="0.25">
      <c r="A68" s="2"/>
      <c r="B68" s="256" t="s">
        <v>385</v>
      </c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/>
      <c r="Q68"/>
    </row>
  </sheetData>
  <mergeCells count="1">
    <mergeCell ref="O2:P3"/>
  </mergeCells>
  <pageMargins left="0.25" right="0.25" top="0.75" bottom="0.75" header="0.3" footer="0.3"/>
  <pageSetup paperSize="9" scale="47" fitToHeight="0" orientation="portrait" r:id="rId1"/>
  <colBreaks count="1" manualBreakCount="1">
    <brk id="1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P68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5" style="26" customWidth="1"/>
    <col min="2" max="2" width="44.42578125" style="26" customWidth="1"/>
    <col min="3" max="3" width="23.7109375" style="27" customWidth="1"/>
    <col min="4" max="4" width="23.7109375" style="26" customWidth="1"/>
    <col min="5" max="5" width="2.7109375" style="26" customWidth="1"/>
    <col min="6" max="16384" width="11.42578125" style="26"/>
  </cols>
  <sheetData>
    <row r="1" spans="1:5" ht="52.5" customHeight="1" x14ac:dyDescent="0.25">
      <c r="A1" s="2"/>
      <c r="B1" s="32"/>
      <c r="C1" s="33"/>
      <c r="D1" s="32"/>
      <c r="E1"/>
    </row>
    <row r="2" spans="1:5" ht="41.25" customHeight="1" x14ac:dyDescent="0.45">
      <c r="A2" s="2"/>
      <c r="B2" s="9"/>
      <c r="C2" s="365"/>
      <c r="D2" s="365"/>
      <c r="E2" s="2"/>
    </row>
    <row r="3" spans="1:5" ht="18.75" customHeight="1" x14ac:dyDescent="0.3">
      <c r="A3" s="2"/>
      <c r="B3" s="48"/>
      <c r="C3" s="365"/>
      <c r="D3" s="365"/>
      <c r="E3" s="2"/>
    </row>
    <row r="4" spans="1:5" x14ac:dyDescent="0.25">
      <c r="A4" s="2"/>
      <c r="B4"/>
      <c r="C4" s="3"/>
      <c r="D4" s="2"/>
      <c r="E4" s="2"/>
    </row>
    <row r="5" spans="1:5" ht="15.75" thickBot="1" x14ac:dyDescent="0.3">
      <c r="A5" s="2"/>
      <c r="B5" s="46"/>
      <c r="C5" s="47"/>
      <c r="D5" s="47"/>
      <c r="E5"/>
    </row>
    <row r="6" spans="1:5" s="28" customFormat="1" ht="39" customHeight="1" thickBot="1" x14ac:dyDescent="0.3">
      <c r="A6" s="69"/>
      <c r="B6" s="20"/>
      <c r="C6" s="25" t="s">
        <v>262</v>
      </c>
      <c r="D6" s="20"/>
      <c r="E6" s="20"/>
    </row>
    <row r="7" spans="1:5" s="28" customFormat="1" ht="18" customHeight="1" x14ac:dyDescent="0.25">
      <c r="A7" s="69"/>
      <c r="B7" s="77" t="s">
        <v>302</v>
      </c>
      <c r="C7" s="143">
        <f>+datos!DD47/1000000</f>
        <v>144.62309999999999</v>
      </c>
      <c r="D7" s="20"/>
      <c r="E7" s="20"/>
    </row>
    <row r="8" spans="1:5" s="28" customFormat="1" ht="18" customHeight="1" x14ac:dyDescent="0.25">
      <c r="A8" s="69"/>
      <c r="B8" s="78" t="s">
        <v>303</v>
      </c>
      <c r="C8" s="143">
        <f>+datos!DD55/1000000</f>
        <v>147.79970559999998</v>
      </c>
      <c r="D8" s="20"/>
      <c r="E8" s="20"/>
    </row>
    <row r="9" spans="1:5" s="28" customFormat="1" ht="18" customHeight="1" x14ac:dyDescent="0.25">
      <c r="A9" s="69"/>
      <c r="B9" s="78" t="s">
        <v>361</v>
      </c>
      <c r="C9" s="143">
        <f>+datos!DD46/1000000</f>
        <v>131.96850000000001</v>
      </c>
      <c r="D9" s="20"/>
      <c r="E9" s="20"/>
    </row>
    <row r="10" spans="1:5" s="28" customFormat="1" ht="18" customHeight="1" x14ac:dyDescent="0.25">
      <c r="A10" s="69"/>
      <c r="B10" s="78" t="s">
        <v>357</v>
      </c>
      <c r="C10" s="145">
        <f>+datos!DD48</f>
        <v>42.7</v>
      </c>
      <c r="D10" s="20"/>
      <c r="E10" s="20"/>
    </row>
    <row r="11" spans="1:5" s="28" customFormat="1" ht="18" customHeight="1" x14ac:dyDescent="0.25">
      <c r="A11" s="69"/>
      <c r="B11" s="78" t="s">
        <v>4</v>
      </c>
      <c r="C11" s="143">
        <f>+datos!DD51</f>
        <v>6.4</v>
      </c>
      <c r="D11" s="20"/>
      <c r="E11" s="20"/>
    </row>
    <row r="12" spans="1:5" s="28" customFormat="1" ht="18" customHeight="1" x14ac:dyDescent="0.25">
      <c r="A12" s="69"/>
      <c r="B12" s="78" t="s">
        <v>299</v>
      </c>
      <c r="C12" s="143">
        <f>+datos!DD50</f>
        <v>9.5</v>
      </c>
      <c r="D12" s="20"/>
      <c r="E12" s="20"/>
    </row>
    <row r="13" spans="1:5" s="28" customFormat="1" ht="18" customHeight="1" x14ac:dyDescent="0.25">
      <c r="A13" s="69"/>
      <c r="B13" s="78" t="s">
        <v>300</v>
      </c>
      <c r="C13" s="143">
        <f>+datos!DD56</f>
        <v>9.6943521824798164</v>
      </c>
      <c r="D13" s="20"/>
      <c r="E13" s="20"/>
    </row>
    <row r="14" spans="1:5" s="28" customFormat="1" ht="18" customHeight="1" x14ac:dyDescent="0.25">
      <c r="A14" s="69"/>
      <c r="B14" s="78" t="s">
        <v>301</v>
      </c>
      <c r="C14" s="143">
        <f>+datos!DD53</f>
        <v>1.47</v>
      </c>
      <c r="D14" s="20"/>
      <c r="E14" s="20"/>
    </row>
    <row r="15" spans="1:5" s="28" customFormat="1" ht="18" customHeight="1" x14ac:dyDescent="0.25">
      <c r="A15" s="69"/>
      <c r="B15" s="79" t="s">
        <v>317</v>
      </c>
      <c r="C15" s="143">
        <f>+datos!DD58</f>
        <v>4.1402948019027468</v>
      </c>
      <c r="D15" s="20"/>
      <c r="E15" s="20"/>
    </row>
    <row r="16" spans="1:5" s="28" customFormat="1" ht="18" customHeight="1" x14ac:dyDescent="0.25">
      <c r="A16" s="69"/>
      <c r="B16" s="79" t="s">
        <v>316</v>
      </c>
      <c r="C16" s="143">
        <f>+datos!DD59</f>
        <v>3.696817205060134</v>
      </c>
      <c r="D16" s="20"/>
      <c r="E16" s="20"/>
    </row>
    <row r="17" spans="1:15" s="28" customFormat="1" ht="18" customHeight="1" thickBot="1" x14ac:dyDescent="0.3">
      <c r="A17" s="69"/>
      <c r="B17" s="80" t="s">
        <v>360</v>
      </c>
      <c r="C17" s="144">
        <f>+datos!DD57</f>
        <v>0.89288743481773214</v>
      </c>
      <c r="D17" s="20"/>
      <c r="E17" s="20"/>
    </row>
    <row r="18" spans="1:15" x14ac:dyDescent="0.25">
      <c r="A18" s="2"/>
      <c r="B18" s="256" t="s">
        <v>263</v>
      </c>
      <c r="C18" s="1"/>
      <c r="D18"/>
      <c r="E18"/>
    </row>
    <row r="19" spans="1:15" ht="30.75" customHeight="1" x14ac:dyDescent="0.25">
      <c r="A19" s="2"/>
      <c r="B19" s="44"/>
      <c r="C19" s="45"/>
      <c r="D19" s="49"/>
      <c r="E19" s="32"/>
    </row>
    <row r="20" spans="1:15" ht="30.75" customHeight="1" thickBot="1" x14ac:dyDescent="0.3">
      <c r="A20" s="2"/>
      <c r="B20" s="44"/>
      <c r="C20" s="45"/>
      <c r="D20" s="49"/>
      <c r="E20" s="32"/>
    </row>
    <row r="21" spans="1:15" s="28" customFormat="1" ht="39" customHeight="1" thickBot="1" x14ac:dyDescent="0.3">
      <c r="A21" s="69"/>
      <c r="B21" s="21" t="s">
        <v>318</v>
      </c>
      <c r="C21" s="25" t="s">
        <v>262</v>
      </c>
      <c r="D21" s="74" t="s">
        <v>297</v>
      </c>
      <c r="E21" s="20"/>
    </row>
    <row r="22" spans="1:15" s="28" customFormat="1" ht="18" customHeight="1" x14ac:dyDescent="0.25">
      <c r="A22" s="69"/>
      <c r="B22" s="77" t="s">
        <v>12</v>
      </c>
      <c r="C22" s="230">
        <v>100</v>
      </c>
      <c r="D22" s="231">
        <v>100</v>
      </c>
      <c r="E22" s="20"/>
    </row>
    <row r="23" spans="1:15" s="28" customFormat="1" ht="18" customHeight="1" x14ac:dyDescent="0.25">
      <c r="A23" s="69"/>
      <c r="B23" s="87" t="s">
        <v>264</v>
      </c>
      <c r="C23" s="182">
        <f>+IF(IFERROR(ABS(datos!DD244),0)&gt;0,datos!DD161/datos!$DD$152*100,"-")</f>
        <v>6.9502313254244994</v>
      </c>
      <c r="D23" s="161">
        <f>+'TOTAL BEBIDAS FRIAS'!K24</f>
        <v>9.7056631109923366</v>
      </c>
      <c r="E23" s="162"/>
      <c r="F23" s="163"/>
      <c r="G23" s="163"/>
      <c r="H23" s="163"/>
      <c r="I23" s="163"/>
      <c r="J23" s="163"/>
      <c r="K23" s="163"/>
      <c r="L23" s="163"/>
      <c r="M23" s="163"/>
      <c r="N23" s="163"/>
      <c r="O23" s="163"/>
    </row>
    <row r="24" spans="1:15" s="28" customFormat="1" ht="18" customHeight="1" x14ac:dyDescent="0.25">
      <c r="A24" s="69"/>
      <c r="B24" s="88" t="s">
        <v>5</v>
      </c>
      <c r="C24" s="182">
        <f>+IF(IFERROR(ABS(datos!DD245),0)&gt;0,datos!DD162/datos!$DD$152*100,"-")</f>
        <v>4.7121421128436607</v>
      </c>
      <c r="D24" s="161">
        <f>+'TOTAL BEBIDAS FRIAS'!K25</f>
        <v>8.3879962586003032</v>
      </c>
      <c r="E24" s="162"/>
      <c r="F24" s="163"/>
      <c r="G24" s="163"/>
      <c r="H24" s="163"/>
      <c r="I24" s="163"/>
      <c r="J24" s="163"/>
      <c r="K24" s="163"/>
      <c r="L24" s="163"/>
      <c r="M24" s="163"/>
      <c r="N24" s="163"/>
      <c r="O24" s="163"/>
    </row>
    <row r="25" spans="1:15" s="28" customFormat="1" ht="18" customHeight="1" x14ac:dyDescent="0.25">
      <c r="A25" s="69"/>
      <c r="B25" s="88" t="s">
        <v>6</v>
      </c>
      <c r="C25" s="182">
        <f>+IF(IFERROR(ABS(datos!DD246),0)&gt;0,datos!DD163/datos!$DD$152*100,"-")</f>
        <v>11.915945654601511</v>
      </c>
      <c r="D25" s="161">
        <f>+'TOTAL BEBIDAS FRIAS'!K26</f>
        <v>15.014366403373646</v>
      </c>
      <c r="E25" s="162"/>
      <c r="F25" s="163"/>
      <c r="G25" s="163"/>
      <c r="H25" s="163"/>
      <c r="I25" s="163"/>
      <c r="J25" s="163"/>
      <c r="K25" s="163"/>
      <c r="L25" s="163"/>
      <c r="M25" s="163"/>
      <c r="N25" s="163"/>
      <c r="O25" s="163"/>
    </row>
    <row r="26" spans="1:15" s="28" customFormat="1" ht="18" customHeight="1" x14ac:dyDescent="0.25">
      <c r="A26" s="69"/>
      <c r="B26" s="88" t="s">
        <v>7</v>
      </c>
      <c r="C26" s="182">
        <f>+IF(IFERROR(ABS(datos!DD247),0)&gt;0,datos!DD164/datos!$DD$152*100,"-")</f>
        <v>28.913119688348544</v>
      </c>
      <c r="D26" s="161">
        <f>+'TOTAL BEBIDAS FRIAS'!K27</f>
        <v>30.37248440873363</v>
      </c>
      <c r="E26" s="162"/>
      <c r="F26" s="163"/>
      <c r="G26" s="163"/>
      <c r="H26" s="163"/>
      <c r="I26" s="163"/>
      <c r="J26" s="163"/>
      <c r="K26" s="163"/>
      <c r="L26" s="163"/>
      <c r="M26" s="163"/>
      <c r="N26" s="163"/>
      <c r="O26" s="163"/>
    </row>
    <row r="27" spans="1:15" s="28" customFormat="1" ht="18" customHeight="1" thickBot="1" x14ac:dyDescent="0.3">
      <c r="A27" s="69"/>
      <c r="B27" s="89" t="s">
        <v>8</v>
      </c>
      <c r="C27" s="183">
        <f>+IF(IFERROR(ABS(datos!DD248),0)&gt;0,datos!DD165/datos!$DD$152*100,"-")</f>
        <v>47.508572282021341</v>
      </c>
      <c r="D27" s="165">
        <f>+'TOTAL BEBIDAS FRIAS'!K28</f>
        <v>36.51948981830008</v>
      </c>
      <c r="E27" s="162"/>
      <c r="F27" s="163"/>
      <c r="G27" s="163"/>
      <c r="H27" s="163"/>
      <c r="I27" s="163"/>
      <c r="J27" s="163"/>
      <c r="K27" s="163"/>
      <c r="L27" s="163"/>
      <c r="M27" s="163"/>
      <c r="N27" s="163"/>
      <c r="O27" s="163"/>
    </row>
    <row r="28" spans="1:15" ht="9" customHeight="1" thickBot="1" x14ac:dyDescent="0.3">
      <c r="A28" s="2"/>
      <c r="B28" s="92"/>
      <c r="C28" s="184"/>
      <c r="D28" s="167"/>
      <c r="E28" s="168"/>
      <c r="F28" s="169"/>
      <c r="G28" s="169"/>
      <c r="H28" s="169"/>
      <c r="I28" s="169"/>
      <c r="J28" s="169"/>
      <c r="K28" s="169"/>
      <c r="L28" s="169"/>
      <c r="M28" s="169"/>
      <c r="N28" s="169"/>
      <c r="O28" s="169"/>
    </row>
    <row r="29" spans="1:15" s="28" customFormat="1" ht="18" customHeight="1" x14ac:dyDescent="0.25">
      <c r="A29" s="69"/>
      <c r="B29" s="90" t="s">
        <v>9</v>
      </c>
      <c r="C29" s="185">
        <f>+IF(IFERROR(ABS(datos!DD249),0)&gt;0,datos!DD166/datos!$DD$152*100,"-")</f>
        <v>51.636488223527223</v>
      </c>
      <c r="D29" s="171">
        <f>+'TOTAL BEBIDAS FRIAS'!K30</f>
        <v>49.869053811894098</v>
      </c>
      <c r="E29" s="162"/>
      <c r="F29" s="163"/>
      <c r="G29" s="163"/>
      <c r="H29" s="163"/>
      <c r="I29" s="163"/>
      <c r="J29" s="163"/>
      <c r="K29" s="163"/>
      <c r="L29" s="163"/>
      <c r="M29" s="163"/>
      <c r="N29" s="163"/>
      <c r="O29" s="163"/>
    </row>
    <row r="30" spans="1:15" s="28" customFormat="1" ht="18" customHeight="1" thickBot="1" x14ac:dyDescent="0.3">
      <c r="A30" s="69"/>
      <c r="B30" s="89" t="s">
        <v>10</v>
      </c>
      <c r="C30" s="183">
        <f>+IF(IFERROR(ABS(datos!DD250),0)&gt;0,datos!DD167/datos!$DD$152*100,"-")</f>
        <v>48.363518690997495</v>
      </c>
      <c r="D30" s="165">
        <f>+'TOTAL BEBIDAS FRIAS'!K31</f>
        <v>50.130946188105895</v>
      </c>
      <c r="E30" s="162"/>
      <c r="F30" s="163"/>
      <c r="G30" s="163"/>
      <c r="H30" s="163"/>
      <c r="I30" s="163"/>
      <c r="J30" s="163"/>
      <c r="K30" s="163"/>
      <c r="L30" s="163"/>
      <c r="M30" s="163"/>
      <c r="N30" s="163"/>
      <c r="O30" s="163"/>
    </row>
    <row r="31" spans="1:15" x14ac:dyDescent="0.25">
      <c r="A31" s="2"/>
      <c r="B31" s="256" t="s">
        <v>383</v>
      </c>
      <c r="C31" s="1"/>
      <c r="D31" s="17"/>
      <c r="E31"/>
    </row>
    <row r="32" spans="1:15" ht="30.75" customHeight="1" thickBot="1" x14ac:dyDescent="0.3">
      <c r="A32" s="2"/>
      <c r="B32" s="44"/>
      <c r="C32" s="45"/>
      <c r="D32" s="50"/>
      <c r="E32" s="32"/>
    </row>
    <row r="33" spans="1:16" s="28" customFormat="1" ht="39" customHeight="1" thickBot="1" x14ac:dyDescent="0.3">
      <c r="A33" s="69"/>
      <c r="B33" s="21" t="s">
        <v>21</v>
      </c>
      <c r="C33" s="172" t="s">
        <v>262</v>
      </c>
      <c r="D33" s="173"/>
      <c r="E33" s="162"/>
      <c r="F33" s="163"/>
      <c r="G33" s="163"/>
      <c r="H33" s="163"/>
    </row>
    <row r="34" spans="1:16" s="28" customFormat="1" ht="18" customHeight="1" x14ac:dyDescent="0.25">
      <c r="A34" s="69"/>
      <c r="B34" s="77" t="s">
        <v>12</v>
      </c>
      <c r="C34" s="186">
        <f>+IF(IFERROR(ABS(datos!DD235),0)&gt;0,datos!DD214,"-")</f>
        <v>9.6943521824798164</v>
      </c>
      <c r="D34" s="173"/>
      <c r="E34" s="162"/>
      <c r="F34" s="163"/>
      <c r="G34" s="163"/>
      <c r="H34" s="163"/>
      <c r="I34" s="163"/>
      <c r="J34" s="163"/>
      <c r="K34" s="163"/>
      <c r="L34" s="163"/>
      <c r="M34" s="163"/>
      <c r="N34" s="163"/>
      <c r="O34" s="163"/>
    </row>
    <row r="35" spans="1:16" s="28" customFormat="1" ht="18" customHeight="1" x14ac:dyDescent="0.25">
      <c r="A35" s="69"/>
      <c r="B35" s="87" t="s">
        <v>264</v>
      </c>
      <c r="C35" s="182">
        <f>+IF(IFERROR(ABS(datos!DD244),0)&gt;0,datos!DD223,"-")</f>
        <v>4.8049291017997779</v>
      </c>
      <c r="D35" s="173"/>
      <c r="E35" s="162"/>
      <c r="F35" s="163"/>
      <c r="G35" s="163"/>
      <c r="H35" s="163"/>
      <c r="I35" s="163"/>
      <c r="J35" s="163"/>
      <c r="K35" s="163"/>
      <c r="L35" s="163"/>
      <c r="M35" s="163"/>
      <c r="N35" s="163"/>
      <c r="O35" s="163"/>
    </row>
    <row r="36" spans="1:16" s="28" customFormat="1" ht="18" customHeight="1" x14ac:dyDescent="0.25">
      <c r="A36" s="69"/>
      <c r="B36" s="88" t="s">
        <v>5</v>
      </c>
      <c r="C36" s="182">
        <f>+IF(IFERROR(ABS(datos!DD245),0)&gt;0,datos!DD224,"-")</f>
        <v>4.53331473806956</v>
      </c>
      <c r="D36" s="173"/>
      <c r="E36" s="162"/>
      <c r="F36" s="163"/>
      <c r="G36" s="163"/>
      <c r="H36" s="163"/>
      <c r="I36" s="163"/>
      <c r="J36" s="163"/>
      <c r="K36" s="163"/>
      <c r="L36" s="163"/>
      <c r="M36" s="163"/>
      <c r="N36" s="163"/>
      <c r="O36" s="163"/>
    </row>
    <row r="37" spans="1:16" s="28" customFormat="1" ht="18" customHeight="1" x14ac:dyDescent="0.25">
      <c r="A37" s="69"/>
      <c r="B37" s="88" t="s">
        <v>6</v>
      </c>
      <c r="C37" s="182">
        <f>+IF(IFERROR(ABS(datos!DD246),0)&gt;0,datos!DD225,"-")</f>
        <v>7.2356508424991777</v>
      </c>
      <c r="D37" s="173"/>
      <c r="E37" s="162"/>
      <c r="F37" s="163"/>
      <c r="G37" s="163"/>
      <c r="H37" s="163"/>
      <c r="I37" s="163"/>
      <c r="J37" s="163"/>
      <c r="K37" s="163"/>
      <c r="L37" s="163"/>
      <c r="M37" s="163"/>
      <c r="N37" s="163"/>
      <c r="O37" s="163"/>
    </row>
    <row r="38" spans="1:16" s="28" customFormat="1" ht="18" customHeight="1" x14ac:dyDescent="0.25">
      <c r="A38" s="69"/>
      <c r="B38" s="88" t="s">
        <v>7</v>
      </c>
      <c r="C38" s="182">
        <f>+IF(IFERROR(ABS(datos!DD247),0)&gt;0,datos!DD226,"-")</f>
        <v>10.051103442479407</v>
      </c>
      <c r="D38" s="173"/>
      <c r="E38" s="162"/>
      <c r="F38" s="163"/>
      <c r="G38" s="163"/>
      <c r="H38" s="163"/>
      <c r="I38" s="163"/>
      <c r="J38" s="163"/>
      <c r="K38" s="163"/>
      <c r="L38" s="163"/>
      <c r="M38" s="163"/>
      <c r="N38" s="163"/>
      <c r="O38" s="163"/>
    </row>
    <row r="39" spans="1:16" s="28" customFormat="1" ht="18" customHeight="1" thickBot="1" x14ac:dyDescent="0.3">
      <c r="A39" s="69"/>
      <c r="B39" s="89" t="s">
        <v>8</v>
      </c>
      <c r="C39" s="183">
        <f>+IF(IFERROR(ABS(datos!DD248),0)&gt;0,datos!DD227,"-")</f>
        <v>12.822140935554341</v>
      </c>
      <c r="D39" s="173"/>
      <c r="E39" s="162"/>
      <c r="F39" s="163"/>
      <c r="G39" s="163"/>
      <c r="H39" s="163"/>
      <c r="I39" s="163"/>
      <c r="J39" s="163"/>
      <c r="K39" s="163"/>
      <c r="L39" s="163"/>
      <c r="M39" s="163"/>
      <c r="N39" s="163"/>
      <c r="O39" s="163"/>
    </row>
    <row r="40" spans="1:16" ht="15.75" thickBot="1" x14ac:dyDescent="0.3">
      <c r="A40" s="2"/>
      <c r="B40" s="92"/>
      <c r="C40" s="184"/>
      <c r="D40" s="176"/>
      <c r="E40" s="168"/>
      <c r="F40" s="169"/>
      <c r="G40" s="169"/>
      <c r="H40" s="169"/>
      <c r="I40" s="169"/>
      <c r="J40" s="169"/>
      <c r="K40" s="169"/>
      <c r="L40" s="169"/>
      <c r="M40" s="169"/>
      <c r="N40" s="169"/>
      <c r="O40" s="169"/>
    </row>
    <row r="41" spans="1:16" s="28" customFormat="1" ht="18" customHeight="1" x14ac:dyDescent="0.25">
      <c r="A41" s="69"/>
      <c r="B41" s="90" t="s">
        <v>9</v>
      </c>
      <c r="C41" s="185">
        <f>+IF(IFERROR(ABS(datos!DD249),0)&gt;0,datos!DD228,"-")</f>
        <v>10.95630993419174</v>
      </c>
      <c r="D41" s="173"/>
      <c r="E41" s="162"/>
      <c r="F41" s="163"/>
      <c r="G41" s="163"/>
      <c r="H41" s="163"/>
      <c r="I41" s="163"/>
      <c r="J41" s="163"/>
      <c r="K41" s="163"/>
      <c r="L41" s="163"/>
      <c r="M41" s="163"/>
      <c r="N41" s="163"/>
      <c r="O41" s="163"/>
    </row>
    <row r="42" spans="1:16" s="28" customFormat="1" ht="18" customHeight="1" thickBot="1" x14ac:dyDescent="0.3">
      <c r="A42" s="69"/>
      <c r="B42" s="89" t="s">
        <v>10</v>
      </c>
      <c r="C42" s="183">
        <f>+IF(IFERROR(ABS(datos!DD250),0)&gt;0,datos!DD229,"-")</f>
        <v>8.6568159975688292</v>
      </c>
      <c r="D42" s="173"/>
      <c r="E42" s="162"/>
      <c r="F42" s="163"/>
      <c r="G42" s="163"/>
      <c r="H42" s="163"/>
      <c r="I42" s="163"/>
      <c r="J42" s="163"/>
      <c r="K42" s="163"/>
      <c r="L42" s="163"/>
      <c r="M42" s="163"/>
      <c r="N42" s="163"/>
      <c r="O42" s="163"/>
    </row>
    <row r="43" spans="1:16" s="28" customFormat="1" ht="18" customHeight="1" x14ac:dyDescent="0.25">
      <c r="A43" s="69"/>
      <c r="B43" s="256" t="s">
        <v>383</v>
      </c>
      <c r="C43" s="24"/>
      <c r="D43" s="22"/>
      <c r="E43" s="20"/>
    </row>
    <row r="44" spans="1:16" ht="30.75" customHeight="1" x14ac:dyDescent="0.25">
      <c r="A44" s="2"/>
      <c r="B44" s="44"/>
      <c r="C44" s="45"/>
      <c r="D44" s="50"/>
      <c r="E44" s="32"/>
    </row>
    <row r="45" spans="1:16" ht="30.75" customHeight="1" thickBot="1" x14ac:dyDescent="0.3">
      <c r="A45" s="2"/>
      <c r="B45" s="44"/>
      <c r="C45" s="187"/>
      <c r="D45" s="178"/>
      <c r="E45" s="188"/>
      <c r="F45" s="169"/>
      <c r="G45" s="169"/>
      <c r="H45" s="169"/>
    </row>
    <row r="46" spans="1:16" s="28" customFormat="1" ht="39" customHeight="1" thickBot="1" x14ac:dyDescent="0.3">
      <c r="A46" s="69"/>
      <c r="B46" s="21" t="s">
        <v>318</v>
      </c>
      <c r="C46" s="172" t="s">
        <v>262</v>
      </c>
      <c r="D46" s="179" t="s">
        <v>297</v>
      </c>
      <c r="E46" s="162"/>
      <c r="F46" s="163"/>
      <c r="G46" s="163"/>
      <c r="H46" s="163"/>
      <c r="I46" s="163"/>
      <c r="J46" s="163"/>
    </row>
    <row r="47" spans="1:16" s="28" customFormat="1" ht="18" customHeight="1" x14ac:dyDescent="0.25">
      <c r="A47" s="69"/>
      <c r="B47" s="77" t="s">
        <v>12</v>
      </c>
      <c r="C47" s="211">
        <v>100</v>
      </c>
      <c r="D47" s="232">
        <v>100</v>
      </c>
      <c r="E47" s="162"/>
      <c r="F47" s="163"/>
      <c r="G47" s="163"/>
      <c r="H47" s="163"/>
      <c r="I47" s="163"/>
      <c r="J47" s="163"/>
    </row>
    <row r="48" spans="1:16" s="28" customFormat="1" ht="18" customHeight="1" x14ac:dyDescent="0.25">
      <c r="A48" s="69"/>
      <c r="B48" s="88" t="s">
        <v>13</v>
      </c>
      <c r="C48" s="182">
        <f>+IF(IFERROR(ABS(datos!DD238),0)&gt;0,datos!DD153/datos!$DD$152*100,"-")</f>
        <v>11.276939852623819</v>
      </c>
      <c r="D48" s="161">
        <f>+'TOTAL BEBIDAS FRIAS'!K50</f>
        <v>9.1478315092749227</v>
      </c>
      <c r="E48" s="162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</row>
    <row r="49" spans="1:16" s="28" customFormat="1" ht="18" customHeight="1" x14ac:dyDescent="0.25">
      <c r="A49" s="69"/>
      <c r="B49" s="88" t="s">
        <v>14</v>
      </c>
      <c r="C49" s="182">
        <f>+IF(IFERROR(ABS(datos!DD239),0)&gt;0,datos!DD154/datos!$DD$152*100,"-")</f>
        <v>18.784578673807989</v>
      </c>
      <c r="D49" s="161">
        <f>+'TOTAL BEBIDAS FRIAS'!K51</f>
        <v>12.758733224139144</v>
      </c>
      <c r="E49" s="162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</row>
    <row r="50" spans="1:16" s="28" customFormat="1" ht="18" customHeight="1" x14ac:dyDescent="0.25">
      <c r="A50" s="69"/>
      <c r="B50" s="88" t="s">
        <v>15</v>
      </c>
      <c r="C50" s="182">
        <f>+IF(IFERROR(ABS(datos!DD240),0)&gt;0,datos!DD155/datos!$DD$152*100,"-")</f>
        <v>17.108421821963436</v>
      </c>
      <c r="D50" s="161">
        <f>+'TOTAL BEBIDAS FRIAS'!K52</f>
        <v>15.468597986378461</v>
      </c>
      <c r="E50" s="162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</row>
    <row r="51" spans="1:16" s="28" customFormat="1" ht="18" customHeight="1" x14ac:dyDescent="0.25">
      <c r="A51" s="69"/>
      <c r="B51" s="88" t="s">
        <v>16</v>
      </c>
      <c r="C51" s="182">
        <f>+IF(IFERROR(ABS(datos!DD241),0)&gt;0,datos!DD156/datos!$DD$152*100,"-")</f>
        <v>14.798770044342845</v>
      </c>
      <c r="D51" s="161">
        <f>+'TOTAL BEBIDAS FRIAS'!K53</f>
        <v>20.853924898040134</v>
      </c>
      <c r="E51" s="162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</row>
    <row r="52" spans="1:16" s="28" customFormat="1" ht="18" customHeight="1" x14ac:dyDescent="0.25">
      <c r="A52" s="69"/>
      <c r="B52" s="88" t="s">
        <v>17</v>
      </c>
      <c r="C52" s="182">
        <f>+IF(IFERROR(ABS(datos!DD242),0)&gt;0,datos!DD157/datos!$DD$152*100,"-")</f>
        <v>9.5949471419157799</v>
      </c>
      <c r="D52" s="161">
        <f>+'TOTAL BEBIDAS FRIAS'!K54</f>
        <v>13.091982798973719</v>
      </c>
      <c r="E52" s="162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</row>
    <row r="53" spans="1:16" s="28" customFormat="1" ht="18" customHeight="1" x14ac:dyDescent="0.25">
      <c r="A53" s="69"/>
      <c r="B53" s="88" t="s">
        <v>18</v>
      </c>
      <c r="C53" s="182">
        <f>+IF(IFERROR(ABS(datos!DD243),0)&gt;0,datos!DD158/datos!$DD$152*100,"-")</f>
        <v>9.2314782354962652</v>
      </c>
      <c r="D53" s="161">
        <f>+'TOTAL BEBIDAS FRIAS'!K55</f>
        <v>9.6645962350134624</v>
      </c>
      <c r="E53" s="162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</row>
    <row r="54" spans="1:16" s="28" customFormat="1" ht="18" customHeight="1" x14ac:dyDescent="0.25">
      <c r="A54" s="69"/>
      <c r="B54" s="88" t="s">
        <v>19</v>
      </c>
      <c r="C54" s="182">
        <f>+IF(IFERROR(ABS(datos!DD244),0)&gt;0,datos!DD159/datos!$DD$152*100,"-")</f>
        <v>6.4511388567939694</v>
      </c>
      <c r="D54" s="161">
        <f>+'TOTAL BEBIDAS FRIAS'!K56</f>
        <v>9.480148255344087</v>
      </c>
      <c r="E54" s="162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</row>
    <row r="55" spans="1:16" s="28" customFormat="1" ht="18" customHeight="1" thickBot="1" x14ac:dyDescent="0.3">
      <c r="A55" s="69"/>
      <c r="B55" s="89" t="s">
        <v>20</v>
      </c>
      <c r="C55" s="183">
        <f>+IF(IFERROR(ABS(datos!DD245),0)&gt;0,datos!DD160/datos!$DD$152*100,"-")</f>
        <v>12.75372329869848</v>
      </c>
      <c r="D55" s="165">
        <f>+'TOTAL BEBIDAS FRIAS'!K57</f>
        <v>9.5341934966988227</v>
      </c>
      <c r="E55" s="162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</row>
    <row r="56" spans="1:16" x14ac:dyDescent="0.25">
      <c r="A56" s="2"/>
      <c r="B56" s="256" t="s">
        <v>383</v>
      </c>
      <c r="C56" s="1"/>
      <c r="D56" s="17"/>
      <c r="E56"/>
    </row>
    <row r="57" spans="1:16" ht="30.75" customHeight="1" thickBot="1" x14ac:dyDescent="0.3">
      <c r="A57" s="2"/>
      <c r="B57" s="44"/>
      <c r="C57" s="187"/>
      <c r="D57" s="178"/>
      <c r="E57" s="188"/>
      <c r="F57" s="169"/>
      <c r="G57" s="169"/>
      <c r="H57" s="169"/>
    </row>
    <row r="58" spans="1:16" s="28" customFormat="1" ht="39" customHeight="1" thickBot="1" x14ac:dyDescent="0.3">
      <c r="A58" s="69"/>
      <c r="B58" s="21" t="s">
        <v>21</v>
      </c>
      <c r="C58" s="172" t="s">
        <v>262</v>
      </c>
      <c r="D58" s="173"/>
      <c r="E58" s="162"/>
      <c r="F58" s="163"/>
      <c r="G58" s="163"/>
      <c r="H58" s="163"/>
      <c r="I58" s="163"/>
      <c r="J58" s="163"/>
    </row>
    <row r="59" spans="1:16" s="28" customFormat="1" ht="18" customHeight="1" x14ac:dyDescent="0.25">
      <c r="A59" s="69"/>
      <c r="B59" s="77" t="s">
        <v>12</v>
      </c>
      <c r="C59" s="189">
        <f>+IF(IFERROR(ABS(datos!DD235),0)&gt;0,datos!DD214,"-")</f>
        <v>9.6943521824798164</v>
      </c>
      <c r="D59" s="173"/>
      <c r="E59" s="162"/>
      <c r="F59" s="163"/>
      <c r="G59" s="163"/>
      <c r="H59" s="163"/>
      <c r="I59" s="163"/>
      <c r="J59" s="163"/>
      <c r="K59" s="163"/>
      <c r="L59" s="163"/>
      <c r="M59" s="163"/>
      <c r="N59" s="163"/>
      <c r="O59" s="163"/>
    </row>
    <row r="60" spans="1:16" s="28" customFormat="1" ht="18" customHeight="1" x14ac:dyDescent="0.25">
      <c r="A60" s="69"/>
      <c r="B60" s="88" t="s">
        <v>13</v>
      </c>
      <c r="C60" s="182">
        <f>+IF(IFERROR(ABS(datos!DD236),0)&gt;0,datos!DD215,"-")</f>
        <v>11.029591301405185</v>
      </c>
      <c r="D60" s="173"/>
      <c r="E60" s="162"/>
      <c r="F60" s="163"/>
      <c r="G60" s="163"/>
      <c r="H60" s="163"/>
      <c r="I60" s="163"/>
      <c r="J60" s="163"/>
      <c r="K60" s="163"/>
      <c r="L60" s="163"/>
      <c r="M60" s="163"/>
      <c r="N60" s="163"/>
      <c r="O60" s="163"/>
    </row>
    <row r="61" spans="1:16" s="28" customFormat="1" ht="18" customHeight="1" x14ac:dyDescent="0.25">
      <c r="A61" s="69"/>
      <c r="B61" s="88" t="s">
        <v>14</v>
      </c>
      <c r="C61" s="182">
        <f>+IF(IFERROR(ABS(datos!DD237),0)&gt;0,datos!DD216,"-")</f>
        <v>15.39277660447557</v>
      </c>
      <c r="D61" s="173"/>
      <c r="E61" s="162"/>
      <c r="F61" s="163"/>
      <c r="G61" s="163"/>
      <c r="H61" s="163"/>
      <c r="I61" s="163"/>
      <c r="J61" s="163"/>
      <c r="K61" s="163"/>
      <c r="L61" s="163"/>
      <c r="M61" s="163"/>
      <c r="N61" s="163"/>
      <c r="O61" s="163"/>
    </row>
    <row r="62" spans="1:16" s="28" customFormat="1" ht="18" customHeight="1" x14ac:dyDescent="0.25">
      <c r="A62" s="69"/>
      <c r="B62" s="88" t="s">
        <v>15</v>
      </c>
      <c r="C62" s="182">
        <f>+IF(IFERROR(ABS(datos!DD238),0)&gt;0,datos!DD217,"-")</f>
        <v>10.841080138892254</v>
      </c>
      <c r="D62" s="173"/>
      <c r="E62" s="162"/>
      <c r="F62" s="163"/>
      <c r="G62" s="163"/>
      <c r="H62" s="163"/>
      <c r="I62" s="163"/>
      <c r="J62" s="163"/>
      <c r="K62" s="163"/>
      <c r="L62" s="163"/>
      <c r="M62" s="163"/>
      <c r="N62" s="163"/>
      <c r="O62" s="163"/>
    </row>
    <row r="63" spans="1:16" s="28" customFormat="1" ht="18" customHeight="1" x14ac:dyDescent="0.25">
      <c r="A63" s="69"/>
      <c r="B63" s="88" t="s">
        <v>16</v>
      </c>
      <c r="C63" s="182">
        <f>+IF(IFERROR(ABS(datos!DD239),0)&gt;0,datos!DD218,"-")</f>
        <v>8.6732556163455286</v>
      </c>
      <c r="D63" s="173"/>
      <c r="E63" s="162"/>
      <c r="F63" s="163"/>
      <c r="G63" s="163"/>
      <c r="H63" s="163"/>
      <c r="I63" s="163"/>
      <c r="J63" s="163"/>
      <c r="K63" s="163"/>
      <c r="L63" s="163"/>
      <c r="M63" s="163"/>
      <c r="N63" s="163"/>
      <c r="O63" s="163"/>
    </row>
    <row r="64" spans="1:16" s="28" customFormat="1" ht="18" customHeight="1" x14ac:dyDescent="0.25">
      <c r="A64" s="69"/>
      <c r="B64" s="88" t="s">
        <v>17</v>
      </c>
      <c r="C64" s="182">
        <f>+IF(IFERROR(ABS(datos!DD240),0)&gt;0,datos!DD219,"-")</f>
        <v>5.6086845958393203</v>
      </c>
      <c r="D64" s="173"/>
      <c r="E64" s="162"/>
      <c r="F64" s="163"/>
      <c r="G64" s="163"/>
      <c r="H64" s="163"/>
      <c r="I64" s="163"/>
      <c r="J64" s="163"/>
      <c r="K64" s="163"/>
      <c r="L64" s="163"/>
      <c r="M64" s="163"/>
      <c r="N64" s="163"/>
      <c r="O64" s="163"/>
    </row>
    <row r="65" spans="1:15" s="28" customFormat="1" ht="18" customHeight="1" x14ac:dyDescent="0.25">
      <c r="A65" s="69"/>
      <c r="B65" s="88" t="s">
        <v>18</v>
      </c>
      <c r="C65" s="182">
        <f>+IF(IFERROR(ABS(datos!DD241),0)&gt;0,datos!DD220,"-")</f>
        <v>9.0845822322227434</v>
      </c>
      <c r="D65" s="162"/>
      <c r="E65" s="162"/>
      <c r="F65" s="163"/>
      <c r="G65" s="163"/>
      <c r="H65" s="163"/>
      <c r="I65" s="163"/>
      <c r="J65" s="163"/>
      <c r="K65" s="163"/>
      <c r="L65" s="163"/>
      <c r="M65" s="163"/>
      <c r="N65" s="163"/>
      <c r="O65" s="163"/>
    </row>
    <row r="66" spans="1:15" s="28" customFormat="1" ht="18" customHeight="1" x14ac:dyDescent="0.25">
      <c r="A66" s="69"/>
      <c r="B66" s="88" t="s">
        <v>19</v>
      </c>
      <c r="C66" s="182">
        <f>+IF(IFERROR(ABS(datos!DD242),0)&gt;0,datos!DD221,"-")</f>
        <v>6.7038776455316498</v>
      </c>
      <c r="D66" s="162"/>
      <c r="E66" s="162"/>
      <c r="F66" s="163"/>
      <c r="G66" s="163"/>
      <c r="H66" s="163"/>
      <c r="I66" s="163"/>
      <c r="J66" s="163"/>
      <c r="K66" s="163"/>
      <c r="L66" s="163"/>
      <c r="M66" s="163"/>
      <c r="N66" s="163"/>
      <c r="O66" s="163"/>
    </row>
    <row r="67" spans="1:15" s="28" customFormat="1" ht="18" customHeight="1" thickBot="1" x14ac:dyDescent="0.3">
      <c r="A67" s="69"/>
      <c r="B67" s="89" t="s">
        <v>20</v>
      </c>
      <c r="C67" s="183">
        <f>+IF(IFERROR(ABS(datos!DD243),0)&gt;0,datos!DD222,"-")</f>
        <v>8.4589516869820738</v>
      </c>
      <c r="D67" s="162"/>
      <c r="E67" s="162"/>
      <c r="F67" s="163"/>
      <c r="G67" s="163"/>
      <c r="H67" s="163"/>
      <c r="I67" s="163"/>
      <c r="J67" s="163"/>
      <c r="K67" s="163"/>
      <c r="L67" s="163"/>
      <c r="M67" s="163"/>
      <c r="N67" s="163"/>
      <c r="O67" s="163"/>
    </row>
    <row r="68" spans="1:15" x14ac:dyDescent="0.25">
      <c r="A68" s="32"/>
      <c r="B68" s="256" t="s">
        <v>383</v>
      </c>
      <c r="C68" s="1"/>
      <c r="D68"/>
      <c r="E68"/>
    </row>
  </sheetData>
  <mergeCells count="1">
    <mergeCell ref="C2:D3"/>
  </mergeCells>
  <pageMargins left="0.7" right="0.7" top="0.75" bottom="0.75" header="0.3" footer="0.3"/>
  <pageSetup paperSize="9" scale="52" fitToWidth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68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3" style="26" customWidth="1"/>
    <col min="2" max="2" width="44.42578125" style="26" customWidth="1"/>
    <col min="3" max="3" width="23.7109375" style="27" customWidth="1"/>
    <col min="4" max="4" width="23.7109375" style="26" customWidth="1"/>
    <col min="5" max="5" width="3.42578125" style="26" customWidth="1"/>
    <col min="6" max="16384" width="11.42578125" style="26"/>
  </cols>
  <sheetData>
    <row r="1" spans="1:5" ht="52.5" customHeight="1" x14ac:dyDescent="0.25">
      <c r="A1" s="2"/>
      <c r="B1" s="34"/>
      <c r="C1" s="35"/>
      <c r="D1" s="34"/>
      <c r="E1"/>
    </row>
    <row r="2" spans="1:5" ht="28.5" customHeight="1" x14ac:dyDescent="0.45">
      <c r="A2" s="2"/>
      <c r="B2" s="9"/>
      <c r="C2" s="365"/>
      <c r="D2" s="365"/>
      <c r="E2" s="2"/>
    </row>
    <row r="3" spans="1:5" ht="18.75" customHeight="1" x14ac:dyDescent="0.3">
      <c r="A3" s="2"/>
      <c r="B3" s="48"/>
      <c r="C3" s="365"/>
      <c r="D3" s="365"/>
      <c r="E3" s="2"/>
    </row>
    <row r="4" spans="1:5" x14ac:dyDescent="0.25">
      <c r="A4" s="2"/>
      <c r="B4" s="2"/>
      <c r="C4" s="46"/>
      <c r="D4" s="2"/>
      <c r="E4" s="2"/>
    </row>
    <row r="5" spans="1:5" ht="15.75" thickBot="1" x14ac:dyDescent="0.3">
      <c r="A5" s="2"/>
      <c r="B5" s="46"/>
      <c r="C5" s="47"/>
      <c r="D5" s="47"/>
      <c r="E5"/>
    </row>
    <row r="6" spans="1:5" s="28" customFormat="1" ht="39" customHeight="1" thickBot="1" x14ac:dyDescent="0.3">
      <c r="A6" s="69"/>
      <c r="B6" s="20"/>
      <c r="C6" s="25" t="s">
        <v>291</v>
      </c>
      <c r="D6" s="20"/>
      <c r="E6" s="20"/>
    </row>
    <row r="7" spans="1:5" s="28" customFormat="1" ht="18" customHeight="1" x14ac:dyDescent="0.25">
      <c r="A7" s="69"/>
      <c r="B7" s="77" t="s">
        <v>302</v>
      </c>
      <c r="C7" s="143">
        <f>+datos!CP47/1000000</f>
        <v>25.945399999999999</v>
      </c>
      <c r="D7" s="20"/>
      <c r="E7" s="20"/>
    </row>
    <row r="8" spans="1:5" s="28" customFormat="1" ht="18" customHeight="1" x14ac:dyDescent="0.25">
      <c r="A8" s="69"/>
      <c r="B8" s="78" t="s">
        <v>303</v>
      </c>
      <c r="C8" s="143">
        <f>+datos!CP55/1000000</f>
        <v>8.6096405999999988</v>
      </c>
      <c r="D8" s="20"/>
      <c r="E8" s="20"/>
    </row>
    <row r="9" spans="1:5" s="28" customFormat="1" ht="18" customHeight="1" x14ac:dyDescent="0.25">
      <c r="A9" s="69"/>
      <c r="B9" s="78" t="s">
        <v>361</v>
      </c>
      <c r="C9" s="143">
        <f>+datos!CP46/1000000</f>
        <v>43.346510000000002</v>
      </c>
      <c r="D9" s="20"/>
      <c r="E9" s="20"/>
    </row>
    <row r="10" spans="1:5" s="28" customFormat="1" ht="18" customHeight="1" x14ac:dyDescent="0.25">
      <c r="A10" s="69"/>
      <c r="B10" s="78" t="s">
        <v>357</v>
      </c>
      <c r="C10" s="145">
        <f>+datos!CP48</f>
        <v>19.600000000000001</v>
      </c>
      <c r="D10" s="20"/>
      <c r="E10" s="20"/>
    </row>
    <row r="11" spans="1:5" s="28" customFormat="1" ht="18" customHeight="1" x14ac:dyDescent="0.25">
      <c r="A11" s="69"/>
      <c r="B11" s="78" t="s">
        <v>4</v>
      </c>
      <c r="C11" s="143">
        <f>+datos!CP51</f>
        <v>2.9</v>
      </c>
      <c r="D11" s="20"/>
      <c r="E11" s="20"/>
    </row>
    <row r="12" spans="1:5" s="28" customFormat="1" ht="18" customHeight="1" x14ac:dyDescent="0.25">
      <c r="A12" s="69"/>
      <c r="B12" s="78" t="s">
        <v>299</v>
      </c>
      <c r="C12" s="143">
        <f>+datos!CP50</f>
        <v>3.9</v>
      </c>
      <c r="D12" s="20"/>
      <c r="E12" s="20"/>
    </row>
    <row r="13" spans="1:5" s="28" customFormat="1" ht="18" customHeight="1" x14ac:dyDescent="0.25">
      <c r="A13" s="69"/>
      <c r="B13" s="78" t="s">
        <v>300</v>
      </c>
      <c r="C13" s="143">
        <f>+datos!CP56</f>
        <v>1.3106596394515582</v>
      </c>
      <c r="D13" s="20"/>
      <c r="E13" s="20"/>
    </row>
    <row r="14" spans="1:5" s="28" customFormat="1" ht="18" customHeight="1" x14ac:dyDescent="0.25">
      <c r="A14" s="69"/>
      <c r="B14" s="78" t="s">
        <v>301</v>
      </c>
      <c r="C14" s="143">
        <f>+datos!CP53</f>
        <v>1.36</v>
      </c>
      <c r="D14" s="20"/>
      <c r="E14" s="20"/>
    </row>
    <row r="15" spans="1:5" s="28" customFormat="1" ht="18" customHeight="1" x14ac:dyDescent="0.25">
      <c r="A15" s="69"/>
      <c r="B15" s="79" t="s">
        <v>317</v>
      </c>
      <c r="C15" s="143">
        <f>+datos!CP58</f>
        <v>0.25718107617896008</v>
      </c>
      <c r="D15" s="20"/>
      <c r="E15" s="20"/>
    </row>
    <row r="16" spans="1:5" s="28" customFormat="1" ht="18" customHeight="1" x14ac:dyDescent="0.25">
      <c r="A16" s="69"/>
      <c r="B16" s="79" t="s">
        <v>316</v>
      </c>
      <c r="C16" s="143">
        <f>+datos!CP59</f>
        <v>1.2948161959747839</v>
      </c>
      <c r="D16" s="20"/>
      <c r="E16" s="20"/>
    </row>
    <row r="17" spans="1:15" s="28" customFormat="1" ht="18" customHeight="1" thickBot="1" x14ac:dyDescent="0.3">
      <c r="A17" s="69"/>
      <c r="B17" s="80" t="s">
        <v>360</v>
      </c>
      <c r="C17" s="144">
        <f>+datos!CP57</f>
        <v>5.0346480200346573</v>
      </c>
      <c r="D17" s="20"/>
      <c r="E17" s="20"/>
    </row>
    <row r="18" spans="1:15" x14ac:dyDescent="0.25">
      <c r="A18" s="2"/>
      <c r="B18" s="256" t="s">
        <v>263</v>
      </c>
      <c r="C18" s="12"/>
      <c r="D18"/>
      <c r="E18"/>
    </row>
    <row r="19" spans="1:15" ht="27.75" customHeight="1" x14ac:dyDescent="0.25">
      <c r="A19" s="2"/>
      <c r="B19" s="44"/>
      <c r="C19" s="49"/>
      <c r="D19" s="49"/>
      <c r="E19"/>
    </row>
    <row r="20" spans="1:15" ht="27.75" customHeight="1" thickBot="1" x14ac:dyDescent="0.3">
      <c r="A20" s="2"/>
      <c r="B20" s="44"/>
      <c r="C20" s="49"/>
      <c r="D20" s="49"/>
      <c r="E20"/>
    </row>
    <row r="21" spans="1:15" s="28" customFormat="1" ht="39" customHeight="1" thickBot="1" x14ac:dyDescent="0.3">
      <c r="A21" s="69"/>
      <c r="B21" s="21" t="s">
        <v>11</v>
      </c>
      <c r="C21" s="25" t="s">
        <v>291</v>
      </c>
      <c r="D21" s="74" t="s">
        <v>297</v>
      </c>
      <c r="E21" s="20"/>
    </row>
    <row r="22" spans="1:15" s="28" customFormat="1" ht="18" customHeight="1" x14ac:dyDescent="0.25">
      <c r="A22" s="69"/>
      <c r="B22" s="77" t="s">
        <v>12</v>
      </c>
      <c r="C22" s="237">
        <v>100</v>
      </c>
      <c r="D22" s="234">
        <v>100</v>
      </c>
      <c r="E22" s="20"/>
    </row>
    <row r="23" spans="1:15" s="28" customFormat="1" ht="18" customHeight="1" x14ac:dyDescent="0.25">
      <c r="A23" s="69"/>
      <c r="B23" s="87" t="s">
        <v>264</v>
      </c>
      <c r="C23" s="160">
        <f>+IF(IFERROR(ABS(datos!CP265),0)&gt;0,datos!CP161/datos!$CP$152*100,"-")</f>
        <v>1.7481595966915138</v>
      </c>
      <c r="D23" s="161">
        <f>+'TOTAL BEBIDAS FRIAS'!K24</f>
        <v>9.7056631109923366</v>
      </c>
      <c r="E23" s="162"/>
      <c r="F23" s="163"/>
      <c r="G23" s="163"/>
      <c r="H23" s="163"/>
      <c r="I23" s="163"/>
      <c r="J23" s="163"/>
      <c r="K23" s="163"/>
      <c r="L23" s="163"/>
      <c r="M23" s="163"/>
      <c r="N23" s="163"/>
      <c r="O23" s="163"/>
    </row>
    <row r="24" spans="1:15" s="28" customFormat="1" ht="18" customHeight="1" x14ac:dyDescent="0.25">
      <c r="A24" s="69"/>
      <c r="B24" s="88" t="s">
        <v>5</v>
      </c>
      <c r="C24" s="160">
        <f>+IF(IFERROR(ABS(datos!CP266),0)&gt;0,datos!CP162/datos!$CP$152*100,"-")</f>
        <v>5.764840781024767</v>
      </c>
      <c r="D24" s="161">
        <f>+'TOTAL BEBIDAS FRIAS'!K25</f>
        <v>8.3879962586003032</v>
      </c>
      <c r="E24" s="162"/>
      <c r="F24" s="163"/>
      <c r="G24" s="163"/>
      <c r="H24" s="163"/>
      <c r="I24" s="163"/>
      <c r="J24" s="163"/>
      <c r="K24" s="163"/>
      <c r="L24" s="163"/>
      <c r="M24" s="163"/>
      <c r="N24" s="163"/>
      <c r="O24" s="163"/>
    </row>
    <row r="25" spans="1:15" s="28" customFormat="1" ht="18" customHeight="1" x14ac:dyDescent="0.25">
      <c r="A25" s="69"/>
      <c r="B25" s="88" t="s">
        <v>6</v>
      </c>
      <c r="C25" s="160">
        <f>+IF(IFERROR(ABS(datos!CP267),0)&gt;0,datos!CP163/datos!$CP$152*100,"-")</f>
        <v>15.51572533088717</v>
      </c>
      <c r="D25" s="161">
        <f>+'TOTAL BEBIDAS FRIAS'!K26</f>
        <v>15.014366403373646</v>
      </c>
      <c r="E25" s="162"/>
      <c r="F25" s="163"/>
      <c r="G25" s="163"/>
      <c r="H25" s="163"/>
      <c r="I25" s="163"/>
      <c r="J25" s="163"/>
      <c r="K25" s="163"/>
      <c r="L25" s="163"/>
      <c r="M25" s="163"/>
      <c r="N25" s="163"/>
      <c r="O25" s="163"/>
    </row>
    <row r="26" spans="1:15" s="28" customFormat="1" ht="18" customHeight="1" x14ac:dyDescent="0.25">
      <c r="A26" s="69"/>
      <c r="B26" s="88" t="s">
        <v>7</v>
      </c>
      <c r="C26" s="160">
        <f>+IF(IFERROR(ABS(datos!CP268),0)&gt;0,datos!CP164/datos!$CP$152*100,"-")</f>
        <v>32.774553485396254</v>
      </c>
      <c r="D26" s="161">
        <f>+'TOTAL BEBIDAS FRIAS'!K27</f>
        <v>30.37248440873363</v>
      </c>
      <c r="E26" s="162"/>
      <c r="F26" s="163"/>
      <c r="G26" s="163"/>
      <c r="H26" s="163"/>
      <c r="I26" s="163"/>
      <c r="J26" s="163"/>
      <c r="K26" s="163"/>
      <c r="L26" s="163"/>
      <c r="M26" s="163"/>
      <c r="N26" s="163"/>
      <c r="O26" s="163"/>
    </row>
    <row r="27" spans="1:15" s="28" customFormat="1" ht="18" customHeight="1" thickBot="1" x14ac:dyDescent="0.3">
      <c r="A27" s="69"/>
      <c r="B27" s="89" t="s">
        <v>8</v>
      </c>
      <c r="C27" s="164">
        <f>+IF(IFERROR(ABS(datos!CP269),0)&gt;0,datos!CP165/datos!$CP$152*100,"-")</f>
        <v>44.196736222991355</v>
      </c>
      <c r="D27" s="165">
        <f>+'TOTAL BEBIDAS FRIAS'!K28</f>
        <v>36.51948981830008</v>
      </c>
      <c r="E27" s="162"/>
      <c r="F27" s="163"/>
      <c r="G27" s="163"/>
      <c r="H27" s="163"/>
      <c r="I27" s="163"/>
      <c r="J27" s="163"/>
      <c r="K27" s="163"/>
      <c r="L27" s="163"/>
      <c r="M27" s="163"/>
      <c r="N27" s="163"/>
      <c r="O27" s="163"/>
    </row>
    <row r="28" spans="1:15" ht="8.25" customHeight="1" thickBot="1" x14ac:dyDescent="0.3">
      <c r="A28" s="2"/>
      <c r="B28" s="92"/>
      <c r="C28" s="166"/>
      <c r="D28" s="167"/>
      <c r="E28" s="168"/>
      <c r="F28" s="169"/>
      <c r="G28" s="169"/>
      <c r="H28" s="169"/>
      <c r="I28" s="169"/>
      <c r="J28" s="169"/>
      <c r="K28" s="169"/>
      <c r="L28" s="169"/>
      <c r="M28" s="169"/>
      <c r="N28" s="169"/>
      <c r="O28" s="169"/>
    </row>
    <row r="29" spans="1:15" s="28" customFormat="1" ht="18" customHeight="1" x14ac:dyDescent="0.25">
      <c r="A29" s="69"/>
      <c r="B29" s="90" t="s">
        <v>9</v>
      </c>
      <c r="C29" s="170">
        <f>+IF(IFERROR(ABS(datos!CP270),0)&gt;0,datos!CP166/datos!$CP$152*100,"-")</f>
        <v>37.807017814333179</v>
      </c>
      <c r="D29" s="171">
        <f>+'TOTAL BEBIDAS FRIAS'!K30</f>
        <v>49.869053811894098</v>
      </c>
      <c r="E29" s="162"/>
      <c r="F29" s="163"/>
      <c r="G29" s="163"/>
      <c r="H29" s="163"/>
      <c r="I29" s="163"/>
      <c r="J29" s="163"/>
      <c r="K29" s="163"/>
      <c r="L29" s="163"/>
      <c r="M29" s="163"/>
      <c r="N29" s="163"/>
      <c r="O29" s="163"/>
    </row>
    <row r="30" spans="1:15" s="28" customFormat="1" ht="18" customHeight="1" thickBot="1" x14ac:dyDescent="0.3">
      <c r="A30" s="69"/>
      <c r="B30" s="89" t="s">
        <v>10</v>
      </c>
      <c r="C30" s="164">
        <f>+IF(IFERROR(ABS(datos!CP271),0)&gt;0,datos!CP167/datos!$CP$152*100,"-")</f>
        <v>62.192989894162352</v>
      </c>
      <c r="D30" s="165">
        <f>+'TOTAL BEBIDAS FRIAS'!K31</f>
        <v>50.130946188105895</v>
      </c>
      <c r="E30" s="162"/>
      <c r="F30" s="163"/>
      <c r="G30" s="163"/>
      <c r="H30" s="163"/>
      <c r="I30" s="163"/>
      <c r="J30" s="163"/>
      <c r="K30" s="163"/>
      <c r="L30" s="163"/>
      <c r="M30" s="163"/>
      <c r="N30" s="163"/>
      <c r="O30" s="163"/>
    </row>
    <row r="31" spans="1:15" ht="19.5" customHeight="1" x14ac:dyDescent="0.25">
      <c r="A31" s="2"/>
      <c r="B31" s="257" t="s">
        <v>383</v>
      </c>
      <c r="C31" s="12"/>
      <c r="D31" s="17"/>
      <c r="E31"/>
    </row>
    <row r="32" spans="1:15" ht="30" customHeight="1" thickBot="1" x14ac:dyDescent="0.3">
      <c r="A32" s="2"/>
      <c r="B32" s="44"/>
      <c r="C32" s="49"/>
      <c r="D32" s="50"/>
      <c r="E32"/>
    </row>
    <row r="33" spans="1:16" s="28" customFormat="1" ht="39" customHeight="1" thickBot="1" x14ac:dyDescent="0.3">
      <c r="A33" s="69"/>
      <c r="B33" s="21" t="s">
        <v>21</v>
      </c>
      <c r="C33" s="172" t="s">
        <v>291</v>
      </c>
      <c r="D33" s="173"/>
      <c r="E33" s="162"/>
      <c r="F33" s="163"/>
      <c r="G33" s="163"/>
      <c r="H33" s="163"/>
    </row>
    <row r="34" spans="1:16" s="28" customFormat="1" ht="18" customHeight="1" x14ac:dyDescent="0.25">
      <c r="A34" s="69"/>
      <c r="B34" s="77" t="s">
        <v>12</v>
      </c>
      <c r="C34" s="180">
        <f>+IF(IFERROR(ABS(datos!CP256),0)&gt;0,datos!CP214,"-")</f>
        <v>1.3106596394515582</v>
      </c>
      <c r="D34" s="173"/>
      <c r="E34" s="162"/>
      <c r="F34" s="163"/>
      <c r="G34" s="163"/>
      <c r="H34" s="163"/>
      <c r="I34" s="163"/>
      <c r="J34" s="163"/>
      <c r="K34" s="163"/>
      <c r="L34" s="163"/>
      <c r="M34" s="163"/>
      <c r="N34" s="163"/>
      <c r="O34" s="163"/>
    </row>
    <row r="35" spans="1:16" s="28" customFormat="1" ht="18" customHeight="1" x14ac:dyDescent="0.25">
      <c r="A35" s="69"/>
      <c r="B35" s="87" t="s">
        <v>264</v>
      </c>
      <c r="C35" s="180">
        <f>+IF(IFERROR(ABS(datos!CP265),0)&gt;0,datos!CP223,"-")</f>
        <v>0.86690473898394083</v>
      </c>
      <c r="D35" s="173"/>
      <c r="E35" s="162"/>
      <c r="F35" s="163"/>
      <c r="G35" s="163"/>
      <c r="H35" s="163"/>
      <c r="I35" s="163"/>
      <c r="J35" s="163"/>
      <c r="K35" s="163"/>
      <c r="L35" s="163"/>
      <c r="M35" s="163"/>
      <c r="N35" s="163"/>
      <c r="O35" s="163"/>
    </row>
    <row r="36" spans="1:16" s="28" customFormat="1" ht="18" customHeight="1" x14ac:dyDescent="0.25">
      <c r="A36" s="69"/>
      <c r="B36" s="88" t="s">
        <v>5</v>
      </c>
      <c r="C36" s="160">
        <f>+IF(IFERROR(ABS(datos!CP266),0)&gt;0,datos!CP224,"-")</f>
        <v>0.94092466993267709</v>
      </c>
      <c r="D36" s="173"/>
      <c r="E36" s="162"/>
      <c r="F36" s="163"/>
      <c r="G36" s="163"/>
      <c r="H36" s="163"/>
      <c r="I36" s="163"/>
      <c r="J36" s="163"/>
      <c r="K36" s="163"/>
      <c r="L36" s="163"/>
      <c r="M36" s="163"/>
      <c r="N36" s="163"/>
      <c r="O36" s="163"/>
    </row>
    <row r="37" spans="1:16" s="28" customFormat="1" ht="18" customHeight="1" x14ac:dyDescent="0.25">
      <c r="A37" s="69"/>
      <c r="B37" s="88" t="s">
        <v>6</v>
      </c>
      <c r="C37" s="160">
        <f>+IF(IFERROR(ABS(datos!CP267),0)&gt;0,datos!CP225,"-")</f>
        <v>1.0824322179939667</v>
      </c>
      <c r="D37" s="173"/>
      <c r="E37" s="162"/>
      <c r="F37" s="163"/>
      <c r="G37" s="163"/>
      <c r="H37" s="163"/>
      <c r="I37" s="163"/>
      <c r="J37" s="163"/>
      <c r="K37" s="163"/>
      <c r="L37" s="163"/>
      <c r="M37" s="163"/>
      <c r="N37" s="163"/>
      <c r="O37" s="163"/>
    </row>
    <row r="38" spans="1:16" s="28" customFormat="1" ht="18" customHeight="1" x14ac:dyDescent="0.25">
      <c r="A38" s="69"/>
      <c r="B38" s="88" t="s">
        <v>7</v>
      </c>
      <c r="C38" s="160">
        <f>+IF(IFERROR(ABS(datos!CP268),0)&gt;0,datos!CP226,"-")</f>
        <v>1.3351591258590829</v>
      </c>
      <c r="D38" s="173"/>
      <c r="E38" s="162"/>
      <c r="F38" s="163"/>
      <c r="G38" s="163"/>
      <c r="H38" s="163"/>
      <c r="I38" s="163"/>
      <c r="J38" s="163"/>
      <c r="K38" s="163"/>
      <c r="L38" s="163"/>
      <c r="M38" s="163"/>
      <c r="N38" s="163"/>
      <c r="O38" s="163"/>
    </row>
    <row r="39" spans="1:16" s="28" customFormat="1" ht="18" customHeight="1" thickBot="1" x14ac:dyDescent="0.3">
      <c r="A39" s="69"/>
      <c r="B39" s="89" t="s">
        <v>8</v>
      </c>
      <c r="C39" s="164">
        <f>+IF(IFERROR(ABS(datos!CP269),0)&gt;0,datos!CP227,"-")</f>
        <v>1.4998181897095724</v>
      </c>
      <c r="D39" s="173"/>
      <c r="E39" s="162"/>
      <c r="F39" s="163"/>
      <c r="G39" s="163"/>
      <c r="H39" s="163"/>
      <c r="I39" s="163"/>
      <c r="J39" s="163"/>
      <c r="K39" s="163"/>
      <c r="L39" s="163"/>
      <c r="M39" s="163"/>
      <c r="N39" s="163"/>
      <c r="O39" s="163"/>
    </row>
    <row r="40" spans="1:16" ht="15.75" thickBot="1" x14ac:dyDescent="0.3">
      <c r="A40" s="2"/>
      <c r="B40" s="81"/>
      <c r="C40" s="181"/>
      <c r="D40" s="176"/>
      <c r="E40" s="168"/>
      <c r="F40" s="169"/>
      <c r="G40" s="169"/>
      <c r="H40" s="169"/>
      <c r="I40" s="169"/>
      <c r="J40" s="169"/>
      <c r="K40" s="169"/>
      <c r="L40" s="169"/>
      <c r="M40" s="169"/>
      <c r="N40" s="169"/>
      <c r="O40" s="169"/>
    </row>
    <row r="41" spans="1:16" s="28" customFormat="1" ht="18" customHeight="1" x14ac:dyDescent="0.25">
      <c r="A41" s="69"/>
      <c r="B41" s="90" t="s">
        <v>9</v>
      </c>
      <c r="C41" s="170">
        <f>+IF(IFERROR(ABS(datos!CP270),0)&gt;0,datos!CP228,"-")</f>
        <v>1.2494249929039161</v>
      </c>
      <c r="D41" s="173"/>
      <c r="E41" s="162"/>
      <c r="F41" s="163"/>
      <c r="G41" s="163"/>
      <c r="H41" s="163"/>
      <c r="I41" s="163"/>
      <c r="J41" s="163"/>
      <c r="K41" s="163"/>
      <c r="L41" s="163"/>
      <c r="M41" s="163"/>
      <c r="N41" s="163"/>
      <c r="O41" s="163"/>
    </row>
    <row r="42" spans="1:16" s="28" customFormat="1" ht="18" customHeight="1" thickBot="1" x14ac:dyDescent="0.3">
      <c r="A42" s="69"/>
      <c r="B42" s="89" t="s">
        <v>10</v>
      </c>
      <c r="C42" s="164">
        <f>+IF(IFERROR(ABS(datos!CP271),0)&gt;0,datos!CP229,"-")</f>
        <v>1.3512531843470388</v>
      </c>
      <c r="D42" s="173"/>
      <c r="E42" s="162"/>
      <c r="F42" s="163"/>
      <c r="G42" s="163"/>
      <c r="H42" s="163"/>
      <c r="I42" s="163"/>
      <c r="J42" s="163"/>
      <c r="K42" s="163"/>
      <c r="L42" s="163"/>
      <c r="M42" s="163"/>
      <c r="N42" s="163"/>
      <c r="O42" s="163"/>
    </row>
    <row r="43" spans="1:16" x14ac:dyDescent="0.25">
      <c r="A43" s="2"/>
      <c r="B43" s="257" t="s">
        <v>383</v>
      </c>
      <c r="C43" s="13"/>
      <c r="D43" s="17"/>
      <c r="E43"/>
    </row>
    <row r="44" spans="1:16" ht="27.75" customHeight="1" x14ac:dyDescent="0.25">
      <c r="A44" s="2"/>
      <c r="B44" s="44"/>
      <c r="C44" s="49"/>
      <c r="D44" s="50"/>
      <c r="E44"/>
    </row>
    <row r="45" spans="1:16" ht="27.75" customHeight="1" thickBot="1" x14ac:dyDescent="0.3">
      <c r="A45" s="2"/>
      <c r="B45" s="44"/>
      <c r="C45" s="177"/>
      <c r="D45" s="178"/>
      <c r="E45" s="168"/>
      <c r="F45" s="169"/>
      <c r="G45" s="169"/>
      <c r="H45" s="169"/>
    </row>
    <row r="46" spans="1:16" s="28" customFormat="1" ht="39" customHeight="1" thickBot="1" x14ac:dyDescent="0.3">
      <c r="A46" s="69"/>
      <c r="B46" s="21" t="s">
        <v>11</v>
      </c>
      <c r="C46" s="172" t="s">
        <v>291</v>
      </c>
      <c r="D46" s="179" t="s">
        <v>297</v>
      </c>
      <c r="E46" s="162"/>
      <c r="F46" s="163"/>
      <c r="G46" s="163"/>
      <c r="H46" s="163"/>
      <c r="I46" s="163"/>
      <c r="J46" s="163"/>
    </row>
    <row r="47" spans="1:16" s="28" customFormat="1" ht="18" customHeight="1" x14ac:dyDescent="0.25">
      <c r="A47" s="69"/>
      <c r="B47" s="77" t="s">
        <v>12</v>
      </c>
      <c r="C47" s="238">
        <v>100</v>
      </c>
      <c r="D47" s="232">
        <v>100</v>
      </c>
      <c r="E47" s="162"/>
      <c r="F47" s="163"/>
      <c r="G47" s="163"/>
      <c r="H47" s="163"/>
      <c r="I47" s="163"/>
      <c r="J47" s="163"/>
    </row>
    <row r="48" spans="1:16" s="28" customFormat="1" ht="18" customHeight="1" x14ac:dyDescent="0.25">
      <c r="A48" s="69"/>
      <c r="B48" s="88" t="s">
        <v>13</v>
      </c>
      <c r="C48" s="160">
        <f>+IF(IFERROR(ABS(datos!CP257),0)&gt;0,datos!CP153/datos!CP$152*100,"-")</f>
        <v>13.560708256569566</v>
      </c>
      <c r="D48" s="161">
        <f>+'TOTAL BEBIDAS FRIAS'!K50</f>
        <v>9.1478315092749227</v>
      </c>
      <c r="E48" s="162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</row>
    <row r="49" spans="1:16" s="28" customFormat="1" ht="18" customHeight="1" x14ac:dyDescent="0.25">
      <c r="A49" s="69"/>
      <c r="B49" s="88" t="s">
        <v>14</v>
      </c>
      <c r="C49" s="160">
        <f>+IF(IFERROR(ABS(datos!CP258),0)&gt;0,datos!CP154/datos!CP$152*100,"-")</f>
        <v>14.026671394543927</v>
      </c>
      <c r="D49" s="161">
        <f>+'TOTAL BEBIDAS FRIAS'!K51</f>
        <v>12.758733224139144</v>
      </c>
      <c r="E49" s="162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</row>
    <row r="50" spans="1:16" s="28" customFormat="1" ht="18" customHeight="1" x14ac:dyDescent="0.25">
      <c r="A50" s="69"/>
      <c r="B50" s="88" t="s">
        <v>15</v>
      </c>
      <c r="C50" s="160">
        <f>+IF(IFERROR(ABS(datos!CP259),0)&gt;0,datos!CP155/datos!CP$152*100,"-")</f>
        <v>10.37553092262983</v>
      </c>
      <c r="D50" s="161">
        <f>+'TOTAL BEBIDAS FRIAS'!K52</f>
        <v>15.468597986378461</v>
      </c>
      <c r="E50" s="162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</row>
    <row r="51" spans="1:16" s="28" customFormat="1" ht="18" customHeight="1" x14ac:dyDescent="0.25">
      <c r="A51" s="69"/>
      <c r="B51" s="88" t="s">
        <v>16</v>
      </c>
      <c r="C51" s="160">
        <f>+IF(IFERROR(ABS(datos!CP260),0)&gt;0,datos!CP156/datos!CP$152*100,"-")</f>
        <v>24.673240728606999</v>
      </c>
      <c r="D51" s="161">
        <f>+'TOTAL BEBIDAS FRIAS'!K53</f>
        <v>20.853924898040134</v>
      </c>
      <c r="E51" s="162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</row>
    <row r="52" spans="1:16" s="28" customFormat="1" ht="18" customHeight="1" x14ac:dyDescent="0.25">
      <c r="A52" s="69"/>
      <c r="B52" s="88" t="s">
        <v>17</v>
      </c>
      <c r="C52" s="160">
        <f>+IF(IFERROR(ABS(datos!CP261),0)&gt;0,datos!CP157/datos!CP$152*100,"-")</f>
        <v>12.594814495055001</v>
      </c>
      <c r="D52" s="161">
        <f>+'TOTAL BEBIDAS FRIAS'!K54</f>
        <v>13.091982798973719</v>
      </c>
      <c r="E52" s="162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</row>
    <row r="53" spans="1:16" s="28" customFormat="1" ht="18" customHeight="1" x14ac:dyDescent="0.25">
      <c r="A53" s="69"/>
      <c r="B53" s="88" t="s">
        <v>18</v>
      </c>
      <c r="C53" s="160">
        <f>+IF(IFERROR(ABS(datos!CP262),0)&gt;0,datos!CP158/datos!CP$152*100,"-")</f>
        <v>6.2972472962451915</v>
      </c>
      <c r="D53" s="161">
        <f>+'TOTAL BEBIDAS FRIAS'!K55</f>
        <v>9.6645962350134624</v>
      </c>
      <c r="E53" s="162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</row>
    <row r="54" spans="1:16" s="28" customFormat="1" ht="18" customHeight="1" x14ac:dyDescent="0.25">
      <c r="A54" s="69"/>
      <c r="B54" s="88" t="s">
        <v>19</v>
      </c>
      <c r="C54" s="160">
        <f>+IF(IFERROR(ABS(datos!CP263),0)&gt;0,datos!CP159/datos!CP$152*100,"-")</f>
        <v>8.8812120838375979</v>
      </c>
      <c r="D54" s="161">
        <f>+'TOTAL BEBIDAS FRIAS'!K56</f>
        <v>9.480148255344087</v>
      </c>
      <c r="E54" s="162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</row>
    <row r="55" spans="1:16" s="28" customFormat="1" ht="18" customHeight="1" thickBot="1" x14ac:dyDescent="0.3">
      <c r="A55" s="69"/>
      <c r="B55" s="89" t="s">
        <v>20</v>
      </c>
      <c r="C55" s="164">
        <f>+IF(IFERROR(ABS(datos!CP264),0)&gt;0,datos!CP160/datos!CP$152*100,"-")</f>
        <v>9.5905825310074224</v>
      </c>
      <c r="D55" s="165">
        <f>+'TOTAL BEBIDAS FRIAS'!K57</f>
        <v>9.5341934966988227</v>
      </c>
      <c r="E55" s="162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</row>
    <row r="56" spans="1:16" x14ac:dyDescent="0.25">
      <c r="A56" s="2"/>
      <c r="B56" s="257" t="s">
        <v>383</v>
      </c>
      <c r="C56" s="13"/>
      <c r="D56" s="17"/>
      <c r="E56"/>
    </row>
    <row r="57" spans="1:16" ht="27.75" customHeight="1" thickBot="1" x14ac:dyDescent="0.3">
      <c r="A57" s="2"/>
      <c r="B57" s="44"/>
      <c r="C57" s="177"/>
      <c r="D57" s="178"/>
      <c r="E57" s="168"/>
      <c r="F57" s="169"/>
      <c r="G57" s="169"/>
      <c r="H57" s="169"/>
    </row>
    <row r="58" spans="1:16" s="28" customFormat="1" ht="39" customHeight="1" thickBot="1" x14ac:dyDescent="0.3">
      <c r="A58" s="69"/>
      <c r="B58" s="21" t="s">
        <v>21</v>
      </c>
      <c r="C58" s="172" t="s">
        <v>291</v>
      </c>
      <c r="D58" s="173"/>
      <c r="E58" s="162"/>
      <c r="F58" s="163"/>
      <c r="G58" s="163"/>
      <c r="H58" s="163"/>
      <c r="I58" s="163"/>
      <c r="J58" s="163"/>
    </row>
    <row r="59" spans="1:16" s="28" customFormat="1" ht="18" customHeight="1" x14ac:dyDescent="0.25">
      <c r="A59" s="69"/>
      <c r="B59" s="77" t="s">
        <v>12</v>
      </c>
      <c r="C59" s="170">
        <f>+IF(IFERROR(ABS(datos!CP256),0)&gt;0,datos!CP214,"-")</f>
        <v>1.3106596394515582</v>
      </c>
      <c r="D59" s="173"/>
      <c r="E59" s="162"/>
      <c r="F59" s="163"/>
      <c r="G59" s="163"/>
      <c r="H59" s="163"/>
      <c r="I59" s="163"/>
      <c r="J59" s="163"/>
      <c r="K59" s="163"/>
      <c r="L59" s="163"/>
      <c r="M59" s="163"/>
      <c r="N59" s="163"/>
      <c r="O59" s="163"/>
    </row>
    <row r="60" spans="1:16" s="28" customFormat="1" ht="18" customHeight="1" x14ac:dyDescent="0.25">
      <c r="A60" s="69"/>
      <c r="B60" s="88" t="s">
        <v>13</v>
      </c>
      <c r="C60" s="160">
        <f>+IF(IFERROR(ABS(datos!CP257),0)&gt;0,datos!CP215,"-")</f>
        <v>1.6545669892112751</v>
      </c>
      <c r="D60" s="173"/>
      <c r="E60" s="162"/>
      <c r="F60" s="163"/>
      <c r="G60" s="163"/>
      <c r="H60" s="163"/>
      <c r="I60" s="163"/>
      <c r="J60" s="163"/>
      <c r="K60" s="163"/>
      <c r="L60" s="163"/>
      <c r="M60" s="163"/>
      <c r="N60" s="163"/>
      <c r="O60" s="163"/>
    </row>
    <row r="61" spans="1:16" s="28" customFormat="1" ht="18" customHeight="1" x14ac:dyDescent="0.25">
      <c r="A61" s="69"/>
      <c r="B61" s="88" t="s">
        <v>14</v>
      </c>
      <c r="C61" s="160">
        <f>+IF(IFERROR(ABS(datos!CP258),0)&gt;0,datos!CP216,"-")</f>
        <v>1.4984148317365149</v>
      </c>
      <c r="D61" s="173"/>
      <c r="E61" s="162"/>
      <c r="F61" s="163"/>
      <c r="G61" s="163"/>
      <c r="H61" s="163"/>
      <c r="I61" s="163"/>
      <c r="J61" s="163"/>
      <c r="K61" s="163"/>
      <c r="L61" s="163"/>
      <c r="M61" s="163"/>
      <c r="N61" s="163"/>
      <c r="O61" s="163"/>
    </row>
    <row r="62" spans="1:16" s="28" customFormat="1" ht="18" customHeight="1" x14ac:dyDescent="0.25">
      <c r="A62" s="69"/>
      <c r="B62" s="88" t="s">
        <v>15</v>
      </c>
      <c r="C62" s="160">
        <f>+IF(IFERROR(ABS(datos!CP259),0)&gt;0,datos!CP217,"-")</f>
        <v>0.97808624651937592</v>
      </c>
      <c r="D62" s="173"/>
      <c r="E62" s="162"/>
      <c r="F62" s="163"/>
      <c r="G62" s="163"/>
      <c r="H62" s="163"/>
      <c r="I62" s="163"/>
      <c r="J62" s="163"/>
      <c r="K62" s="163"/>
      <c r="L62" s="163"/>
      <c r="M62" s="163"/>
      <c r="N62" s="163"/>
      <c r="O62" s="163"/>
    </row>
    <row r="63" spans="1:16" s="28" customFormat="1" ht="18" customHeight="1" x14ac:dyDescent="0.25">
      <c r="A63" s="69"/>
      <c r="B63" s="88" t="s">
        <v>16</v>
      </c>
      <c r="C63" s="160">
        <f>+IF(IFERROR(ABS(datos!CP260),0)&gt;0,datos!CP218,"-")</f>
        <v>1.4480142714004594</v>
      </c>
      <c r="D63" s="173"/>
      <c r="E63" s="162"/>
      <c r="F63" s="163"/>
      <c r="G63" s="163"/>
      <c r="H63" s="163"/>
      <c r="I63" s="163"/>
      <c r="J63" s="163"/>
      <c r="K63" s="163"/>
      <c r="L63" s="163"/>
      <c r="M63" s="163"/>
      <c r="N63" s="163"/>
      <c r="O63" s="163"/>
    </row>
    <row r="64" spans="1:16" s="28" customFormat="1" ht="18" customHeight="1" x14ac:dyDescent="0.25">
      <c r="A64" s="69"/>
      <c r="B64" s="88" t="s">
        <v>17</v>
      </c>
      <c r="C64" s="160">
        <f>+IF(IFERROR(ABS(datos!CP261),0)&gt;0,datos!CP219,"-")</f>
        <v>1.321786449806656</v>
      </c>
      <c r="D64" s="173"/>
      <c r="E64" s="162"/>
      <c r="F64" s="163"/>
      <c r="G64" s="163"/>
      <c r="H64" s="163"/>
      <c r="I64" s="163"/>
      <c r="J64" s="163"/>
      <c r="K64" s="163"/>
      <c r="L64" s="163"/>
      <c r="M64" s="163"/>
      <c r="N64" s="163"/>
      <c r="O64" s="163"/>
    </row>
    <row r="65" spans="1:15" s="28" customFormat="1" ht="18" customHeight="1" x14ac:dyDescent="0.25">
      <c r="A65" s="69"/>
      <c r="B65" s="88" t="s">
        <v>18</v>
      </c>
      <c r="C65" s="160">
        <f>+IF(IFERROR(ABS(datos!CP262),0)&gt;0,datos!CP220,"-")</f>
        <v>0.9428818778737339</v>
      </c>
      <c r="D65" s="162"/>
      <c r="E65" s="162"/>
      <c r="F65" s="163"/>
      <c r="G65" s="163"/>
      <c r="H65" s="163"/>
      <c r="I65" s="163"/>
      <c r="J65" s="163"/>
      <c r="K65" s="163"/>
      <c r="L65" s="163"/>
      <c r="M65" s="163"/>
      <c r="N65" s="163"/>
      <c r="O65" s="163"/>
    </row>
    <row r="66" spans="1:15" s="28" customFormat="1" ht="18" customHeight="1" x14ac:dyDescent="0.25">
      <c r="A66" s="69"/>
      <c r="B66" s="88" t="s">
        <v>19</v>
      </c>
      <c r="C66" s="160">
        <f>+IF(IFERROR(ABS(datos!CP263),0)&gt;0,datos!CP221,"-")</f>
        <v>1.4796589721609612</v>
      </c>
      <c r="D66" s="162"/>
      <c r="E66" s="162"/>
      <c r="F66" s="163"/>
      <c r="G66" s="163"/>
      <c r="H66" s="163"/>
      <c r="I66" s="163"/>
      <c r="J66" s="163"/>
      <c r="K66" s="163"/>
      <c r="L66" s="163"/>
      <c r="M66" s="163"/>
      <c r="N66" s="163"/>
      <c r="O66" s="163"/>
    </row>
    <row r="67" spans="1:15" s="28" customFormat="1" ht="18" customHeight="1" thickBot="1" x14ac:dyDescent="0.3">
      <c r="A67" s="69"/>
      <c r="B67" s="89" t="s">
        <v>20</v>
      </c>
      <c r="C67" s="164">
        <f>+IF(IFERROR(ABS(datos!CP264),0)&gt;0,datos!CP222,"-")</f>
        <v>0.88819052008950328</v>
      </c>
      <c r="D67" s="162"/>
      <c r="E67" s="162"/>
      <c r="F67" s="163"/>
      <c r="G67" s="163"/>
      <c r="H67" s="163"/>
      <c r="I67" s="163"/>
      <c r="J67" s="163"/>
      <c r="K67" s="163"/>
      <c r="L67" s="163"/>
      <c r="M67" s="163"/>
      <c r="N67" s="163"/>
      <c r="O67" s="163"/>
    </row>
    <row r="68" spans="1:15" x14ac:dyDescent="0.25">
      <c r="A68" s="2"/>
      <c r="B68" s="257" t="s">
        <v>383</v>
      </c>
      <c r="C68" s="12"/>
      <c r="D68"/>
      <c r="E68"/>
    </row>
  </sheetData>
  <mergeCells count="1">
    <mergeCell ref="C2:D3"/>
  </mergeCells>
  <pageMargins left="0.25" right="0.25" top="0.75" bottom="0.75" header="0.3" footer="0.3"/>
  <pageSetup paperSize="9" scale="53" fitToWidth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P68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2.85546875" style="26" customWidth="1"/>
    <col min="2" max="2" width="44.42578125" style="26" customWidth="1"/>
    <col min="3" max="3" width="23.7109375" style="27" customWidth="1"/>
    <col min="4" max="4" width="23.7109375" style="26" customWidth="1"/>
    <col min="5" max="5" width="2.42578125" style="26" customWidth="1"/>
    <col min="6" max="6" width="3.42578125" style="26" customWidth="1"/>
    <col min="7" max="16384" width="11.42578125" style="26"/>
  </cols>
  <sheetData>
    <row r="1" spans="1:6" ht="52.5" customHeight="1" x14ac:dyDescent="0.25">
      <c r="A1" s="2"/>
      <c r="B1" s="34"/>
      <c r="C1" s="35"/>
      <c r="D1" s="34"/>
      <c r="E1"/>
      <c r="F1" s="32"/>
    </row>
    <row r="2" spans="1:6" ht="28.5" x14ac:dyDescent="0.45">
      <c r="A2" s="2"/>
      <c r="B2" s="9"/>
      <c r="C2" s="366"/>
      <c r="D2" s="366"/>
      <c r="E2" s="2"/>
      <c r="F2" s="32"/>
    </row>
    <row r="3" spans="1:6" ht="18.75" customHeight="1" x14ac:dyDescent="0.3">
      <c r="A3" s="2"/>
      <c r="B3" s="48"/>
      <c r="C3" s="366"/>
      <c r="D3" s="366"/>
      <c r="E3" s="2"/>
      <c r="F3" s="32"/>
    </row>
    <row r="4" spans="1:6" x14ac:dyDescent="0.25">
      <c r="A4" s="2"/>
      <c r="B4"/>
      <c r="C4" s="4"/>
      <c r="D4" s="2"/>
      <c r="E4" s="2"/>
      <c r="F4" s="32"/>
    </row>
    <row r="5" spans="1:6" ht="15.75" thickBot="1" x14ac:dyDescent="0.3">
      <c r="A5" s="2"/>
      <c r="B5" s="46"/>
      <c r="C5" s="47"/>
      <c r="D5" s="47"/>
      <c r="E5"/>
      <c r="F5" s="32"/>
    </row>
    <row r="6" spans="1:6" s="28" customFormat="1" ht="39" customHeight="1" thickBot="1" x14ac:dyDescent="0.3">
      <c r="A6" s="69"/>
      <c r="B6" s="20"/>
      <c r="C6" s="25" t="s">
        <v>292</v>
      </c>
      <c r="D6" s="20"/>
      <c r="E6" s="20"/>
      <c r="F6" s="209"/>
    </row>
    <row r="7" spans="1:6" s="28" customFormat="1" ht="18" customHeight="1" x14ac:dyDescent="0.25">
      <c r="A7" s="69"/>
      <c r="B7" s="77" t="s">
        <v>302</v>
      </c>
      <c r="C7" s="143">
        <f>+datos!CW47/1000000</f>
        <v>5.9280600000000003</v>
      </c>
      <c r="D7" s="20"/>
      <c r="E7" s="20"/>
      <c r="F7" s="209"/>
    </row>
    <row r="8" spans="1:6" s="28" customFormat="1" ht="18" customHeight="1" x14ac:dyDescent="0.25">
      <c r="A8" s="69"/>
      <c r="B8" s="78" t="s">
        <v>303</v>
      </c>
      <c r="C8" s="143">
        <f>+datos!CW55/1000000</f>
        <v>2.1399765099999999</v>
      </c>
      <c r="D8" s="20"/>
      <c r="E8" s="20"/>
      <c r="F8" s="209"/>
    </row>
    <row r="9" spans="1:6" s="28" customFormat="1" ht="18" customHeight="1" x14ac:dyDescent="0.25">
      <c r="A9" s="69"/>
      <c r="B9" s="78" t="s">
        <v>361</v>
      </c>
      <c r="C9" s="143">
        <f>+datos!CW46/1000000</f>
        <v>5.7601760000000004</v>
      </c>
      <c r="D9" s="20"/>
      <c r="E9" s="20"/>
      <c r="F9" s="209"/>
    </row>
    <row r="10" spans="1:6" s="28" customFormat="1" ht="18" customHeight="1" x14ac:dyDescent="0.25">
      <c r="A10" s="69"/>
      <c r="B10" s="78" t="s">
        <v>357</v>
      </c>
      <c r="C10" s="145">
        <f>+datos!CW48</f>
        <v>3.2</v>
      </c>
      <c r="D10" s="20"/>
      <c r="E10" s="20"/>
      <c r="F10" s="209"/>
    </row>
    <row r="11" spans="1:6" s="28" customFormat="1" ht="18" customHeight="1" x14ac:dyDescent="0.25">
      <c r="A11" s="69"/>
      <c r="B11" s="78" t="s">
        <v>4</v>
      </c>
      <c r="C11" s="143">
        <f>+datos!CW51</f>
        <v>2.8</v>
      </c>
      <c r="D11" s="20"/>
      <c r="E11" s="20"/>
      <c r="F11" s="209"/>
    </row>
    <row r="12" spans="1:6" s="28" customFormat="1" ht="18" customHeight="1" x14ac:dyDescent="0.25">
      <c r="A12" s="69"/>
      <c r="B12" s="78" t="s">
        <v>299</v>
      </c>
      <c r="C12" s="143">
        <f>+datos!CW50</f>
        <v>5.5</v>
      </c>
      <c r="D12" s="20"/>
      <c r="E12" s="20"/>
      <c r="F12" s="209"/>
    </row>
    <row r="13" spans="1:6" s="28" customFormat="1" ht="18" customHeight="1" x14ac:dyDescent="0.25">
      <c r="A13" s="69"/>
      <c r="B13" s="78" t="s">
        <v>300</v>
      </c>
      <c r="C13" s="143">
        <f>+datos!CW56</f>
        <v>1.98137533956887</v>
      </c>
      <c r="D13" s="20"/>
      <c r="E13" s="20"/>
      <c r="F13" s="209"/>
    </row>
    <row r="14" spans="1:6" s="28" customFormat="1" ht="18" customHeight="1" x14ac:dyDescent="0.25">
      <c r="A14" s="69"/>
      <c r="B14" s="78" t="s">
        <v>301</v>
      </c>
      <c r="C14" s="143">
        <f>+datos!CW53</f>
        <v>1.95</v>
      </c>
      <c r="D14" s="20"/>
      <c r="E14" s="20"/>
      <c r="F14" s="209"/>
    </row>
    <row r="15" spans="1:6" s="28" customFormat="1" ht="18" customHeight="1" x14ac:dyDescent="0.25">
      <c r="A15" s="69"/>
      <c r="B15" s="79" t="s">
        <v>317</v>
      </c>
      <c r="C15" s="143">
        <f>+datos!CW58</f>
        <v>6.3923860171293923E-2</v>
      </c>
      <c r="D15" s="20"/>
      <c r="E15" s="20"/>
      <c r="F15" s="209"/>
    </row>
    <row r="16" spans="1:6" s="28" customFormat="1" ht="18" customHeight="1" x14ac:dyDescent="0.25">
      <c r="A16" s="69"/>
      <c r="B16" s="79" t="s">
        <v>316</v>
      </c>
      <c r="C16" s="143">
        <f>+datos!CW59</f>
        <v>0.17206389110600245</v>
      </c>
      <c r="D16" s="20"/>
      <c r="E16" s="20"/>
      <c r="F16" s="209"/>
    </row>
    <row r="17" spans="1:15" s="28" customFormat="1" ht="18" customHeight="1" thickBot="1" x14ac:dyDescent="0.3">
      <c r="A17" s="69"/>
      <c r="B17" s="80" t="s">
        <v>360</v>
      </c>
      <c r="C17" s="144">
        <f>+datos!CW57</f>
        <v>2.6917005738534954</v>
      </c>
      <c r="D17" s="20"/>
      <c r="E17" s="20"/>
      <c r="F17" s="209"/>
    </row>
    <row r="18" spans="1:15" x14ac:dyDescent="0.25">
      <c r="A18" s="2"/>
      <c r="B18" s="256" t="s">
        <v>263</v>
      </c>
      <c r="C18" s="12"/>
      <c r="D18"/>
      <c r="E18"/>
      <c r="F18" s="32"/>
    </row>
    <row r="19" spans="1:15" ht="28.5" customHeight="1" x14ac:dyDescent="0.25">
      <c r="A19" s="2"/>
      <c r="B19" s="44"/>
      <c r="C19" s="49"/>
      <c r="D19" s="49"/>
      <c r="E19"/>
      <c r="F19" s="32"/>
    </row>
    <row r="20" spans="1:15" ht="28.5" customHeight="1" thickBot="1" x14ac:dyDescent="0.3">
      <c r="A20" s="2"/>
      <c r="B20" s="44"/>
      <c r="C20" s="49"/>
      <c r="D20" s="49"/>
      <c r="E20"/>
      <c r="F20" s="32"/>
    </row>
    <row r="21" spans="1:15" s="28" customFormat="1" ht="39" customHeight="1" thickBot="1" x14ac:dyDescent="0.3">
      <c r="A21" s="69"/>
      <c r="B21" s="21" t="s">
        <v>318</v>
      </c>
      <c r="C21" s="25" t="s">
        <v>292</v>
      </c>
      <c r="D21" s="74" t="s">
        <v>297</v>
      </c>
      <c r="E21" s="20"/>
      <c r="F21" s="209"/>
    </row>
    <row r="22" spans="1:15" s="28" customFormat="1" ht="18" customHeight="1" x14ac:dyDescent="0.25">
      <c r="A22" s="69"/>
      <c r="B22" s="77" t="s">
        <v>12</v>
      </c>
      <c r="C22" s="233">
        <v>100</v>
      </c>
      <c r="D22" s="234">
        <v>100</v>
      </c>
      <c r="E22" s="20"/>
      <c r="F22" s="209"/>
    </row>
    <row r="23" spans="1:15" s="28" customFormat="1" ht="18" customHeight="1" x14ac:dyDescent="0.25">
      <c r="A23" s="69"/>
      <c r="B23" s="87" t="s">
        <v>264</v>
      </c>
      <c r="C23" s="160">
        <f>+IF(IFERROR(ABS(datos!CW265),0)&gt;0,datos!CW161/datos!$CW$152*100,"-")</f>
        <v>5.5440565716271433</v>
      </c>
      <c r="D23" s="161">
        <f>+'TOTAL BEBIDAS FRIAS'!K24</f>
        <v>9.7056631109923366</v>
      </c>
      <c r="E23" s="162"/>
      <c r="F23" s="210"/>
      <c r="G23" s="163"/>
      <c r="H23" s="163"/>
      <c r="I23" s="163"/>
      <c r="J23" s="163"/>
      <c r="K23" s="163"/>
      <c r="L23" s="163"/>
      <c r="M23" s="163"/>
      <c r="N23" s="163"/>
      <c r="O23" s="163"/>
    </row>
    <row r="24" spans="1:15" s="28" customFormat="1" ht="18" customHeight="1" x14ac:dyDescent="0.25">
      <c r="A24" s="69"/>
      <c r="B24" s="88" t="s">
        <v>5</v>
      </c>
      <c r="C24" s="160">
        <f>+IF(IFERROR(ABS(datos!CW266),0)&gt;0,datos!CW162/datos!$CW$152*100,"-")</f>
        <v>6.6667847491422156</v>
      </c>
      <c r="D24" s="161">
        <f>+'TOTAL BEBIDAS FRIAS'!K25</f>
        <v>8.3879962586003032</v>
      </c>
      <c r="E24" s="162"/>
      <c r="F24" s="210"/>
      <c r="G24" s="163"/>
      <c r="H24" s="163"/>
      <c r="I24" s="163"/>
      <c r="J24" s="163"/>
      <c r="K24" s="163"/>
      <c r="L24" s="163"/>
      <c r="M24" s="163"/>
      <c r="N24" s="163"/>
      <c r="O24" s="163"/>
    </row>
    <row r="25" spans="1:15" s="28" customFormat="1" ht="18" customHeight="1" x14ac:dyDescent="0.25">
      <c r="A25" s="69"/>
      <c r="B25" s="88" t="s">
        <v>6</v>
      </c>
      <c r="C25" s="160">
        <f>+IF(IFERROR(ABS(datos!CW267),0)&gt;0,datos!CW163/datos!$CW$152*100,"-")</f>
        <v>14.381973191904265</v>
      </c>
      <c r="D25" s="161">
        <f>+'TOTAL BEBIDAS FRIAS'!K26</f>
        <v>15.014366403373646</v>
      </c>
      <c r="E25" s="162"/>
      <c r="F25" s="210"/>
      <c r="G25" s="163"/>
      <c r="H25" s="163"/>
      <c r="I25" s="163"/>
      <c r="J25" s="163"/>
      <c r="K25" s="163"/>
      <c r="L25" s="163"/>
      <c r="M25" s="163"/>
      <c r="N25" s="163"/>
      <c r="O25" s="163"/>
    </row>
    <row r="26" spans="1:15" s="28" customFormat="1" ht="18" customHeight="1" x14ac:dyDescent="0.25">
      <c r="A26" s="69"/>
      <c r="B26" s="88" t="s">
        <v>7</v>
      </c>
      <c r="C26" s="160">
        <f>+IF(IFERROR(ABS(datos!CW268),0)&gt;0,datos!CW164/datos!$CW$152*100,"-")</f>
        <v>25.740174694588113</v>
      </c>
      <c r="D26" s="161">
        <f>+'TOTAL BEBIDAS FRIAS'!K27</f>
        <v>30.37248440873363</v>
      </c>
      <c r="E26" s="162"/>
      <c r="F26" s="210"/>
      <c r="G26" s="163"/>
      <c r="H26" s="163"/>
      <c r="I26" s="163"/>
      <c r="J26" s="163"/>
      <c r="K26" s="163"/>
      <c r="L26" s="163"/>
      <c r="M26" s="163"/>
      <c r="N26" s="163"/>
      <c r="O26" s="163"/>
    </row>
    <row r="27" spans="1:15" s="28" customFormat="1" ht="18" customHeight="1" thickBot="1" x14ac:dyDescent="0.3">
      <c r="A27" s="69"/>
      <c r="B27" s="89" t="s">
        <v>8</v>
      </c>
      <c r="C27" s="164">
        <f>+IF(IFERROR(ABS(datos!CW269),0)&gt;0,datos!CW165/datos!$CW$152*100,"-")</f>
        <v>47.666993923813187</v>
      </c>
      <c r="D27" s="165">
        <f>+'TOTAL BEBIDAS FRIAS'!K28</f>
        <v>36.51948981830008</v>
      </c>
      <c r="E27" s="162"/>
      <c r="F27" s="210"/>
      <c r="G27" s="163"/>
      <c r="H27" s="163"/>
      <c r="I27" s="163"/>
      <c r="J27" s="163"/>
      <c r="K27" s="163"/>
      <c r="L27" s="163"/>
      <c r="M27" s="163"/>
      <c r="N27" s="163"/>
      <c r="O27" s="163"/>
    </row>
    <row r="28" spans="1:15" ht="8.25" customHeight="1" thickBot="1" x14ac:dyDescent="0.3">
      <c r="A28" s="2"/>
      <c r="B28" s="92"/>
      <c r="C28" s="166"/>
      <c r="D28" s="167"/>
      <c r="E28" s="168"/>
      <c r="F28" s="188"/>
      <c r="G28" s="169"/>
      <c r="H28" s="169"/>
      <c r="I28" s="169"/>
      <c r="J28" s="169"/>
      <c r="K28" s="169"/>
      <c r="L28" s="169"/>
      <c r="M28" s="169"/>
      <c r="N28" s="169"/>
      <c r="O28" s="169"/>
    </row>
    <row r="29" spans="1:15" s="28" customFormat="1" ht="18" customHeight="1" x14ac:dyDescent="0.25">
      <c r="A29" s="69"/>
      <c r="B29" s="90" t="s">
        <v>9</v>
      </c>
      <c r="C29" s="170">
        <f>+IF(IFERROR(ABS(datos!CW270),0)&gt;0,datos!CW166/datos!$CW$152*100,"-")</f>
        <v>52.897659605334624</v>
      </c>
      <c r="D29" s="171">
        <f>+'TOTAL BEBIDAS FRIAS'!K30</f>
        <v>49.869053811894098</v>
      </c>
      <c r="E29" s="162"/>
      <c r="F29" s="210"/>
      <c r="G29" s="163"/>
      <c r="H29" s="163"/>
      <c r="I29" s="163"/>
      <c r="J29" s="163"/>
      <c r="K29" s="163"/>
      <c r="L29" s="163"/>
      <c r="M29" s="163"/>
      <c r="N29" s="163"/>
      <c r="O29" s="163"/>
    </row>
    <row r="30" spans="1:15" s="28" customFormat="1" ht="18" customHeight="1" thickBot="1" x14ac:dyDescent="0.3">
      <c r="A30" s="69"/>
      <c r="B30" s="89" t="s">
        <v>10</v>
      </c>
      <c r="C30" s="164">
        <f>+IF(IFERROR(ABS(datos!CW271),0)&gt;0,datos!CW167/datos!$CW$152*100,"-")</f>
        <v>47.102340394665369</v>
      </c>
      <c r="D30" s="165">
        <f>+'TOTAL BEBIDAS FRIAS'!K31</f>
        <v>50.130946188105895</v>
      </c>
      <c r="E30" s="162"/>
      <c r="F30" s="210"/>
      <c r="G30" s="163"/>
      <c r="H30" s="163"/>
      <c r="I30" s="163"/>
      <c r="J30" s="163"/>
      <c r="K30" s="163"/>
      <c r="L30" s="163"/>
      <c r="M30" s="163"/>
      <c r="N30" s="163"/>
      <c r="O30" s="163"/>
    </row>
    <row r="31" spans="1:15" ht="24" customHeight="1" x14ac:dyDescent="0.25">
      <c r="A31" s="2"/>
      <c r="B31" s="258" t="s">
        <v>383</v>
      </c>
      <c r="C31" s="12"/>
      <c r="D31" s="17"/>
      <c r="E31"/>
      <c r="F31" s="32"/>
    </row>
    <row r="32" spans="1:15" ht="15.75" thickBot="1" x14ac:dyDescent="0.3">
      <c r="A32" s="2"/>
      <c r="B32" s="44"/>
      <c r="C32" s="49"/>
      <c r="D32" s="50"/>
      <c r="E32"/>
      <c r="F32" s="32"/>
    </row>
    <row r="33" spans="1:16" s="28" customFormat="1" ht="39" customHeight="1" thickBot="1" x14ac:dyDescent="0.3">
      <c r="A33" s="69"/>
      <c r="B33" s="21" t="s">
        <v>21</v>
      </c>
      <c r="C33" s="25" t="s">
        <v>292</v>
      </c>
      <c r="D33" s="173"/>
      <c r="E33" s="162"/>
      <c r="F33" s="210"/>
      <c r="G33" s="163"/>
      <c r="H33" s="163"/>
    </row>
    <row r="34" spans="1:16" s="28" customFormat="1" ht="18" customHeight="1" x14ac:dyDescent="0.25">
      <c r="A34" s="69"/>
      <c r="B34" s="77" t="s">
        <v>12</v>
      </c>
      <c r="C34" s="174">
        <f>+IF(IFERROR(ABS(datos!CW256),0)&gt;0,datos!CW214,"-")</f>
        <v>1.98137533956887</v>
      </c>
      <c r="D34" s="173"/>
      <c r="E34" s="162"/>
      <c r="F34" s="210"/>
      <c r="G34" s="163"/>
      <c r="H34" s="163"/>
      <c r="I34" s="163"/>
      <c r="J34" s="163"/>
      <c r="K34" s="163"/>
      <c r="L34" s="163"/>
      <c r="M34" s="163"/>
      <c r="N34" s="163"/>
      <c r="O34" s="163"/>
    </row>
    <row r="35" spans="1:16" s="28" customFormat="1" ht="18" customHeight="1" x14ac:dyDescent="0.25">
      <c r="A35" s="69"/>
      <c r="B35" s="83" t="s">
        <v>264</v>
      </c>
      <c r="C35" s="160">
        <f>+IF(IFERROR(ABS(datos!CW265),0)&gt;0,datos!CW223,"-")</f>
        <v>0.72062577395193395</v>
      </c>
      <c r="D35" s="173"/>
      <c r="E35" s="162"/>
      <c r="F35" s="210"/>
      <c r="G35" s="163"/>
      <c r="H35" s="163"/>
      <c r="I35" s="163"/>
      <c r="J35" s="163"/>
      <c r="K35" s="163"/>
      <c r="L35" s="163"/>
      <c r="M35" s="163"/>
      <c r="N35" s="163"/>
      <c r="O35" s="163"/>
    </row>
    <row r="36" spans="1:16" s="28" customFormat="1" ht="18" customHeight="1" x14ac:dyDescent="0.25">
      <c r="A36" s="69"/>
      <c r="B36" s="84" t="s">
        <v>5</v>
      </c>
      <c r="C36" s="160">
        <f>+IF(IFERROR(ABS(datos!CW266),0)&gt;0,datos!CW224,"-")</f>
        <v>0.82897590215401762</v>
      </c>
      <c r="D36" s="173"/>
      <c r="E36" s="162"/>
      <c r="F36" s="210"/>
      <c r="G36" s="163"/>
      <c r="H36" s="163"/>
      <c r="I36" s="163"/>
      <c r="J36" s="163"/>
      <c r="K36" s="163"/>
      <c r="L36" s="163"/>
      <c r="M36" s="163"/>
      <c r="N36" s="163"/>
      <c r="O36" s="163"/>
    </row>
    <row r="37" spans="1:16" s="28" customFormat="1" ht="18" customHeight="1" x14ac:dyDescent="0.25">
      <c r="A37" s="69"/>
      <c r="B37" s="84" t="s">
        <v>6</v>
      </c>
      <c r="C37" s="160">
        <f>+IF(IFERROR(ABS(datos!CW267),0)&gt;0,datos!CW225,"-")</f>
        <v>0.94027739415691569</v>
      </c>
      <c r="D37" s="173"/>
      <c r="E37" s="162"/>
      <c r="F37" s="210"/>
      <c r="G37" s="163"/>
      <c r="H37" s="163"/>
      <c r="I37" s="163"/>
      <c r="J37" s="163"/>
      <c r="K37" s="163"/>
      <c r="L37" s="163"/>
      <c r="M37" s="163"/>
      <c r="N37" s="163"/>
      <c r="O37" s="163"/>
    </row>
    <row r="38" spans="1:16" s="28" customFormat="1" ht="18" customHeight="1" x14ac:dyDescent="0.25">
      <c r="A38" s="69"/>
      <c r="B38" s="84" t="s">
        <v>7</v>
      </c>
      <c r="C38" s="160">
        <f>+IF(IFERROR(ABS(datos!CW268),0)&gt;0,datos!CW226,"-")</f>
        <v>2.205445018050685</v>
      </c>
      <c r="D38" s="173"/>
      <c r="E38" s="162"/>
      <c r="F38" s="210"/>
      <c r="G38" s="163"/>
      <c r="H38" s="163"/>
      <c r="I38" s="163"/>
      <c r="J38" s="163"/>
      <c r="K38" s="163"/>
      <c r="L38" s="163"/>
      <c r="M38" s="163"/>
      <c r="N38" s="163"/>
      <c r="O38" s="163"/>
    </row>
    <row r="39" spans="1:16" s="28" customFormat="1" ht="18" customHeight="1" thickBot="1" x14ac:dyDescent="0.3">
      <c r="A39" s="69"/>
      <c r="B39" s="85" t="s">
        <v>8</v>
      </c>
      <c r="C39" s="164">
        <f>+IF(IFERROR(ABS(datos!CW269),0)&gt;0,datos!CW227,"-")</f>
        <v>3.2681334093921257</v>
      </c>
      <c r="D39" s="173"/>
      <c r="E39" s="162"/>
      <c r="F39" s="210"/>
      <c r="G39" s="163"/>
      <c r="H39" s="163"/>
      <c r="I39" s="163"/>
      <c r="J39" s="163"/>
      <c r="K39" s="163"/>
      <c r="L39" s="163"/>
      <c r="M39" s="163"/>
      <c r="N39" s="163"/>
      <c r="O39" s="163"/>
    </row>
    <row r="40" spans="1:16" ht="15.75" thickBot="1" x14ac:dyDescent="0.3">
      <c r="A40" s="2"/>
      <c r="B40" s="91"/>
      <c r="C40" s="175"/>
      <c r="D40" s="176"/>
      <c r="E40" s="168"/>
      <c r="F40" s="188"/>
      <c r="G40" s="169"/>
      <c r="H40" s="169"/>
      <c r="I40" s="169"/>
      <c r="J40" s="169"/>
      <c r="K40" s="169"/>
      <c r="L40" s="169"/>
      <c r="M40" s="169"/>
      <c r="N40" s="169"/>
      <c r="O40" s="169"/>
    </row>
    <row r="41" spans="1:16" s="28" customFormat="1" ht="18" customHeight="1" x14ac:dyDescent="0.25">
      <c r="A41" s="69"/>
      <c r="B41" s="86" t="s">
        <v>9</v>
      </c>
      <c r="C41" s="170">
        <f>+IF(IFERROR(ABS(datos!CW270),0)&gt;0,datos!CW228,"-")</f>
        <v>1.478923728201883</v>
      </c>
      <c r="D41" s="173"/>
      <c r="E41" s="162"/>
      <c r="F41" s="210"/>
      <c r="G41" s="163"/>
      <c r="H41" s="163"/>
      <c r="I41" s="163"/>
      <c r="J41" s="163"/>
      <c r="K41" s="163"/>
      <c r="L41" s="163"/>
      <c r="M41" s="163"/>
      <c r="N41" s="163"/>
      <c r="O41" s="163"/>
    </row>
    <row r="42" spans="1:16" s="28" customFormat="1" ht="18" customHeight="1" thickBot="1" x14ac:dyDescent="0.3">
      <c r="A42" s="69"/>
      <c r="B42" s="85" t="s">
        <v>10</v>
      </c>
      <c r="C42" s="164">
        <f>+IF(IFERROR(ABS(datos!CW271),0)&gt;0,datos!CW229,"-")</f>
        <v>2.6521274421818579</v>
      </c>
      <c r="D42" s="173"/>
      <c r="E42" s="162"/>
      <c r="F42" s="210"/>
      <c r="G42" s="163"/>
      <c r="H42" s="163"/>
      <c r="I42" s="163"/>
      <c r="J42" s="163"/>
      <c r="K42" s="163"/>
      <c r="L42" s="163"/>
      <c r="M42" s="163"/>
      <c r="N42" s="163"/>
      <c r="O42" s="163"/>
    </row>
    <row r="43" spans="1:16" x14ac:dyDescent="0.25">
      <c r="A43" s="2"/>
      <c r="B43" s="259" t="s">
        <v>383</v>
      </c>
      <c r="C43" s="13"/>
      <c r="D43" s="17"/>
      <c r="E43"/>
      <c r="F43" s="32"/>
    </row>
    <row r="44" spans="1:16" ht="26.25" customHeight="1" x14ac:dyDescent="0.25">
      <c r="A44" s="2"/>
      <c r="B44" s="44"/>
      <c r="C44" s="49"/>
      <c r="D44" s="50"/>
      <c r="E44"/>
      <c r="F44" s="32"/>
    </row>
    <row r="45" spans="1:16" ht="26.25" customHeight="1" thickBot="1" x14ac:dyDescent="0.3">
      <c r="A45" s="2"/>
      <c r="B45" s="44"/>
      <c r="C45" s="177"/>
      <c r="D45" s="178"/>
      <c r="E45" s="168"/>
      <c r="F45" s="188"/>
      <c r="G45" s="169"/>
      <c r="H45" s="169"/>
    </row>
    <row r="46" spans="1:16" s="28" customFormat="1" ht="39" customHeight="1" thickBot="1" x14ac:dyDescent="0.3">
      <c r="A46" s="69"/>
      <c r="B46" s="21" t="s">
        <v>318</v>
      </c>
      <c r="C46" s="25" t="s">
        <v>292</v>
      </c>
      <c r="D46" s="179" t="s">
        <v>297</v>
      </c>
      <c r="E46" s="162"/>
      <c r="F46" s="210"/>
      <c r="G46" s="163"/>
      <c r="H46" s="163"/>
      <c r="I46" s="163"/>
      <c r="J46" s="163"/>
    </row>
    <row r="47" spans="1:16" s="28" customFormat="1" ht="18" customHeight="1" x14ac:dyDescent="0.25">
      <c r="A47" s="69"/>
      <c r="B47" s="23" t="s">
        <v>12</v>
      </c>
      <c r="C47" s="235">
        <v>100</v>
      </c>
      <c r="D47" s="236">
        <v>100</v>
      </c>
      <c r="E47" s="162"/>
      <c r="F47" s="210"/>
      <c r="G47" s="163"/>
      <c r="H47" s="163"/>
      <c r="I47" s="163"/>
      <c r="J47" s="163"/>
    </row>
    <row r="48" spans="1:16" s="28" customFormat="1" ht="18" customHeight="1" x14ac:dyDescent="0.25">
      <c r="A48" s="69"/>
      <c r="B48" s="88" t="s">
        <v>13</v>
      </c>
      <c r="C48" s="160">
        <f>+IF(IFERROR(ABS(datos!CW257),0)&gt;0,datos!CW153/datos!CW$152*100,"-")</f>
        <v>8.3306680431709541</v>
      </c>
      <c r="D48" s="161">
        <f>+'TOTAL BEBIDAS FRIAS'!K50</f>
        <v>9.1478315092749227</v>
      </c>
      <c r="E48" s="162"/>
      <c r="F48" s="210"/>
      <c r="G48" s="163"/>
      <c r="H48" s="163"/>
      <c r="I48" s="163"/>
      <c r="J48" s="163"/>
      <c r="K48" s="163"/>
      <c r="L48" s="163"/>
      <c r="M48" s="163"/>
      <c r="N48" s="163"/>
      <c r="O48" s="163"/>
      <c r="P48" s="163"/>
    </row>
    <row r="49" spans="1:16" s="28" customFormat="1" ht="18" customHeight="1" x14ac:dyDescent="0.25">
      <c r="A49" s="69"/>
      <c r="B49" s="88" t="s">
        <v>14</v>
      </c>
      <c r="C49" s="160">
        <f>+IF(IFERROR(ABS(datos!CW258),0)&gt;0,datos!CW154/datos!CW$152*100,"-")</f>
        <v>1.8210342000587039</v>
      </c>
      <c r="D49" s="161">
        <f>+'TOTAL BEBIDAS FRIAS'!K51</f>
        <v>12.758733224139144</v>
      </c>
      <c r="E49" s="162"/>
      <c r="F49" s="210"/>
      <c r="G49" s="163"/>
      <c r="H49" s="163"/>
      <c r="I49" s="163"/>
      <c r="J49" s="163"/>
      <c r="K49" s="163"/>
      <c r="L49" s="163"/>
      <c r="M49" s="163"/>
      <c r="N49" s="163"/>
      <c r="O49" s="163"/>
      <c r="P49" s="163"/>
    </row>
    <row r="50" spans="1:16" s="28" customFormat="1" ht="18" customHeight="1" x14ac:dyDescent="0.25">
      <c r="A50" s="69"/>
      <c r="B50" s="88" t="s">
        <v>15</v>
      </c>
      <c r="C50" s="160">
        <f>+IF(IFERROR(ABS(datos!CW259),0)&gt;0,datos!CW155/datos!CW$152*100,"-")</f>
        <v>15.204501978724913</v>
      </c>
      <c r="D50" s="161">
        <f>+'TOTAL BEBIDAS FRIAS'!K52</f>
        <v>15.468597986378461</v>
      </c>
      <c r="E50" s="162"/>
      <c r="F50" s="210"/>
      <c r="G50" s="163"/>
      <c r="H50" s="163"/>
      <c r="I50" s="163"/>
      <c r="J50" s="163"/>
      <c r="K50" s="163"/>
      <c r="L50" s="163"/>
      <c r="M50" s="163"/>
      <c r="N50" s="163"/>
      <c r="O50" s="163"/>
      <c r="P50" s="163"/>
    </row>
    <row r="51" spans="1:16" s="28" customFormat="1" ht="18" customHeight="1" x14ac:dyDescent="0.25">
      <c r="A51" s="69"/>
      <c r="B51" s="88" t="s">
        <v>16</v>
      </c>
      <c r="C51" s="160">
        <f>+IF(IFERROR(ABS(datos!CW260),0)&gt;0,datos!CW156/datos!CW$152*100,"-")</f>
        <v>45.741490470744225</v>
      </c>
      <c r="D51" s="161">
        <f>+'TOTAL BEBIDAS FRIAS'!K53</f>
        <v>20.853924898040134</v>
      </c>
      <c r="E51" s="162"/>
      <c r="F51" s="210"/>
      <c r="G51" s="163"/>
      <c r="H51" s="163"/>
      <c r="I51" s="163"/>
      <c r="J51" s="163"/>
      <c r="K51" s="163"/>
      <c r="L51" s="163"/>
      <c r="M51" s="163"/>
      <c r="N51" s="163"/>
      <c r="O51" s="163"/>
      <c r="P51" s="163"/>
    </row>
    <row r="52" spans="1:16" s="28" customFormat="1" ht="18" customHeight="1" x14ac:dyDescent="0.25">
      <c r="A52" s="69"/>
      <c r="B52" s="88" t="s">
        <v>17</v>
      </c>
      <c r="C52" s="160">
        <f>+IF(IFERROR(ABS(datos!CW261),0)&gt;0,datos!CW157/datos!CW$152*100,"-")</f>
        <v>9.2651896235868065</v>
      </c>
      <c r="D52" s="161">
        <f>+'TOTAL BEBIDAS FRIAS'!K54</f>
        <v>13.091982798973719</v>
      </c>
      <c r="E52" s="162"/>
      <c r="F52" s="210"/>
      <c r="G52" s="163"/>
      <c r="H52" s="163"/>
      <c r="I52" s="163"/>
      <c r="J52" s="163"/>
      <c r="K52" s="163"/>
      <c r="L52" s="163"/>
      <c r="M52" s="163"/>
      <c r="N52" s="163"/>
      <c r="O52" s="163"/>
      <c r="P52" s="163"/>
    </row>
    <row r="53" spans="1:16" s="28" customFormat="1" ht="18" customHeight="1" x14ac:dyDescent="0.25">
      <c r="A53" s="69"/>
      <c r="B53" s="88" t="s">
        <v>18</v>
      </c>
      <c r="C53" s="160">
        <f>+IF(IFERROR(ABS(datos!CW262),0)&gt;0,datos!CW158/datos!CW$152*100,"-")</f>
        <v>12.821614491081398</v>
      </c>
      <c r="D53" s="161">
        <f>+'TOTAL BEBIDAS FRIAS'!K55</f>
        <v>9.6645962350134624</v>
      </c>
      <c r="E53" s="162"/>
      <c r="F53" s="210"/>
      <c r="G53" s="163"/>
      <c r="H53" s="163"/>
      <c r="I53" s="163"/>
      <c r="J53" s="163"/>
      <c r="K53" s="163"/>
      <c r="L53" s="163"/>
      <c r="M53" s="163"/>
      <c r="N53" s="163"/>
      <c r="O53" s="163"/>
      <c r="P53" s="163"/>
    </row>
    <row r="54" spans="1:16" s="28" customFormat="1" ht="18" customHeight="1" x14ac:dyDescent="0.25">
      <c r="A54" s="69"/>
      <c r="B54" s="88" t="s">
        <v>19</v>
      </c>
      <c r="C54" s="160">
        <f>+IF(IFERROR(ABS(datos!CW263),0)&gt;0,datos!CW159/datos!CW$152*100,"-")</f>
        <v>1.6544704338350151</v>
      </c>
      <c r="D54" s="161">
        <f>+'TOTAL BEBIDAS FRIAS'!K56</f>
        <v>9.480148255344087</v>
      </c>
      <c r="E54" s="162"/>
      <c r="F54" s="210"/>
      <c r="G54" s="163"/>
      <c r="H54" s="163"/>
      <c r="I54" s="163"/>
      <c r="J54" s="163"/>
      <c r="K54" s="163"/>
      <c r="L54" s="163"/>
      <c r="M54" s="163"/>
      <c r="N54" s="163"/>
      <c r="O54" s="163"/>
      <c r="P54" s="163"/>
    </row>
    <row r="55" spans="1:16" s="28" customFormat="1" ht="18" customHeight="1" thickBot="1" x14ac:dyDescent="0.3">
      <c r="A55" s="69"/>
      <c r="B55" s="89" t="s">
        <v>20</v>
      </c>
      <c r="C55" s="164">
        <f>+IF(IFERROR(ABS(datos!CW264),0)&gt;0,datos!CW160/datos!CW$152*100,"-")</f>
        <v>5.1610307587979882</v>
      </c>
      <c r="D55" s="165">
        <f>+'TOTAL BEBIDAS FRIAS'!K57</f>
        <v>9.5341934966988227</v>
      </c>
      <c r="E55" s="162"/>
      <c r="F55" s="210"/>
      <c r="G55" s="163"/>
      <c r="H55" s="163"/>
      <c r="I55" s="163"/>
      <c r="J55" s="163"/>
      <c r="K55" s="163"/>
      <c r="L55" s="163"/>
      <c r="M55" s="163"/>
      <c r="N55" s="163"/>
      <c r="O55" s="163"/>
      <c r="P55" s="163"/>
    </row>
    <row r="56" spans="1:16" x14ac:dyDescent="0.25">
      <c r="A56" s="2"/>
      <c r="B56" s="259" t="s">
        <v>383</v>
      </c>
      <c r="C56" s="13"/>
      <c r="D56" s="17"/>
      <c r="E56"/>
      <c r="F56" s="32"/>
    </row>
    <row r="57" spans="1:16" ht="27.75" customHeight="1" thickBot="1" x14ac:dyDescent="0.3">
      <c r="A57" s="2"/>
      <c r="B57" s="44"/>
      <c r="C57" s="177"/>
      <c r="D57" s="178"/>
      <c r="E57" s="168"/>
      <c r="F57" s="188"/>
      <c r="G57" s="169"/>
      <c r="H57" s="169"/>
    </row>
    <row r="58" spans="1:16" s="28" customFormat="1" ht="39" customHeight="1" thickBot="1" x14ac:dyDescent="0.3">
      <c r="A58" s="69"/>
      <c r="B58" s="21" t="s">
        <v>21</v>
      </c>
      <c r="C58" s="25" t="s">
        <v>292</v>
      </c>
      <c r="D58" s="173"/>
      <c r="E58" s="162"/>
      <c r="F58" s="210"/>
      <c r="G58" s="163"/>
      <c r="H58" s="163"/>
      <c r="I58" s="163"/>
      <c r="J58" s="163"/>
    </row>
    <row r="59" spans="1:16" s="28" customFormat="1" ht="18" customHeight="1" x14ac:dyDescent="0.25">
      <c r="A59" s="69"/>
      <c r="B59" s="77" t="s">
        <v>12</v>
      </c>
      <c r="C59" s="170">
        <f>+IF(IFERROR(ABS(datos!CW256),0)&gt;0,datos!CW214,"-")</f>
        <v>1.98137533956887</v>
      </c>
      <c r="D59" s="173"/>
      <c r="E59" s="162"/>
      <c r="F59" s="210"/>
      <c r="G59" s="163"/>
      <c r="H59" s="163"/>
      <c r="I59" s="163"/>
      <c r="J59" s="163"/>
      <c r="K59" s="163"/>
      <c r="L59" s="163"/>
      <c r="M59" s="163"/>
      <c r="N59" s="163"/>
      <c r="O59" s="163"/>
    </row>
    <row r="60" spans="1:16" s="28" customFormat="1" ht="18" customHeight="1" x14ac:dyDescent="0.25">
      <c r="A60" s="69"/>
      <c r="B60" s="88" t="s">
        <v>13</v>
      </c>
      <c r="C60" s="160">
        <f>+IF(IFERROR(ABS(datos!CW257),0)&gt;0,datos!CW215,"-")</f>
        <v>1.2030546092387557</v>
      </c>
      <c r="D60" s="173"/>
      <c r="E60" s="162"/>
      <c r="F60" s="210"/>
      <c r="G60" s="163"/>
      <c r="H60" s="163"/>
      <c r="I60" s="163"/>
      <c r="J60" s="163"/>
      <c r="K60" s="163"/>
      <c r="L60" s="163"/>
      <c r="M60" s="163"/>
      <c r="N60" s="163"/>
      <c r="O60" s="163"/>
    </row>
    <row r="61" spans="1:16" s="28" customFormat="1" ht="18" customHeight="1" x14ac:dyDescent="0.25">
      <c r="A61" s="69"/>
      <c r="B61" s="88" t="s">
        <v>14</v>
      </c>
      <c r="C61" s="160">
        <f>+IF(IFERROR(ABS(datos!CW258),0)&gt;0,datos!CW216,"-")</f>
        <v>0.61310056560382875</v>
      </c>
      <c r="D61" s="173"/>
      <c r="E61" s="162"/>
      <c r="F61" s="210"/>
      <c r="G61" s="163"/>
      <c r="H61" s="163"/>
      <c r="I61" s="163"/>
      <c r="J61" s="163"/>
      <c r="K61" s="163"/>
      <c r="L61" s="163"/>
      <c r="M61" s="163"/>
      <c r="N61" s="163"/>
      <c r="O61" s="163"/>
    </row>
    <row r="62" spans="1:16" s="28" customFormat="1" ht="18" customHeight="1" x14ac:dyDescent="0.25">
      <c r="A62" s="69"/>
      <c r="B62" s="88" t="s">
        <v>15</v>
      </c>
      <c r="C62" s="160">
        <f>+IF(IFERROR(ABS(datos!CW259),0)&gt;0,datos!CW217,"-")</f>
        <v>1.5383453245916372</v>
      </c>
      <c r="D62" s="173"/>
      <c r="E62" s="162"/>
      <c r="F62" s="210"/>
      <c r="G62" s="163"/>
      <c r="H62" s="163"/>
      <c r="I62" s="163"/>
      <c r="J62" s="163"/>
      <c r="K62" s="163"/>
      <c r="L62" s="163"/>
      <c r="M62" s="163"/>
      <c r="N62" s="163"/>
      <c r="O62" s="163"/>
    </row>
    <row r="63" spans="1:16" s="28" customFormat="1" ht="18" customHeight="1" x14ac:dyDescent="0.25">
      <c r="A63" s="69"/>
      <c r="B63" s="88" t="s">
        <v>16</v>
      </c>
      <c r="C63" s="160">
        <f>+IF(IFERROR(ABS(datos!CW260),0)&gt;0,datos!CW218,"-")</f>
        <v>3.5254596881142395</v>
      </c>
      <c r="D63" s="173"/>
      <c r="E63" s="162"/>
      <c r="F63" s="210"/>
      <c r="G63" s="163"/>
      <c r="H63" s="163"/>
      <c r="I63" s="163"/>
      <c r="J63" s="163"/>
      <c r="K63" s="163"/>
      <c r="L63" s="163"/>
      <c r="M63" s="163"/>
      <c r="N63" s="163"/>
      <c r="O63" s="163"/>
    </row>
    <row r="64" spans="1:16" s="28" customFormat="1" ht="18" customHeight="1" x14ac:dyDescent="0.25">
      <c r="A64" s="69"/>
      <c r="B64" s="88" t="s">
        <v>17</v>
      </c>
      <c r="C64" s="160">
        <f>+IF(IFERROR(ABS(datos!CW261),0)&gt;0,datos!CW219,"-")</f>
        <v>1.8464788041513915</v>
      </c>
      <c r="D64" s="173"/>
      <c r="E64" s="162"/>
      <c r="F64" s="210"/>
      <c r="G64" s="163"/>
      <c r="H64" s="163"/>
      <c r="I64" s="163"/>
      <c r="J64" s="163"/>
      <c r="K64" s="163"/>
      <c r="L64" s="163"/>
      <c r="M64" s="163"/>
      <c r="N64" s="163"/>
      <c r="O64" s="163"/>
    </row>
    <row r="65" spans="1:15" s="28" customFormat="1" ht="18" customHeight="1" x14ac:dyDescent="0.25">
      <c r="A65" s="69"/>
      <c r="B65" s="88" t="s">
        <v>18</v>
      </c>
      <c r="C65" s="160">
        <f>+IF(IFERROR(ABS(datos!CW262),0)&gt;0,datos!CW220,"-")</f>
        <v>1.4848289297974964</v>
      </c>
      <c r="D65" s="162"/>
      <c r="E65" s="162"/>
      <c r="F65" s="210"/>
      <c r="G65" s="163"/>
      <c r="H65" s="163"/>
      <c r="I65" s="163"/>
      <c r="J65" s="163"/>
      <c r="K65" s="163"/>
      <c r="L65" s="163"/>
      <c r="M65" s="163"/>
      <c r="N65" s="163"/>
      <c r="O65" s="163"/>
    </row>
    <row r="66" spans="1:15" s="28" customFormat="1" ht="18" customHeight="1" x14ac:dyDescent="0.25">
      <c r="A66" s="69"/>
      <c r="B66" s="88" t="s">
        <v>19</v>
      </c>
      <c r="C66" s="160">
        <f>+IF(IFERROR(ABS(datos!CW263),0)&gt;0,datos!CW221,"-")</f>
        <v>0.65345554660220262</v>
      </c>
      <c r="D66" s="162"/>
      <c r="E66" s="162"/>
      <c r="F66" s="210"/>
      <c r="G66" s="163"/>
      <c r="H66" s="163"/>
      <c r="I66" s="163"/>
      <c r="J66" s="163"/>
      <c r="K66" s="163"/>
      <c r="L66" s="163"/>
      <c r="M66" s="163"/>
      <c r="N66" s="163"/>
      <c r="O66" s="163"/>
    </row>
    <row r="67" spans="1:15" s="28" customFormat="1" ht="18" customHeight="1" thickBot="1" x14ac:dyDescent="0.3">
      <c r="A67" s="69"/>
      <c r="B67" s="89" t="s">
        <v>20</v>
      </c>
      <c r="C67" s="160">
        <f>+IF(IFERROR(ABS(datos!CW264),0)&gt;0,datos!CW222,"-")</f>
        <v>0.54163120885529403</v>
      </c>
      <c r="D67" s="162"/>
      <c r="E67" s="162"/>
      <c r="F67" s="210"/>
      <c r="G67" s="163"/>
      <c r="H67" s="163"/>
      <c r="I67" s="163"/>
      <c r="J67" s="163"/>
      <c r="K67" s="163"/>
      <c r="L67" s="163"/>
      <c r="M67" s="163"/>
      <c r="N67" s="163"/>
      <c r="O67" s="163"/>
    </row>
    <row r="68" spans="1:15" x14ac:dyDescent="0.25">
      <c r="A68" s="2"/>
      <c r="B68" s="259" t="s">
        <v>383</v>
      </c>
      <c r="C68" s="12"/>
      <c r="D68"/>
      <c r="E68"/>
      <c r="F68" s="32"/>
    </row>
  </sheetData>
  <mergeCells count="1">
    <mergeCell ref="C2:D3"/>
  </mergeCells>
  <pageMargins left="0.25" right="0.25" top="0.75" bottom="0.75" header="0.3" footer="0.3"/>
  <pageSetup paperSize="9" scale="5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11</vt:i4>
      </vt:variant>
    </vt:vector>
  </HeadingPairs>
  <TitlesOfParts>
    <vt:vector size="27" baseType="lpstr">
      <vt:lpstr>BEBIDAS FRIAS OOH</vt:lpstr>
      <vt:lpstr>TOTAL BEBIDAS FRIAS</vt:lpstr>
      <vt:lpstr>BEB ESPIRITUOSAS</vt:lpstr>
      <vt:lpstr>CERVEZA</vt:lpstr>
      <vt:lpstr>VINO + ESPUMOSOS + SIDRAS</vt:lpstr>
      <vt:lpstr>BEB REFRESCANTES</vt:lpstr>
      <vt:lpstr>AGUA</vt:lpstr>
      <vt:lpstr>ZUMOS</vt:lpstr>
      <vt:lpstr>BEB ZUMO+LECHE</vt:lpstr>
      <vt:lpstr>datos</vt:lpstr>
      <vt:lpstr>Dtserver</vt:lpstr>
      <vt:lpstr>Resumen Fuera y Dentro</vt:lpstr>
      <vt:lpstr>in_ooh gráficos</vt:lpstr>
      <vt:lpstr>FACTORES DE CONVERSIÓN</vt:lpstr>
      <vt:lpstr>Definiciones</vt:lpstr>
      <vt:lpstr>Weighted Households 18+</vt:lpstr>
      <vt:lpstr>AGUA!Área_de_impresión</vt:lpstr>
      <vt:lpstr>'BEB ESPIRITUOSAS'!Área_de_impresión</vt:lpstr>
      <vt:lpstr>'BEB REFRESCANTES'!Área_de_impresión</vt:lpstr>
      <vt:lpstr>'BEB ZUMO+LECHE'!Área_de_impresión</vt:lpstr>
      <vt:lpstr>CERVEZA!Área_de_impresión</vt:lpstr>
      <vt:lpstr>'FACTORES DE CONVERSIÓN'!Área_de_impresión</vt:lpstr>
      <vt:lpstr>'in_ooh gráficos'!Área_de_impresión</vt:lpstr>
      <vt:lpstr>'Resumen Fuera y Dentro'!Área_de_impresión</vt:lpstr>
      <vt:lpstr>'TOTAL BEBIDAS FRIAS'!Área_de_impresión</vt:lpstr>
      <vt:lpstr>'VINO + ESPUMOSOS + SIDRAS'!Área_de_impresión</vt:lpstr>
      <vt:lpstr>ZUMOS!Área_de_impresión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Tamara Sanchez</dc:creator>
  <cp:lastModifiedBy>Sánchez Alconada, Juan Carlos</cp:lastModifiedBy>
  <cp:lastPrinted>2014-12-11T10:32:17Z</cp:lastPrinted>
  <dcterms:created xsi:type="dcterms:W3CDTF">2014-11-25T21:41:33Z</dcterms:created>
  <dcterms:modified xsi:type="dcterms:W3CDTF">2021-04-27T12:02:34Z</dcterms:modified>
</cp:coreProperties>
</file>